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lex\Desktop\"/>
    </mc:Choice>
  </mc:AlternateContent>
  <xr:revisionPtr revIDLastSave="0" documentId="13_ncr:1_{C799B0BB-E176-46B9-A681-C2E485A169B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Graph" sheetId="2" r:id="rId2"/>
    <sheet name="450" sheetId="4" r:id="rId3"/>
    <sheet name="500" sheetId="5" r:id="rId4"/>
    <sheet name="550" sheetId="6" r:id="rId5"/>
    <sheet name="600" sheetId="7" r:id="rId6"/>
    <sheet name="650" sheetId="8" r:id="rId7"/>
    <sheet name="700" sheetId="9" r:id="rId8"/>
    <sheet name="750" sheetId="10" r:id="rId9"/>
    <sheet name="800" sheetId="11" r:id="rId10"/>
    <sheet name="CSV EXPORT" sheetId="3" r:id="rId11"/>
  </sheets>
  <definedNames>
    <definedName name="bothdoses450">'450'!$O$37:$O$385</definedName>
    <definedName name="bothdoses500">'500'!$O$37:$O$385</definedName>
    <definedName name="bothdoses550">'550'!$O$37:$O$385</definedName>
    <definedName name="bothdoses600">'600'!$O$37:$O$385</definedName>
    <definedName name="bothdoses650">'650'!$O$37:$O$385</definedName>
    <definedName name="bothdoses700">'700'!$O$37:$O$385</definedName>
    <definedName name="bothdoses750">'750'!$O$37:$O$385</definedName>
    <definedName name="bothdoses800">'800'!$O$37:$O$385</definedName>
    <definedName name="bothdosesdata">Sheet1!$O$37:$O$385</definedName>
    <definedName name="dates2">Sheet1!$A$37:$A$385</definedName>
    <definedName name="dates450">'450'!$A$37:$A$385</definedName>
    <definedName name="dates500">'500'!$A$37:$A$385</definedName>
    <definedName name="dates550">'550'!$A$37:$A$385</definedName>
    <definedName name="dates600">'600'!$A$37:$A$385</definedName>
    <definedName name="dates650">'650'!$A$37:$A$385</definedName>
    <definedName name="dates700">'700'!$A$37:$A$385</definedName>
    <definedName name="dates750">'750'!$A$37:$A$385</definedName>
    <definedName name="dates800">'800'!$A$37:$A$385</definedName>
    <definedName name="firstdoses450">'450'!$E$37:$E$385</definedName>
    <definedName name="firstdoses500">'500'!$E$37:$E$385</definedName>
    <definedName name="firstdoses550">'550'!$E$37:$E$385</definedName>
    <definedName name="firstdoses600">'600'!$E$37:$E$385</definedName>
    <definedName name="firstdoses650">'650'!$E$37:$E$385</definedName>
    <definedName name="firstdoses700">'700'!$E$37:$E$385</definedName>
    <definedName name="firstdoses750">'750'!$E$37:$E$385</definedName>
    <definedName name="firstdoses800">'800'!$E$37:$E$385</definedName>
    <definedName name="firstdosesdata">Sheet1!$E$37:$E$385</definedName>
    <definedName name="seconddosesdata">Sheet1!$K$37:$K$385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H385" i="11" l="1"/>
  <c r="O385" i="11"/>
  <c r="M385" i="11"/>
  <c r="N385" i="11" s="1"/>
  <c r="K385" i="11"/>
  <c r="J385" i="11"/>
  <c r="E385" i="11"/>
  <c r="D385" i="11"/>
  <c r="AH384" i="11"/>
  <c r="O384" i="11"/>
  <c r="M384" i="11"/>
  <c r="N384" i="11" s="1"/>
  <c r="K384" i="11"/>
  <c r="J384" i="11"/>
  <c r="E384" i="11"/>
  <c r="D384" i="11"/>
  <c r="AH383" i="11"/>
  <c r="O383" i="11"/>
  <c r="N383" i="11"/>
  <c r="M383" i="11"/>
  <c r="K383" i="11"/>
  <c r="J383" i="11"/>
  <c r="E383" i="11"/>
  <c r="D383" i="11"/>
  <c r="AH382" i="11"/>
  <c r="O382" i="11"/>
  <c r="M382" i="11"/>
  <c r="N382" i="11" s="1"/>
  <c r="K382" i="11"/>
  <c r="J382" i="11"/>
  <c r="E382" i="11"/>
  <c r="D382" i="11"/>
  <c r="AH381" i="11"/>
  <c r="O381" i="11"/>
  <c r="M381" i="11"/>
  <c r="N381" i="11" s="1"/>
  <c r="K381" i="11"/>
  <c r="J381" i="11"/>
  <c r="E381" i="11"/>
  <c r="D381" i="11"/>
  <c r="AH380" i="11"/>
  <c r="O380" i="11"/>
  <c r="N380" i="11"/>
  <c r="M380" i="11"/>
  <c r="K380" i="11"/>
  <c r="J380" i="11"/>
  <c r="E380" i="11"/>
  <c r="D380" i="11"/>
  <c r="AH379" i="11"/>
  <c r="O379" i="11"/>
  <c r="N379" i="11"/>
  <c r="M379" i="11"/>
  <c r="K379" i="11"/>
  <c r="J379" i="11"/>
  <c r="E379" i="11"/>
  <c r="D379" i="11"/>
  <c r="AH378" i="11"/>
  <c r="O378" i="11"/>
  <c r="M378" i="11"/>
  <c r="N378" i="11" s="1"/>
  <c r="K378" i="11"/>
  <c r="J378" i="11"/>
  <c r="E378" i="11"/>
  <c r="D378" i="11"/>
  <c r="AH377" i="11"/>
  <c r="O377" i="11"/>
  <c r="N377" i="11"/>
  <c r="M377" i="11"/>
  <c r="K377" i="11"/>
  <c r="J377" i="11"/>
  <c r="E377" i="11"/>
  <c r="D377" i="11"/>
  <c r="AH376" i="11"/>
  <c r="O376" i="11"/>
  <c r="N376" i="11"/>
  <c r="M376" i="11"/>
  <c r="K376" i="11"/>
  <c r="J376" i="11"/>
  <c r="E376" i="11"/>
  <c r="D376" i="11"/>
  <c r="AH375" i="11"/>
  <c r="O375" i="11"/>
  <c r="N375" i="11"/>
  <c r="M375" i="11"/>
  <c r="K375" i="11"/>
  <c r="J375" i="11"/>
  <c r="E375" i="11"/>
  <c r="D375" i="11"/>
  <c r="AH374" i="11"/>
  <c r="O374" i="11"/>
  <c r="M374" i="11"/>
  <c r="N374" i="11" s="1"/>
  <c r="K374" i="11"/>
  <c r="J374" i="11"/>
  <c r="E374" i="11"/>
  <c r="D374" i="11"/>
  <c r="AH373" i="11"/>
  <c r="O373" i="11"/>
  <c r="M373" i="11"/>
  <c r="N373" i="11" s="1"/>
  <c r="K373" i="11"/>
  <c r="J373" i="11"/>
  <c r="E373" i="11"/>
  <c r="D373" i="11"/>
  <c r="AH372" i="11"/>
  <c r="O372" i="11"/>
  <c r="N372" i="11"/>
  <c r="M372" i="11"/>
  <c r="K372" i="11"/>
  <c r="J372" i="11"/>
  <c r="E372" i="11"/>
  <c r="D372" i="11"/>
  <c r="AH371" i="11"/>
  <c r="O371" i="11"/>
  <c r="M371" i="11"/>
  <c r="N371" i="11" s="1"/>
  <c r="K371" i="11"/>
  <c r="J371" i="11"/>
  <c r="E371" i="11"/>
  <c r="D371" i="11"/>
  <c r="AH370" i="11"/>
  <c r="O370" i="11"/>
  <c r="M370" i="11"/>
  <c r="N370" i="11" s="1"/>
  <c r="K370" i="11"/>
  <c r="J370" i="11"/>
  <c r="E370" i="11"/>
  <c r="D370" i="11"/>
  <c r="AH369" i="11"/>
  <c r="O369" i="11"/>
  <c r="N369" i="11"/>
  <c r="M369" i="11"/>
  <c r="K369" i="11"/>
  <c r="J369" i="11"/>
  <c r="E369" i="11"/>
  <c r="D369" i="11"/>
  <c r="AH368" i="11"/>
  <c r="O368" i="11"/>
  <c r="N368" i="11"/>
  <c r="M368" i="11"/>
  <c r="K368" i="11"/>
  <c r="J368" i="11"/>
  <c r="E368" i="11"/>
  <c r="D368" i="11"/>
  <c r="AH367" i="11"/>
  <c r="O367" i="11"/>
  <c r="N367" i="11"/>
  <c r="M367" i="11"/>
  <c r="K367" i="11"/>
  <c r="J367" i="11"/>
  <c r="E367" i="11"/>
  <c r="D367" i="11"/>
  <c r="AH366" i="11"/>
  <c r="O366" i="11"/>
  <c r="M366" i="11"/>
  <c r="N366" i="11" s="1"/>
  <c r="K366" i="11"/>
  <c r="J366" i="11"/>
  <c r="E366" i="11"/>
  <c r="D366" i="11"/>
  <c r="AH365" i="11"/>
  <c r="O365" i="11"/>
  <c r="M365" i="11"/>
  <c r="N365" i="11" s="1"/>
  <c r="K365" i="11"/>
  <c r="J365" i="11"/>
  <c r="E365" i="11"/>
  <c r="D365" i="11"/>
  <c r="AH364" i="11"/>
  <c r="O364" i="11"/>
  <c r="N364" i="11"/>
  <c r="M364" i="11"/>
  <c r="K364" i="11"/>
  <c r="J364" i="11"/>
  <c r="E364" i="11"/>
  <c r="D364" i="11"/>
  <c r="AH363" i="11"/>
  <c r="O363" i="11"/>
  <c r="M363" i="11"/>
  <c r="N363" i="11" s="1"/>
  <c r="K363" i="11"/>
  <c r="J363" i="11"/>
  <c r="E363" i="11"/>
  <c r="D363" i="11"/>
  <c r="AH362" i="11"/>
  <c r="O362" i="11"/>
  <c r="M362" i="11"/>
  <c r="N362" i="11" s="1"/>
  <c r="K362" i="11"/>
  <c r="J362" i="11"/>
  <c r="E362" i="11"/>
  <c r="D362" i="11"/>
  <c r="AH361" i="11"/>
  <c r="O361" i="11"/>
  <c r="N361" i="11"/>
  <c r="M361" i="11"/>
  <c r="K361" i="11"/>
  <c r="J361" i="11"/>
  <c r="E361" i="11"/>
  <c r="D361" i="11"/>
  <c r="AH360" i="11"/>
  <c r="O360" i="11"/>
  <c r="N360" i="11"/>
  <c r="M360" i="11"/>
  <c r="K360" i="11"/>
  <c r="J360" i="11"/>
  <c r="E360" i="11"/>
  <c r="D360" i="11"/>
  <c r="AH359" i="11"/>
  <c r="O359" i="11"/>
  <c r="N359" i="11"/>
  <c r="M359" i="11"/>
  <c r="K359" i="11"/>
  <c r="J359" i="11"/>
  <c r="E359" i="11"/>
  <c r="D359" i="11"/>
  <c r="AH358" i="11"/>
  <c r="O358" i="11"/>
  <c r="M358" i="11"/>
  <c r="N358" i="11" s="1"/>
  <c r="K358" i="11"/>
  <c r="J358" i="11"/>
  <c r="E358" i="11"/>
  <c r="D358" i="11"/>
  <c r="AH357" i="11"/>
  <c r="O357" i="11"/>
  <c r="M357" i="11"/>
  <c r="N357" i="11" s="1"/>
  <c r="K357" i="11"/>
  <c r="J357" i="11"/>
  <c r="E357" i="11"/>
  <c r="D357" i="11"/>
  <c r="AH356" i="11"/>
  <c r="O356" i="11"/>
  <c r="N356" i="11"/>
  <c r="M356" i="11"/>
  <c r="K356" i="11"/>
  <c r="J356" i="11"/>
  <c r="E356" i="11"/>
  <c r="D356" i="11"/>
  <c r="AH355" i="11"/>
  <c r="O355" i="11"/>
  <c r="M355" i="11"/>
  <c r="N355" i="11" s="1"/>
  <c r="K355" i="11"/>
  <c r="J355" i="11"/>
  <c r="E355" i="11"/>
  <c r="D355" i="11"/>
  <c r="AH354" i="11"/>
  <c r="O354" i="11"/>
  <c r="M354" i="11"/>
  <c r="N354" i="11" s="1"/>
  <c r="K354" i="11"/>
  <c r="J354" i="11"/>
  <c r="E354" i="11"/>
  <c r="D354" i="11"/>
  <c r="AH353" i="11"/>
  <c r="O353" i="11"/>
  <c r="N353" i="11"/>
  <c r="M353" i="11"/>
  <c r="K353" i="11"/>
  <c r="J353" i="11"/>
  <c r="E353" i="11"/>
  <c r="D353" i="11"/>
  <c r="AH352" i="11"/>
  <c r="O352" i="11"/>
  <c r="N352" i="11"/>
  <c r="M352" i="11"/>
  <c r="K352" i="11"/>
  <c r="J352" i="11"/>
  <c r="E352" i="11"/>
  <c r="D352" i="11"/>
  <c r="AH351" i="11"/>
  <c r="O351" i="11"/>
  <c r="M351" i="11"/>
  <c r="N351" i="11" s="1"/>
  <c r="K351" i="11"/>
  <c r="J351" i="11"/>
  <c r="E351" i="11"/>
  <c r="D351" i="11"/>
  <c r="AH350" i="11"/>
  <c r="O350" i="11"/>
  <c r="N350" i="11"/>
  <c r="M350" i="11"/>
  <c r="K350" i="11"/>
  <c r="J350" i="11"/>
  <c r="E350" i="11"/>
  <c r="D350" i="11"/>
  <c r="AH349" i="11"/>
  <c r="O349" i="11"/>
  <c r="M349" i="11"/>
  <c r="N349" i="11" s="1"/>
  <c r="K349" i="11"/>
  <c r="J349" i="11"/>
  <c r="E349" i="11"/>
  <c r="D349" i="11"/>
  <c r="AH348" i="11"/>
  <c r="O348" i="11"/>
  <c r="N348" i="11"/>
  <c r="M348" i="11"/>
  <c r="K348" i="11"/>
  <c r="J348" i="11"/>
  <c r="E348" i="11"/>
  <c r="D348" i="11"/>
  <c r="AH347" i="11"/>
  <c r="O347" i="11"/>
  <c r="M347" i="11"/>
  <c r="N347" i="11" s="1"/>
  <c r="K347" i="11"/>
  <c r="J347" i="11"/>
  <c r="E347" i="11"/>
  <c r="D347" i="11"/>
  <c r="AH346" i="11"/>
  <c r="O346" i="11"/>
  <c r="M346" i="11"/>
  <c r="N346" i="11" s="1"/>
  <c r="K346" i="11"/>
  <c r="J346" i="11"/>
  <c r="E346" i="11"/>
  <c r="D346" i="11"/>
  <c r="AH345" i="11"/>
  <c r="O345" i="11"/>
  <c r="N345" i="11"/>
  <c r="M345" i="11"/>
  <c r="K345" i="11"/>
  <c r="J345" i="11"/>
  <c r="E345" i="11"/>
  <c r="D345" i="11"/>
  <c r="AH344" i="11"/>
  <c r="O344" i="11"/>
  <c r="M344" i="11"/>
  <c r="N344" i="11" s="1"/>
  <c r="K344" i="11"/>
  <c r="J344" i="11"/>
  <c r="E344" i="11"/>
  <c r="D344" i="11"/>
  <c r="AH343" i="11"/>
  <c r="O343" i="11"/>
  <c r="M343" i="11"/>
  <c r="N343" i="11" s="1"/>
  <c r="K343" i="11"/>
  <c r="J343" i="11"/>
  <c r="E343" i="11"/>
  <c r="D343" i="11"/>
  <c r="AH342" i="11"/>
  <c r="O342" i="11"/>
  <c r="N342" i="11"/>
  <c r="M342" i="11"/>
  <c r="K342" i="11"/>
  <c r="J342" i="11"/>
  <c r="E342" i="11"/>
  <c r="D342" i="11"/>
  <c r="AH341" i="11"/>
  <c r="O341" i="11"/>
  <c r="N341" i="11"/>
  <c r="M341" i="11"/>
  <c r="K341" i="11"/>
  <c r="J341" i="11"/>
  <c r="E341" i="11"/>
  <c r="D341" i="11"/>
  <c r="AH340" i="11"/>
  <c r="O340" i="11"/>
  <c r="N340" i="11"/>
  <c r="M340" i="11"/>
  <c r="K340" i="11"/>
  <c r="J340" i="11"/>
  <c r="E340" i="11"/>
  <c r="D340" i="11"/>
  <c r="AH339" i="11"/>
  <c r="O339" i="11"/>
  <c r="M339" i="11"/>
  <c r="N339" i="11" s="1"/>
  <c r="K339" i="11"/>
  <c r="J339" i="11"/>
  <c r="E339" i="11"/>
  <c r="D339" i="11"/>
  <c r="AH338" i="11"/>
  <c r="O338" i="11"/>
  <c r="M338" i="11"/>
  <c r="N338" i="11" s="1"/>
  <c r="K338" i="11"/>
  <c r="J338" i="11"/>
  <c r="E338" i="11"/>
  <c r="D338" i="11"/>
  <c r="AH337" i="11"/>
  <c r="O337" i="11"/>
  <c r="N337" i="11"/>
  <c r="M337" i="11"/>
  <c r="K337" i="11"/>
  <c r="J337" i="11"/>
  <c r="E337" i="11"/>
  <c r="D337" i="11"/>
  <c r="AH336" i="11"/>
  <c r="O336" i="11"/>
  <c r="M336" i="11"/>
  <c r="N336" i="11" s="1"/>
  <c r="K336" i="11"/>
  <c r="J336" i="11"/>
  <c r="E336" i="11"/>
  <c r="D336" i="11"/>
  <c r="AH335" i="11"/>
  <c r="O335" i="11"/>
  <c r="M335" i="11"/>
  <c r="N335" i="11" s="1"/>
  <c r="K335" i="11"/>
  <c r="J335" i="11"/>
  <c r="E335" i="11"/>
  <c r="D335" i="11"/>
  <c r="AH334" i="11"/>
  <c r="O334" i="11"/>
  <c r="M334" i="11"/>
  <c r="N334" i="11" s="1"/>
  <c r="K334" i="11"/>
  <c r="J334" i="11"/>
  <c r="E334" i="11"/>
  <c r="D334" i="11"/>
  <c r="AH333" i="11"/>
  <c r="O333" i="11"/>
  <c r="N333" i="11"/>
  <c r="M333" i="11"/>
  <c r="K333" i="11"/>
  <c r="J333" i="11"/>
  <c r="E333" i="11"/>
  <c r="D333" i="11"/>
  <c r="AH332" i="11"/>
  <c r="O332" i="11"/>
  <c r="M332" i="11"/>
  <c r="N332" i="11" s="1"/>
  <c r="K332" i="11"/>
  <c r="J332" i="11"/>
  <c r="E332" i="11"/>
  <c r="D332" i="11"/>
  <c r="AH331" i="11"/>
  <c r="O331" i="11"/>
  <c r="M331" i="11"/>
  <c r="N331" i="11" s="1"/>
  <c r="K331" i="11"/>
  <c r="J331" i="11"/>
  <c r="E331" i="11"/>
  <c r="D331" i="11"/>
  <c r="AH330" i="11"/>
  <c r="O330" i="11"/>
  <c r="N330" i="11"/>
  <c r="M330" i="11"/>
  <c r="K330" i="11"/>
  <c r="J330" i="11"/>
  <c r="E330" i="11"/>
  <c r="D330" i="11"/>
  <c r="AH329" i="11"/>
  <c r="O329" i="11"/>
  <c r="N329" i="11"/>
  <c r="M329" i="11"/>
  <c r="K329" i="11"/>
  <c r="J329" i="11"/>
  <c r="E329" i="11"/>
  <c r="D329" i="11"/>
  <c r="AH328" i="11"/>
  <c r="O328" i="11"/>
  <c r="M328" i="11"/>
  <c r="N328" i="11" s="1"/>
  <c r="K328" i="11"/>
  <c r="J328" i="11"/>
  <c r="E328" i="11"/>
  <c r="D328" i="11"/>
  <c r="AH327" i="11"/>
  <c r="O327" i="11"/>
  <c r="N327" i="11"/>
  <c r="M327" i="11"/>
  <c r="K327" i="11"/>
  <c r="J327" i="11"/>
  <c r="E327" i="11"/>
  <c r="D327" i="11"/>
  <c r="AH326" i="11"/>
  <c r="O326" i="11"/>
  <c r="N326" i="11"/>
  <c r="M326" i="11"/>
  <c r="K326" i="11"/>
  <c r="J326" i="11"/>
  <c r="E326" i="11"/>
  <c r="D326" i="11"/>
  <c r="AH325" i="11"/>
  <c r="O325" i="11"/>
  <c r="N325" i="11"/>
  <c r="M325" i="11"/>
  <c r="K325" i="11"/>
  <c r="J325" i="11"/>
  <c r="E325" i="11"/>
  <c r="D325" i="11"/>
  <c r="AH324" i="11"/>
  <c r="O324" i="11"/>
  <c r="M324" i="11"/>
  <c r="N324" i="11" s="1"/>
  <c r="K324" i="11"/>
  <c r="J324" i="11"/>
  <c r="E324" i="11"/>
  <c r="D324" i="11"/>
  <c r="AH323" i="11"/>
  <c r="O323" i="11"/>
  <c r="M323" i="11"/>
  <c r="N323" i="11" s="1"/>
  <c r="K323" i="11"/>
  <c r="J323" i="11"/>
  <c r="E323" i="11"/>
  <c r="D323" i="11"/>
  <c r="AH322" i="11"/>
  <c r="O322" i="11"/>
  <c r="N322" i="11"/>
  <c r="M322" i="11"/>
  <c r="K322" i="11"/>
  <c r="J322" i="11"/>
  <c r="E322" i="11"/>
  <c r="D322" i="11"/>
  <c r="AH321" i="11"/>
  <c r="O321" i="11"/>
  <c r="N321" i="11"/>
  <c r="M321" i="11"/>
  <c r="K321" i="11"/>
  <c r="J321" i="11"/>
  <c r="E321" i="11"/>
  <c r="D321" i="11"/>
  <c r="AH320" i="11"/>
  <c r="O320" i="11"/>
  <c r="M320" i="11"/>
  <c r="N320" i="11" s="1"/>
  <c r="K320" i="11"/>
  <c r="J320" i="11"/>
  <c r="E320" i="11"/>
  <c r="D320" i="11"/>
  <c r="AH319" i="11"/>
  <c r="O319" i="11"/>
  <c r="N319" i="11"/>
  <c r="M319" i="11"/>
  <c r="K319" i="11"/>
  <c r="J319" i="11"/>
  <c r="E319" i="11"/>
  <c r="D319" i="11"/>
  <c r="AH318" i="11"/>
  <c r="O318" i="11"/>
  <c r="N318" i="11"/>
  <c r="M318" i="11"/>
  <c r="K318" i="11"/>
  <c r="J318" i="11"/>
  <c r="E318" i="11"/>
  <c r="D318" i="11"/>
  <c r="AH317" i="11"/>
  <c r="O317" i="11"/>
  <c r="N317" i="11"/>
  <c r="M317" i="11"/>
  <c r="K317" i="11"/>
  <c r="J317" i="11"/>
  <c r="E317" i="11"/>
  <c r="D317" i="11"/>
  <c r="AH316" i="11"/>
  <c r="O316" i="11"/>
  <c r="M316" i="11"/>
  <c r="N316" i="11" s="1"/>
  <c r="K316" i="11"/>
  <c r="J316" i="11"/>
  <c r="E316" i="11"/>
  <c r="D316" i="11"/>
  <c r="AH315" i="11"/>
  <c r="O315" i="11"/>
  <c r="M315" i="11"/>
  <c r="N315" i="11" s="1"/>
  <c r="K315" i="11"/>
  <c r="J315" i="11"/>
  <c r="E315" i="11"/>
  <c r="D315" i="11"/>
  <c r="AH314" i="11"/>
  <c r="O314" i="11"/>
  <c r="N314" i="11"/>
  <c r="M314" i="11"/>
  <c r="K314" i="11"/>
  <c r="J314" i="11"/>
  <c r="E314" i="11"/>
  <c r="D314" i="11"/>
  <c r="AH313" i="11"/>
  <c r="O313" i="11"/>
  <c r="N313" i="11"/>
  <c r="M313" i="11"/>
  <c r="K313" i="11"/>
  <c r="J313" i="11"/>
  <c r="E313" i="11"/>
  <c r="D313" i="11"/>
  <c r="AH312" i="11"/>
  <c r="O312" i="11"/>
  <c r="M312" i="11"/>
  <c r="N312" i="11" s="1"/>
  <c r="K312" i="11"/>
  <c r="J312" i="11"/>
  <c r="E312" i="11"/>
  <c r="D312" i="11"/>
  <c r="AH311" i="11"/>
  <c r="O311" i="11"/>
  <c r="N311" i="11"/>
  <c r="M311" i="11"/>
  <c r="K311" i="11"/>
  <c r="J311" i="11"/>
  <c r="E311" i="11"/>
  <c r="D311" i="11"/>
  <c r="AH310" i="11"/>
  <c r="O310" i="11"/>
  <c r="M310" i="11"/>
  <c r="N310" i="11" s="1"/>
  <c r="K310" i="11"/>
  <c r="J310" i="11"/>
  <c r="E310" i="11"/>
  <c r="D310" i="11"/>
  <c r="AH309" i="11"/>
  <c r="O309" i="11"/>
  <c r="N309" i="11"/>
  <c r="M309" i="11"/>
  <c r="K309" i="11"/>
  <c r="J309" i="11"/>
  <c r="E309" i="11"/>
  <c r="D309" i="11"/>
  <c r="AH308" i="11"/>
  <c r="O308" i="11"/>
  <c r="N308" i="11"/>
  <c r="M308" i="11"/>
  <c r="K308" i="11"/>
  <c r="J308" i="11"/>
  <c r="E308" i="11"/>
  <c r="D308" i="11"/>
  <c r="AH307" i="11"/>
  <c r="O307" i="11"/>
  <c r="M307" i="11"/>
  <c r="N307" i="11" s="1"/>
  <c r="K307" i="11"/>
  <c r="J307" i="11"/>
  <c r="E307" i="11"/>
  <c r="D307" i="11"/>
  <c r="AH306" i="11"/>
  <c r="O306" i="11"/>
  <c r="N306" i="11"/>
  <c r="M306" i="11"/>
  <c r="K306" i="11"/>
  <c r="J306" i="11"/>
  <c r="E306" i="11"/>
  <c r="D306" i="11"/>
  <c r="AH305" i="11"/>
  <c r="O305" i="11"/>
  <c r="N305" i="11"/>
  <c r="M305" i="11"/>
  <c r="K305" i="11"/>
  <c r="J305" i="11"/>
  <c r="E305" i="11"/>
  <c r="D305" i="11"/>
  <c r="AH304" i="11"/>
  <c r="O304" i="11"/>
  <c r="N304" i="11"/>
  <c r="M304" i="11"/>
  <c r="K304" i="11"/>
  <c r="J304" i="11"/>
  <c r="E304" i="11"/>
  <c r="D304" i="11"/>
  <c r="AH303" i="11"/>
  <c r="O303" i="11"/>
  <c r="M303" i="11"/>
  <c r="N303" i="11" s="1"/>
  <c r="K303" i="11"/>
  <c r="J303" i="11"/>
  <c r="E303" i="11"/>
  <c r="D303" i="11"/>
  <c r="AH302" i="11"/>
  <c r="O302" i="11"/>
  <c r="M302" i="11"/>
  <c r="N302" i="11" s="1"/>
  <c r="K302" i="11"/>
  <c r="J302" i="11"/>
  <c r="E302" i="11"/>
  <c r="D302" i="11"/>
  <c r="AH301" i="11"/>
  <c r="O301" i="11"/>
  <c r="N301" i="11"/>
  <c r="M301" i="11"/>
  <c r="K301" i="11"/>
  <c r="J301" i="11"/>
  <c r="E301" i="11"/>
  <c r="D301" i="11"/>
  <c r="AH300" i="11"/>
  <c r="O300" i="11"/>
  <c r="N300" i="11"/>
  <c r="M300" i="11"/>
  <c r="K300" i="11"/>
  <c r="J300" i="11"/>
  <c r="E300" i="11"/>
  <c r="D300" i="11"/>
  <c r="AH299" i="11"/>
  <c r="O299" i="11"/>
  <c r="M299" i="11"/>
  <c r="N299" i="11" s="1"/>
  <c r="K299" i="11"/>
  <c r="J299" i="11"/>
  <c r="E299" i="11"/>
  <c r="D299" i="11"/>
  <c r="AH298" i="11"/>
  <c r="O298" i="11"/>
  <c r="N298" i="11"/>
  <c r="M298" i="11"/>
  <c r="K298" i="11"/>
  <c r="J298" i="11"/>
  <c r="E298" i="11"/>
  <c r="D298" i="11"/>
  <c r="AH297" i="11"/>
  <c r="O297" i="11"/>
  <c r="N297" i="11"/>
  <c r="M297" i="11"/>
  <c r="K297" i="11"/>
  <c r="J297" i="11"/>
  <c r="E297" i="11"/>
  <c r="D297" i="11"/>
  <c r="AH296" i="11"/>
  <c r="O296" i="11"/>
  <c r="M296" i="11"/>
  <c r="N296" i="11" s="1"/>
  <c r="K296" i="11"/>
  <c r="J296" i="11"/>
  <c r="E296" i="11"/>
  <c r="D296" i="11"/>
  <c r="AH295" i="11"/>
  <c r="O295" i="11"/>
  <c r="N295" i="11"/>
  <c r="M295" i="11"/>
  <c r="K295" i="11"/>
  <c r="J295" i="11"/>
  <c r="E295" i="11"/>
  <c r="D295" i="11"/>
  <c r="AH294" i="11"/>
  <c r="O294" i="11"/>
  <c r="M294" i="11"/>
  <c r="N294" i="11" s="1"/>
  <c r="K294" i="11"/>
  <c r="J294" i="11"/>
  <c r="E294" i="11"/>
  <c r="D294" i="11"/>
  <c r="AH293" i="11"/>
  <c r="O293" i="11"/>
  <c r="M293" i="11"/>
  <c r="N293" i="11" s="1"/>
  <c r="K293" i="11"/>
  <c r="J293" i="11"/>
  <c r="E293" i="11"/>
  <c r="D293" i="11"/>
  <c r="AH292" i="11"/>
  <c r="O292" i="11"/>
  <c r="N292" i="11"/>
  <c r="M292" i="11"/>
  <c r="K292" i="11"/>
  <c r="J292" i="11"/>
  <c r="E292" i="11"/>
  <c r="D292" i="11"/>
  <c r="AH291" i="11"/>
  <c r="O291" i="11"/>
  <c r="M291" i="11"/>
  <c r="N291" i="11" s="1"/>
  <c r="K291" i="11"/>
  <c r="J291" i="11"/>
  <c r="E291" i="11"/>
  <c r="D291" i="11"/>
  <c r="AH290" i="11"/>
  <c r="O290" i="11"/>
  <c r="M290" i="11"/>
  <c r="N290" i="11" s="1"/>
  <c r="K290" i="11"/>
  <c r="J290" i="11"/>
  <c r="E290" i="11"/>
  <c r="D290" i="11"/>
  <c r="AH289" i="11"/>
  <c r="O289" i="11"/>
  <c r="N289" i="11"/>
  <c r="M289" i="11"/>
  <c r="K289" i="11"/>
  <c r="J289" i="11"/>
  <c r="E289" i="11"/>
  <c r="D289" i="11"/>
  <c r="AH288" i="11"/>
  <c r="O288" i="11"/>
  <c r="M288" i="11"/>
  <c r="N288" i="11" s="1"/>
  <c r="K288" i="11"/>
  <c r="J288" i="11"/>
  <c r="E288" i="11"/>
  <c r="D288" i="11"/>
  <c r="AH287" i="11"/>
  <c r="O287" i="11"/>
  <c r="M287" i="11"/>
  <c r="N287" i="11" s="1"/>
  <c r="K287" i="11"/>
  <c r="J287" i="11"/>
  <c r="E287" i="11"/>
  <c r="D287" i="11"/>
  <c r="AH286" i="11"/>
  <c r="O286" i="11"/>
  <c r="M286" i="11"/>
  <c r="N286" i="11" s="1"/>
  <c r="K286" i="11"/>
  <c r="J286" i="11"/>
  <c r="E286" i="11"/>
  <c r="D286" i="11"/>
  <c r="AH285" i="11"/>
  <c r="O285" i="11"/>
  <c r="M285" i="11"/>
  <c r="N285" i="11" s="1"/>
  <c r="K285" i="11"/>
  <c r="J285" i="11"/>
  <c r="E285" i="11"/>
  <c r="D285" i="11"/>
  <c r="AH284" i="11"/>
  <c r="O284" i="11"/>
  <c r="N284" i="11"/>
  <c r="M284" i="11"/>
  <c r="K284" i="11"/>
  <c r="J284" i="11"/>
  <c r="E284" i="11"/>
  <c r="D284" i="11"/>
  <c r="AH283" i="11"/>
  <c r="O283" i="11"/>
  <c r="N283" i="11"/>
  <c r="M283" i="11"/>
  <c r="K283" i="11"/>
  <c r="J283" i="11"/>
  <c r="E283" i="11"/>
  <c r="D283" i="11"/>
  <c r="AH282" i="11"/>
  <c r="O282" i="11"/>
  <c r="N282" i="11"/>
  <c r="M282" i="11"/>
  <c r="K282" i="11"/>
  <c r="J282" i="11"/>
  <c r="E282" i="11"/>
  <c r="D282" i="11"/>
  <c r="AH281" i="11"/>
  <c r="O281" i="11"/>
  <c r="N281" i="11"/>
  <c r="M281" i="11"/>
  <c r="K281" i="11"/>
  <c r="J281" i="11"/>
  <c r="E281" i="11"/>
  <c r="D281" i="11"/>
  <c r="AH280" i="11"/>
  <c r="O280" i="11"/>
  <c r="M280" i="11"/>
  <c r="N280" i="11" s="1"/>
  <c r="K280" i="11"/>
  <c r="J280" i="11"/>
  <c r="E280" i="11"/>
  <c r="D280" i="11"/>
  <c r="AH279" i="11"/>
  <c r="O279" i="11"/>
  <c r="M279" i="11"/>
  <c r="N279" i="11" s="1"/>
  <c r="K279" i="11"/>
  <c r="J279" i="11"/>
  <c r="E279" i="11"/>
  <c r="D279" i="11"/>
  <c r="AH278" i="11"/>
  <c r="O278" i="11"/>
  <c r="M278" i="11"/>
  <c r="N278" i="11" s="1"/>
  <c r="K278" i="11"/>
  <c r="J278" i="11"/>
  <c r="E278" i="11"/>
  <c r="D278" i="11"/>
  <c r="AH277" i="11"/>
  <c r="O277" i="11"/>
  <c r="M277" i="11"/>
  <c r="N277" i="11" s="1"/>
  <c r="K277" i="11"/>
  <c r="J277" i="11"/>
  <c r="E277" i="11"/>
  <c r="D277" i="11"/>
  <c r="AH276" i="11"/>
  <c r="O276" i="11"/>
  <c r="N276" i="11"/>
  <c r="M276" i="11"/>
  <c r="K276" i="11"/>
  <c r="J276" i="11"/>
  <c r="E276" i="11"/>
  <c r="D276" i="11"/>
  <c r="AH275" i="11"/>
  <c r="O275" i="11"/>
  <c r="N275" i="11"/>
  <c r="M275" i="11"/>
  <c r="K275" i="11"/>
  <c r="J275" i="11"/>
  <c r="E275" i="11"/>
  <c r="D275" i="11"/>
  <c r="AH274" i="11"/>
  <c r="O274" i="11"/>
  <c r="N274" i="11"/>
  <c r="M274" i="11"/>
  <c r="K274" i="11"/>
  <c r="J274" i="11"/>
  <c r="E274" i="11"/>
  <c r="D274" i="11"/>
  <c r="AH273" i="11"/>
  <c r="O273" i="11"/>
  <c r="N273" i="11"/>
  <c r="M273" i="11"/>
  <c r="K273" i="11"/>
  <c r="J273" i="11"/>
  <c r="E273" i="11"/>
  <c r="D273" i="11"/>
  <c r="AH272" i="11"/>
  <c r="O272" i="11"/>
  <c r="M272" i="11"/>
  <c r="N272" i="11" s="1"/>
  <c r="K272" i="11"/>
  <c r="J272" i="11"/>
  <c r="E272" i="11"/>
  <c r="D272" i="11"/>
  <c r="AH271" i="11"/>
  <c r="O271" i="11"/>
  <c r="M271" i="11"/>
  <c r="N271" i="11" s="1"/>
  <c r="K271" i="11"/>
  <c r="J271" i="11"/>
  <c r="E271" i="11"/>
  <c r="D271" i="11"/>
  <c r="AH270" i="11"/>
  <c r="O270" i="11"/>
  <c r="M270" i="11"/>
  <c r="N270" i="11" s="1"/>
  <c r="K270" i="11"/>
  <c r="J270" i="11"/>
  <c r="E270" i="11"/>
  <c r="D270" i="11"/>
  <c r="AH269" i="11"/>
  <c r="O269" i="11"/>
  <c r="M269" i="11"/>
  <c r="N269" i="11" s="1"/>
  <c r="K269" i="11"/>
  <c r="J269" i="11"/>
  <c r="E269" i="11"/>
  <c r="D269" i="11"/>
  <c r="AH268" i="11"/>
  <c r="O268" i="11"/>
  <c r="N268" i="11"/>
  <c r="M268" i="11"/>
  <c r="K268" i="11"/>
  <c r="J268" i="11"/>
  <c r="E268" i="11"/>
  <c r="D268" i="11"/>
  <c r="AH267" i="11"/>
  <c r="O267" i="11"/>
  <c r="M267" i="11"/>
  <c r="N267" i="11" s="1"/>
  <c r="K267" i="11"/>
  <c r="J267" i="11"/>
  <c r="E267" i="11"/>
  <c r="D267" i="11"/>
  <c r="AH266" i="11"/>
  <c r="O266" i="11"/>
  <c r="N266" i="11"/>
  <c r="M266" i="11"/>
  <c r="K266" i="11"/>
  <c r="J266" i="11"/>
  <c r="E266" i="11"/>
  <c r="D266" i="11"/>
  <c r="AH265" i="11"/>
  <c r="O265" i="11"/>
  <c r="N265" i="11"/>
  <c r="M265" i="11"/>
  <c r="K265" i="11"/>
  <c r="J265" i="11"/>
  <c r="E265" i="11"/>
  <c r="D265" i="11"/>
  <c r="AH264" i="11"/>
  <c r="O264" i="11"/>
  <c r="N264" i="11"/>
  <c r="M264" i="11"/>
  <c r="K264" i="11"/>
  <c r="J264" i="11"/>
  <c r="E264" i="11"/>
  <c r="D264" i="11"/>
  <c r="AH263" i="11"/>
  <c r="O263" i="11"/>
  <c r="N263" i="11"/>
  <c r="M263" i="11"/>
  <c r="K263" i="11"/>
  <c r="J263" i="11"/>
  <c r="E263" i="11"/>
  <c r="D263" i="11"/>
  <c r="AH262" i="11"/>
  <c r="O262" i="11"/>
  <c r="M262" i="11"/>
  <c r="N262" i="11" s="1"/>
  <c r="K262" i="11"/>
  <c r="J262" i="11"/>
  <c r="E262" i="11"/>
  <c r="D262" i="11"/>
  <c r="AH261" i="11"/>
  <c r="O261" i="11"/>
  <c r="M261" i="11"/>
  <c r="N261" i="11" s="1"/>
  <c r="K261" i="11"/>
  <c r="J261" i="11"/>
  <c r="E261" i="11"/>
  <c r="D261" i="11"/>
  <c r="AH260" i="11"/>
  <c r="O260" i="11"/>
  <c r="N260" i="11"/>
  <c r="M260" i="11"/>
  <c r="K260" i="11"/>
  <c r="J260" i="11"/>
  <c r="E260" i="11"/>
  <c r="D260" i="11"/>
  <c r="AH259" i="11"/>
  <c r="O259" i="11"/>
  <c r="N259" i="11"/>
  <c r="M259" i="11"/>
  <c r="K259" i="11"/>
  <c r="J259" i="11"/>
  <c r="E259" i="11"/>
  <c r="D259" i="11"/>
  <c r="AH258" i="11"/>
  <c r="O258" i="11"/>
  <c r="N258" i="11"/>
  <c r="M258" i="11"/>
  <c r="K258" i="11"/>
  <c r="J258" i="11"/>
  <c r="E258" i="11"/>
  <c r="D258" i="11"/>
  <c r="AH257" i="11"/>
  <c r="O257" i="11"/>
  <c r="N257" i="11"/>
  <c r="M257" i="11"/>
  <c r="K257" i="11"/>
  <c r="J257" i="11"/>
  <c r="E257" i="11"/>
  <c r="D257" i="11"/>
  <c r="AH256" i="11"/>
  <c r="O256" i="11"/>
  <c r="M256" i="11"/>
  <c r="N256" i="11" s="1"/>
  <c r="K256" i="11"/>
  <c r="J256" i="11"/>
  <c r="E256" i="11"/>
  <c r="D256" i="11"/>
  <c r="AH255" i="11"/>
  <c r="O255" i="11"/>
  <c r="N255" i="11"/>
  <c r="M255" i="11"/>
  <c r="K255" i="11"/>
  <c r="J255" i="11"/>
  <c r="E255" i="11"/>
  <c r="D255" i="11"/>
  <c r="AH254" i="11"/>
  <c r="O254" i="11"/>
  <c r="M254" i="11"/>
  <c r="N254" i="11" s="1"/>
  <c r="K254" i="11"/>
  <c r="J254" i="11"/>
  <c r="E254" i="11"/>
  <c r="D254" i="11"/>
  <c r="AH253" i="11"/>
  <c r="O253" i="11"/>
  <c r="N253" i="11"/>
  <c r="M253" i="11"/>
  <c r="K253" i="11"/>
  <c r="J253" i="11"/>
  <c r="E253" i="11"/>
  <c r="D253" i="11"/>
  <c r="AH252" i="11"/>
  <c r="O252" i="11"/>
  <c r="N252" i="11"/>
  <c r="M252" i="11"/>
  <c r="K252" i="11"/>
  <c r="J252" i="11"/>
  <c r="E252" i="11"/>
  <c r="D252" i="11"/>
  <c r="AH251" i="11"/>
  <c r="O251" i="11"/>
  <c r="N251" i="11"/>
  <c r="M251" i="11"/>
  <c r="K251" i="11"/>
  <c r="J251" i="11"/>
  <c r="E251" i="11"/>
  <c r="D251" i="11"/>
  <c r="AH250" i="11"/>
  <c r="O250" i="11"/>
  <c r="M250" i="11"/>
  <c r="N250" i="11" s="1"/>
  <c r="K250" i="11"/>
  <c r="J250" i="11"/>
  <c r="E250" i="11"/>
  <c r="D250" i="11"/>
  <c r="AH249" i="11"/>
  <c r="O249" i="11"/>
  <c r="N249" i="11"/>
  <c r="M249" i="11"/>
  <c r="K249" i="11"/>
  <c r="J249" i="11"/>
  <c r="E249" i="11"/>
  <c r="D249" i="11"/>
  <c r="AH248" i="11"/>
  <c r="O248" i="11"/>
  <c r="N248" i="11"/>
  <c r="M248" i="11"/>
  <c r="K248" i="11"/>
  <c r="J248" i="11"/>
  <c r="E248" i="11"/>
  <c r="D248" i="11"/>
  <c r="AH247" i="11"/>
  <c r="O247" i="11"/>
  <c r="N247" i="11"/>
  <c r="M247" i="11"/>
  <c r="K247" i="11"/>
  <c r="J247" i="11"/>
  <c r="E247" i="11"/>
  <c r="D247" i="11"/>
  <c r="AH246" i="11"/>
  <c r="O246" i="11"/>
  <c r="N246" i="11"/>
  <c r="M246" i="11"/>
  <c r="K246" i="11"/>
  <c r="J246" i="11"/>
  <c r="E246" i="11"/>
  <c r="D246" i="11"/>
  <c r="AH245" i="11"/>
  <c r="O245" i="11"/>
  <c r="N245" i="11"/>
  <c r="M245" i="11"/>
  <c r="K245" i="11"/>
  <c r="J245" i="11"/>
  <c r="E245" i="11"/>
  <c r="D245" i="11"/>
  <c r="AH244" i="11"/>
  <c r="O244" i="11"/>
  <c r="N244" i="11"/>
  <c r="M244" i="11"/>
  <c r="K244" i="11"/>
  <c r="J244" i="11"/>
  <c r="E244" i="11"/>
  <c r="D244" i="11"/>
  <c r="AH243" i="11"/>
  <c r="O243" i="11"/>
  <c r="M243" i="11"/>
  <c r="N243" i="11" s="1"/>
  <c r="K243" i="11"/>
  <c r="J243" i="11"/>
  <c r="E243" i="11"/>
  <c r="D243" i="11"/>
  <c r="AH242" i="11"/>
  <c r="O242" i="11"/>
  <c r="N242" i="11"/>
  <c r="M242" i="11"/>
  <c r="K242" i="11"/>
  <c r="J242" i="11"/>
  <c r="E242" i="11"/>
  <c r="D242" i="11"/>
  <c r="AH241" i="11"/>
  <c r="O241" i="11"/>
  <c r="M241" i="11"/>
  <c r="N241" i="11" s="1"/>
  <c r="K241" i="11"/>
  <c r="J241" i="11"/>
  <c r="E241" i="11"/>
  <c r="D241" i="11"/>
  <c r="AH240" i="11"/>
  <c r="O240" i="11"/>
  <c r="N240" i="11"/>
  <c r="M240" i="11"/>
  <c r="K240" i="11"/>
  <c r="J240" i="11"/>
  <c r="E240" i="11"/>
  <c r="D240" i="11"/>
  <c r="AH239" i="11"/>
  <c r="O239" i="11"/>
  <c r="M239" i="11"/>
  <c r="N239" i="11" s="1"/>
  <c r="K239" i="11"/>
  <c r="J239" i="11"/>
  <c r="E239" i="11"/>
  <c r="D239" i="11"/>
  <c r="AH238" i="11"/>
  <c r="O238" i="11"/>
  <c r="M238" i="11"/>
  <c r="N238" i="11" s="1"/>
  <c r="K238" i="11"/>
  <c r="J238" i="11"/>
  <c r="E238" i="11"/>
  <c r="D238" i="11"/>
  <c r="AH237" i="11"/>
  <c r="O237" i="11"/>
  <c r="N237" i="11"/>
  <c r="M237" i="11"/>
  <c r="K237" i="11"/>
  <c r="J237" i="11"/>
  <c r="E237" i="11"/>
  <c r="D237" i="11"/>
  <c r="AH236" i="11"/>
  <c r="O236" i="11"/>
  <c r="N236" i="11"/>
  <c r="M236" i="11"/>
  <c r="K236" i="11"/>
  <c r="J236" i="11"/>
  <c r="E236" i="11"/>
  <c r="D236" i="11"/>
  <c r="AH235" i="11"/>
  <c r="O235" i="11"/>
  <c r="M235" i="11"/>
  <c r="N235" i="11" s="1"/>
  <c r="K235" i="11"/>
  <c r="J235" i="11"/>
  <c r="E235" i="11"/>
  <c r="D235" i="11"/>
  <c r="AH234" i="11"/>
  <c r="O234" i="11"/>
  <c r="N234" i="11"/>
  <c r="M234" i="11"/>
  <c r="K234" i="11"/>
  <c r="J234" i="11"/>
  <c r="E234" i="11"/>
  <c r="D234" i="11"/>
  <c r="AH233" i="11"/>
  <c r="O233" i="11"/>
  <c r="N233" i="11"/>
  <c r="M233" i="11"/>
  <c r="K233" i="11"/>
  <c r="J233" i="11"/>
  <c r="E233" i="11"/>
  <c r="D233" i="11"/>
  <c r="AH232" i="11"/>
  <c r="O232" i="11"/>
  <c r="M232" i="11"/>
  <c r="N232" i="11" s="1"/>
  <c r="K232" i="11"/>
  <c r="J232" i="11"/>
  <c r="E232" i="11"/>
  <c r="D232" i="11"/>
  <c r="AH231" i="11"/>
  <c r="O231" i="11"/>
  <c r="M231" i="11"/>
  <c r="N231" i="11" s="1"/>
  <c r="K231" i="11"/>
  <c r="J231" i="11"/>
  <c r="E231" i="11"/>
  <c r="D231" i="11"/>
  <c r="AH230" i="11"/>
  <c r="O230" i="11"/>
  <c r="M230" i="11"/>
  <c r="N230" i="11" s="1"/>
  <c r="K230" i="11"/>
  <c r="J230" i="11"/>
  <c r="E230" i="11"/>
  <c r="D230" i="11"/>
  <c r="AH229" i="11"/>
  <c r="O229" i="11"/>
  <c r="N229" i="11"/>
  <c r="M229" i="11"/>
  <c r="K229" i="11"/>
  <c r="J229" i="11"/>
  <c r="E229" i="11"/>
  <c r="D229" i="11"/>
  <c r="AH228" i="11"/>
  <c r="O228" i="11"/>
  <c r="N228" i="11"/>
  <c r="M228" i="11"/>
  <c r="K228" i="11"/>
  <c r="J228" i="11"/>
  <c r="E228" i="11"/>
  <c r="D228" i="11"/>
  <c r="AH227" i="11"/>
  <c r="O227" i="11"/>
  <c r="M227" i="11"/>
  <c r="N227" i="11" s="1"/>
  <c r="K227" i="11"/>
  <c r="J227" i="11"/>
  <c r="E227" i="11"/>
  <c r="D227" i="11"/>
  <c r="AH226" i="11"/>
  <c r="O226" i="11"/>
  <c r="N226" i="11"/>
  <c r="M226" i="11"/>
  <c r="K226" i="11"/>
  <c r="J226" i="11"/>
  <c r="E226" i="11"/>
  <c r="D226" i="11"/>
  <c r="AH225" i="11"/>
  <c r="O225" i="11"/>
  <c r="N225" i="11"/>
  <c r="M225" i="11"/>
  <c r="K225" i="11"/>
  <c r="J225" i="11"/>
  <c r="E225" i="11"/>
  <c r="D225" i="11"/>
  <c r="AH224" i="11"/>
  <c r="O224" i="11"/>
  <c r="M224" i="11"/>
  <c r="N224" i="11" s="1"/>
  <c r="K224" i="11"/>
  <c r="J224" i="11"/>
  <c r="E224" i="11"/>
  <c r="D224" i="11"/>
  <c r="AH223" i="11"/>
  <c r="O223" i="11"/>
  <c r="M223" i="11"/>
  <c r="N223" i="11" s="1"/>
  <c r="K223" i="11"/>
  <c r="J223" i="11"/>
  <c r="E223" i="11"/>
  <c r="D223" i="11"/>
  <c r="AH222" i="11"/>
  <c r="O222" i="11"/>
  <c r="M222" i="11"/>
  <c r="N222" i="11" s="1"/>
  <c r="K222" i="11"/>
  <c r="J222" i="11"/>
  <c r="E222" i="11"/>
  <c r="D222" i="11"/>
  <c r="AH221" i="11"/>
  <c r="O221" i="11"/>
  <c r="N221" i="11"/>
  <c r="M221" i="11"/>
  <c r="K221" i="11"/>
  <c r="J221" i="11"/>
  <c r="E221" i="11"/>
  <c r="D221" i="11"/>
  <c r="AH220" i="11"/>
  <c r="O220" i="11"/>
  <c r="N220" i="11"/>
  <c r="M220" i="11"/>
  <c r="K220" i="11"/>
  <c r="J220" i="11"/>
  <c r="E220" i="11"/>
  <c r="D220" i="11"/>
  <c r="AH219" i="11"/>
  <c r="O219" i="11"/>
  <c r="M219" i="11"/>
  <c r="N219" i="11" s="1"/>
  <c r="K219" i="11"/>
  <c r="J219" i="11"/>
  <c r="E219" i="11"/>
  <c r="D219" i="11"/>
  <c r="AH218" i="11"/>
  <c r="O218" i="11"/>
  <c r="N218" i="11"/>
  <c r="M218" i="11"/>
  <c r="K218" i="11"/>
  <c r="J218" i="11"/>
  <c r="E218" i="11"/>
  <c r="D218" i="11"/>
  <c r="AH217" i="11"/>
  <c r="O217" i="11"/>
  <c r="N217" i="11"/>
  <c r="M217" i="11"/>
  <c r="K217" i="11"/>
  <c r="J217" i="11"/>
  <c r="E217" i="11"/>
  <c r="D217" i="11"/>
  <c r="AH216" i="11"/>
  <c r="O216" i="11"/>
  <c r="M216" i="11"/>
  <c r="N216" i="11" s="1"/>
  <c r="K216" i="11"/>
  <c r="J216" i="11"/>
  <c r="E216" i="11"/>
  <c r="D216" i="11"/>
  <c r="AH215" i="11"/>
  <c r="O215" i="11"/>
  <c r="M215" i="11"/>
  <c r="N215" i="11" s="1"/>
  <c r="K215" i="11"/>
  <c r="J215" i="11"/>
  <c r="E215" i="11"/>
  <c r="D215" i="11"/>
  <c r="AH214" i="11"/>
  <c r="O214" i="11"/>
  <c r="N214" i="11"/>
  <c r="M214" i="11"/>
  <c r="K214" i="11"/>
  <c r="J214" i="11"/>
  <c r="E214" i="11"/>
  <c r="D214" i="11"/>
  <c r="AH213" i="11"/>
  <c r="O213" i="11"/>
  <c r="N213" i="11"/>
  <c r="M213" i="11"/>
  <c r="K213" i="11"/>
  <c r="J213" i="11"/>
  <c r="E213" i="11"/>
  <c r="D213" i="11"/>
  <c r="AH212" i="11"/>
  <c r="O212" i="11"/>
  <c r="N212" i="11"/>
  <c r="M212" i="11"/>
  <c r="K212" i="11"/>
  <c r="J212" i="11"/>
  <c r="E212" i="11"/>
  <c r="D212" i="11"/>
  <c r="AH211" i="11"/>
  <c r="O211" i="11"/>
  <c r="M211" i="11"/>
  <c r="N211" i="11" s="1"/>
  <c r="K211" i="11"/>
  <c r="J211" i="11"/>
  <c r="E211" i="11"/>
  <c r="D211" i="11"/>
  <c r="AH210" i="11"/>
  <c r="O210" i="11"/>
  <c r="N210" i="11"/>
  <c r="M210" i="11"/>
  <c r="K210" i="11"/>
  <c r="J210" i="11"/>
  <c r="E210" i="11"/>
  <c r="D210" i="11"/>
  <c r="AH209" i="11"/>
  <c r="O209" i="11"/>
  <c r="M209" i="11"/>
  <c r="N209" i="11" s="1"/>
  <c r="K209" i="11"/>
  <c r="J209" i="11"/>
  <c r="E209" i="11"/>
  <c r="D209" i="11"/>
  <c r="AH208" i="11"/>
  <c r="O208" i="11"/>
  <c r="N208" i="11"/>
  <c r="M208" i="11"/>
  <c r="K208" i="11"/>
  <c r="J208" i="11"/>
  <c r="E208" i="11"/>
  <c r="D208" i="11"/>
  <c r="AH207" i="11"/>
  <c r="O207" i="11"/>
  <c r="N207" i="11"/>
  <c r="M207" i="11"/>
  <c r="K207" i="11"/>
  <c r="J207" i="11"/>
  <c r="E207" i="11"/>
  <c r="D207" i="11"/>
  <c r="AH206" i="11"/>
  <c r="O206" i="11"/>
  <c r="M206" i="11"/>
  <c r="N206" i="11" s="1"/>
  <c r="K206" i="11"/>
  <c r="J206" i="11"/>
  <c r="E206" i="11"/>
  <c r="D206" i="11"/>
  <c r="AH205" i="11"/>
  <c r="O205" i="11"/>
  <c r="M205" i="11"/>
  <c r="N205" i="11" s="1"/>
  <c r="K205" i="11"/>
  <c r="J205" i="11"/>
  <c r="E205" i="11"/>
  <c r="D205" i="11"/>
  <c r="AH204" i="11"/>
  <c r="O204" i="11"/>
  <c r="N204" i="11"/>
  <c r="M204" i="11"/>
  <c r="K204" i="11"/>
  <c r="J204" i="11"/>
  <c r="E204" i="11"/>
  <c r="D204" i="11"/>
  <c r="AH203" i="11"/>
  <c r="O203" i="11"/>
  <c r="M203" i="11"/>
  <c r="N203" i="11" s="1"/>
  <c r="K203" i="11"/>
  <c r="J203" i="11"/>
  <c r="E203" i="11"/>
  <c r="D203" i="11"/>
  <c r="AH202" i="11"/>
  <c r="O202" i="11"/>
  <c r="M202" i="11"/>
  <c r="N202" i="11" s="1"/>
  <c r="K202" i="11"/>
  <c r="J202" i="11"/>
  <c r="E202" i="11"/>
  <c r="D202" i="11"/>
  <c r="AH201" i="11"/>
  <c r="O201" i="11"/>
  <c r="M201" i="11"/>
  <c r="N201" i="11" s="1"/>
  <c r="K201" i="11"/>
  <c r="J201" i="11"/>
  <c r="E201" i="11"/>
  <c r="D201" i="11"/>
  <c r="AH200" i="11"/>
  <c r="O200" i="11"/>
  <c r="M200" i="11"/>
  <c r="N200" i="11" s="1"/>
  <c r="K200" i="11"/>
  <c r="J200" i="11"/>
  <c r="E200" i="11"/>
  <c r="D200" i="11"/>
  <c r="AH199" i="11"/>
  <c r="O199" i="11"/>
  <c r="N199" i="11"/>
  <c r="M199" i="11"/>
  <c r="K199" i="11"/>
  <c r="J199" i="11"/>
  <c r="E199" i="11"/>
  <c r="D199" i="11"/>
  <c r="AH198" i="11"/>
  <c r="O198" i="11"/>
  <c r="M198" i="11"/>
  <c r="N198" i="11" s="1"/>
  <c r="K198" i="11"/>
  <c r="J198" i="11"/>
  <c r="E198" i="11"/>
  <c r="D198" i="11"/>
  <c r="AH197" i="11"/>
  <c r="O197" i="11"/>
  <c r="M197" i="11"/>
  <c r="N197" i="11" s="1"/>
  <c r="K197" i="11"/>
  <c r="J197" i="11"/>
  <c r="E197" i="11"/>
  <c r="D197" i="11"/>
  <c r="AH196" i="11"/>
  <c r="O196" i="11"/>
  <c r="N196" i="11"/>
  <c r="M196" i="11"/>
  <c r="K196" i="11"/>
  <c r="J196" i="11"/>
  <c r="E196" i="11"/>
  <c r="D196" i="11"/>
  <c r="AH195" i="11"/>
  <c r="O195" i="11"/>
  <c r="M195" i="11"/>
  <c r="N195" i="11" s="1"/>
  <c r="K195" i="11"/>
  <c r="J195" i="11"/>
  <c r="E195" i="11"/>
  <c r="D195" i="11"/>
  <c r="AH194" i="11"/>
  <c r="O194" i="11"/>
  <c r="M194" i="11"/>
  <c r="N194" i="11" s="1"/>
  <c r="K194" i="11"/>
  <c r="J194" i="11"/>
  <c r="E194" i="11"/>
  <c r="D194" i="11"/>
  <c r="AH193" i="11"/>
  <c r="O193" i="11"/>
  <c r="M193" i="11"/>
  <c r="N193" i="11" s="1"/>
  <c r="K193" i="11"/>
  <c r="J193" i="11"/>
  <c r="E193" i="11"/>
  <c r="D193" i="11"/>
  <c r="AH192" i="11"/>
  <c r="O192" i="11"/>
  <c r="N192" i="11"/>
  <c r="M192" i="11"/>
  <c r="K192" i="11"/>
  <c r="J192" i="11"/>
  <c r="E192" i="11"/>
  <c r="D192" i="11"/>
  <c r="AH191" i="11"/>
  <c r="O191" i="11"/>
  <c r="N191" i="11"/>
  <c r="M191" i="11"/>
  <c r="K191" i="11"/>
  <c r="J191" i="11"/>
  <c r="E191" i="11"/>
  <c r="D191" i="11"/>
  <c r="AH190" i="11"/>
  <c r="O190" i="11"/>
  <c r="N190" i="11"/>
  <c r="M190" i="11"/>
  <c r="K190" i="11"/>
  <c r="J190" i="11"/>
  <c r="E190" i="11"/>
  <c r="D190" i="11"/>
  <c r="AH189" i="11"/>
  <c r="O189" i="11"/>
  <c r="M189" i="11"/>
  <c r="N189" i="11" s="1"/>
  <c r="K189" i="11"/>
  <c r="J189" i="11"/>
  <c r="E189" i="11"/>
  <c r="D189" i="11"/>
  <c r="AH188" i="11"/>
  <c r="O188" i="11"/>
  <c r="N188" i="11"/>
  <c r="M188" i="11"/>
  <c r="K188" i="11"/>
  <c r="J188" i="11"/>
  <c r="E188" i="11"/>
  <c r="D188" i="11"/>
  <c r="AH187" i="11"/>
  <c r="O187" i="11"/>
  <c r="N187" i="11"/>
  <c r="M187" i="11"/>
  <c r="K187" i="11"/>
  <c r="J187" i="11"/>
  <c r="E187" i="11"/>
  <c r="D187" i="11"/>
  <c r="AH186" i="11"/>
  <c r="O186" i="11"/>
  <c r="M186" i="11"/>
  <c r="N186" i="11" s="1"/>
  <c r="K186" i="11"/>
  <c r="J186" i="11"/>
  <c r="E186" i="11"/>
  <c r="D186" i="11"/>
  <c r="AH185" i="11"/>
  <c r="O185" i="11"/>
  <c r="M185" i="11"/>
  <c r="N185" i="11" s="1"/>
  <c r="K185" i="11"/>
  <c r="J185" i="11"/>
  <c r="E185" i="11"/>
  <c r="D185" i="11"/>
  <c r="AH184" i="11"/>
  <c r="O184" i="11"/>
  <c r="N184" i="11"/>
  <c r="M184" i="11"/>
  <c r="K184" i="11"/>
  <c r="J184" i="11"/>
  <c r="E184" i="11"/>
  <c r="D184" i="11"/>
  <c r="AH183" i="11"/>
  <c r="O183" i="11"/>
  <c r="N183" i="11"/>
  <c r="M183" i="11"/>
  <c r="K183" i="11"/>
  <c r="J183" i="11"/>
  <c r="E183" i="11"/>
  <c r="D183" i="11"/>
  <c r="AH182" i="11"/>
  <c r="O182" i="11"/>
  <c r="M182" i="11"/>
  <c r="N182" i="11" s="1"/>
  <c r="K182" i="11"/>
  <c r="J182" i="11"/>
  <c r="E182" i="11"/>
  <c r="D182" i="11"/>
  <c r="AH181" i="11"/>
  <c r="O181" i="11"/>
  <c r="M181" i="11"/>
  <c r="N181" i="11" s="1"/>
  <c r="K181" i="11"/>
  <c r="J181" i="11"/>
  <c r="E181" i="11"/>
  <c r="D181" i="11"/>
  <c r="AH180" i="11"/>
  <c r="O180" i="11"/>
  <c r="M180" i="11"/>
  <c r="N180" i="11" s="1"/>
  <c r="K180" i="11"/>
  <c r="J180" i="11"/>
  <c r="E180" i="11"/>
  <c r="D180" i="11"/>
  <c r="AH179" i="11"/>
  <c r="O179" i="11"/>
  <c r="N179" i="11"/>
  <c r="M179" i="11"/>
  <c r="K179" i="11"/>
  <c r="J179" i="11"/>
  <c r="E179" i="11"/>
  <c r="D179" i="11"/>
  <c r="AH178" i="11"/>
  <c r="O178" i="11"/>
  <c r="M178" i="11"/>
  <c r="N178" i="11" s="1"/>
  <c r="K178" i="11"/>
  <c r="J178" i="11"/>
  <c r="E178" i="11"/>
  <c r="D178" i="11"/>
  <c r="AH177" i="11"/>
  <c r="O177" i="11"/>
  <c r="M177" i="11"/>
  <c r="N177" i="11" s="1"/>
  <c r="K177" i="11"/>
  <c r="J177" i="11"/>
  <c r="E177" i="11"/>
  <c r="D177" i="11"/>
  <c r="AH176" i="11"/>
  <c r="O176" i="11"/>
  <c r="N176" i="11"/>
  <c r="M176" i="11"/>
  <c r="K176" i="11"/>
  <c r="J176" i="11"/>
  <c r="E176" i="11"/>
  <c r="D176" i="11"/>
  <c r="AH175" i="11"/>
  <c r="O175" i="11"/>
  <c r="N175" i="11"/>
  <c r="M175" i="11"/>
  <c r="K175" i="11"/>
  <c r="J175" i="11"/>
  <c r="E175" i="11"/>
  <c r="D175" i="11"/>
  <c r="AH174" i="11"/>
  <c r="O174" i="11"/>
  <c r="M174" i="11"/>
  <c r="N174" i="11" s="1"/>
  <c r="K174" i="11"/>
  <c r="J174" i="11"/>
  <c r="E174" i="11"/>
  <c r="D174" i="11"/>
  <c r="AH173" i="11"/>
  <c r="O173" i="11"/>
  <c r="M173" i="11"/>
  <c r="N173" i="11" s="1"/>
  <c r="K173" i="11"/>
  <c r="J173" i="11"/>
  <c r="E173" i="11"/>
  <c r="D173" i="11"/>
  <c r="AH172" i="11"/>
  <c r="O172" i="11"/>
  <c r="M172" i="11"/>
  <c r="N172" i="11" s="1"/>
  <c r="K172" i="11"/>
  <c r="J172" i="11"/>
  <c r="E172" i="11"/>
  <c r="D172" i="11"/>
  <c r="AH171" i="11"/>
  <c r="O171" i="11"/>
  <c r="M171" i="11"/>
  <c r="N171" i="11" s="1"/>
  <c r="K171" i="11"/>
  <c r="J171" i="11"/>
  <c r="E171" i="11"/>
  <c r="D171" i="11"/>
  <c r="AH170" i="11"/>
  <c r="O170" i="11"/>
  <c r="M170" i="11"/>
  <c r="N170" i="11" s="1"/>
  <c r="K170" i="11"/>
  <c r="J170" i="11"/>
  <c r="E170" i="11"/>
  <c r="D170" i="11"/>
  <c r="AH169" i="11"/>
  <c r="O169" i="11"/>
  <c r="M169" i="11"/>
  <c r="N169" i="11" s="1"/>
  <c r="K169" i="11"/>
  <c r="J169" i="11"/>
  <c r="E169" i="11"/>
  <c r="D169" i="11"/>
  <c r="AH168" i="11"/>
  <c r="O168" i="11"/>
  <c r="M168" i="11"/>
  <c r="N168" i="11" s="1"/>
  <c r="K168" i="11"/>
  <c r="J168" i="11"/>
  <c r="E168" i="11"/>
  <c r="D168" i="11"/>
  <c r="AH167" i="11"/>
  <c r="O167" i="11"/>
  <c r="N167" i="11"/>
  <c r="M167" i="11"/>
  <c r="K167" i="11"/>
  <c r="J167" i="11"/>
  <c r="E167" i="11"/>
  <c r="D167" i="11"/>
  <c r="AH166" i="11"/>
  <c r="O166" i="11"/>
  <c r="N166" i="11"/>
  <c r="M166" i="11"/>
  <c r="K166" i="11"/>
  <c r="J166" i="11"/>
  <c r="E166" i="11"/>
  <c r="D166" i="11"/>
  <c r="AH165" i="11"/>
  <c r="O165" i="11"/>
  <c r="M165" i="11"/>
  <c r="N165" i="11" s="1"/>
  <c r="K165" i="11"/>
  <c r="J165" i="11"/>
  <c r="E165" i="11"/>
  <c r="D165" i="11"/>
  <c r="AH164" i="11"/>
  <c r="O164" i="11"/>
  <c r="N164" i="11"/>
  <c r="M164" i="11"/>
  <c r="K164" i="11"/>
  <c r="J164" i="11"/>
  <c r="E164" i="11"/>
  <c r="D164" i="11"/>
  <c r="AH163" i="11"/>
  <c r="O163" i="11"/>
  <c r="N163" i="11"/>
  <c r="M163" i="11"/>
  <c r="K163" i="11"/>
  <c r="J163" i="11"/>
  <c r="E163" i="11"/>
  <c r="D163" i="11"/>
  <c r="AH162" i="11"/>
  <c r="O162" i="11"/>
  <c r="N162" i="11"/>
  <c r="M162" i="11"/>
  <c r="K162" i="11"/>
  <c r="J162" i="11"/>
  <c r="E162" i="11"/>
  <c r="D162" i="11"/>
  <c r="AH161" i="11"/>
  <c r="O161" i="11"/>
  <c r="M161" i="11"/>
  <c r="N161" i="11" s="1"/>
  <c r="K161" i="11"/>
  <c r="J161" i="11"/>
  <c r="E161" i="11"/>
  <c r="D161" i="11"/>
  <c r="AH160" i="11"/>
  <c r="O160" i="11"/>
  <c r="M160" i="11"/>
  <c r="N160" i="11" s="1"/>
  <c r="K160" i="11"/>
  <c r="J160" i="11"/>
  <c r="E160" i="11"/>
  <c r="D160" i="11"/>
  <c r="AH159" i="11"/>
  <c r="O159" i="11"/>
  <c r="N159" i="11"/>
  <c r="M159" i="11"/>
  <c r="K159" i="11"/>
  <c r="J159" i="11"/>
  <c r="E159" i="11"/>
  <c r="D159" i="11"/>
  <c r="AH158" i="11"/>
  <c r="O158" i="11"/>
  <c r="M158" i="11"/>
  <c r="N158" i="11" s="1"/>
  <c r="K158" i="11"/>
  <c r="J158" i="11"/>
  <c r="E158" i="11"/>
  <c r="D158" i="11"/>
  <c r="AH157" i="11"/>
  <c r="O157" i="11"/>
  <c r="M157" i="11"/>
  <c r="N157" i="11" s="1"/>
  <c r="K157" i="11"/>
  <c r="J157" i="11"/>
  <c r="E157" i="11"/>
  <c r="D157" i="11"/>
  <c r="AH156" i="11"/>
  <c r="O156" i="11"/>
  <c r="N156" i="11"/>
  <c r="M156" i="11"/>
  <c r="K156" i="11"/>
  <c r="J156" i="11"/>
  <c r="E156" i="11"/>
  <c r="D156" i="11"/>
  <c r="AH155" i="11"/>
  <c r="O155" i="11"/>
  <c r="M155" i="11"/>
  <c r="N155" i="11" s="1"/>
  <c r="K155" i="11"/>
  <c r="J155" i="11"/>
  <c r="E155" i="11"/>
  <c r="D155" i="11"/>
  <c r="AH154" i="11"/>
  <c r="O154" i="11"/>
  <c r="N154" i="11"/>
  <c r="M154" i="11"/>
  <c r="K154" i="11"/>
  <c r="J154" i="11"/>
  <c r="E154" i="11"/>
  <c r="D154" i="11"/>
  <c r="AH153" i="11"/>
  <c r="O153" i="11"/>
  <c r="M153" i="11"/>
  <c r="N153" i="11" s="1"/>
  <c r="K153" i="11"/>
  <c r="J153" i="11"/>
  <c r="E153" i="11"/>
  <c r="D153" i="11"/>
  <c r="AH152" i="11"/>
  <c r="O152" i="11"/>
  <c r="N152" i="11"/>
  <c r="M152" i="11"/>
  <c r="K152" i="11"/>
  <c r="J152" i="11"/>
  <c r="E152" i="11"/>
  <c r="D152" i="11"/>
  <c r="AH151" i="11"/>
  <c r="O151" i="11"/>
  <c r="N151" i="11"/>
  <c r="M151" i="11"/>
  <c r="K151" i="11"/>
  <c r="J151" i="11"/>
  <c r="E151" i="11"/>
  <c r="D151" i="11"/>
  <c r="AH150" i="11"/>
  <c r="O150" i="11"/>
  <c r="M150" i="11"/>
  <c r="N150" i="11" s="1"/>
  <c r="K150" i="11"/>
  <c r="J150" i="11"/>
  <c r="E150" i="11"/>
  <c r="D150" i="11"/>
  <c r="AH149" i="11"/>
  <c r="O149" i="11"/>
  <c r="M149" i="11"/>
  <c r="N149" i="11" s="1"/>
  <c r="K149" i="11"/>
  <c r="J149" i="11"/>
  <c r="E149" i="11"/>
  <c r="D149" i="11"/>
  <c r="AH148" i="11"/>
  <c r="O148" i="11"/>
  <c r="N148" i="11"/>
  <c r="M148" i="11"/>
  <c r="K148" i="11"/>
  <c r="J148" i="11"/>
  <c r="E148" i="11"/>
  <c r="D148" i="11"/>
  <c r="AH147" i="11"/>
  <c r="O147" i="11"/>
  <c r="M147" i="11"/>
  <c r="N147" i="11" s="1"/>
  <c r="K147" i="11"/>
  <c r="J147" i="11"/>
  <c r="E147" i="11"/>
  <c r="D147" i="11"/>
  <c r="AH146" i="11"/>
  <c r="O146" i="11"/>
  <c r="N146" i="11"/>
  <c r="M146" i="11"/>
  <c r="K146" i="11"/>
  <c r="J146" i="11"/>
  <c r="E146" i="11"/>
  <c r="D146" i="11"/>
  <c r="AH145" i="11"/>
  <c r="O145" i="11"/>
  <c r="M145" i="11"/>
  <c r="N145" i="11" s="1"/>
  <c r="K145" i="11"/>
  <c r="J145" i="11"/>
  <c r="E145" i="11"/>
  <c r="D145" i="11"/>
  <c r="AH144" i="11"/>
  <c r="O144" i="11"/>
  <c r="M144" i="11"/>
  <c r="N144" i="11" s="1"/>
  <c r="K144" i="11"/>
  <c r="J144" i="11"/>
  <c r="E144" i="11"/>
  <c r="D144" i="11"/>
  <c r="AH143" i="11"/>
  <c r="O143" i="11"/>
  <c r="N143" i="11"/>
  <c r="M143" i="11"/>
  <c r="K143" i="11"/>
  <c r="J143" i="11"/>
  <c r="E143" i="11"/>
  <c r="D143" i="11"/>
  <c r="AH142" i="11"/>
  <c r="O142" i="11"/>
  <c r="M142" i="11"/>
  <c r="N142" i="11" s="1"/>
  <c r="K142" i="11"/>
  <c r="J142" i="11"/>
  <c r="E142" i="11"/>
  <c r="D142" i="11"/>
  <c r="AH141" i="11"/>
  <c r="O141" i="11"/>
  <c r="N141" i="11"/>
  <c r="M141" i="11"/>
  <c r="K141" i="11"/>
  <c r="J141" i="11"/>
  <c r="E141" i="11"/>
  <c r="D141" i="11"/>
  <c r="AH140" i="11"/>
  <c r="O140" i="11"/>
  <c r="N140" i="11"/>
  <c r="M140" i="11"/>
  <c r="K140" i="11"/>
  <c r="J140" i="11"/>
  <c r="E140" i="11"/>
  <c r="D140" i="11"/>
  <c r="AH139" i="11"/>
  <c r="O139" i="11"/>
  <c r="M139" i="11"/>
  <c r="N139" i="11" s="1"/>
  <c r="K139" i="11"/>
  <c r="J139" i="11"/>
  <c r="E139" i="11"/>
  <c r="D139" i="11"/>
  <c r="AH138" i="11"/>
  <c r="O138" i="11"/>
  <c r="N138" i="11"/>
  <c r="M138" i="11"/>
  <c r="K138" i="11"/>
  <c r="J138" i="11"/>
  <c r="E138" i="11"/>
  <c r="D138" i="11"/>
  <c r="AH137" i="11"/>
  <c r="O137" i="11"/>
  <c r="M137" i="11"/>
  <c r="N137" i="11" s="1"/>
  <c r="K137" i="11"/>
  <c r="J137" i="11"/>
  <c r="E137" i="11"/>
  <c r="D137" i="11"/>
  <c r="AH136" i="11"/>
  <c r="O136" i="11"/>
  <c r="N136" i="11"/>
  <c r="M136" i="11"/>
  <c r="K136" i="11"/>
  <c r="J136" i="11"/>
  <c r="E136" i="11"/>
  <c r="D136" i="11"/>
  <c r="AH135" i="11"/>
  <c r="O135" i="11"/>
  <c r="N135" i="11"/>
  <c r="M135" i="11"/>
  <c r="K135" i="11"/>
  <c r="J135" i="11"/>
  <c r="E135" i="11"/>
  <c r="D135" i="11"/>
  <c r="AH134" i="11"/>
  <c r="O134" i="11"/>
  <c r="N134" i="11"/>
  <c r="M134" i="11"/>
  <c r="K134" i="11"/>
  <c r="J134" i="11"/>
  <c r="E134" i="11"/>
  <c r="D134" i="11"/>
  <c r="AH133" i="11"/>
  <c r="O133" i="11"/>
  <c r="N133" i="11"/>
  <c r="M133" i="11"/>
  <c r="K133" i="11"/>
  <c r="J133" i="11"/>
  <c r="E133" i="11"/>
  <c r="D133" i="11"/>
  <c r="AH132" i="11"/>
  <c r="O132" i="11"/>
  <c r="N132" i="11"/>
  <c r="M132" i="11"/>
  <c r="K132" i="11"/>
  <c r="J132" i="11"/>
  <c r="E132" i="11"/>
  <c r="D132" i="11"/>
  <c r="AH131" i="11"/>
  <c r="O131" i="11"/>
  <c r="M131" i="11"/>
  <c r="N131" i="11" s="1"/>
  <c r="K131" i="11"/>
  <c r="J131" i="11"/>
  <c r="E131" i="11"/>
  <c r="D131" i="11"/>
  <c r="AH130" i="11"/>
  <c r="O130" i="11"/>
  <c r="N130" i="11"/>
  <c r="M130" i="11"/>
  <c r="K130" i="11"/>
  <c r="J130" i="11"/>
  <c r="E130" i="11"/>
  <c r="D130" i="11"/>
  <c r="AH129" i="11"/>
  <c r="O129" i="11"/>
  <c r="M129" i="11"/>
  <c r="N129" i="11" s="1"/>
  <c r="K129" i="11"/>
  <c r="J129" i="11"/>
  <c r="E129" i="11"/>
  <c r="D129" i="11"/>
  <c r="AH128" i="11"/>
  <c r="O128" i="11"/>
  <c r="M128" i="11"/>
  <c r="N128" i="11" s="1"/>
  <c r="K128" i="11"/>
  <c r="J128" i="11"/>
  <c r="E128" i="11"/>
  <c r="D128" i="11"/>
  <c r="AH127" i="11"/>
  <c r="O127" i="11"/>
  <c r="M127" i="11"/>
  <c r="N127" i="11" s="1"/>
  <c r="K127" i="11"/>
  <c r="J127" i="11"/>
  <c r="E127" i="11"/>
  <c r="D127" i="11"/>
  <c r="AH126" i="11"/>
  <c r="O126" i="11"/>
  <c r="M126" i="11"/>
  <c r="N126" i="11" s="1"/>
  <c r="K126" i="11"/>
  <c r="J126" i="11"/>
  <c r="E126" i="11"/>
  <c r="D126" i="11"/>
  <c r="AH125" i="11"/>
  <c r="O125" i="11"/>
  <c r="M125" i="11"/>
  <c r="N125" i="11" s="1"/>
  <c r="K125" i="11"/>
  <c r="J125" i="11"/>
  <c r="E125" i="11"/>
  <c r="D125" i="11"/>
  <c r="AH124" i="11"/>
  <c r="O124" i="11"/>
  <c r="M124" i="11"/>
  <c r="N124" i="11" s="1"/>
  <c r="K124" i="11"/>
  <c r="J124" i="11"/>
  <c r="E124" i="11"/>
  <c r="D124" i="11"/>
  <c r="AH123" i="11"/>
  <c r="O123" i="11"/>
  <c r="N123" i="11"/>
  <c r="M123" i="11"/>
  <c r="K123" i="11"/>
  <c r="J123" i="11"/>
  <c r="E123" i="11"/>
  <c r="D123" i="11"/>
  <c r="AH122" i="11"/>
  <c r="O122" i="11"/>
  <c r="N122" i="11"/>
  <c r="M122" i="11"/>
  <c r="K122" i="11"/>
  <c r="J122" i="11"/>
  <c r="E122" i="11"/>
  <c r="D122" i="11"/>
  <c r="AH121" i="11"/>
  <c r="O121" i="11"/>
  <c r="M121" i="11"/>
  <c r="N121" i="11" s="1"/>
  <c r="K121" i="11"/>
  <c r="J121" i="11"/>
  <c r="E121" i="11"/>
  <c r="D121" i="11"/>
  <c r="AH120" i="11"/>
  <c r="O120" i="11"/>
  <c r="M120" i="11"/>
  <c r="N120" i="11" s="1"/>
  <c r="K120" i="11"/>
  <c r="J120" i="11"/>
  <c r="E120" i="11"/>
  <c r="D120" i="11"/>
  <c r="AH119" i="11"/>
  <c r="O119" i="11"/>
  <c r="M119" i="11"/>
  <c r="N119" i="11" s="1"/>
  <c r="K119" i="11"/>
  <c r="J119" i="11"/>
  <c r="E119" i="11"/>
  <c r="D119" i="11"/>
  <c r="AH118" i="11"/>
  <c r="O118" i="11"/>
  <c r="N118" i="11"/>
  <c r="M118" i="11"/>
  <c r="K118" i="11"/>
  <c r="J118" i="11"/>
  <c r="E118" i="11"/>
  <c r="D118" i="11"/>
  <c r="AH117" i="11"/>
  <c r="O117" i="11"/>
  <c r="M117" i="11"/>
  <c r="N117" i="11" s="1"/>
  <c r="K117" i="11"/>
  <c r="J117" i="11"/>
  <c r="E117" i="11"/>
  <c r="D117" i="11"/>
  <c r="AH116" i="11"/>
  <c r="O116" i="11"/>
  <c r="N116" i="11"/>
  <c r="M116" i="11"/>
  <c r="K116" i="11"/>
  <c r="J116" i="11"/>
  <c r="E116" i="11"/>
  <c r="D116" i="11"/>
  <c r="AH115" i="11"/>
  <c r="O115" i="11"/>
  <c r="N115" i="11"/>
  <c r="M115" i="11"/>
  <c r="K115" i="11"/>
  <c r="J115" i="11"/>
  <c r="E115" i="11"/>
  <c r="D115" i="11"/>
  <c r="AH114" i="11"/>
  <c r="O114" i="11"/>
  <c r="N114" i="11"/>
  <c r="M114" i="11"/>
  <c r="K114" i="11"/>
  <c r="J114" i="11"/>
  <c r="E114" i="11"/>
  <c r="D114" i="11"/>
  <c r="AH113" i="11"/>
  <c r="O113" i="11"/>
  <c r="M113" i="11"/>
  <c r="N113" i="11" s="1"/>
  <c r="K113" i="11"/>
  <c r="J113" i="11"/>
  <c r="E113" i="11"/>
  <c r="D113" i="11"/>
  <c r="AH112" i="11"/>
  <c r="O112" i="11"/>
  <c r="N112" i="11"/>
  <c r="M112" i="11"/>
  <c r="K112" i="11"/>
  <c r="J112" i="11"/>
  <c r="E112" i="11"/>
  <c r="D112" i="11"/>
  <c r="AH111" i="11"/>
  <c r="O111" i="11"/>
  <c r="M111" i="11"/>
  <c r="N111" i="11" s="1"/>
  <c r="K111" i="11"/>
  <c r="J111" i="11"/>
  <c r="E111" i="11"/>
  <c r="D111" i="11"/>
  <c r="AH110" i="11"/>
  <c r="O110" i="11"/>
  <c r="N110" i="11"/>
  <c r="M110" i="11"/>
  <c r="K110" i="11"/>
  <c r="J110" i="11"/>
  <c r="E110" i="11"/>
  <c r="D110" i="11"/>
  <c r="AH109" i="11"/>
  <c r="O109" i="11"/>
  <c r="M109" i="11"/>
  <c r="N109" i="11" s="1"/>
  <c r="K109" i="11"/>
  <c r="J109" i="11"/>
  <c r="E109" i="11"/>
  <c r="D109" i="11"/>
  <c r="AH108" i="11"/>
  <c r="O108" i="11"/>
  <c r="N108" i="11"/>
  <c r="M108" i="11"/>
  <c r="K108" i="11"/>
  <c r="J108" i="11"/>
  <c r="E108" i="11"/>
  <c r="D108" i="11"/>
  <c r="AH107" i="11"/>
  <c r="O107" i="11"/>
  <c r="N107" i="11"/>
  <c r="M107" i="11"/>
  <c r="K107" i="11"/>
  <c r="J107" i="11"/>
  <c r="E107" i="11"/>
  <c r="D107" i="11"/>
  <c r="AH106" i="11"/>
  <c r="O106" i="11"/>
  <c r="N106" i="11"/>
  <c r="M106" i="11"/>
  <c r="K106" i="11"/>
  <c r="J106" i="11"/>
  <c r="E106" i="11"/>
  <c r="D106" i="11"/>
  <c r="AH105" i="11"/>
  <c r="O105" i="11"/>
  <c r="N105" i="11"/>
  <c r="M105" i="11"/>
  <c r="K105" i="11"/>
  <c r="J105" i="11"/>
  <c r="E105" i="11"/>
  <c r="D105" i="11"/>
  <c r="AH104" i="11"/>
  <c r="O104" i="11"/>
  <c r="N104" i="11"/>
  <c r="M104" i="11"/>
  <c r="K104" i="11"/>
  <c r="J104" i="11"/>
  <c r="E104" i="11"/>
  <c r="D104" i="11"/>
  <c r="AH103" i="11"/>
  <c r="O103" i="11"/>
  <c r="N103" i="11"/>
  <c r="M103" i="11"/>
  <c r="K103" i="11"/>
  <c r="J103" i="11"/>
  <c r="E103" i="11"/>
  <c r="D103" i="11"/>
  <c r="AH102" i="11"/>
  <c r="O102" i="11"/>
  <c r="N102" i="11"/>
  <c r="M102" i="11"/>
  <c r="K102" i="11"/>
  <c r="J102" i="11"/>
  <c r="E102" i="11"/>
  <c r="D102" i="11"/>
  <c r="AH101" i="11"/>
  <c r="O101" i="11"/>
  <c r="M101" i="11"/>
  <c r="N101" i="11" s="1"/>
  <c r="K101" i="11"/>
  <c r="J101" i="11"/>
  <c r="E101" i="11"/>
  <c r="D101" i="11"/>
  <c r="AH100" i="11"/>
  <c r="O100" i="11"/>
  <c r="N100" i="11"/>
  <c r="M100" i="11"/>
  <c r="K100" i="11"/>
  <c r="J100" i="11"/>
  <c r="E100" i="11"/>
  <c r="D100" i="11"/>
  <c r="AH99" i="11"/>
  <c r="O99" i="11"/>
  <c r="N99" i="11"/>
  <c r="M99" i="11"/>
  <c r="K99" i="11"/>
  <c r="J99" i="11"/>
  <c r="E99" i="11"/>
  <c r="D99" i="11"/>
  <c r="AH98" i="11"/>
  <c r="O98" i="11"/>
  <c r="N98" i="11"/>
  <c r="M98" i="11"/>
  <c r="K98" i="11"/>
  <c r="J98" i="11"/>
  <c r="E98" i="11"/>
  <c r="D98" i="11"/>
  <c r="AH97" i="11"/>
  <c r="O97" i="11"/>
  <c r="N97" i="11"/>
  <c r="M97" i="11"/>
  <c r="K97" i="11"/>
  <c r="J97" i="11"/>
  <c r="E97" i="11"/>
  <c r="D97" i="11"/>
  <c r="AH96" i="11"/>
  <c r="O96" i="11"/>
  <c r="N96" i="11"/>
  <c r="M96" i="11"/>
  <c r="K96" i="11"/>
  <c r="J96" i="11"/>
  <c r="E96" i="11"/>
  <c r="D96" i="11"/>
  <c r="AH95" i="11"/>
  <c r="O95" i="11"/>
  <c r="N95" i="11"/>
  <c r="M95" i="11"/>
  <c r="K95" i="11"/>
  <c r="J95" i="11"/>
  <c r="E95" i="11"/>
  <c r="D95" i="11"/>
  <c r="AH94" i="11"/>
  <c r="O94" i="11"/>
  <c r="N94" i="11"/>
  <c r="M94" i="11"/>
  <c r="K94" i="11"/>
  <c r="J94" i="11"/>
  <c r="E94" i="11"/>
  <c r="D94" i="11"/>
  <c r="AH93" i="11"/>
  <c r="O93" i="11"/>
  <c r="N93" i="11"/>
  <c r="M93" i="11"/>
  <c r="K93" i="11"/>
  <c r="J93" i="11"/>
  <c r="E93" i="11"/>
  <c r="D93" i="11"/>
  <c r="AH92" i="11"/>
  <c r="O92" i="11"/>
  <c r="M92" i="11"/>
  <c r="N92" i="11" s="1"/>
  <c r="K92" i="11"/>
  <c r="J92" i="11"/>
  <c r="E92" i="11"/>
  <c r="D92" i="11"/>
  <c r="AH91" i="11"/>
  <c r="O91" i="11"/>
  <c r="N91" i="11"/>
  <c r="M91" i="11"/>
  <c r="K91" i="11"/>
  <c r="J91" i="11"/>
  <c r="E91" i="11"/>
  <c r="D91" i="11"/>
  <c r="AH90" i="11"/>
  <c r="O90" i="11"/>
  <c r="N90" i="11"/>
  <c r="M90" i="11"/>
  <c r="K90" i="11"/>
  <c r="J90" i="11"/>
  <c r="E90" i="11"/>
  <c r="D90" i="11"/>
  <c r="AH89" i="11"/>
  <c r="O89" i="11"/>
  <c r="M89" i="11"/>
  <c r="N89" i="11" s="1"/>
  <c r="K89" i="11"/>
  <c r="J89" i="11"/>
  <c r="E89" i="11"/>
  <c r="D89" i="11"/>
  <c r="AH88" i="11"/>
  <c r="O88" i="11"/>
  <c r="N88" i="11"/>
  <c r="M88" i="11"/>
  <c r="K88" i="11"/>
  <c r="J88" i="11"/>
  <c r="E88" i="11"/>
  <c r="D88" i="11"/>
  <c r="AH87" i="11"/>
  <c r="O87" i="11"/>
  <c r="N87" i="11"/>
  <c r="M87" i="11"/>
  <c r="K87" i="11"/>
  <c r="J87" i="11"/>
  <c r="E87" i="11"/>
  <c r="D87" i="11"/>
  <c r="AH86" i="11"/>
  <c r="O86" i="11"/>
  <c r="N86" i="11"/>
  <c r="M86" i="11"/>
  <c r="K86" i="11"/>
  <c r="J86" i="11"/>
  <c r="E86" i="11"/>
  <c r="D86" i="11"/>
  <c r="AH85" i="11"/>
  <c r="O85" i="11"/>
  <c r="N85" i="11"/>
  <c r="M85" i="11"/>
  <c r="K85" i="11"/>
  <c r="J85" i="11"/>
  <c r="E85" i="11"/>
  <c r="D85" i="11"/>
  <c r="AH84" i="11"/>
  <c r="O84" i="11"/>
  <c r="M84" i="11"/>
  <c r="N84" i="11" s="1"/>
  <c r="K84" i="11"/>
  <c r="J84" i="11"/>
  <c r="E84" i="11"/>
  <c r="D84" i="11"/>
  <c r="AH83" i="11"/>
  <c r="O83" i="11"/>
  <c r="N83" i="11"/>
  <c r="M83" i="11"/>
  <c r="K83" i="11"/>
  <c r="J83" i="11"/>
  <c r="E83" i="11"/>
  <c r="D83" i="11"/>
  <c r="AH82" i="11"/>
  <c r="O82" i="11"/>
  <c r="N82" i="11"/>
  <c r="M82" i="11"/>
  <c r="K82" i="11"/>
  <c r="J82" i="11"/>
  <c r="E82" i="11"/>
  <c r="D82" i="11"/>
  <c r="AH81" i="11"/>
  <c r="O81" i="11"/>
  <c r="N81" i="11"/>
  <c r="M81" i="11"/>
  <c r="K81" i="11"/>
  <c r="J81" i="11"/>
  <c r="E81" i="11"/>
  <c r="D81" i="11"/>
  <c r="AH80" i="11"/>
  <c r="O80" i="11"/>
  <c r="N80" i="11"/>
  <c r="M80" i="11"/>
  <c r="K80" i="11"/>
  <c r="J80" i="11"/>
  <c r="E80" i="11"/>
  <c r="D80" i="11"/>
  <c r="AH79" i="11"/>
  <c r="O79" i="11"/>
  <c r="N79" i="11"/>
  <c r="M79" i="11"/>
  <c r="K79" i="11"/>
  <c r="J79" i="11"/>
  <c r="E79" i="11"/>
  <c r="D79" i="11"/>
  <c r="AH78" i="11"/>
  <c r="O78" i="11"/>
  <c r="N78" i="11"/>
  <c r="M78" i="11"/>
  <c r="K78" i="11"/>
  <c r="J78" i="11"/>
  <c r="E78" i="11"/>
  <c r="D78" i="11"/>
  <c r="AH77" i="11"/>
  <c r="O77" i="11"/>
  <c r="M77" i="11"/>
  <c r="N77" i="11" s="1"/>
  <c r="K77" i="11"/>
  <c r="J77" i="11"/>
  <c r="E77" i="11"/>
  <c r="D77" i="11"/>
  <c r="AH76" i="11"/>
  <c r="O76" i="11"/>
  <c r="M76" i="11"/>
  <c r="N76" i="11" s="1"/>
  <c r="K76" i="11"/>
  <c r="J76" i="11"/>
  <c r="E76" i="11"/>
  <c r="D76" i="11"/>
  <c r="AH75" i="11"/>
  <c r="O75" i="11"/>
  <c r="N75" i="11"/>
  <c r="M75" i="11"/>
  <c r="K75" i="11"/>
  <c r="J75" i="11"/>
  <c r="E75" i="11"/>
  <c r="D75" i="11"/>
  <c r="AH74" i="11"/>
  <c r="O74" i="11"/>
  <c r="N74" i="11"/>
  <c r="M74" i="11"/>
  <c r="K74" i="11"/>
  <c r="J74" i="11"/>
  <c r="E74" i="11"/>
  <c r="D74" i="11"/>
  <c r="AH73" i="11"/>
  <c r="O73" i="11"/>
  <c r="M73" i="11"/>
  <c r="N73" i="11" s="1"/>
  <c r="K73" i="11"/>
  <c r="J73" i="11"/>
  <c r="E73" i="11"/>
  <c r="D73" i="11"/>
  <c r="AH72" i="11"/>
  <c r="O72" i="11"/>
  <c r="M72" i="11"/>
  <c r="N72" i="11" s="1"/>
  <c r="K72" i="11"/>
  <c r="J72" i="11"/>
  <c r="E72" i="11"/>
  <c r="D72" i="11"/>
  <c r="AH71" i="11"/>
  <c r="O71" i="11"/>
  <c r="M71" i="11"/>
  <c r="N71" i="11" s="1"/>
  <c r="K71" i="11"/>
  <c r="J71" i="11"/>
  <c r="E71" i="11"/>
  <c r="D71" i="11"/>
  <c r="AH70" i="11"/>
  <c r="O70" i="11"/>
  <c r="N70" i="11"/>
  <c r="M70" i="11"/>
  <c r="K70" i="11"/>
  <c r="J70" i="11"/>
  <c r="E70" i="11"/>
  <c r="D70" i="11"/>
  <c r="AH69" i="11"/>
  <c r="O69" i="11"/>
  <c r="N69" i="11"/>
  <c r="M69" i="11"/>
  <c r="K69" i="11"/>
  <c r="J69" i="11"/>
  <c r="E69" i="11"/>
  <c r="D69" i="11"/>
  <c r="AH68" i="11"/>
  <c r="O68" i="11"/>
  <c r="N68" i="11"/>
  <c r="M68" i="11"/>
  <c r="K68" i="11"/>
  <c r="J68" i="11"/>
  <c r="E68" i="11"/>
  <c r="D68" i="11"/>
  <c r="AH67" i="11"/>
  <c r="O67" i="11"/>
  <c r="N67" i="11"/>
  <c r="M67" i="11"/>
  <c r="K67" i="11"/>
  <c r="J67" i="11"/>
  <c r="E67" i="11"/>
  <c r="D67" i="11"/>
  <c r="AH66" i="11"/>
  <c r="O66" i="11"/>
  <c r="N66" i="11"/>
  <c r="M66" i="11"/>
  <c r="K66" i="11"/>
  <c r="J66" i="11"/>
  <c r="E66" i="11"/>
  <c r="D66" i="11"/>
  <c r="M65" i="11"/>
  <c r="N65" i="11" s="1"/>
  <c r="O65" i="11" s="1"/>
  <c r="K65" i="11"/>
  <c r="AK31" i="11" s="1" a="1"/>
  <c r="AK31" i="11" s="1"/>
  <c r="J65" i="11"/>
  <c r="D65" i="11"/>
  <c r="E65" i="11" s="1"/>
  <c r="Y64" i="11"/>
  <c r="V64" i="11"/>
  <c r="M64" i="11"/>
  <c r="L64" i="11" a="1"/>
  <c r="L64" i="11" s="1"/>
  <c r="J64" i="11"/>
  <c r="H64" i="11"/>
  <c r="D64" i="11"/>
  <c r="Y63" i="11"/>
  <c r="Z63" i="11" s="1"/>
  <c r="V63" i="11"/>
  <c r="W63" i="11" s="1"/>
  <c r="T63" i="11"/>
  <c r="M63" i="11"/>
  <c r="R63" i="11" s="1"/>
  <c r="U63" i="11" s="1"/>
  <c r="L63" i="11" a="1"/>
  <c r="L63" i="11" s="1"/>
  <c r="J63" i="11"/>
  <c r="H63" i="11"/>
  <c r="V147" i="11" s="1"/>
  <c r="D63" i="11"/>
  <c r="Y62" i="11"/>
  <c r="Z62" i="11" s="1"/>
  <c r="V62" i="11"/>
  <c r="R62" i="11"/>
  <c r="M62" i="11"/>
  <c r="N62" i="11" s="1"/>
  <c r="L62" i="11" a="1"/>
  <c r="L62" i="11" s="1"/>
  <c r="J62" i="11"/>
  <c r="H62" i="11"/>
  <c r="V146" i="11" s="1"/>
  <c r="D62" i="11"/>
  <c r="Y61" i="11"/>
  <c r="V61" i="11"/>
  <c r="W62" i="11" s="1"/>
  <c r="R61" i="11"/>
  <c r="M61" i="11"/>
  <c r="L61" i="11" a="1"/>
  <c r="L61" i="11" s="1"/>
  <c r="J61" i="11"/>
  <c r="H61" i="11"/>
  <c r="V145" i="11" s="1"/>
  <c r="D61" i="11"/>
  <c r="Y60" i="11"/>
  <c r="V60" i="11"/>
  <c r="M60" i="11"/>
  <c r="R60" i="11" s="1"/>
  <c r="L60" i="11" a="1"/>
  <c r="L60" i="11" s="1"/>
  <c r="T60" i="11" s="1"/>
  <c r="J60" i="11"/>
  <c r="H60" i="11"/>
  <c r="V144" i="11" s="1"/>
  <c r="D60" i="11"/>
  <c r="Y59" i="11"/>
  <c r="V59" i="11"/>
  <c r="W59" i="11" s="1"/>
  <c r="M59" i="11"/>
  <c r="N60" i="11" s="1"/>
  <c r="L59" i="11" a="1"/>
  <c r="L59" i="11" s="1"/>
  <c r="J59" i="11"/>
  <c r="H59" i="11"/>
  <c r="V143" i="11" s="1"/>
  <c r="D59" i="11"/>
  <c r="Y58" i="11"/>
  <c r="Z58" i="11" s="1"/>
  <c r="AA58" i="11" s="1"/>
  <c r="V58" i="11"/>
  <c r="W58" i="11" s="1"/>
  <c r="R58" i="11"/>
  <c r="N58" i="11"/>
  <c r="M58" i="11"/>
  <c r="L58" i="11" a="1"/>
  <c r="L58" i="11" s="1"/>
  <c r="J58" i="11"/>
  <c r="K64" i="11" s="1"/>
  <c r="H58" i="11"/>
  <c r="D58" i="11"/>
  <c r="Y57" i="11"/>
  <c r="Z57" i="11" s="1"/>
  <c r="W57" i="11"/>
  <c r="V57" i="11"/>
  <c r="M57" i="11"/>
  <c r="R57" i="11" s="1"/>
  <c r="L57" i="11" a="1"/>
  <c r="L57" i="11" s="1"/>
  <c r="J57" i="11"/>
  <c r="K63" i="11" s="1"/>
  <c r="H57" i="11"/>
  <c r="D57" i="11"/>
  <c r="Y56" i="11"/>
  <c r="V56" i="11"/>
  <c r="W56" i="11" s="1"/>
  <c r="M56" i="11"/>
  <c r="L56" i="11" a="1"/>
  <c r="L56" i="11" s="1"/>
  <c r="T56" i="11" s="1"/>
  <c r="J56" i="11"/>
  <c r="H56" i="11"/>
  <c r="D56" i="11"/>
  <c r="E62" i="11" s="1"/>
  <c r="Y55" i="11"/>
  <c r="V55" i="11"/>
  <c r="W55" i="11" s="1"/>
  <c r="N55" i="11"/>
  <c r="M55" i="11"/>
  <c r="R55" i="11" s="1"/>
  <c r="L55" i="11" a="1"/>
  <c r="L55" i="11" s="1"/>
  <c r="J55" i="11"/>
  <c r="H55" i="11"/>
  <c r="V139" i="11" s="1"/>
  <c r="D55" i="11"/>
  <c r="Y54" i="11"/>
  <c r="Z54" i="11" s="1"/>
  <c r="V54" i="11"/>
  <c r="R54" i="11"/>
  <c r="M54" i="11"/>
  <c r="N54" i="11" s="1"/>
  <c r="L54" i="11" a="1"/>
  <c r="L54" i="11" s="1"/>
  <c r="J54" i="11"/>
  <c r="H54" i="11"/>
  <c r="V138" i="11" s="1"/>
  <c r="D54" i="11"/>
  <c r="Y53" i="11"/>
  <c r="V53" i="11"/>
  <c r="W54" i="11" s="1"/>
  <c r="R53" i="11"/>
  <c r="N53" i="11"/>
  <c r="M53" i="11"/>
  <c r="L53" i="11" a="1"/>
  <c r="L53" i="11" s="1"/>
  <c r="J53" i="11"/>
  <c r="K58" i="11" s="1"/>
  <c r="H53" i="11"/>
  <c r="V137" i="11" s="1"/>
  <c r="D53" i="11"/>
  <c r="Y52" i="11"/>
  <c r="V52" i="11"/>
  <c r="N52" i="11"/>
  <c r="M52" i="11"/>
  <c r="R52" i="11" s="1"/>
  <c r="L52" i="11" a="1"/>
  <c r="L52" i="11" s="1"/>
  <c r="J52" i="11"/>
  <c r="H52" i="11"/>
  <c r="V136" i="11" s="1"/>
  <c r="D52" i="11"/>
  <c r="AH51" i="11"/>
  <c r="AG51" i="11"/>
  <c r="Y51" i="11"/>
  <c r="V51" i="11"/>
  <c r="N51" i="11"/>
  <c r="M51" i="11"/>
  <c r="R51" i="11" s="1"/>
  <c r="L51" i="11"/>
  <c r="L51" i="11" a="1"/>
  <c r="J51" i="11"/>
  <c r="H51" i="11"/>
  <c r="V135" i="11" s="1"/>
  <c r="D51" i="11"/>
  <c r="Y50" i="11"/>
  <c r="V50" i="11"/>
  <c r="W50" i="11" s="1"/>
  <c r="R50" i="11"/>
  <c r="N50" i="11"/>
  <c r="M50" i="11"/>
  <c r="L50" i="11" a="1"/>
  <c r="L50" i="11" s="1"/>
  <c r="J50" i="11"/>
  <c r="H50" i="11"/>
  <c r="D50" i="11"/>
  <c r="AH49" i="11"/>
  <c r="Y49" i="11"/>
  <c r="Z49" i="11" s="1"/>
  <c r="AA49" i="11" s="1"/>
  <c r="V49" i="11"/>
  <c r="N49" i="11"/>
  <c r="M49" i="11"/>
  <c r="R49" i="11" s="1"/>
  <c r="L49" i="11" a="1"/>
  <c r="L49" i="11" s="1"/>
  <c r="J49" i="11"/>
  <c r="H49" i="11"/>
  <c r="V133" i="11" s="1"/>
  <c r="D49" i="11"/>
  <c r="Y48" i="11"/>
  <c r="V48" i="11"/>
  <c r="W49" i="11" s="1"/>
  <c r="M48" i="11"/>
  <c r="L48" i="11" a="1"/>
  <c r="L48" i="11" s="1"/>
  <c r="J48" i="11"/>
  <c r="K54" i="11" s="1"/>
  <c r="H48" i="11"/>
  <c r="D48" i="11"/>
  <c r="E54" i="11" s="1"/>
  <c r="Y47" i="11"/>
  <c r="Z47" i="11" s="1"/>
  <c r="W47" i="11"/>
  <c r="V47" i="11"/>
  <c r="M47" i="11"/>
  <c r="R47" i="11" s="1"/>
  <c r="L47" i="11" a="1"/>
  <c r="L47" i="11" s="1"/>
  <c r="T47" i="11" s="1"/>
  <c r="J47" i="11"/>
  <c r="H47" i="11"/>
  <c r="V131" i="11" s="1"/>
  <c r="D47" i="11"/>
  <c r="Y46" i="11"/>
  <c r="Z46" i="11" s="1"/>
  <c r="W46" i="11"/>
  <c r="V46" i="11"/>
  <c r="M46" i="11"/>
  <c r="N46" i="11" s="1"/>
  <c r="L46" i="11" a="1"/>
  <c r="L46" i="11" s="1"/>
  <c r="J46" i="11"/>
  <c r="H46" i="11"/>
  <c r="V130" i="11" s="1"/>
  <c r="E46" i="11"/>
  <c r="D46" i="11"/>
  <c r="Y45" i="11"/>
  <c r="V45" i="11"/>
  <c r="W45" i="11" s="1"/>
  <c r="R45" i="11"/>
  <c r="M45" i="11"/>
  <c r="L45" i="11" a="1"/>
  <c r="L45" i="11" s="1"/>
  <c r="J45" i="11"/>
  <c r="H45" i="11"/>
  <c r="V129" i="11" s="1"/>
  <c r="D45" i="11"/>
  <c r="AG44" i="11"/>
  <c r="AH44" i="11" s="1"/>
  <c r="Y44" i="11"/>
  <c r="V44" i="11"/>
  <c r="M44" i="11"/>
  <c r="L44" i="11" a="1"/>
  <c r="L44" i="11" s="1"/>
  <c r="T44" i="11" s="1"/>
  <c r="J44" i="11"/>
  <c r="K48" i="11" s="1"/>
  <c r="H44" i="11"/>
  <c r="D44" i="11"/>
  <c r="AG43" i="11"/>
  <c r="AH43" i="11" s="1"/>
  <c r="Y43" i="11"/>
  <c r="V43" i="11"/>
  <c r="R43" i="11"/>
  <c r="M43" i="11"/>
  <c r="N43" i="11" s="1"/>
  <c r="L43" i="11" a="1"/>
  <c r="L43" i="11" s="1"/>
  <c r="J43" i="11"/>
  <c r="H43" i="11"/>
  <c r="V127" i="11" s="1"/>
  <c r="E43" i="11"/>
  <c r="D43" i="11"/>
  <c r="AG42" i="11"/>
  <c r="AH42" i="11" s="1"/>
  <c r="Y42" i="11"/>
  <c r="V42" i="11"/>
  <c r="R42" i="11"/>
  <c r="N42" i="11"/>
  <c r="M42" i="11"/>
  <c r="L42" i="11" a="1"/>
  <c r="L42" i="11" s="1"/>
  <c r="J42" i="11"/>
  <c r="H42" i="11"/>
  <c r="D42" i="11"/>
  <c r="Y41" i="11"/>
  <c r="V41" i="11"/>
  <c r="W41" i="11" s="1"/>
  <c r="M41" i="11"/>
  <c r="L41" i="11" a="1"/>
  <c r="L41" i="11" s="1"/>
  <c r="J41" i="11"/>
  <c r="K47" i="11" s="1"/>
  <c r="H41" i="11"/>
  <c r="V125" i="11" s="1"/>
  <c r="D41" i="11"/>
  <c r="E47" i="11" s="1"/>
  <c r="Y40" i="11"/>
  <c r="Z40" i="11" s="1"/>
  <c r="V40" i="11"/>
  <c r="M40" i="11"/>
  <c r="R40" i="11" s="1"/>
  <c r="L40" i="11" a="1"/>
  <c r="L40" i="11" s="1"/>
  <c r="T40" i="11" s="1"/>
  <c r="J40" i="11"/>
  <c r="H40" i="11"/>
  <c r="D40" i="11"/>
  <c r="Y39" i="11"/>
  <c r="V39" i="11"/>
  <c r="R39" i="11"/>
  <c r="M39" i="11"/>
  <c r="L39" i="11" a="1"/>
  <c r="L39" i="11" s="1"/>
  <c r="J39" i="11"/>
  <c r="H39" i="11"/>
  <c r="V123" i="11" s="1"/>
  <c r="D39" i="11"/>
  <c r="E45" i="11" s="1"/>
  <c r="B39" i="11"/>
  <c r="Y38" i="11"/>
  <c r="V38" i="11"/>
  <c r="R38" i="11"/>
  <c r="M38" i="11"/>
  <c r="L38" i="11" a="1"/>
  <c r="L38" i="11" s="1"/>
  <c r="J38" i="11"/>
  <c r="H38" i="11"/>
  <c r="V122" i="11" s="1"/>
  <c r="D38" i="11"/>
  <c r="Y37" i="11"/>
  <c r="Z37" i="11" s="1"/>
  <c r="AA37" i="11" s="1"/>
  <c r="AD37" i="11" s="1"/>
  <c r="V37" i="11"/>
  <c r="M37" i="11"/>
  <c r="L37" i="11" a="1"/>
  <c r="L37" i="11" s="1"/>
  <c r="J37" i="11"/>
  <c r="H37" i="11"/>
  <c r="V121" i="11" s="1"/>
  <c r="D37" i="11"/>
  <c r="AH36" i="11"/>
  <c r="AG36" i="11"/>
  <c r="Y36" i="11"/>
  <c r="V36" i="11"/>
  <c r="R36" i="11"/>
  <c r="U36" i="11" s="1"/>
  <c r="N36" i="11"/>
  <c r="M36" i="11"/>
  <c r="L36" i="11" a="1"/>
  <c r="L36" i="11" s="1"/>
  <c r="J36" i="11"/>
  <c r="H36" i="11"/>
  <c r="V120" i="11" s="1"/>
  <c r="D36" i="11"/>
  <c r="Y35" i="11"/>
  <c r="V35" i="11"/>
  <c r="Z35" i="11" s="1"/>
  <c r="M35" i="11"/>
  <c r="R35" i="11" s="1"/>
  <c r="L35" i="11" a="1"/>
  <c r="L35" i="11" s="1"/>
  <c r="J35" i="11"/>
  <c r="H35" i="11"/>
  <c r="V119" i="11" s="1"/>
  <c r="D35" i="11"/>
  <c r="AG34" i="11"/>
  <c r="AH34" i="11" s="1"/>
  <c r="Y34" i="11"/>
  <c r="Z34" i="11" s="1"/>
  <c r="AA34" i="11" s="1"/>
  <c r="V34" i="11"/>
  <c r="W34" i="11" s="1"/>
  <c r="S34" i="11"/>
  <c r="M34" i="11"/>
  <c r="L34" i="11" a="1"/>
  <c r="L34" i="11" s="1"/>
  <c r="T34" i="11" s="1"/>
  <c r="J34" i="11"/>
  <c r="H34" i="11"/>
  <c r="V118" i="11" s="1"/>
  <c r="D34" i="11"/>
  <c r="AC33" i="11"/>
  <c r="Y33" i="11"/>
  <c r="Z33" i="11" s="1"/>
  <c r="V33" i="11"/>
  <c r="M33" i="11"/>
  <c r="R33" i="11" s="1"/>
  <c r="L33" i="11" a="1"/>
  <c r="L33" i="11" s="1"/>
  <c r="J33" i="11"/>
  <c r="K39" i="11" s="1"/>
  <c r="H33" i="11"/>
  <c r="D33" i="11"/>
  <c r="AH32" i="11"/>
  <c r="AG32" i="11"/>
  <c r="Y32" i="11"/>
  <c r="V32" i="11"/>
  <c r="S32" i="11"/>
  <c r="R32" i="11"/>
  <c r="M32" i="11"/>
  <c r="L32" i="11" a="1"/>
  <c r="L32" i="11" s="1"/>
  <c r="J32" i="11"/>
  <c r="K38" i="11" s="1"/>
  <c r="H32" i="11"/>
  <c r="V116" i="11" s="1"/>
  <c r="D32" i="11"/>
  <c r="AG31" i="11"/>
  <c r="AH31" i="11" s="1"/>
  <c r="Y31" i="11"/>
  <c r="V31" i="11"/>
  <c r="Z31" i="11" s="1"/>
  <c r="AA31" i="11" s="1"/>
  <c r="AD31" i="11" s="1"/>
  <c r="U31" i="11"/>
  <c r="X31" i="11" s="1"/>
  <c r="M31" i="11"/>
  <c r="N32" i="11" s="1"/>
  <c r="L31" i="11" a="1"/>
  <c r="L31" i="11" s="1"/>
  <c r="H31" i="11"/>
  <c r="V115" i="11" s="1"/>
  <c r="I30" i="11"/>
  <c r="H30" i="11"/>
  <c r="V114" i="11" s="1"/>
  <c r="C30" i="11"/>
  <c r="H29" i="11" s="1"/>
  <c r="V113" i="11" s="1"/>
  <c r="AG29" i="11"/>
  <c r="I29" i="11"/>
  <c r="C29" i="11"/>
  <c r="AG49" i="11" s="1"/>
  <c r="AG28" i="11"/>
  <c r="I28" i="11"/>
  <c r="H28" i="11"/>
  <c r="V112" i="11" s="1"/>
  <c r="C28" i="11"/>
  <c r="AG27" i="11"/>
  <c r="AH27" i="11" s="1"/>
  <c r="I27" i="11"/>
  <c r="C27" i="11"/>
  <c r="I26" i="11"/>
  <c r="C26" i="11"/>
  <c r="AG25" i="11"/>
  <c r="I25" i="11"/>
  <c r="C25" i="11"/>
  <c r="H24" i="11" s="1"/>
  <c r="V108" i="11" s="1"/>
  <c r="I24" i="11"/>
  <c r="C24" i="11"/>
  <c r="AG23" i="11"/>
  <c r="AH23" i="11" s="1"/>
  <c r="H23" i="11"/>
  <c r="V107" i="11" s="1"/>
  <c r="AG22" i="11"/>
  <c r="H22" i="11"/>
  <c r="V106" i="11" s="1"/>
  <c r="C22" i="11"/>
  <c r="AH22" i="11" s="1"/>
  <c r="H21" i="11"/>
  <c r="V105" i="11" s="1"/>
  <c r="C21" i="11"/>
  <c r="AG41" i="11" s="1"/>
  <c r="AH41" i="11" s="1"/>
  <c r="C20" i="11"/>
  <c r="AG40" i="11" s="1"/>
  <c r="AH40" i="11" s="1"/>
  <c r="C19" i="11"/>
  <c r="AG39" i="11" s="1"/>
  <c r="AH39" i="11" s="1"/>
  <c r="H18" i="11"/>
  <c r="V102" i="11" s="1"/>
  <c r="C18" i="11"/>
  <c r="AG38" i="11" s="1"/>
  <c r="AH38" i="11" s="1"/>
  <c r="H17" i="11"/>
  <c r="V101" i="11" s="1"/>
  <c r="C17" i="11"/>
  <c r="H15" i="11"/>
  <c r="C15" i="11"/>
  <c r="H14" i="11" s="1"/>
  <c r="C14" i="11"/>
  <c r="C13" i="11"/>
  <c r="H13" i="11" s="1"/>
  <c r="C12" i="11"/>
  <c r="B12" i="11"/>
  <c r="H11" i="11"/>
  <c r="C11" i="11"/>
  <c r="H10" i="11"/>
  <c r="C10" i="11"/>
  <c r="H9" i="11" s="1"/>
  <c r="C8" i="11"/>
  <c r="H8" i="11" s="1"/>
  <c r="C7" i="11"/>
  <c r="H7" i="11" s="1"/>
  <c r="C6" i="11"/>
  <c r="B6" i="11"/>
  <c r="C5" i="11"/>
  <c r="H4" i="11"/>
  <c r="C4" i="11"/>
  <c r="AG24" i="11" s="1"/>
  <c r="AH24" i="11" s="1"/>
  <c r="C3" i="11"/>
  <c r="H2" i="11"/>
  <c r="AH385" i="10"/>
  <c r="O385" i="10"/>
  <c r="M385" i="10"/>
  <c r="N385" i="10" s="1"/>
  <c r="K385" i="10"/>
  <c r="J385" i="10"/>
  <c r="E385" i="10"/>
  <c r="D385" i="10"/>
  <c r="AH384" i="10"/>
  <c r="O384" i="10"/>
  <c r="M384" i="10"/>
  <c r="N384" i="10" s="1"/>
  <c r="K384" i="10"/>
  <c r="J384" i="10"/>
  <c r="E384" i="10"/>
  <c r="D384" i="10"/>
  <c r="AH383" i="10"/>
  <c r="O383" i="10"/>
  <c r="N383" i="10"/>
  <c r="M383" i="10"/>
  <c r="K383" i="10"/>
  <c r="J383" i="10"/>
  <c r="E383" i="10"/>
  <c r="D383" i="10"/>
  <c r="AH382" i="10"/>
  <c r="O382" i="10"/>
  <c r="M382" i="10"/>
  <c r="N382" i="10" s="1"/>
  <c r="K382" i="10"/>
  <c r="J382" i="10"/>
  <c r="E382" i="10"/>
  <c r="D382" i="10"/>
  <c r="AH381" i="10"/>
  <c r="O381" i="10"/>
  <c r="M381" i="10"/>
  <c r="N381" i="10" s="1"/>
  <c r="K381" i="10"/>
  <c r="J381" i="10"/>
  <c r="E381" i="10"/>
  <c r="D381" i="10"/>
  <c r="AH380" i="10"/>
  <c r="O380" i="10"/>
  <c r="M380" i="10"/>
  <c r="N380" i="10" s="1"/>
  <c r="K380" i="10"/>
  <c r="J380" i="10"/>
  <c r="E380" i="10"/>
  <c r="D380" i="10"/>
  <c r="AH379" i="10"/>
  <c r="O379" i="10"/>
  <c r="N379" i="10"/>
  <c r="M379" i="10"/>
  <c r="K379" i="10"/>
  <c r="J379" i="10"/>
  <c r="E379" i="10"/>
  <c r="D379" i="10"/>
  <c r="AH378" i="10"/>
  <c r="O378" i="10"/>
  <c r="N378" i="10"/>
  <c r="M378" i="10"/>
  <c r="K378" i="10"/>
  <c r="J378" i="10"/>
  <c r="E378" i="10"/>
  <c r="D378" i="10"/>
  <c r="AH377" i="10"/>
  <c r="O377" i="10"/>
  <c r="M377" i="10"/>
  <c r="N377" i="10" s="1"/>
  <c r="K377" i="10"/>
  <c r="J377" i="10"/>
  <c r="E377" i="10"/>
  <c r="D377" i="10"/>
  <c r="AH376" i="10"/>
  <c r="O376" i="10"/>
  <c r="N376" i="10"/>
  <c r="M376" i="10"/>
  <c r="K376" i="10"/>
  <c r="J376" i="10"/>
  <c r="E376" i="10"/>
  <c r="D376" i="10"/>
  <c r="AH375" i="10"/>
  <c r="O375" i="10"/>
  <c r="N375" i="10"/>
  <c r="M375" i="10"/>
  <c r="K375" i="10"/>
  <c r="J375" i="10"/>
  <c r="E375" i="10"/>
  <c r="D375" i="10"/>
  <c r="AH374" i="10"/>
  <c r="O374" i="10"/>
  <c r="M374" i="10"/>
  <c r="N374" i="10" s="1"/>
  <c r="K374" i="10"/>
  <c r="J374" i="10"/>
  <c r="E374" i="10"/>
  <c r="D374" i="10"/>
  <c r="AH373" i="10"/>
  <c r="O373" i="10"/>
  <c r="M373" i="10"/>
  <c r="N373" i="10" s="1"/>
  <c r="K373" i="10"/>
  <c r="J373" i="10"/>
  <c r="E373" i="10"/>
  <c r="D373" i="10"/>
  <c r="AH372" i="10"/>
  <c r="O372" i="10"/>
  <c r="N372" i="10"/>
  <c r="M372" i="10"/>
  <c r="K372" i="10"/>
  <c r="J372" i="10"/>
  <c r="E372" i="10"/>
  <c r="D372" i="10"/>
  <c r="AH371" i="10"/>
  <c r="O371" i="10"/>
  <c r="M371" i="10"/>
  <c r="N371" i="10" s="1"/>
  <c r="K371" i="10"/>
  <c r="J371" i="10"/>
  <c r="E371" i="10"/>
  <c r="D371" i="10"/>
  <c r="AH370" i="10"/>
  <c r="O370" i="10"/>
  <c r="N370" i="10"/>
  <c r="M370" i="10"/>
  <c r="K370" i="10"/>
  <c r="J370" i="10"/>
  <c r="E370" i="10"/>
  <c r="D370" i="10"/>
  <c r="AH369" i="10"/>
  <c r="O369" i="10"/>
  <c r="M369" i="10"/>
  <c r="N369" i="10" s="1"/>
  <c r="K369" i="10"/>
  <c r="J369" i="10"/>
  <c r="E369" i="10"/>
  <c r="D369" i="10"/>
  <c r="AH368" i="10"/>
  <c r="O368" i="10"/>
  <c r="N368" i="10"/>
  <c r="M368" i="10"/>
  <c r="K368" i="10"/>
  <c r="J368" i="10"/>
  <c r="E368" i="10"/>
  <c r="D368" i="10"/>
  <c r="AH367" i="10"/>
  <c r="O367" i="10"/>
  <c r="N367" i="10"/>
  <c r="M367" i="10"/>
  <c r="K367" i="10"/>
  <c r="J367" i="10"/>
  <c r="E367" i="10"/>
  <c r="D367" i="10"/>
  <c r="AH366" i="10"/>
  <c r="O366" i="10"/>
  <c r="M366" i="10"/>
  <c r="N366" i="10" s="1"/>
  <c r="K366" i="10"/>
  <c r="J366" i="10"/>
  <c r="E366" i="10"/>
  <c r="D366" i="10"/>
  <c r="AH365" i="10"/>
  <c r="O365" i="10"/>
  <c r="M365" i="10"/>
  <c r="N365" i="10" s="1"/>
  <c r="K365" i="10"/>
  <c r="J365" i="10"/>
  <c r="E365" i="10"/>
  <c r="D365" i="10"/>
  <c r="AH364" i="10"/>
  <c r="O364" i="10"/>
  <c r="N364" i="10"/>
  <c r="M364" i="10"/>
  <c r="K364" i="10"/>
  <c r="J364" i="10"/>
  <c r="E364" i="10"/>
  <c r="D364" i="10"/>
  <c r="AH363" i="10"/>
  <c r="O363" i="10"/>
  <c r="M363" i="10"/>
  <c r="N363" i="10" s="1"/>
  <c r="K363" i="10"/>
  <c r="J363" i="10"/>
  <c r="E363" i="10"/>
  <c r="D363" i="10"/>
  <c r="AH362" i="10"/>
  <c r="O362" i="10"/>
  <c r="N362" i="10"/>
  <c r="M362" i="10"/>
  <c r="K362" i="10"/>
  <c r="J362" i="10"/>
  <c r="E362" i="10"/>
  <c r="D362" i="10"/>
  <c r="AH361" i="10"/>
  <c r="O361" i="10"/>
  <c r="M361" i="10"/>
  <c r="N361" i="10" s="1"/>
  <c r="K361" i="10"/>
  <c r="J361" i="10"/>
  <c r="E361" i="10"/>
  <c r="D361" i="10"/>
  <c r="AH360" i="10"/>
  <c r="O360" i="10"/>
  <c r="N360" i="10"/>
  <c r="M360" i="10"/>
  <c r="K360" i="10"/>
  <c r="J360" i="10"/>
  <c r="E360" i="10"/>
  <c r="D360" i="10"/>
  <c r="AH359" i="10"/>
  <c r="O359" i="10"/>
  <c r="N359" i="10"/>
  <c r="M359" i="10"/>
  <c r="K359" i="10"/>
  <c r="J359" i="10"/>
  <c r="E359" i="10"/>
  <c r="D359" i="10"/>
  <c r="AH358" i="10"/>
  <c r="O358" i="10"/>
  <c r="M358" i="10"/>
  <c r="N358" i="10" s="1"/>
  <c r="K358" i="10"/>
  <c r="J358" i="10"/>
  <c r="E358" i="10"/>
  <c r="D358" i="10"/>
  <c r="AH357" i="10"/>
  <c r="O357" i="10"/>
  <c r="M357" i="10"/>
  <c r="N357" i="10" s="1"/>
  <c r="K357" i="10"/>
  <c r="J357" i="10"/>
  <c r="E357" i="10"/>
  <c r="D357" i="10"/>
  <c r="AH356" i="10"/>
  <c r="O356" i="10"/>
  <c r="N356" i="10"/>
  <c r="M356" i="10"/>
  <c r="K356" i="10"/>
  <c r="J356" i="10"/>
  <c r="E356" i="10"/>
  <c r="D356" i="10"/>
  <c r="AH355" i="10"/>
  <c r="O355" i="10"/>
  <c r="M355" i="10"/>
  <c r="N355" i="10" s="1"/>
  <c r="K355" i="10"/>
  <c r="J355" i="10"/>
  <c r="E355" i="10"/>
  <c r="D355" i="10"/>
  <c r="AH354" i="10"/>
  <c r="O354" i="10"/>
  <c r="N354" i="10"/>
  <c r="M354" i="10"/>
  <c r="K354" i="10"/>
  <c r="J354" i="10"/>
  <c r="E354" i="10"/>
  <c r="D354" i="10"/>
  <c r="AH353" i="10"/>
  <c r="O353" i="10"/>
  <c r="M353" i="10"/>
  <c r="N353" i="10" s="1"/>
  <c r="K353" i="10"/>
  <c r="J353" i="10"/>
  <c r="E353" i="10"/>
  <c r="D353" i="10"/>
  <c r="AH352" i="10"/>
  <c r="O352" i="10"/>
  <c r="N352" i="10"/>
  <c r="M352" i="10"/>
  <c r="K352" i="10"/>
  <c r="J352" i="10"/>
  <c r="E352" i="10"/>
  <c r="D352" i="10"/>
  <c r="AH351" i="10"/>
  <c r="O351" i="10"/>
  <c r="N351" i="10"/>
  <c r="M351" i="10"/>
  <c r="K351" i="10"/>
  <c r="J351" i="10"/>
  <c r="E351" i="10"/>
  <c r="D351" i="10"/>
  <c r="AH350" i="10"/>
  <c r="O350" i="10"/>
  <c r="M350" i="10"/>
  <c r="N350" i="10" s="1"/>
  <c r="K350" i="10"/>
  <c r="J350" i="10"/>
  <c r="E350" i="10"/>
  <c r="D350" i="10"/>
  <c r="AH349" i="10"/>
  <c r="O349" i="10"/>
  <c r="M349" i="10"/>
  <c r="N349" i="10" s="1"/>
  <c r="K349" i="10"/>
  <c r="J349" i="10"/>
  <c r="E349" i="10"/>
  <c r="D349" i="10"/>
  <c r="AH348" i="10"/>
  <c r="O348" i="10"/>
  <c r="N348" i="10"/>
  <c r="M348" i="10"/>
  <c r="K348" i="10"/>
  <c r="J348" i="10"/>
  <c r="E348" i="10"/>
  <c r="D348" i="10"/>
  <c r="AH347" i="10"/>
  <c r="O347" i="10"/>
  <c r="M347" i="10"/>
  <c r="N347" i="10" s="1"/>
  <c r="K347" i="10"/>
  <c r="J347" i="10"/>
  <c r="E347" i="10"/>
  <c r="D347" i="10"/>
  <c r="AH346" i="10"/>
  <c r="O346" i="10"/>
  <c r="N346" i="10"/>
  <c r="M346" i="10"/>
  <c r="K346" i="10"/>
  <c r="J346" i="10"/>
  <c r="E346" i="10"/>
  <c r="D346" i="10"/>
  <c r="AH345" i="10"/>
  <c r="O345" i="10"/>
  <c r="M345" i="10"/>
  <c r="N345" i="10" s="1"/>
  <c r="K345" i="10"/>
  <c r="J345" i="10"/>
  <c r="E345" i="10"/>
  <c r="D345" i="10"/>
  <c r="AH344" i="10"/>
  <c r="O344" i="10"/>
  <c r="N344" i="10"/>
  <c r="M344" i="10"/>
  <c r="K344" i="10"/>
  <c r="J344" i="10"/>
  <c r="E344" i="10"/>
  <c r="D344" i="10"/>
  <c r="AH343" i="10"/>
  <c r="O343" i="10"/>
  <c r="N343" i="10"/>
  <c r="M343" i="10"/>
  <c r="K343" i="10"/>
  <c r="J343" i="10"/>
  <c r="E343" i="10"/>
  <c r="D343" i="10"/>
  <c r="AH342" i="10"/>
  <c r="O342" i="10"/>
  <c r="N342" i="10"/>
  <c r="M342" i="10"/>
  <c r="K342" i="10"/>
  <c r="J342" i="10"/>
  <c r="E342" i="10"/>
  <c r="D342" i="10"/>
  <c r="AH341" i="10"/>
  <c r="O341" i="10"/>
  <c r="M341" i="10"/>
  <c r="N341" i="10" s="1"/>
  <c r="K341" i="10"/>
  <c r="J341" i="10"/>
  <c r="E341" i="10"/>
  <c r="D341" i="10"/>
  <c r="AH340" i="10"/>
  <c r="O340" i="10"/>
  <c r="N340" i="10"/>
  <c r="M340" i="10"/>
  <c r="K340" i="10"/>
  <c r="J340" i="10"/>
  <c r="E340" i="10"/>
  <c r="D340" i="10"/>
  <c r="AH339" i="10"/>
  <c r="O339" i="10"/>
  <c r="M339" i="10"/>
  <c r="N339" i="10" s="1"/>
  <c r="K339" i="10"/>
  <c r="J339" i="10"/>
  <c r="E339" i="10"/>
  <c r="D339" i="10"/>
  <c r="AH338" i="10"/>
  <c r="O338" i="10"/>
  <c r="N338" i="10"/>
  <c r="M338" i="10"/>
  <c r="K338" i="10"/>
  <c r="J338" i="10"/>
  <c r="E338" i="10"/>
  <c r="D338" i="10"/>
  <c r="AH337" i="10"/>
  <c r="O337" i="10"/>
  <c r="M337" i="10"/>
  <c r="N337" i="10" s="1"/>
  <c r="K337" i="10"/>
  <c r="J337" i="10"/>
  <c r="E337" i="10"/>
  <c r="D337" i="10"/>
  <c r="AH336" i="10"/>
  <c r="O336" i="10"/>
  <c r="N336" i="10"/>
  <c r="M336" i="10"/>
  <c r="K336" i="10"/>
  <c r="J336" i="10"/>
  <c r="E336" i="10"/>
  <c r="D336" i="10"/>
  <c r="AH335" i="10"/>
  <c r="O335" i="10"/>
  <c r="M335" i="10"/>
  <c r="N335" i="10" s="1"/>
  <c r="K335" i="10"/>
  <c r="J335" i="10"/>
  <c r="E335" i="10"/>
  <c r="D335" i="10"/>
  <c r="AH334" i="10"/>
  <c r="O334" i="10"/>
  <c r="M334" i="10"/>
  <c r="N334" i="10" s="1"/>
  <c r="K334" i="10"/>
  <c r="J334" i="10"/>
  <c r="E334" i="10"/>
  <c r="D334" i="10"/>
  <c r="AH333" i="10"/>
  <c r="O333" i="10"/>
  <c r="N333" i="10"/>
  <c r="M333" i="10"/>
  <c r="K333" i="10"/>
  <c r="J333" i="10"/>
  <c r="E333" i="10"/>
  <c r="D333" i="10"/>
  <c r="AH332" i="10"/>
  <c r="O332" i="10"/>
  <c r="M332" i="10"/>
  <c r="N332" i="10" s="1"/>
  <c r="K332" i="10"/>
  <c r="J332" i="10"/>
  <c r="E332" i="10"/>
  <c r="D332" i="10"/>
  <c r="AH331" i="10"/>
  <c r="O331" i="10"/>
  <c r="M331" i="10"/>
  <c r="N331" i="10" s="1"/>
  <c r="K331" i="10"/>
  <c r="J331" i="10"/>
  <c r="E331" i="10"/>
  <c r="D331" i="10"/>
  <c r="AH330" i="10"/>
  <c r="O330" i="10"/>
  <c r="M330" i="10"/>
  <c r="N330" i="10" s="1"/>
  <c r="K330" i="10"/>
  <c r="J330" i="10"/>
  <c r="E330" i="10"/>
  <c r="D330" i="10"/>
  <c r="AH329" i="10"/>
  <c r="O329" i="10"/>
  <c r="N329" i="10"/>
  <c r="M329" i="10"/>
  <c r="K329" i="10"/>
  <c r="J329" i="10"/>
  <c r="E329" i="10"/>
  <c r="D329" i="10"/>
  <c r="AH328" i="10"/>
  <c r="O328" i="10"/>
  <c r="M328" i="10"/>
  <c r="N328" i="10" s="1"/>
  <c r="K328" i="10"/>
  <c r="J328" i="10"/>
  <c r="E328" i="10"/>
  <c r="D328" i="10"/>
  <c r="AH327" i="10"/>
  <c r="O327" i="10"/>
  <c r="M327" i="10"/>
  <c r="N327" i="10" s="1"/>
  <c r="K327" i="10"/>
  <c r="J327" i="10"/>
  <c r="E327" i="10"/>
  <c r="D327" i="10"/>
  <c r="AH326" i="10"/>
  <c r="O326" i="10"/>
  <c r="N326" i="10"/>
  <c r="M326" i="10"/>
  <c r="K326" i="10"/>
  <c r="J326" i="10"/>
  <c r="E326" i="10"/>
  <c r="D326" i="10"/>
  <c r="AH325" i="10"/>
  <c r="O325" i="10"/>
  <c r="M325" i="10"/>
  <c r="N325" i="10" s="1"/>
  <c r="K325" i="10"/>
  <c r="J325" i="10"/>
  <c r="E325" i="10"/>
  <c r="D325" i="10"/>
  <c r="AH324" i="10"/>
  <c r="O324" i="10"/>
  <c r="N324" i="10"/>
  <c r="M324" i="10"/>
  <c r="K324" i="10"/>
  <c r="J324" i="10"/>
  <c r="E324" i="10"/>
  <c r="D324" i="10"/>
  <c r="AH323" i="10"/>
  <c r="O323" i="10"/>
  <c r="N323" i="10"/>
  <c r="M323" i="10"/>
  <c r="K323" i="10"/>
  <c r="J323" i="10"/>
  <c r="E323" i="10"/>
  <c r="D323" i="10"/>
  <c r="AH322" i="10"/>
  <c r="O322" i="10"/>
  <c r="M322" i="10"/>
  <c r="N322" i="10" s="1"/>
  <c r="K322" i="10"/>
  <c r="J322" i="10"/>
  <c r="E322" i="10"/>
  <c r="D322" i="10"/>
  <c r="AH321" i="10"/>
  <c r="O321" i="10"/>
  <c r="N321" i="10"/>
  <c r="M321" i="10"/>
  <c r="K321" i="10"/>
  <c r="J321" i="10"/>
  <c r="E321" i="10"/>
  <c r="D321" i="10"/>
  <c r="AH320" i="10"/>
  <c r="O320" i="10"/>
  <c r="M320" i="10"/>
  <c r="N320" i="10" s="1"/>
  <c r="K320" i="10"/>
  <c r="J320" i="10"/>
  <c r="E320" i="10"/>
  <c r="D320" i="10"/>
  <c r="AH319" i="10"/>
  <c r="O319" i="10"/>
  <c r="M319" i="10"/>
  <c r="N319" i="10" s="1"/>
  <c r="K319" i="10"/>
  <c r="J319" i="10"/>
  <c r="E319" i="10"/>
  <c r="D319" i="10"/>
  <c r="AH318" i="10"/>
  <c r="O318" i="10"/>
  <c r="N318" i="10"/>
  <c r="M318" i="10"/>
  <c r="K318" i="10"/>
  <c r="J318" i="10"/>
  <c r="E318" i="10"/>
  <c r="D318" i="10"/>
  <c r="AH317" i="10"/>
  <c r="O317" i="10"/>
  <c r="M317" i="10"/>
  <c r="N317" i="10" s="1"/>
  <c r="K317" i="10"/>
  <c r="J317" i="10"/>
  <c r="E317" i="10"/>
  <c r="D317" i="10"/>
  <c r="AH316" i="10"/>
  <c r="O316" i="10"/>
  <c r="N316" i="10"/>
  <c r="M316" i="10"/>
  <c r="K316" i="10"/>
  <c r="J316" i="10"/>
  <c r="E316" i="10"/>
  <c r="D316" i="10"/>
  <c r="AH315" i="10"/>
  <c r="O315" i="10"/>
  <c r="N315" i="10"/>
  <c r="M315" i="10"/>
  <c r="K315" i="10"/>
  <c r="J315" i="10"/>
  <c r="E315" i="10"/>
  <c r="D315" i="10"/>
  <c r="AH314" i="10"/>
  <c r="O314" i="10"/>
  <c r="M314" i="10"/>
  <c r="N314" i="10" s="1"/>
  <c r="K314" i="10"/>
  <c r="J314" i="10"/>
  <c r="E314" i="10"/>
  <c r="D314" i="10"/>
  <c r="AH313" i="10"/>
  <c r="O313" i="10"/>
  <c r="N313" i="10"/>
  <c r="M313" i="10"/>
  <c r="K313" i="10"/>
  <c r="J313" i="10"/>
  <c r="E313" i="10"/>
  <c r="D313" i="10"/>
  <c r="AH312" i="10"/>
  <c r="O312" i="10"/>
  <c r="M312" i="10"/>
  <c r="N312" i="10" s="1"/>
  <c r="K312" i="10"/>
  <c r="J312" i="10"/>
  <c r="E312" i="10"/>
  <c r="D312" i="10"/>
  <c r="AH311" i="10"/>
  <c r="O311" i="10"/>
  <c r="M311" i="10"/>
  <c r="N311" i="10" s="1"/>
  <c r="K311" i="10"/>
  <c r="J311" i="10"/>
  <c r="E311" i="10"/>
  <c r="D311" i="10"/>
  <c r="AH310" i="10"/>
  <c r="O310" i="10"/>
  <c r="N310" i="10"/>
  <c r="M310" i="10"/>
  <c r="K310" i="10"/>
  <c r="J310" i="10"/>
  <c r="E310" i="10"/>
  <c r="D310" i="10"/>
  <c r="AH309" i="10"/>
  <c r="O309" i="10"/>
  <c r="M309" i="10"/>
  <c r="N309" i="10" s="1"/>
  <c r="K309" i="10"/>
  <c r="J309" i="10"/>
  <c r="E309" i="10"/>
  <c r="D309" i="10"/>
  <c r="AH308" i="10"/>
  <c r="O308" i="10"/>
  <c r="N308" i="10"/>
  <c r="M308" i="10"/>
  <c r="K308" i="10"/>
  <c r="J308" i="10"/>
  <c r="E308" i="10"/>
  <c r="D308" i="10"/>
  <c r="AH307" i="10"/>
  <c r="O307" i="10"/>
  <c r="N307" i="10"/>
  <c r="M307" i="10"/>
  <c r="K307" i="10"/>
  <c r="J307" i="10"/>
  <c r="E307" i="10"/>
  <c r="D307" i="10"/>
  <c r="AH306" i="10"/>
  <c r="O306" i="10"/>
  <c r="M306" i="10"/>
  <c r="N306" i="10" s="1"/>
  <c r="K306" i="10"/>
  <c r="J306" i="10"/>
  <c r="E306" i="10"/>
  <c r="D306" i="10"/>
  <c r="AH305" i="10"/>
  <c r="O305" i="10"/>
  <c r="N305" i="10"/>
  <c r="M305" i="10"/>
  <c r="K305" i="10"/>
  <c r="J305" i="10"/>
  <c r="E305" i="10"/>
  <c r="D305" i="10"/>
  <c r="AH304" i="10"/>
  <c r="O304" i="10"/>
  <c r="M304" i="10"/>
  <c r="N304" i="10" s="1"/>
  <c r="K304" i="10"/>
  <c r="J304" i="10"/>
  <c r="E304" i="10"/>
  <c r="D304" i="10"/>
  <c r="AH303" i="10"/>
  <c r="O303" i="10"/>
  <c r="M303" i="10"/>
  <c r="N303" i="10" s="1"/>
  <c r="K303" i="10"/>
  <c r="J303" i="10"/>
  <c r="E303" i="10"/>
  <c r="D303" i="10"/>
  <c r="AH302" i="10"/>
  <c r="O302" i="10"/>
  <c r="N302" i="10"/>
  <c r="M302" i="10"/>
  <c r="K302" i="10"/>
  <c r="J302" i="10"/>
  <c r="E302" i="10"/>
  <c r="D302" i="10"/>
  <c r="AH301" i="10"/>
  <c r="O301" i="10"/>
  <c r="M301" i="10"/>
  <c r="N301" i="10" s="1"/>
  <c r="K301" i="10"/>
  <c r="J301" i="10"/>
  <c r="E301" i="10"/>
  <c r="D301" i="10"/>
  <c r="AH300" i="10"/>
  <c r="O300" i="10"/>
  <c r="N300" i="10"/>
  <c r="M300" i="10"/>
  <c r="K300" i="10"/>
  <c r="J300" i="10"/>
  <c r="E300" i="10"/>
  <c r="D300" i="10"/>
  <c r="AH299" i="10"/>
  <c r="O299" i="10"/>
  <c r="N299" i="10"/>
  <c r="M299" i="10"/>
  <c r="K299" i="10"/>
  <c r="J299" i="10"/>
  <c r="E299" i="10"/>
  <c r="D299" i="10"/>
  <c r="AH298" i="10"/>
  <c r="O298" i="10"/>
  <c r="M298" i="10"/>
  <c r="N298" i="10" s="1"/>
  <c r="K298" i="10"/>
  <c r="J298" i="10"/>
  <c r="E298" i="10"/>
  <c r="D298" i="10"/>
  <c r="AH297" i="10"/>
  <c r="O297" i="10"/>
  <c r="N297" i="10"/>
  <c r="M297" i="10"/>
  <c r="K297" i="10"/>
  <c r="J297" i="10"/>
  <c r="E297" i="10"/>
  <c r="D297" i="10"/>
  <c r="AH296" i="10"/>
  <c r="O296" i="10"/>
  <c r="M296" i="10"/>
  <c r="N296" i="10" s="1"/>
  <c r="K296" i="10"/>
  <c r="J296" i="10"/>
  <c r="E296" i="10"/>
  <c r="D296" i="10"/>
  <c r="AH295" i="10"/>
  <c r="O295" i="10"/>
  <c r="M295" i="10"/>
  <c r="N295" i="10" s="1"/>
  <c r="K295" i="10"/>
  <c r="J295" i="10"/>
  <c r="E295" i="10"/>
  <c r="D295" i="10"/>
  <c r="AH294" i="10"/>
  <c r="O294" i="10"/>
  <c r="M294" i="10"/>
  <c r="N294" i="10" s="1"/>
  <c r="K294" i="10"/>
  <c r="J294" i="10"/>
  <c r="E294" i="10"/>
  <c r="D294" i="10"/>
  <c r="AH293" i="10"/>
  <c r="O293" i="10"/>
  <c r="N293" i="10"/>
  <c r="M293" i="10"/>
  <c r="K293" i="10"/>
  <c r="J293" i="10"/>
  <c r="E293" i="10"/>
  <c r="D293" i="10"/>
  <c r="AH292" i="10"/>
  <c r="O292" i="10"/>
  <c r="M292" i="10"/>
  <c r="N292" i="10" s="1"/>
  <c r="K292" i="10"/>
  <c r="J292" i="10"/>
  <c r="E292" i="10"/>
  <c r="D292" i="10"/>
  <c r="AH291" i="10"/>
  <c r="O291" i="10"/>
  <c r="N291" i="10"/>
  <c r="M291" i="10"/>
  <c r="K291" i="10"/>
  <c r="J291" i="10"/>
  <c r="E291" i="10"/>
  <c r="D291" i="10"/>
  <c r="AH290" i="10"/>
  <c r="O290" i="10"/>
  <c r="M290" i="10"/>
  <c r="N290" i="10" s="1"/>
  <c r="K290" i="10"/>
  <c r="J290" i="10"/>
  <c r="E290" i="10"/>
  <c r="D290" i="10"/>
  <c r="AH289" i="10"/>
  <c r="O289" i="10"/>
  <c r="M289" i="10"/>
  <c r="N289" i="10" s="1"/>
  <c r="K289" i="10"/>
  <c r="J289" i="10"/>
  <c r="E289" i="10"/>
  <c r="D289" i="10"/>
  <c r="AH288" i="10"/>
  <c r="O288" i="10"/>
  <c r="N288" i="10"/>
  <c r="M288" i="10"/>
  <c r="K288" i="10"/>
  <c r="J288" i="10"/>
  <c r="E288" i="10"/>
  <c r="D288" i="10"/>
  <c r="AH287" i="10"/>
  <c r="O287" i="10"/>
  <c r="N287" i="10"/>
  <c r="M287" i="10"/>
  <c r="K287" i="10"/>
  <c r="J287" i="10"/>
  <c r="E287" i="10"/>
  <c r="D287" i="10"/>
  <c r="AH286" i="10"/>
  <c r="O286" i="10"/>
  <c r="M286" i="10"/>
  <c r="N286" i="10" s="1"/>
  <c r="K286" i="10"/>
  <c r="J286" i="10"/>
  <c r="E286" i="10"/>
  <c r="D286" i="10"/>
  <c r="AH285" i="10"/>
  <c r="O285" i="10"/>
  <c r="N285" i="10"/>
  <c r="M285" i="10"/>
  <c r="K285" i="10"/>
  <c r="J285" i="10"/>
  <c r="E285" i="10"/>
  <c r="D285" i="10"/>
  <c r="AH284" i="10"/>
  <c r="O284" i="10"/>
  <c r="M284" i="10"/>
  <c r="N284" i="10" s="1"/>
  <c r="K284" i="10"/>
  <c r="J284" i="10"/>
  <c r="E284" i="10"/>
  <c r="D284" i="10"/>
  <c r="AH283" i="10"/>
  <c r="O283" i="10"/>
  <c r="M283" i="10"/>
  <c r="N283" i="10" s="1"/>
  <c r="K283" i="10"/>
  <c r="J283" i="10"/>
  <c r="E283" i="10"/>
  <c r="D283" i="10"/>
  <c r="AH282" i="10"/>
  <c r="O282" i="10"/>
  <c r="M282" i="10"/>
  <c r="N282" i="10" s="1"/>
  <c r="K282" i="10"/>
  <c r="J282" i="10"/>
  <c r="E282" i="10"/>
  <c r="D282" i="10"/>
  <c r="AH281" i="10"/>
  <c r="O281" i="10"/>
  <c r="M281" i="10"/>
  <c r="N281" i="10" s="1"/>
  <c r="K281" i="10"/>
  <c r="J281" i="10"/>
  <c r="E281" i="10"/>
  <c r="D281" i="10"/>
  <c r="AH280" i="10"/>
  <c r="O280" i="10"/>
  <c r="N280" i="10"/>
  <c r="M280" i="10"/>
  <c r="K280" i="10"/>
  <c r="J280" i="10"/>
  <c r="E280" i="10"/>
  <c r="D280" i="10"/>
  <c r="AH279" i="10"/>
  <c r="O279" i="10"/>
  <c r="N279" i="10"/>
  <c r="M279" i="10"/>
  <c r="K279" i="10"/>
  <c r="J279" i="10"/>
  <c r="E279" i="10"/>
  <c r="D279" i="10"/>
  <c r="AH278" i="10"/>
  <c r="O278" i="10"/>
  <c r="M278" i="10"/>
  <c r="N278" i="10" s="1"/>
  <c r="K278" i="10"/>
  <c r="J278" i="10"/>
  <c r="E278" i="10"/>
  <c r="D278" i="10"/>
  <c r="AH277" i="10"/>
  <c r="O277" i="10"/>
  <c r="N277" i="10"/>
  <c r="M277" i="10"/>
  <c r="K277" i="10"/>
  <c r="J277" i="10"/>
  <c r="E277" i="10"/>
  <c r="D277" i="10"/>
  <c r="AH276" i="10"/>
  <c r="O276" i="10"/>
  <c r="M276" i="10"/>
  <c r="N276" i="10" s="1"/>
  <c r="K276" i="10"/>
  <c r="J276" i="10"/>
  <c r="E276" i="10"/>
  <c r="D276" i="10"/>
  <c r="AH275" i="10"/>
  <c r="O275" i="10"/>
  <c r="M275" i="10"/>
  <c r="N275" i="10" s="1"/>
  <c r="K275" i="10"/>
  <c r="J275" i="10"/>
  <c r="E275" i="10"/>
  <c r="D275" i="10"/>
  <c r="AH274" i="10"/>
  <c r="O274" i="10"/>
  <c r="M274" i="10"/>
  <c r="N274" i="10" s="1"/>
  <c r="K274" i="10"/>
  <c r="J274" i="10"/>
  <c r="E274" i="10"/>
  <c r="D274" i="10"/>
  <c r="AH273" i="10"/>
  <c r="O273" i="10"/>
  <c r="M273" i="10"/>
  <c r="N273" i="10" s="1"/>
  <c r="K273" i="10"/>
  <c r="J273" i="10"/>
  <c r="E273" i="10"/>
  <c r="D273" i="10"/>
  <c r="AH272" i="10"/>
  <c r="O272" i="10"/>
  <c r="N272" i="10"/>
  <c r="M272" i="10"/>
  <c r="K272" i="10"/>
  <c r="J272" i="10"/>
  <c r="E272" i="10"/>
  <c r="D272" i="10"/>
  <c r="AH271" i="10"/>
  <c r="O271" i="10"/>
  <c r="N271" i="10"/>
  <c r="M271" i="10"/>
  <c r="K271" i="10"/>
  <c r="J271" i="10"/>
  <c r="E271" i="10"/>
  <c r="D271" i="10"/>
  <c r="AH270" i="10"/>
  <c r="O270" i="10"/>
  <c r="M270" i="10"/>
  <c r="N270" i="10" s="1"/>
  <c r="K270" i="10"/>
  <c r="J270" i="10"/>
  <c r="E270" i="10"/>
  <c r="D270" i="10"/>
  <c r="AH269" i="10"/>
  <c r="O269" i="10"/>
  <c r="N269" i="10"/>
  <c r="M269" i="10"/>
  <c r="K269" i="10"/>
  <c r="J269" i="10"/>
  <c r="E269" i="10"/>
  <c r="D269" i="10"/>
  <c r="AH268" i="10"/>
  <c r="O268" i="10"/>
  <c r="M268" i="10"/>
  <c r="N268" i="10" s="1"/>
  <c r="K268" i="10"/>
  <c r="J268" i="10"/>
  <c r="E268" i="10"/>
  <c r="D268" i="10"/>
  <c r="AH267" i="10"/>
  <c r="O267" i="10"/>
  <c r="M267" i="10"/>
  <c r="N267" i="10" s="1"/>
  <c r="K267" i="10"/>
  <c r="J267" i="10"/>
  <c r="E267" i="10"/>
  <c r="D267" i="10"/>
  <c r="AH266" i="10"/>
  <c r="O266" i="10"/>
  <c r="M266" i="10"/>
  <c r="N266" i="10" s="1"/>
  <c r="K266" i="10"/>
  <c r="J266" i="10"/>
  <c r="E266" i="10"/>
  <c r="D266" i="10"/>
  <c r="AH265" i="10"/>
  <c r="O265" i="10"/>
  <c r="M265" i="10"/>
  <c r="N265" i="10" s="1"/>
  <c r="K265" i="10"/>
  <c r="J265" i="10"/>
  <c r="E265" i="10"/>
  <c r="D265" i="10"/>
  <c r="AH264" i="10"/>
  <c r="O264" i="10"/>
  <c r="N264" i="10"/>
  <c r="M264" i="10"/>
  <c r="K264" i="10"/>
  <c r="J264" i="10"/>
  <c r="E264" i="10"/>
  <c r="D264" i="10"/>
  <c r="AH263" i="10"/>
  <c r="O263" i="10"/>
  <c r="M263" i="10"/>
  <c r="N263" i="10" s="1"/>
  <c r="K263" i="10"/>
  <c r="J263" i="10"/>
  <c r="E263" i="10"/>
  <c r="D263" i="10"/>
  <c r="AH262" i="10"/>
  <c r="O262" i="10"/>
  <c r="M262" i="10"/>
  <c r="N262" i="10" s="1"/>
  <c r="K262" i="10"/>
  <c r="J262" i="10"/>
  <c r="E262" i="10"/>
  <c r="D262" i="10"/>
  <c r="AH261" i="10"/>
  <c r="O261" i="10"/>
  <c r="N261" i="10"/>
  <c r="M261" i="10"/>
  <c r="K261" i="10"/>
  <c r="J261" i="10"/>
  <c r="E261" i="10"/>
  <c r="D261" i="10"/>
  <c r="AH260" i="10"/>
  <c r="O260" i="10"/>
  <c r="M260" i="10"/>
  <c r="N260" i="10" s="1"/>
  <c r="K260" i="10"/>
  <c r="J260" i="10"/>
  <c r="E260" i="10"/>
  <c r="D260" i="10"/>
  <c r="AH259" i="10"/>
  <c r="O259" i="10"/>
  <c r="M259" i="10"/>
  <c r="N259" i="10" s="1"/>
  <c r="K259" i="10"/>
  <c r="J259" i="10"/>
  <c r="E259" i="10"/>
  <c r="D259" i="10"/>
  <c r="AH258" i="10"/>
  <c r="O258" i="10"/>
  <c r="N258" i="10"/>
  <c r="M258" i="10"/>
  <c r="K258" i="10"/>
  <c r="J258" i="10"/>
  <c r="E258" i="10"/>
  <c r="D258" i="10"/>
  <c r="AH257" i="10"/>
  <c r="O257" i="10"/>
  <c r="M257" i="10"/>
  <c r="N257" i="10" s="1"/>
  <c r="K257" i="10"/>
  <c r="J257" i="10"/>
  <c r="E257" i="10"/>
  <c r="D257" i="10"/>
  <c r="AH256" i="10"/>
  <c r="O256" i="10"/>
  <c r="M256" i="10"/>
  <c r="N256" i="10" s="1"/>
  <c r="K256" i="10"/>
  <c r="J256" i="10"/>
  <c r="E256" i="10"/>
  <c r="D256" i="10"/>
  <c r="AH255" i="10"/>
  <c r="O255" i="10"/>
  <c r="N255" i="10"/>
  <c r="M255" i="10"/>
  <c r="K255" i="10"/>
  <c r="J255" i="10"/>
  <c r="E255" i="10"/>
  <c r="D255" i="10"/>
  <c r="AH254" i="10"/>
  <c r="O254" i="10"/>
  <c r="M254" i="10"/>
  <c r="N254" i="10" s="1"/>
  <c r="K254" i="10"/>
  <c r="J254" i="10"/>
  <c r="E254" i="10"/>
  <c r="D254" i="10"/>
  <c r="AH253" i="10"/>
  <c r="O253" i="10"/>
  <c r="N253" i="10"/>
  <c r="M253" i="10"/>
  <c r="K253" i="10"/>
  <c r="J253" i="10"/>
  <c r="E253" i="10"/>
  <c r="D253" i="10"/>
  <c r="AH252" i="10"/>
  <c r="O252" i="10"/>
  <c r="N252" i="10"/>
  <c r="M252" i="10"/>
  <c r="K252" i="10"/>
  <c r="J252" i="10"/>
  <c r="E252" i="10"/>
  <c r="D252" i="10"/>
  <c r="AH251" i="10"/>
  <c r="O251" i="10"/>
  <c r="M251" i="10"/>
  <c r="N251" i="10" s="1"/>
  <c r="K251" i="10"/>
  <c r="J251" i="10"/>
  <c r="E251" i="10"/>
  <c r="D251" i="10"/>
  <c r="AH250" i="10"/>
  <c r="O250" i="10"/>
  <c r="N250" i="10"/>
  <c r="M250" i="10"/>
  <c r="K250" i="10"/>
  <c r="J250" i="10"/>
  <c r="E250" i="10"/>
  <c r="D250" i="10"/>
  <c r="AH249" i="10"/>
  <c r="O249" i="10"/>
  <c r="M249" i="10"/>
  <c r="N249" i="10" s="1"/>
  <c r="K249" i="10"/>
  <c r="J249" i="10"/>
  <c r="E249" i="10"/>
  <c r="D249" i="10"/>
  <c r="AH248" i="10"/>
  <c r="O248" i="10"/>
  <c r="N248" i="10"/>
  <c r="M248" i="10"/>
  <c r="K248" i="10"/>
  <c r="J248" i="10"/>
  <c r="E248" i="10"/>
  <c r="D248" i="10"/>
  <c r="AH247" i="10"/>
  <c r="O247" i="10"/>
  <c r="M247" i="10"/>
  <c r="N247" i="10" s="1"/>
  <c r="K247" i="10"/>
  <c r="J247" i="10"/>
  <c r="E247" i="10"/>
  <c r="D247" i="10"/>
  <c r="AH246" i="10"/>
  <c r="O246" i="10"/>
  <c r="M246" i="10"/>
  <c r="N246" i="10" s="1"/>
  <c r="K246" i="10"/>
  <c r="J246" i="10"/>
  <c r="E246" i="10"/>
  <c r="D246" i="10"/>
  <c r="AH245" i="10"/>
  <c r="O245" i="10"/>
  <c r="M245" i="10"/>
  <c r="N245" i="10" s="1"/>
  <c r="K245" i="10"/>
  <c r="J245" i="10"/>
  <c r="E245" i="10"/>
  <c r="D245" i="10"/>
  <c r="AH244" i="10"/>
  <c r="O244" i="10"/>
  <c r="M244" i="10"/>
  <c r="N244" i="10" s="1"/>
  <c r="K244" i="10"/>
  <c r="J244" i="10"/>
  <c r="E244" i="10"/>
  <c r="D244" i="10"/>
  <c r="AH243" i="10"/>
  <c r="O243" i="10"/>
  <c r="N243" i="10"/>
  <c r="M243" i="10"/>
  <c r="K243" i="10"/>
  <c r="J243" i="10"/>
  <c r="E243" i="10"/>
  <c r="D243" i="10"/>
  <c r="AH242" i="10"/>
  <c r="O242" i="10"/>
  <c r="N242" i="10"/>
  <c r="M242" i="10"/>
  <c r="K242" i="10"/>
  <c r="J242" i="10"/>
  <c r="E242" i="10"/>
  <c r="D242" i="10"/>
  <c r="AH241" i="10"/>
  <c r="O241" i="10"/>
  <c r="M241" i="10"/>
  <c r="N241" i="10" s="1"/>
  <c r="K241" i="10"/>
  <c r="J241" i="10"/>
  <c r="E241" i="10"/>
  <c r="D241" i="10"/>
  <c r="AH240" i="10"/>
  <c r="O240" i="10"/>
  <c r="M240" i="10"/>
  <c r="N240" i="10" s="1"/>
  <c r="K240" i="10"/>
  <c r="J240" i="10"/>
  <c r="E240" i="10"/>
  <c r="D240" i="10"/>
  <c r="AH239" i="10"/>
  <c r="O239" i="10"/>
  <c r="M239" i="10"/>
  <c r="N239" i="10" s="1"/>
  <c r="K239" i="10"/>
  <c r="J239" i="10"/>
  <c r="E239" i="10"/>
  <c r="D239" i="10"/>
  <c r="AH238" i="10"/>
  <c r="O238" i="10"/>
  <c r="M238" i="10"/>
  <c r="N238" i="10" s="1"/>
  <c r="K238" i="10"/>
  <c r="J238" i="10"/>
  <c r="E238" i="10"/>
  <c r="D238" i="10"/>
  <c r="AH237" i="10"/>
  <c r="O237" i="10"/>
  <c r="M237" i="10"/>
  <c r="N237" i="10" s="1"/>
  <c r="K237" i="10"/>
  <c r="J237" i="10"/>
  <c r="E237" i="10"/>
  <c r="D237" i="10"/>
  <c r="AH236" i="10"/>
  <c r="O236" i="10"/>
  <c r="M236" i="10"/>
  <c r="N236" i="10" s="1"/>
  <c r="K236" i="10"/>
  <c r="J236" i="10"/>
  <c r="E236" i="10"/>
  <c r="D236" i="10"/>
  <c r="AH235" i="10"/>
  <c r="O235" i="10"/>
  <c r="N235" i="10"/>
  <c r="M235" i="10"/>
  <c r="K235" i="10"/>
  <c r="J235" i="10"/>
  <c r="E235" i="10"/>
  <c r="D235" i="10"/>
  <c r="AH234" i="10"/>
  <c r="O234" i="10"/>
  <c r="N234" i="10"/>
  <c r="M234" i="10"/>
  <c r="K234" i="10"/>
  <c r="J234" i="10"/>
  <c r="E234" i="10"/>
  <c r="D234" i="10"/>
  <c r="AH233" i="10"/>
  <c r="O233" i="10"/>
  <c r="M233" i="10"/>
  <c r="N233" i="10" s="1"/>
  <c r="K233" i="10"/>
  <c r="J233" i="10"/>
  <c r="E233" i="10"/>
  <c r="D233" i="10"/>
  <c r="AH232" i="10"/>
  <c r="O232" i="10"/>
  <c r="M232" i="10"/>
  <c r="N232" i="10" s="1"/>
  <c r="K232" i="10"/>
  <c r="J232" i="10"/>
  <c r="E232" i="10"/>
  <c r="D232" i="10"/>
  <c r="AH231" i="10"/>
  <c r="O231" i="10"/>
  <c r="M231" i="10"/>
  <c r="N231" i="10" s="1"/>
  <c r="K231" i="10"/>
  <c r="J231" i="10"/>
  <c r="E231" i="10"/>
  <c r="D231" i="10"/>
  <c r="AH230" i="10"/>
  <c r="O230" i="10"/>
  <c r="M230" i="10"/>
  <c r="N230" i="10" s="1"/>
  <c r="K230" i="10"/>
  <c r="J230" i="10"/>
  <c r="E230" i="10"/>
  <c r="D230" i="10"/>
  <c r="AH229" i="10"/>
  <c r="O229" i="10"/>
  <c r="M229" i="10"/>
  <c r="N229" i="10" s="1"/>
  <c r="K229" i="10"/>
  <c r="J229" i="10"/>
  <c r="E229" i="10"/>
  <c r="D229" i="10"/>
  <c r="AH228" i="10"/>
  <c r="O228" i="10"/>
  <c r="M228" i="10"/>
  <c r="N228" i="10" s="1"/>
  <c r="K228" i="10"/>
  <c r="J228" i="10"/>
  <c r="E228" i="10"/>
  <c r="D228" i="10"/>
  <c r="AH227" i="10"/>
  <c r="O227" i="10"/>
  <c r="N227" i="10"/>
  <c r="M227" i="10"/>
  <c r="K227" i="10"/>
  <c r="J227" i="10"/>
  <c r="E227" i="10"/>
  <c r="D227" i="10"/>
  <c r="AH226" i="10"/>
  <c r="O226" i="10"/>
  <c r="N226" i="10"/>
  <c r="M226" i="10"/>
  <c r="K226" i="10"/>
  <c r="J226" i="10"/>
  <c r="E226" i="10"/>
  <c r="D226" i="10"/>
  <c r="AH225" i="10"/>
  <c r="O225" i="10"/>
  <c r="M225" i="10"/>
  <c r="N225" i="10" s="1"/>
  <c r="K225" i="10"/>
  <c r="J225" i="10"/>
  <c r="E225" i="10"/>
  <c r="D225" i="10"/>
  <c r="AH224" i="10"/>
  <c r="O224" i="10"/>
  <c r="M224" i="10"/>
  <c r="N224" i="10" s="1"/>
  <c r="K224" i="10"/>
  <c r="J224" i="10"/>
  <c r="E224" i="10"/>
  <c r="D224" i="10"/>
  <c r="AH223" i="10"/>
  <c r="O223" i="10"/>
  <c r="M223" i="10"/>
  <c r="N223" i="10" s="1"/>
  <c r="K223" i="10"/>
  <c r="J223" i="10"/>
  <c r="E223" i="10"/>
  <c r="D223" i="10"/>
  <c r="AH222" i="10"/>
  <c r="O222" i="10"/>
  <c r="M222" i="10"/>
  <c r="N222" i="10" s="1"/>
  <c r="K222" i="10"/>
  <c r="J222" i="10"/>
  <c r="E222" i="10"/>
  <c r="D222" i="10"/>
  <c r="AH221" i="10"/>
  <c r="O221" i="10"/>
  <c r="M221" i="10"/>
  <c r="N221" i="10" s="1"/>
  <c r="K221" i="10"/>
  <c r="J221" i="10"/>
  <c r="E221" i="10"/>
  <c r="D221" i="10"/>
  <c r="AH220" i="10"/>
  <c r="O220" i="10"/>
  <c r="N220" i="10"/>
  <c r="M220" i="10"/>
  <c r="K220" i="10"/>
  <c r="J220" i="10"/>
  <c r="E220" i="10"/>
  <c r="D220" i="10"/>
  <c r="AH219" i="10"/>
  <c r="O219" i="10"/>
  <c r="N219" i="10"/>
  <c r="M219" i="10"/>
  <c r="K219" i="10"/>
  <c r="J219" i="10"/>
  <c r="E219" i="10"/>
  <c r="D219" i="10"/>
  <c r="AH218" i="10"/>
  <c r="O218" i="10"/>
  <c r="N218" i="10"/>
  <c r="M218" i="10"/>
  <c r="K218" i="10"/>
  <c r="J218" i="10"/>
  <c r="E218" i="10"/>
  <c r="D218" i="10"/>
  <c r="AH217" i="10"/>
  <c r="O217" i="10"/>
  <c r="N217" i="10"/>
  <c r="M217" i="10"/>
  <c r="K217" i="10"/>
  <c r="J217" i="10"/>
  <c r="E217" i="10"/>
  <c r="D217" i="10"/>
  <c r="AH216" i="10"/>
  <c r="O216" i="10"/>
  <c r="M216" i="10"/>
  <c r="N216" i="10" s="1"/>
  <c r="K216" i="10"/>
  <c r="J216" i="10"/>
  <c r="E216" i="10"/>
  <c r="D216" i="10"/>
  <c r="AH215" i="10"/>
  <c r="O215" i="10"/>
  <c r="M215" i="10"/>
  <c r="N215" i="10" s="1"/>
  <c r="K215" i="10"/>
  <c r="J215" i="10"/>
  <c r="E215" i="10"/>
  <c r="D215" i="10"/>
  <c r="AH214" i="10"/>
  <c r="O214" i="10"/>
  <c r="M214" i="10"/>
  <c r="N214" i="10" s="1"/>
  <c r="K214" i="10"/>
  <c r="J214" i="10"/>
  <c r="E214" i="10"/>
  <c r="D214" i="10"/>
  <c r="AH213" i="10"/>
  <c r="O213" i="10"/>
  <c r="M213" i="10"/>
  <c r="N213" i="10" s="1"/>
  <c r="K213" i="10"/>
  <c r="J213" i="10"/>
  <c r="E213" i="10"/>
  <c r="D213" i="10"/>
  <c r="AH212" i="10"/>
  <c r="O212" i="10"/>
  <c r="N212" i="10"/>
  <c r="M212" i="10"/>
  <c r="K212" i="10"/>
  <c r="J212" i="10"/>
  <c r="E212" i="10"/>
  <c r="D212" i="10"/>
  <c r="AH211" i="10"/>
  <c r="O211" i="10"/>
  <c r="N211" i="10"/>
  <c r="M211" i="10"/>
  <c r="K211" i="10"/>
  <c r="J211" i="10"/>
  <c r="E211" i="10"/>
  <c r="D211" i="10"/>
  <c r="AH210" i="10"/>
  <c r="O210" i="10"/>
  <c r="N210" i="10"/>
  <c r="M210" i="10"/>
  <c r="K210" i="10"/>
  <c r="J210" i="10"/>
  <c r="E210" i="10"/>
  <c r="D210" i="10"/>
  <c r="AH209" i="10"/>
  <c r="O209" i="10"/>
  <c r="N209" i="10"/>
  <c r="M209" i="10"/>
  <c r="K209" i="10"/>
  <c r="J209" i="10"/>
  <c r="E209" i="10"/>
  <c r="D209" i="10"/>
  <c r="AH208" i="10"/>
  <c r="O208" i="10"/>
  <c r="M208" i="10"/>
  <c r="N208" i="10" s="1"/>
  <c r="K208" i="10"/>
  <c r="J208" i="10"/>
  <c r="E208" i="10"/>
  <c r="D208" i="10"/>
  <c r="AH207" i="10"/>
  <c r="O207" i="10"/>
  <c r="N207" i="10"/>
  <c r="M207" i="10"/>
  <c r="K207" i="10"/>
  <c r="J207" i="10"/>
  <c r="E207" i="10"/>
  <c r="D207" i="10"/>
  <c r="AH206" i="10"/>
  <c r="O206" i="10"/>
  <c r="M206" i="10"/>
  <c r="N206" i="10" s="1"/>
  <c r="K206" i="10"/>
  <c r="J206" i="10"/>
  <c r="E206" i="10"/>
  <c r="D206" i="10"/>
  <c r="AH205" i="10"/>
  <c r="O205" i="10"/>
  <c r="N205" i="10"/>
  <c r="M205" i="10"/>
  <c r="K205" i="10"/>
  <c r="J205" i="10"/>
  <c r="E205" i="10"/>
  <c r="D205" i="10"/>
  <c r="AH204" i="10"/>
  <c r="O204" i="10"/>
  <c r="N204" i="10"/>
  <c r="M204" i="10"/>
  <c r="K204" i="10"/>
  <c r="J204" i="10"/>
  <c r="E204" i="10"/>
  <c r="D204" i="10"/>
  <c r="AH203" i="10"/>
  <c r="O203" i="10"/>
  <c r="M203" i="10"/>
  <c r="N203" i="10" s="1"/>
  <c r="K203" i="10"/>
  <c r="J203" i="10"/>
  <c r="E203" i="10"/>
  <c r="D203" i="10"/>
  <c r="AH202" i="10"/>
  <c r="O202" i="10"/>
  <c r="M202" i="10"/>
  <c r="N202" i="10" s="1"/>
  <c r="K202" i="10"/>
  <c r="J202" i="10"/>
  <c r="E202" i="10"/>
  <c r="D202" i="10"/>
  <c r="AH201" i="10"/>
  <c r="O201" i="10"/>
  <c r="N201" i="10"/>
  <c r="M201" i="10"/>
  <c r="K201" i="10"/>
  <c r="J201" i="10"/>
  <c r="E201" i="10"/>
  <c r="D201" i="10"/>
  <c r="AH200" i="10"/>
  <c r="O200" i="10"/>
  <c r="M200" i="10"/>
  <c r="N200" i="10" s="1"/>
  <c r="K200" i="10"/>
  <c r="J200" i="10"/>
  <c r="E200" i="10"/>
  <c r="D200" i="10"/>
  <c r="AH199" i="10"/>
  <c r="O199" i="10"/>
  <c r="M199" i="10"/>
  <c r="N199" i="10" s="1"/>
  <c r="K199" i="10"/>
  <c r="J199" i="10"/>
  <c r="E199" i="10"/>
  <c r="D199" i="10"/>
  <c r="AH198" i="10"/>
  <c r="O198" i="10"/>
  <c r="M198" i="10"/>
  <c r="N198" i="10" s="1"/>
  <c r="K198" i="10"/>
  <c r="J198" i="10"/>
  <c r="E198" i="10"/>
  <c r="D198" i="10"/>
  <c r="AH197" i="10"/>
  <c r="O197" i="10"/>
  <c r="M197" i="10"/>
  <c r="N197" i="10" s="1"/>
  <c r="K197" i="10"/>
  <c r="J197" i="10"/>
  <c r="E197" i="10"/>
  <c r="D197" i="10"/>
  <c r="AH196" i="10"/>
  <c r="O196" i="10"/>
  <c r="N196" i="10"/>
  <c r="M196" i="10"/>
  <c r="K196" i="10"/>
  <c r="J196" i="10"/>
  <c r="E196" i="10"/>
  <c r="D196" i="10"/>
  <c r="AH195" i="10"/>
  <c r="O195" i="10"/>
  <c r="M195" i="10"/>
  <c r="N195" i="10" s="1"/>
  <c r="K195" i="10"/>
  <c r="J195" i="10"/>
  <c r="E195" i="10"/>
  <c r="D195" i="10"/>
  <c r="AH194" i="10"/>
  <c r="O194" i="10"/>
  <c r="M194" i="10"/>
  <c r="N194" i="10" s="1"/>
  <c r="K194" i="10"/>
  <c r="J194" i="10"/>
  <c r="E194" i="10"/>
  <c r="D194" i="10"/>
  <c r="AH193" i="10"/>
  <c r="O193" i="10"/>
  <c r="N193" i="10"/>
  <c r="M193" i="10"/>
  <c r="K193" i="10"/>
  <c r="J193" i="10"/>
  <c r="E193" i="10"/>
  <c r="D193" i="10"/>
  <c r="AH192" i="10"/>
  <c r="O192" i="10"/>
  <c r="M192" i="10"/>
  <c r="N192" i="10" s="1"/>
  <c r="K192" i="10"/>
  <c r="J192" i="10"/>
  <c r="E192" i="10"/>
  <c r="D192" i="10"/>
  <c r="AH191" i="10"/>
  <c r="O191" i="10"/>
  <c r="M191" i="10"/>
  <c r="N191" i="10" s="1"/>
  <c r="K191" i="10"/>
  <c r="J191" i="10"/>
  <c r="E191" i="10"/>
  <c r="D191" i="10"/>
  <c r="AH190" i="10"/>
  <c r="O190" i="10"/>
  <c r="M190" i="10"/>
  <c r="N190" i="10" s="1"/>
  <c r="K190" i="10"/>
  <c r="J190" i="10"/>
  <c r="E190" i="10"/>
  <c r="D190" i="10"/>
  <c r="AH189" i="10"/>
  <c r="O189" i="10"/>
  <c r="M189" i="10"/>
  <c r="N189" i="10" s="1"/>
  <c r="K189" i="10"/>
  <c r="J189" i="10"/>
  <c r="E189" i="10"/>
  <c r="D189" i="10"/>
  <c r="AH188" i="10"/>
  <c r="O188" i="10"/>
  <c r="N188" i="10"/>
  <c r="M188" i="10"/>
  <c r="K188" i="10"/>
  <c r="J188" i="10"/>
  <c r="E188" i="10"/>
  <c r="D188" i="10"/>
  <c r="AH187" i="10"/>
  <c r="O187" i="10"/>
  <c r="N187" i="10"/>
  <c r="M187" i="10"/>
  <c r="K187" i="10"/>
  <c r="J187" i="10"/>
  <c r="E187" i="10"/>
  <c r="D187" i="10"/>
  <c r="AH186" i="10"/>
  <c r="O186" i="10"/>
  <c r="N186" i="10"/>
  <c r="M186" i="10"/>
  <c r="K186" i="10"/>
  <c r="J186" i="10"/>
  <c r="E186" i="10"/>
  <c r="D186" i="10"/>
  <c r="AH185" i="10"/>
  <c r="O185" i="10"/>
  <c r="N185" i="10"/>
  <c r="M185" i="10"/>
  <c r="K185" i="10"/>
  <c r="J185" i="10"/>
  <c r="E185" i="10"/>
  <c r="D185" i="10"/>
  <c r="AH184" i="10"/>
  <c r="O184" i="10"/>
  <c r="M184" i="10"/>
  <c r="N184" i="10" s="1"/>
  <c r="K184" i="10"/>
  <c r="J184" i="10"/>
  <c r="E184" i="10"/>
  <c r="D184" i="10"/>
  <c r="AH183" i="10"/>
  <c r="O183" i="10"/>
  <c r="M183" i="10"/>
  <c r="N183" i="10" s="1"/>
  <c r="K183" i="10"/>
  <c r="J183" i="10"/>
  <c r="E183" i="10"/>
  <c r="D183" i="10"/>
  <c r="AH182" i="10"/>
  <c r="O182" i="10"/>
  <c r="M182" i="10"/>
  <c r="N182" i="10" s="1"/>
  <c r="K182" i="10"/>
  <c r="J182" i="10"/>
  <c r="E182" i="10"/>
  <c r="D182" i="10"/>
  <c r="AH181" i="10"/>
  <c r="O181" i="10"/>
  <c r="M181" i="10"/>
  <c r="N181" i="10" s="1"/>
  <c r="K181" i="10"/>
  <c r="J181" i="10"/>
  <c r="E181" i="10"/>
  <c r="D181" i="10"/>
  <c r="AH180" i="10"/>
  <c r="O180" i="10"/>
  <c r="N180" i="10"/>
  <c r="M180" i="10"/>
  <c r="K180" i="10"/>
  <c r="J180" i="10"/>
  <c r="E180" i="10"/>
  <c r="D180" i="10"/>
  <c r="AH179" i="10"/>
  <c r="O179" i="10"/>
  <c r="N179" i="10"/>
  <c r="M179" i="10"/>
  <c r="K179" i="10"/>
  <c r="J179" i="10"/>
  <c r="E179" i="10"/>
  <c r="D179" i="10"/>
  <c r="AH178" i="10"/>
  <c r="O178" i="10"/>
  <c r="N178" i="10"/>
  <c r="M178" i="10"/>
  <c r="K178" i="10"/>
  <c r="J178" i="10"/>
  <c r="E178" i="10"/>
  <c r="D178" i="10"/>
  <c r="AH177" i="10"/>
  <c r="O177" i="10"/>
  <c r="N177" i="10"/>
  <c r="M177" i="10"/>
  <c r="K177" i="10"/>
  <c r="J177" i="10"/>
  <c r="E177" i="10"/>
  <c r="D177" i="10"/>
  <c r="AH176" i="10"/>
  <c r="O176" i="10"/>
  <c r="M176" i="10"/>
  <c r="N176" i="10" s="1"/>
  <c r="K176" i="10"/>
  <c r="J176" i="10"/>
  <c r="E176" i="10"/>
  <c r="D176" i="10"/>
  <c r="AH175" i="10"/>
  <c r="O175" i="10"/>
  <c r="M175" i="10"/>
  <c r="N175" i="10" s="1"/>
  <c r="K175" i="10"/>
  <c r="J175" i="10"/>
  <c r="E175" i="10"/>
  <c r="D175" i="10"/>
  <c r="AH174" i="10"/>
  <c r="O174" i="10"/>
  <c r="M174" i="10"/>
  <c r="N174" i="10" s="1"/>
  <c r="K174" i="10"/>
  <c r="J174" i="10"/>
  <c r="E174" i="10"/>
  <c r="D174" i="10"/>
  <c r="AH173" i="10"/>
  <c r="O173" i="10"/>
  <c r="M173" i="10"/>
  <c r="N173" i="10" s="1"/>
  <c r="K173" i="10"/>
  <c r="J173" i="10"/>
  <c r="E173" i="10"/>
  <c r="D173" i="10"/>
  <c r="AH172" i="10"/>
  <c r="O172" i="10"/>
  <c r="N172" i="10"/>
  <c r="M172" i="10"/>
  <c r="K172" i="10"/>
  <c r="J172" i="10"/>
  <c r="E172" i="10"/>
  <c r="D172" i="10"/>
  <c r="AH171" i="10"/>
  <c r="O171" i="10"/>
  <c r="N171" i="10"/>
  <c r="M171" i="10"/>
  <c r="K171" i="10"/>
  <c r="J171" i="10"/>
  <c r="E171" i="10"/>
  <c r="D171" i="10"/>
  <c r="AH170" i="10"/>
  <c r="O170" i="10"/>
  <c r="M170" i="10"/>
  <c r="N170" i="10" s="1"/>
  <c r="K170" i="10"/>
  <c r="J170" i="10"/>
  <c r="E170" i="10"/>
  <c r="D170" i="10"/>
  <c r="AH169" i="10"/>
  <c r="O169" i="10"/>
  <c r="N169" i="10"/>
  <c r="M169" i="10"/>
  <c r="K169" i="10"/>
  <c r="J169" i="10"/>
  <c r="E169" i="10"/>
  <c r="D169" i="10"/>
  <c r="AH168" i="10"/>
  <c r="O168" i="10"/>
  <c r="M168" i="10"/>
  <c r="N168" i="10" s="1"/>
  <c r="K168" i="10"/>
  <c r="J168" i="10"/>
  <c r="E168" i="10"/>
  <c r="D168" i="10"/>
  <c r="AH167" i="10"/>
  <c r="O167" i="10"/>
  <c r="M167" i="10"/>
  <c r="N167" i="10" s="1"/>
  <c r="K167" i="10"/>
  <c r="J167" i="10"/>
  <c r="E167" i="10"/>
  <c r="D167" i="10"/>
  <c r="AH166" i="10"/>
  <c r="O166" i="10"/>
  <c r="M166" i="10"/>
  <c r="N166" i="10" s="1"/>
  <c r="K166" i="10"/>
  <c r="J166" i="10"/>
  <c r="E166" i="10"/>
  <c r="D166" i="10"/>
  <c r="AH165" i="10"/>
  <c r="O165" i="10"/>
  <c r="M165" i="10"/>
  <c r="N165" i="10" s="1"/>
  <c r="K165" i="10"/>
  <c r="J165" i="10"/>
  <c r="E165" i="10"/>
  <c r="D165" i="10"/>
  <c r="AH164" i="10"/>
  <c r="O164" i="10"/>
  <c r="N164" i="10"/>
  <c r="M164" i="10"/>
  <c r="K164" i="10"/>
  <c r="J164" i="10"/>
  <c r="E164" i="10"/>
  <c r="D164" i="10"/>
  <c r="AH163" i="10"/>
  <c r="O163" i="10"/>
  <c r="N163" i="10"/>
  <c r="M163" i="10"/>
  <c r="K163" i="10"/>
  <c r="J163" i="10"/>
  <c r="E163" i="10"/>
  <c r="D163" i="10"/>
  <c r="AH162" i="10"/>
  <c r="O162" i="10"/>
  <c r="M162" i="10"/>
  <c r="N162" i="10" s="1"/>
  <c r="K162" i="10"/>
  <c r="J162" i="10"/>
  <c r="E162" i="10"/>
  <c r="D162" i="10"/>
  <c r="AH161" i="10"/>
  <c r="O161" i="10"/>
  <c r="M161" i="10"/>
  <c r="N161" i="10" s="1"/>
  <c r="K161" i="10"/>
  <c r="J161" i="10"/>
  <c r="E161" i="10"/>
  <c r="D161" i="10"/>
  <c r="AH160" i="10"/>
  <c r="O160" i="10"/>
  <c r="M160" i="10"/>
  <c r="N160" i="10" s="1"/>
  <c r="K160" i="10"/>
  <c r="J160" i="10"/>
  <c r="E160" i="10"/>
  <c r="D160" i="10"/>
  <c r="AH159" i="10"/>
  <c r="O159" i="10"/>
  <c r="M159" i="10"/>
  <c r="N159" i="10" s="1"/>
  <c r="K159" i="10"/>
  <c r="J159" i="10"/>
  <c r="E159" i="10"/>
  <c r="D159" i="10"/>
  <c r="AH158" i="10"/>
  <c r="O158" i="10"/>
  <c r="M158" i="10"/>
  <c r="N158" i="10" s="1"/>
  <c r="K158" i="10"/>
  <c r="J158" i="10"/>
  <c r="E158" i="10"/>
  <c r="D158" i="10"/>
  <c r="AH157" i="10"/>
  <c r="O157" i="10"/>
  <c r="M157" i="10"/>
  <c r="N157" i="10" s="1"/>
  <c r="K157" i="10"/>
  <c r="J157" i="10"/>
  <c r="E157" i="10"/>
  <c r="D157" i="10"/>
  <c r="AH156" i="10"/>
  <c r="O156" i="10"/>
  <c r="N156" i="10"/>
  <c r="M156" i="10"/>
  <c r="K156" i="10"/>
  <c r="J156" i="10"/>
  <c r="E156" i="10"/>
  <c r="D156" i="10"/>
  <c r="AH155" i="10"/>
  <c r="O155" i="10"/>
  <c r="N155" i="10"/>
  <c r="M155" i="10"/>
  <c r="K155" i="10"/>
  <c r="J155" i="10"/>
  <c r="E155" i="10"/>
  <c r="D155" i="10"/>
  <c r="AH154" i="10"/>
  <c r="O154" i="10"/>
  <c r="N154" i="10"/>
  <c r="M154" i="10"/>
  <c r="K154" i="10"/>
  <c r="J154" i="10"/>
  <c r="E154" i="10"/>
  <c r="D154" i="10"/>
  <c r="AH153" i="10"/>
  <c r="O153" i="10"/>
  <c r="N153" i="10"/>
  <c r="M153" i="10"/>
  <c r="K153" i="10"/>
  <c r="J153" i="10"/>
  <c r="E153" i="10"/>
  <c r="D153" i="10"/>
  <c r="AH152" i="10"/>
  <c r="O152" i="10"/>
  <c r="N152" i="10"/>
  <c r="M152" i="10"/>
  <c r="K152" i="10"/>
  <c r="J152" i="10"/>
  <c r="E152" i="10"/>
  <c r="D152" i="10"/>
  <c r="AH151" i="10"/>
  <c r="O151" i="10"/>
  <c r="M151" i="10"/>
  <c r="N151" i="10" s="1"/>
  <c r="K151" i="10"/>
  <c r="J151" i="10"/>
  <c r="E151" i="10"/>
  <c r="D151" i="10"/>
  <c r="AH150" i="10"/>
  <c r="O150" i="10"/>
  <c r="M150" i="10"/>
  <c r="N150" i="10" s="1"/>
  <c r="K150" i="10"/>
  <c r="J150" i="10"/>
  <c r="E150" i="10"/>
  <c r="D150" i="10"/>
  <c r="AH149" i="10"/>
  <c r="O149" i="10"/>
  <c r="N149" i="10"/>
  <c r="M149" i="10"/>
  <c r="K149" i="10"/>
  <c r="J149" i="10"/>
  <c r="E149" i="10"/>
  <c r="D149" i="10"/>
  <c r="AH148" i="10"/>
  <c r="O148" i="10"/>
  <c r="N148" i="10"/>
  <c r="M148" i="10"/>
  <c r="K148" i="10"/>
  <c r="J148" i="10"/>
  <c r="E148" i="10"/>
  <c r="D148" i="10"/>
  <c r="AH147" i="10"/>
  <c r="O147" i="10"/>
  <c r="M147" i="10"/>
  <c r="N147" i="10" s="1"/>
  <c r="K147" i="10"/>
  <c r="J147" i="10"/>
  <c r="E147" i="10"/>
  <c r="D147" i="10"/>
  <c r="AH146" i="10"/>
  <c r="O146" i="10"/>
  <c r="M146" i="10"/>
  <c r="N146" i="10" s="1"/>
  <c r="K146" i="10"/>
  <c r="J146" i="10"/>
  <c r="E146" i="10"/>
  <c r="D146" i="10"/>
  <c r="AH145" i="10"/>
  <c r="O145" i="10"/>
  <c r="M145" i="10"/>
  <c r="N145" i="10" s="1"/>
  <c r="K145" i="10"/>
  <c r="J145" i="10"/>
  <c r="E145" i="10"/>
  <c r="D145" i="10"/>
  <c r="AH144" i="10"/>
  <c r="O144" i="10"/>
  <c r="M144" i="10"/>
  <c r="N144" i="10" s="1"/>
  <c r="K144" i="10"/>
  <c r="J144" i="10"/>
  <c r="E144" i="10"/>
  <c r="D144" i="10"/>
  <c r="AH143" i="10"/>
  <c r="O143" i="10"/>
  <c r="N143" i="10"/>
  <c r="M143" i="10"/>
  <c r="K143" i="10"/>
  <c r="J143" i="10"/>
  <c r="E143" i="10"/>
  <c r="D143" i="10"/>
  <c r="AH142" i="10"/>
  <c r="O142" i="10"/>
  <c r="M142" i="10"/>
  <c r="N142" i="10" s="1"/>
  <c r="K142" i="10"/>
  <c r="J142" i="10"/>
  <c r="E142" i="10"/>
  <c r="D142" i="10"/>
  <c r="AH141" i="10"/>
  <c r="O141" i="10"/>
  <c r="N141" i="10"/>
  <c r="M141" i="10"/>
  <c r="K141" i="10"/>
  <c r="J141" i="10"/>
  <c r="E141" i="10"/>
  <c r="D141" i="10"/>
  <c r="AH140" i="10"/>
  <c r="O140" i="10"/>
  <c r="M140" i="10"/>
  <c r="N140" i="10" s="1"/>
  <c r="K140" i="10"/>
  <c r="J140" i="10"/>
  <c r="E140" i="10"/>
  <c r="D140" i="10"/>
  <c r="AH139" i="10"/>
  <c r="O139" i="10"/>
  <c r="N139" i="10"/>
  <c r="M139" i="10"/>
  <c r="K139" i="10"/>
  <c r="J139" i="10"/>
  <c r="E139" i="10"/>
  <c r="D139" i="10"/>
  <c r="AH138" i="10"/>
  <c r="O138" i="10"/>
  <c r="M138" i="10"/>
  <c r="N138" i="10" s="1"/>
  <c r="K138" i="10"/>
  <c r="J138" i="10"/>
  <c r="E138" i="10"/>
  <c r="D138" i="10"/>
  <c r="AH137" i="10"/>
  <c r="O137" i="10"/>
  <c r="M137" i="10"/>
  <c r="N137" i="10" s="1"/>
  <c r="K137" i="10"/>
  <c r="J137" i="10"/>
  <c r="E137" i="10"/>
  <c r="D137" i="10"/>
  <c r="AH136" i="10"/>
  <c r="O136" i="10"/>
  <c r="M136" i="10"/>
  <c r="N136" i="10" s="1"/>
  <c r="K136" i="10"/>
  <c r="J136" i="10"/>
  <c r="E136" i="10"/>
  <c r="D136" i="10"/>
  <c r="AH135" i="10"/>
  <c r="O135" i="10"/>
  <c r="N135" i="10"/>
  <c r="M135" i="10"/>
  <c r="K135" i="10"/>
  <c r="J135" i="10"/>
  <c r="E135" i="10"/>
  <c r="D135" i="10"/>
  <c r="AH134" i="10"/>
  <c r="O134" i="10"/>
  <c r="M134" i="10"/>
  <c r="N134" i="10" s="1"/>
  <c r="K134" i="10"/>
  <c r="J134" i="10"/>
  <c r="E134" i="10"/>
  <c r="D134" i="10"/>
  <c r="AH133" i="10"/>
  <c r="O133" i="10"/>
  <c r="M133" i="10"/>
  <c r="N133" i="10" s="1"/>
  <c r="K133" i="10"/>
  <c r="J133" i="10"/>
  <c r="E133" i="10"/>
  <c r="D133" i="10"/>
  <c r="AH132" i="10"/>
  <c r="O132" i="10"/>
  <c r="M132" i="10"/>
  <c r="N132" i="10" s="1"/>
  <c r="K132" i="10"/>
  <c r="J132" i="10"/>
  <c r="E132" i="10"/>
  <c r="D132" i="10"/>
  <c r="AH131" i="10"/>
  <c r="O131" i="10"/>
  <c r="N131" i="10"/>
  <c r="M131" i="10"/>
  <c r="K131" i="10"/>
  <c r="J131" i="10"/>
  <c r="E131" i="10"/>
  <c r="D131" i="10"/>
  <c r="AH130" i="10"/>
  <c r="O130" i="10"/>
  <c r="M130" i="10"/>
  <c r="N130" i="10" s="1"/>
  <c r="K130" i="10"/>
  <c r="J130" i="10"/>
  <c r="E130" i="10"/>
  <c r="D130" i="10"/>
  <c r="AH129" i="10"/>
  <c r="O129" i="10"/>
  <c r="M129" i="10"/>
  <c r="N129" i="10" s="1"/>
  <c r="K129" i="10"/>
  <c r="J129" i="10"/>
  <c r="E129" i="10"/>
  <c r="D129" i="10"/>
  <c r="AH128" i="10"/>
  <c r="O128" i="10"/>
  <c r="N128" i="10"/>
  <c r="M128" i="10"/>
  <c r="K128" i="10"/>
  <c r="J128" i="10"/>
  <c r="E128" i="10"/>
  <c r="D128" i="10"/>
  <c r="AH127" i="10"/>
  <c r="O127" i="10"/>
  <c r="N127" i="10"/>
  <c r="M127" i="10"/>
  <c r="K127" i="10"/>
  <c r="J127" i="10"/>
  <c r="E127" i="10"/>
  <c r="D127" i="10"/>
  <c r="AH126" i="10"/>
  <c r="O126" i="10"/>
  <c r="M126" i="10"/>
  <c r="N126" i="10" s="1"/>
  <c r="K126" i="10"/>
  <c r="J126" i="10"/>
  <c r="E126" i="10"/>
  <c r="D126" i="10"/>
  <c r="AH125" i="10"/>
  <c r="O125" i="10"/>
  <c r="M125" i="10"/>
  <c r="N125" i="10" s="1"/>
  <c r="K125" i="10"/>
  <c r="J125" i="10"/>
  <c r="E125" i="10"/>
  <c r="D125" i="10"/>
  <c r="AH124" i="10"/>
  <c r="O124" i="10"/>
  <c r="N124" i="10"/>
  <c r="M124" i="10"/>
  <c r="K124" i="10"/>
  <c r="J124" i="10"/>
  <c r="E124" i="10"/>
  <c r="D124" i="10"/>
  <c r="AH123" i="10"/>
  <c r="O123" i="10"/>
  <c r="N123" i="10"/>
  <c r="M123" i="10"/>
  <c r="K123" i="10"/>
  <c r="J123" i="10"/>
  <c r="E123" i="10"/>
  <c r="D123" i="10"/>
  <c r="AH122" i="10"/>
  <c r="O122" i="10"/>
  <c r="N122" i="10"/>
  <c r="M122" i="10"/>
  <c r="K122" i="10"/>
  <c r="J122" i="10"/>
  <c r="E122" i="10"/>
  <c r="D122" i="10"/>
  <c r="AH121" i="10"/>
  <c r="O121" i="10"/>
  <c r="M121" i="10"/>
  <c r="N121" i="10" s="1"/>
  <c r="K121" i="10"/>
  <c r="J121" i="10"/>
  <c r="E121" i="10"/>
  <c r="D121" i="10"/>
  <c r="AH120" i="10"/>
  <c r="O120" i="10"/>
  <c r="M120" i="10"/>
  <c r="N120" i="10" s="1"/>
  <c r="K120" i="10"/>
  <c r="J120" i="10"/>
  <c r="E120" i="10"/>
  <c r="D120" i="10"/>
  <c r="AH119" i="10"/>
  <c r="O119" i="10"/>
  <c r="N119" i="10"/>
  <c r="M119" i="10"/>
  <c r="K119" i="10"/>
  <c r="J119" i="10"/>
  <c r="E119" i="10"/>
  <c r="D119" i="10"/>
  <c r="AH118" i="10"/>
  <c r="O118" i="10"/>
  <c r="M118" i="10"/>
  <c r="N118" i="10" s="1"/>
  <c r="K118" i="10"/>
  <c r="J118" i="10"/>
  <c r="E118" i="10"/>
  <c r="D118" i="10"/>
  <c r="AH117" i="10"/>
  <c r="O117" i="10"/>
  <c r="N117" i="10"/>
  <c r="M117" i="10"/>
  <c r="K117" i="10"/>
  <c r="J117" i="10"/>
  <c r="E117" i="10"/>
  <c r="D117" i="10"/>
  <c r="AH116" i="10"/>
  <c r="O116" i="10"/>
  <c r="N116" i="10"/>
  <c r="M116" i="10"/>
  <c r="K116" i="10"/>
  <c r="J116" i="10"/>
  <c r="E116" i="10"/>
  <c r="D116" i="10"/>
  <c r="AH115" i="10"/>
  <c r="O115" i="10"/>
  <c r="M115" i="10"/>
  <c r="N115" i="10" s="1"/>
  <c r="K115" i="10"/>
  <c r="J115" i="10"/>
  <c r="E115" i="10"/>
  <c r="D115" i="10"/>
  <c r="AH114" i="10"/>
  <c r="O114" i="10"/>
  <c r="N114" i="10"/>
  <c r="M114" i="10"/>
  <c r="K114" i="10"/>
  <c r="J114" i="10"/>
  <c r="E114" i="10"/>
  <c r="D114" i="10"/>
  <c r="AH113" i="10"/>
  <c r="O113" i="10"/>
  <c r="M113" i="10"/>
  <c r="N113" i="10" s="1"/>
  <c r="K113" i="10"/>
  <c r="J113" i="10"/>
  <c r="E113" i="10"/>
  <c r="D113" i="10"/>
  <c r="AH112" i="10"/>
  <c r="O112" i="10"/>
  <c r="N112" i="10"/>
  <c r="M112" i="10"/>
  <c r="K112" i="10"/>
  <c r="J112" i="10"/>
  <c r="E112" i="10"/>
  <c r="D112" i="10"/>
  <c r="AH111" i="10"/>
  <c r="O111" i="10"/>
  <c r="N111" i="10"/>
  <c r="M111" i="10"/>
  <c r="K111" i="10"/>
  <c r="J111" i="10"/>
  <c r="E111" i="10"/>
  <c r="D111" i="10"/>
  <c r="AH110" i="10"/>
  <c r="O110" i="10"/>
  <c r="M110" i="10"/>
  <c r="N110" i="10" s="1"/>
  <c r="K110" i="10"/>
  <c r="J110" i="10"/>
  <c r="E110" i="10"/>
  <c r="D110" i="10"/>
  <c r="AH109" i="10"/>
  <c r="O109" i="10"/>
  <c r="N109" i="10"/>
  <c r="M109" i="10"/>
  <c r="K109" i="10"/>
  <c r="J109" i="10"/>
  <c r="E109" i="10"/>
  <c r="D109" i="10"/>
  <c r="AH108" i="10"/>
  <c r="O108" i="10"/>
  <c r="N108" i="10"/>
  <c r="M108" i="10"/>
  <c r="K108" i="10"/>
  <c r="J108" i="10"/>
  <c r="E108" i="10"/>
  <c r="D108" i="10"/>
  <c r="AH107" i="10"/>
  <c r="O107" i="10"/>
  <c r="N107" i="10"/>
  <c r="M107" i="10"/>
  <c r="K107" i="10"/>
  <c r="J107" i="10"/>
  <c r="E107" i="10"/>
  <c r="D107" i="10"/>
  <c r="AH106" i="10"/>
  <c r="O106" i="10"/>
  <c r="N106" i="10"/>
  <c r="M106" i="10"/>
  <c r="K106" i="10"/>
  <c r="J106" i="10"/>
  <c r="E106" i="10"/>
  <c r="D106" i="10"/>
  <c r="AH105" i="10"/>
  <c r="O105" i="10"/>
  <c r="M105" i="10"/>
  <c r="N105" i="10" s="1"/>
  <c r="K105" i="10"/>
  <c r="J105" i="10"/>
  <c r="E105" i="10"/>
  <c r="D105" i="10"/>
  <c r="AH104" i="10"/>
  <c r="O104" i="10"/>
  <c r="M104" i="10"/>
  <c r="N104" i="10" s="1"/>
  <c r="K104" i="10"/>
  <c r="J104" i="10"/>
  <c r="E104" i="10"/>
  <c r="D104" i="10"/>
  <c r="AH103" i="10"/>
  <c r="O103" i="10"/>
  <c r="N103" i="10"/>
  <c r="M103" i="10"/>
  <c r="K103" i="10"/>
  <c r="J103" i="10"/>
  <c r="E103" i="10"/>
  <c r="D103" i="10"/>
  <c r="AH102" i="10"/>
  <c r="O102" i="10"/>
  <c r="M102" i="10"/>
  <c r="N102" i="10" s="1"/>
  <c r="K102" i="10"/>
  <c r="J102" i="10"/>
  <c r="E102" i="10"/>
  <c r="D102" i="10"/>
  <c r="AH101" i="10"/>
  <c r="O101" i="10"/>
  <c r="N101" i="10"/>
  <c r="M101" i="10"/>
  <c r="K101" i="10"/>
  <c r="J101" i="10"/>
  <c r="E101" i="10"/>
  <c r="D101" i="10"/>
  <c r="AH100" i="10"/>
  <c r="O100" i="10"/>
  <c r="M100" i="10"/>
  <c r="N100" i="10" s="1"/>
  <c r="K100" i="10"/>
  <c r="J100" i="10"/>
  <c r="E100" i="10"/>
  <c r="D100" i="10"/>
  <c r="AH99" i="10"/>
  <c r="O99" i="10"/>
  <c r="M99" i="10"/>
  <c r="N99" i="10" s="1"/>
  <c r="K99" i="10"/>
  <c r="J99" i="10"/>
  <c r="E99" i="10"/>
  <c r="D99" i="10"/>
  <c r="AH98" i="10"/>
  <c r="O98" i="10"/>
  <c r="N98" i="10"/>
  <c r="M98" i="10"/>
  <c r="K98" i="10"/>
  <c r="J98" i="10"/>
  <c r="E98" i="10"/>
  <c r="D98" i="10"/>
  <c r="AH97" i="10"/>
  <c r="O97" i="10"/>
  <c r="M97" i="10"/>
  <c r="N97" i="10" s="1"/>
  <c r="K97" i="10"/>
  <c r="J97" i="10"/>
  <c r="E97" i="10"/>
  <c r="D97" i="10"/>
  <c r="AH96" i="10"/>
  <c r="O96" i="10"/>
  <c r="N96" i="10"/>
  <c r="M96" i="10"/>
  <c r="K96" i="10"/>
  <c r="J96" i="10"/>
  <c r="E96" i="10"/>
  <c r="D96" i="10"/>
  <c r="AH95" i="10"/>
  <c r="O95" i="10"/>
  <c r="M95" i="10"/>
  <c r="N95" i="10" s="1"/>
  <c r="K95" i="10"/>
  <c r="J95" i="10"/>
  <c r="E95" i="10"/>
  <c r="D95" i="10"/>
  <c r="AH94" i="10"/>
  <c r="O94" i="10"/>
  <c r="M94" i="10"/>
  <c r="N94" i="10" s="1"/>
  <c r="K94" i="10"/>
  <c r="J94" i="10"/>
  <c r="E94" i="10"/>
  <c r="D94" i="10"/>
  <c r="AH93" i="10"/>
  <c r="O93" i="10"/>
  <c r="M93" i="10"/>
  <c r="N93" i="10" s="1"/>
  <c r="K93" i="10"/>
  <c r="J93" i="10"/>
  <c r="E93" i="10"/>
  <c r="D93" i="10"/>
  <c r="AH92" i="10"/>
  <c r="O92" i="10"/>
  <c r="M92" i="10"/>
  <c r="N92" i="10" s="1"/>
  <c r="K92" i="10"/>
  <c r="J92" i="10"/>
  <c r="E92" i="10"/>
  <c r="D92" i="10"/>
  <c r="AH91" i="10"/>
  <c r="O91" i="10"/>
  <c r="N91" i="10"/>
  <c r="M91" i="10"/>
  <c r="K91" i="10"/>
  <c r="J91" i="10"/>
  <c r="E91" i="10"/>
  <c r="D91" i="10"/>
  <c r="AH90" i="10"/>
  <c r="O90" i="10"/>
  <c r="M90" i="10"/>
  <c r="N90" i="10" s="1"/>
  <c r="K90" i="10"/>
  <c r="J90" i="10"/>
  <c r="E90" i="10"/>
  <c r="D90" i="10"/>
  <c r="AH89" i="10"/>
  <c r="O89" i="10"/>
  <c r="N89" i="10"/>
  <c r="M89" i="10"/>
  <c r="K89" i="10"/>
  <c r="J89" i="10"/>
  <c r="E89" i="10"/>
  <c r="D89" i="10"/>
  <c r="AH88" i="10"/>
  <c r="O88" i="10"/>
  <c r="N88" i="10"/>
  <c r="M88" i="10"/>
  <c r="K88" i="10"/>
  <c r="J88" i="10"/>
  <c r="E88" i="10"/>
  <c r="D88" i="10"/>
  <c r="AH87" i="10"/>
  <c r="O87" i="10"/>
  <c r="M87" i="10"/>
  <c r="N87" i="10" s="1"/>
  <c r="K87" i="10"/>
  <c r="J87" i="10"/>
  <c r="E87" i="10"/>
  <c r="D87" i="10"/>
  <c r="AH86" i="10"/>
  <c r="O86" i="10"/>
  <c r="M86" i="10"/>
  <c r="N86" i="10" s="1"/>
  <c r="K86" i="10"/>
  <c r="J86" i="10"/>
  <c r="E86" i="10"/>
  <c r="D86" i="10"/>
  <c r="AH85" i="10"/>
  <c r="O85" i="10"/>
  <c r="M85" i="10"/>
  <c r="N85" i="10" s="1"/>
  <c r="K85" i="10"/>
  <c r="J85" i="10"/>
  <c r="E85" i="10"/>
  <c r="D85" i="10"/>
  <c r="AH84" i="10"/>
  <c r="O84" i="10"/>
  <c r="M84" i="10"/>
  <c r="N84" i="10" s="1"/>
  <c r="K84" i="10"/>
  <c r="J84" i="10"/>
  <c r="E84" i="10"/>
  <c r="D84" i="10"/>
  <c r="AH83" i="10"/>
  <c r="O83" i="10"/>
  <c r="N83" i="10"/>
  <c r="M83" i="10"/>
  <c r="K83" i="10"/>
  <c r="J83" i="10"/>
  <c r="E83" i="10"/>
  <c r="D83" i="10"/>
  <c r="AH82" i="10"/>
  <c r="O82" i="10"/>
  <c r="N82" i="10"/>
  <c r="M82" i="10"/>
  <c r="K82" i="10"/>
  <c r="J82" i="10"/>
  <c r="E82" i="10"/>
  <c r="D82" i="10"/>
  <c r="AH81" i="10"/>
  <c r="O81" i="10"/>
  <c r="M81" i="10"/>
  <c r="N81" i="10" s="1"/>
  <c r="K81" i="10"/>
  <c r="J81" i="10"/>
  <c r="E81" i="10"/>
  <c r="D81" i="10"/>
  <c r="AH80" i="10"/>
  <c r="O80" i="10"/>
  <c r="N80" i="10"/>
  <c r="M80" i="10"/>
  <c r="K80" i="10"/>
  <c r="J80" i="10"/>
  <c r="E80" i="10"/>
  <c r="D80" i="10"/>
  <c r="AH79" i="10"/>
  <c r="O79" i="10"/>
  <c r="M79" i="10"/>
  <c r="N79" i="10" s="1"/>
  <c r="K79" i="10"/>
  <c r="J79" i="10"/>
  <c r="E79" i="10"/>
  <c r="D79" i="10"/>
  <c r="AH78" i="10"/>
  <c r="O78" i="10"/>
  <c r="M78" i="10"/>
  <c r="N78" i="10" s="1"/>
  <c r="K78" i="10"/>
  <c r="J78" i="10"/>
  <c r="E78" i="10"/>
  <c r="D78" i="10"/>
  <c r="AH77" i="10"/>
  <c r="O77" i="10"/>
  <c r="M77" i="10"/>
  <c r="N77" i="10" s="1"/>
  <c r="K77" i="10"/>
  <c r="J77" i="10"/>
  <c r="E77" i="10"/>
  <c r="D77" i="10"/>
  <c r="AH76" i="10"/>
  <c r="O76" i="10"/>
  <c r="M76" i="10"/>
  <c r="N76" i="10" s="1"/>
  <c r="K76" i="10"/>
  <c r="J76" i="10"/>
  <c r="E76" i="10"/>
  <c r="D76" i="10"/>
  <c r="AH75" i="10"/>
  <c r="O75" i="10"/>
  <c r="N75" i="10"/>
  <c r="M75" i="10"/>
  <c r="K75" i="10"/>
  <c r="J75" i="10"/>
  <c r="E75" i="10"/>
  <c r="D75" i="10"/>
  <c r="AH74" i="10"/>
  <c r="O74" i="10"/>
  <c r="N74" i="10"/>
  <c r="M74" i="10"/>
  <c r="K74" i="10"/>
  <c r="J74" i="10"/>
  <c r="E74" i="10"/>
  <c r="D74" i="10"/>
  <c r="AH73" i="10"/>
  <c r="O73" i="10"/>
  <c r="M73" i="10"/>
  <c r="N73" i="10" s="1"/>
  <c r="K73" i="10"/>
  <c r="J73" i="10"/>
  <c r="E73" i="10"/>
  <c r="D73" i="10"/>
  <c r="AH72" i="10"/>
  <c r="O72" i="10"/>
  <c r="N72" i="10"/>
  <c r="M72" i="10"/>
  <c r="K72" i="10"/>
  <c r="J72" i="10"/>
  <c r="E72" i="10"/>
  <c r="D72" i="10"/>
  <c r="AH71" i="10"/>
  <c r="O71" i="10"/>
  <c r="N71" i="10"/>
  <c r="M71" i="10"/>
  <c r="K71" i="10"/>
  <c r="J71" i="10"/>
  <c r="E71" i="10"/>
  <c r="D71" i="10"/>
  <c r="AH70" i="10"/>
  <c r="O70" i="10"/>
  <c r="M70" i="10"/>
  <c r="N70" i="10" s="1"/>
  <c r="K70" i="10"/>
  <c r="J70" i="10"/>
  <c r="E70" i="10"/>
  <c r="D70" i="10"/>
  <c r="AH69" i="10"/>
  <c r="O69" i="10"/>
  <c r="M69" i="10"/>
  <c r="N69" i="10" s="1"/>
  <c r="K69" i="10"/>
  <c r="J69" i="10"/>
  <c r="E69" i="10"/>
  <c r="D69" i="10"/>
  <c r="AH68" i="10"/>
  <c r="O68" i="10"/>
  <c r="M68" i="10"/>
  <c r="N68" i="10" s="1"/>
  <c r="K68" i="10"/>
  <c r="J68" i="10"/>
  <c r="E68" i="10"/>
  <c r="D68" i="10"/>
  <c r="AH67" i="10"/>
  <c r="O67" i="10"/>
  <c r="N67" i="10"/>
  <c r="M67" i="10"/>
  <c r="K67" i="10"/>
  <c r="J67" i="10"/>
  <c r="E67" i="10"/>
  <c r="D67" i="10"/>
  <c r="AH66" i="10"/>
  <c r="O66" i="10"/>
  <c r="N66" i="10"/>
  <c r="M66" i="10"/>
  <c r="K66" i="10"/>
  <c r="J66" i="10"/>
  <c r="E66" i="10"/>
  <c r="D66" i="10"/>
  <c r="M65" i="10"/>
  <c r="N65" i="10" s="1"/>
  <c r="O65" i="10" s="1"/>
  <c r="J65" i="10"/>
  <c r="K65" i="10" s="1"/>
  <c r="AK31" i="10" s="1" a="1"/>
  <c r="AK31" i="10" s="1"/>
  <c r="E65" i="10"/>
  <c r="D65" i="10"/>
  <c r="Y64" i="10"/>
  <c r="V64" i="10"/>
  <c r="R64" i="10"/>
  <c r="M64" i="10"/>
  <c r="N64" i="10" s="1"/>
  <c r="L64" i="10" a="1"/>
  <c r="L64" i="10" s="1"/>
  <c r="J64" i="10"/>
  <c r="H64" i="10"/>
  <c r="V148" i="10" s="1"/>
  <c r="D64" i="10"/>
  <c r="Y63" i="10"/>
  <c r="Z63" i="10" s="1"/>
  <c r="AA63" i="10" s="1"/>
  <c r="AD63" i="10" s="1"/>
  <c r="V63" i="10"/>
  <c r="M63" i="10"/>
  <c r="N63" i="10" s="1"/>
  <c r="L63" i="10" a="1"/>
  <c r="L63" i="10" s="1"/>
  <c r="J63" i="10"/>
  <c r="H63" i="10"/>
  <c r="V147" i="10" s="1"/>
  <c r="D63" i="10"/>
  <c r="Y62" i="10"/>
  <c r="V62" i="10"/>
  <c r="W63" i="10" s="1"/>
  <c r="R62" i="10"/>
  <c r="M62" i="10"/>
  <c r="N62" i="10" s="1"/>
  <c r="L62" i="10" a="1"/>
  <c r="L62" i="10" s="1"/>
  <c r="J62" i="10"/>
  <c r="H62" i="10"/>
  <c r="D62" i="10"/>
  <c r="Y61" i="10"/>
  <c r="V61" i="10"/>
  <c r="M61" i="10"/>
  <c r="R61" i="10" s="1"/>
  <c r="L61" i="10"/>
  <c r="T61" i="10" s="1"/>
  <c r="L61" i="10" a="1"/>
  <c r="J61" i="10"/>
  <c r="H61" i="10"/>
  <c r="D61" i="10"/>
  <c r="Y60" i="10"/>
  <c r="Z60" i="10" s="1"/>
  <c r="V60" i="10"/>
  <c r="M60" i="10"/>
  <c r="N60" i="10" s="1"/>
  <c r="L60" i="10" a="1"/>
  <c r="L60" i="10" s="1"/>
  <c r="J60" i="10"/>
  <c r="H60" i="10"/>
  <c r="V144" i="10" s="1"/>
  <c r="D60" i="10"/>
  <c r="Y59" i="10"/>
  <c r="Z59" i="10" s="1"/>
  <c r="V59" i="10"/>
  <c r="W59" i="10" s="1"/>
  <c r="R59" i="10"/>
  <c r="M59" i="10"/>
  <c r="L59" i="10" a="1"/>
  <c r="L59" i="10" s="1"/>
  <c r="T59" i="10" s="1"/>
  <c r="J59" i="10"/>
  <c r="H59" i="10"/>
  <c r="V143" i="10" s="1"/>
  <c r="D59" i="10"/>
  <c r="Y58" i="10"/>
  <c r="Z58" i="10" s="1"/>
  <c r="V58" i="10"/>
  <c r="M58" i="10"/>
  <c r="N59" i="10" s="1"/>
  <c r="L58" i="10" a="1"/>
  <c r="L58" i="10" s="1"/>
  <c r="T58" i="10" s="1"/>
  <c r="J58" i="10"/>
  <c r="K61" i="10" s="1"/>
  <c r="H58" i="10"/>
  <c r="V142" i="10" s="1"/>
  <c r="D58" i="10"/>
  <c r="Y57" i="10"/>
  <c r="V57" i="10"/>
  <c r="W57" i="10" s="1"/>
  <c r="M57" i="10"/>
  <c r="R57" i="10" s="1"/>
  <c r="L57" i="10" a="1"/>
  <c r="L57" i="10" s="1"/>
  <c r="K57" i="10"/>
  <c r="J57" i="10"/>
  <c r="K63" i="10" s="1"/>
  <c r="H57" i="10"/>
  <c r="V141" i="10" s="1"/>
  <c r="D57" i="10"/>
  <c r="Y56" i="10"/>
  <c r="Z56" i="10" s="1"/>
  <c r="V56" i="10"/>
  <c r="M56" i="10"/>
  <c r="R56" i="10" s="1"/>
  <c r="L56" i="10" a="1"/>
  <c r="L56" i="10" s="1"/>
  <c r="J56" i="10"/>
  <c r="K62" i="10" s="1"/>
  <c r="H56" i="10"/>
  <c r="V140" i="10" s="1"/>
  <c r="D56" i="10"/>
  <c r="E57" i="10" s="1"/>
  <c r="Y55" i="10"/>
  <c r="V55" i="10"/>
  <c r="R55" i="10"/>
  <c r="M55" i="10"/>
  <c r="L55" i="10"/>
  <c r="T55" i="10" s="1"/>
  <c r="L55" i="10" a="1"/>
  <c r="J55" i="10"/>
  <c r="K60" i="10" s="1"/>
  <c r="H55" i="10"/>
  <c r="V139" i="10" s="1"/>
  <c r="D55" i="10"/>
  <c r="E61" i="10" s="1"/>
  <c r="Y54" i="10"/>
  <c r="V54" i="10"/>
  <c r="R54" i="10"/>
  <c r="M54" i="10"/>
  <c r="N54" i="10" s="1"/>
  <c r="L54" i="10" a="1"/>
  <c r="L54" i="10" s="1"/>
  <c r="J54" i="10"/>
  <c r="H54" i="10"/>
  <c r="V138" i="10" s="1"/>
  <c r="D54" i="10"/>
  <c r="Y53" i="10"/>
  <c r="V53" i="10"/>
  <c r="N53" i="10"/>
  <c r="M53" i="10"/>
  <c r="R53" i="10" s="1"/>
  <c r="L53" i="10" a="1"/>
  <c r="L53" i="10" s="1"/>
  <c r="J53" i="10"/>
  <c r="K59" i="10" s="1"/>
  <c r="H53" i="10"/>
  <c r="V137" i="10" s="1"/>
  <c r="D53" i="10"/>
  <c r="E58" i="10" s="1"/>
  <c r="Y52" i="10"/>
  <c r="V52" i="10"/>
  <c r="W52" i="10" s="1"/>
  <c r="M52" i="10"/>
  <c r="R52" i="10" s="1"/>
  <c r="L52" i="10" a="1"/>
  <c r="L52" i="10" s="1"/>
  <c r="J52" i="10"/>
  <c r="K58" i="10" s="1"/>
  <c r="H52" i="10"/>
  <c r="V136" i="10" s="1"/>
  <c r="D52" i="10"/>
  <c r="AH51" i="10"/>
  <c r="AG51" i="10"/>
  <c r="Y51" i="10"/>
  <c r="Z51" i="10" s="1"/>
  <c r="V51" i="10"/>
  <c r="R51" i="10"/>
  <c r="M51" i="10"/>
  <c r="N51" i="10" s="1"/>
  <c r="L51" i="10" a="1"/>
  <c r="L51" i="10" s="1"/>
  <c r="K51" i="10"/>
  <c r="J51" i="10"/>
  <c r="H51" i="10"/>
  <c r="V135" i="10" s="1"/>
  <c r="D51" i="10"/>
  <c r="Y50" i="10"/>
  <c r="V50" i="10"/>
  <c r="W50" i="10" s="1"/>
  <c r="M50" i="10"/>
  <c r="R50" i="10" s="1"/>
  <c r="L50" i="10" a="1"/>
  <c r="L50" i="10" s="1"/>
  <c r="J50" i="10"/>
  <c r="K56" i="10" s="1"/>
  <c r="H50" i="10"/>
  <c r="V134" i="10" s="1"/>
  <c r="D50" i="10"/>
  <c r="Y49" i="10"/>
  <c r="V49" i="10"/>
  <c r="M49" i="10"/>
  <c r="R49" i="10" s="1"/>
  <c r="L49" i="10" a="1"/>
  <c r="L49" i="10" s="1"/>
  <c r="J49" i="10"/>
  <c r="K55" i="10" s="1"/>
  <c r="H49" i="10"/>
  <c r="V133" i="10" s="1"/>
  <c r="E49" i="10"/>
  <c r="D49" i="10"/>
  <c r="E55" i="10" s="1"/>
  <c r="Y48" i="10"/>
  <c r="V48" i="10"/>
  <c r="W49" i="10" s="1"/>
  <c r="R48" i="10"/>
  <c r="N48" i="10"/>
  <c r="M48" i="10"/>
  <c r="L48" i="10" a="1"/>
  <c r="L48" i="10" s="1"/>
  <c r="J48" i="10"/>
  <c r="K54" i="10" s="1"/>
  <c r="H48" i="10"/>
  <c r="V132" i="10" s="1"/>
  <c r="D48" i="10"/>
  <c r="E54" i="10" s="1"/>
  <c r="Y47" i="10"/>
  <c r="V47" i="10"/>
  <c r="R47" i="10"/>
  <c r="M47" i="10"/>
  <c r="L47" i="10" a="1"/>
  <c r="L47" i="10" s="1"/>
  <c r="J47" i="10"/>
  <c r="K52" i="10" s="1"/>
  <c r="H47" i="10"/>
  <c r="V131" i="10" s="1"/>
  <c r="D47" i="10"/>
  <c r="E53" i="10" s="1"/>
  <c r="AG46" i="10"/>
  <c r="AH46" i="10" s="1"/>
  <c r="Y46" i="10"/>
  <c r="V46" i="10"/>
  <c r="R46" i="10"/>
  <c r="M46" i="10"/>
  <c r="N46" i="10" s="1"/>
  <c r="L46" i="10" a="1"/>
  <c r="L46" i="10" s="1"/>
  <c r="J46" i="10"/>
  <c r="H46" i="10"/>
  <c r="V130" i="10" s="1"/>
  <c r="D46" i="10"/>
  <c r="E52" i="10" s="1"/>
  <c r="Y45" i="10"/>
  <c r="V45" i="10"/>
  <c r="N45" i="10"/>
  <c r="M45" i="10"/>
  <c r="R45" i="10" s="1"/>
  <c r="L45" i="10" a="1"/>
  <c r="L45" i="10" s="1"/>
  <c r="J45" i="10"/>
  <c r="H45" i="10"/>
  <c r="V129" i="10" s="1"/>
  <c r="D45" i="10"/>
  <c r="E50" i="10" s="1"/>
  <c r="Y44" i="10"/>
  <c r="Z44" i="10" s="1"/>
  <c r="AA44" i="10" s="1"/>
  <c r="V44" i="10"/>
  <c r="W44" i="10" s="1"/>
  <c r="M44" i="10"/>
  <c r="R44" i="10" s="1"/>
  <c r="L44" i="10" a="1"/>
  <c r="L44" i="10" s="1"/>
  <c r="J44" i="10"/>
  <c r="K50" i="10" s="1"/>
  <c r="H44" i="10"/>
  <c r="V128" i="10" s="1"/>
  <c r="D44" i="10"/>
  <c r="AH43" i="10"/>
  <c r="AG43" i="10"/>
  <c r="Y43" i="10"/>
  <c r="V43" i="10"/>
  <c r="R43" i="10"/>
  <c r="M43" i="10"/>
  <c r="N43" i="10" s="1"/>
  <c r="L43" i="10" a="1"/>
  <c r="L43" i="10" s="1"/>
  <c r="K43" i="10"/>
  <c r="J43" i="10"/>
  <c r="K49" i="10" s="1"/>
  <c r="H43" i="10"/>
  <c r="V127" i="10" s="1"/>
  <c r="D43" i="10"/>
  <c r="Y42" i="10"/>
  <c r="V42" i="10"/>
  <c r="W42" i="10" s="1"/>
  <c r="M42" i="10"/>
  <c r="R42" i="10" s="1"/>
  <c r="L42" i="10" a="1"/>
  <c r="L42" i="10" s="1"/>
  <c r="J42" i="10"/>
  <c r="K48" i="10" s="1"/>
  <c r="H42" i="10"/>
  <c r="V126" i="10" s="1"/>
  <c r="D42" i="10"/>
  <c r="E48" i="10" s="1"/>
  <c r="Y41" i="10"/>
  <c r="V41" i="10"/>
  <c r="W41" i="10" s="1"/>
  <c r="M41" i="10"/>
  <c r="R41" i="10" s="1"/>
  <c r="L41" i="10" a="1"/>
  <c r="L41" i="10" s="1"/>
  <c r="T41" i="10" s="1"/>
  <c r="J41" i="10"/>
  <c r="K47" i="10" s="1"/>
  <c r="H41" i="10"/>
  <c r="V125" i="10" s="1"/>
  <c r="E41" i="10"/>
  <c r="D41" i="10"/>
  <c r="E47" i="10" s="1"/>
  <c r="AH40" i="10"/>
  <c r="AG40" i="10"/>
  <c r="Y40" i="10"/>
  <c r="V40" i="10"/>
  <c r="R40" i="10"/>
  <c r="N40" i="10"/>
  <c r="M40" i="10"/>
  <c r="L40" i="10" a="1"/>
  <c r="L40" i="10" s="1"/>
  <c r="J40" i="10"/>
  <c r="K46" i="10" s="1"/>
  <c r="H40" i="10"/>
  <c r="V124" i="10" s="1"/>
  <c r="D40" i="10"/>
  <c r="E46" i="10" s="1"/>
  <c r="Y39" i="10"/>
  <c r="V39" i="10"/>
  <c r="W39" i="10" s="1"/>
  <c r="R39" i="10"/>
  <c r="M39" i="10"/>
  <c r="L39" i="10" a="1"/>
  <c r="L39" i="10" s="1"/>
  <c r="J39" i="10"/>
  <c r="K44" i="10" s="1"/>
  <c r="H39" i="10"/>
  <c r="V123" i="10" s="1"/>
  <c r="D39" i="10"/>
  <c r="E45" i="10" s="1"/>
  <c r="AG38" i="10"/>
  <c r="AH38" i="10" s="1"/>
  <c r="Y38" i="10"/>
  <c r="V38" i="10"/>
  <c r="R38" i="10"/>
  <c r="M38" i="10"/>
  <c r="N38" i="10" s="1"/>
  <c r="L38" i="10" a="1"/>
  <c r="L38" i="10" s="1"/>
  <c r="T38" i="10" s="1"/>
  <c r="J38" i="10"/>
  <c r="H38" i="10"/>
  <c r="V122" i="10" s="1"/>
  <c r="D38" i="10"/>
  <c r="E42" i="10" s="1"/>
  <c r="Y37" i="10"/>
  <c r="V37" i="10"/>
  <c r="M37" i="10"/>
  <c r="N37" i="10" s="1"/>
  <c r="L37" i="10" a="1"/>
  <c r="L37" i="10" s="1"/>
  <c r="J37" i="10"/>
  <c r="H37" i="10"/>
  <c r="V121" i="10" s="1"/>
  <c r="D37" i="10"/>
  <c r="E43" i="10" s="1"/>
  <c r="AG36" i="10"/>
  <c r="AH36" i="10" s="1"/>
  <c r="Y36" i="10"/>
  <c r="V36" i="10"/>
  <c r="Z36" i="10" s="1"/>
  <c r="R36" i="10"/>
  <c r="U36" i="10" s="1"/>
  <c r="N36" i="10"/>
  <c r="M36" i="10"/>
  <c r="L36" i="10" a="1"/>
  <c r="L36" i="10" s="1"/>
  <c r="J36" i="10"/>
  <c r="H36" i="10"/>
  <c r="V120" i="10" s="1"/>
  <c r="D36" i="10"/>
  <c r="AG35" i="10"/>
  <c r="AH35" i="10" s="1"/>
  <c r="Y35" i="10"/>
  <c r="Z35" i="10" s="1"/>
  <c r="AA35" i="10" s="1"/>
  <c r="V35" i="10"/>
  <c r="W35" i="10" s="1"/>
  <c r="M35" i="10"/>
  <c r="R35" i="10" s="1"/>
  <c r="U35" i="10" s="1"/>
  <c r="L35" i="10" a="1"/>
  <c r="L35" i="10" s="1"/>
  <c r="J35" i="10"/>
  <c r="K41" i="10" s="1"/>
  <c r="H35" i="10"/>
  <c r="V119" i="10" s="1"/>
  <c r="D35" i="10"/>
  <c r="E40" i="10" s="1"/>
  <c r="AG34" i="10"/>
  <c r="AH34" i="10" s="1"/>
  <c r="Y34" i="10"/>
  <c r="V34" i="10"/>
  <c r="W34" i="10" s="1"/>
  <c r="M34" i="10"/>
  <c r="R34" i="10" s="1"/>
  <c r="U34" i="10" s="1"/>
  <c r="L34" i="10" a="1"/>
  <c r="L34" i="10" s="1"/>
  <c r="J34" i="10"/>
  <c r="K40" i="10" s="1"/>
  <c r="H34" i="10"/>
  <c r="V118" i="10" s="1"/>
  <c r="D34" i="10"/>
  <c r="Y33" i="10"/>
  <c r="V33" i="10"/>
  <c r="W33" i="10" s="1"/>
  <c r="R33" i="10"/>
  <c r="U33" i="10" s="1"/>
  <c r="N33" i="10"/>
  <c r="M33" i="10"/>
  <c r="L33" i="10" a="1"/>
  <c r="L33" i="10" s="1"/>
  <c r="J33" i="10"/>
  <c r="K38" i="10" s="1"/>
  <c r="H33" i="10"/>
  <c r="V117" i="10" s="1"/>
  <c r="D33" i="10"/>
  <c r="E39" i="10" s="1"/>
  <c r="Y32" i="10"/>
  <c r="V32" i="10"/>
  <c r="R32" i="10"/>
  <c r="M32" i="10"/>
  <c r="L32" i="10" a="1"/>
  <c r="L32" i="10" s="1"/>
  <c r="J32" i="10"/>
  <c r="H32" i="10"/>
  <c r="V116" i="10" s="1"/>
  <c r="D32" i="10"/>
  <c r="E38" i="10" s="1"/>
  <c r="AG31" i="10"/>
  <c r="AH31" i="10" s="1"/>
  <c r="Y31" i="10"/>
  <c r="V31" i="10"/>
  <c r="U31" i="10"/>
  <c r="X31" i="10" s="1"/>
  <c r="M31" i="10"/>
  <c r="N32" i="10" s="1"/>
  <c r="L31" i="10" a="1"/>
  <c r="L31" i="10" s="1"/>
  <c r="H31" i="10"/>
  <c r="V115" i="10" s="1"/>
  <c r="AH30" i="10"/>
  <c r="AG30" i="10"/>
  <c r="I30" i="10"/>
  <c r="H30" i="10"/>
  <c r="V114" i="10" s="1"/>
  <c r="C30" i="10"/>
  <c r="AG50" i="10" s="1"/>
  <c r="AH50" i="10" s="1"/>
  <c r="AG29" i="10"/>
  <c r="I29" i="10"/>
  <c r="H29" i="10"/>
  <c r="V113" i="10" s="1"/>
  <c r="C29" i="10"/>
  <c r="AG49" i="10" s="1"/>
  <c r="AH49" i="10" s="1"/>
  <c r="I28" i="10"/>
  <c r="C28" i="10"/>
  <c r="AG48" i="10" s="1"/>
  <c r="AH48" i="10" s="1"/>
  <c r="AG27" i="10"/>
  <c r="AH27" i="10" s="1"/>
  <c r="I27" i="10"/>
  <c r="C27" i="10"/>
  <c r="AG47" i="10" s="1"/>
  <c r="AH47" i="10" s="1"/>
  <c r="I26" i="10"/>
  <c r="H26" i="10"/>
  <c r="V110" i="10" s="1"/>
  <c r="C26" i="10"/>
  <c r="AG25" i="10"/>
  <c r="AH25" i="10" s="1"/>
  <c r="I25" i="10"/>
  <c r="B28" i="10" s="1"/>
  <c r="H25" i="10"/>
  <c r="V109" i="10" s="1"/>
  <c r="C25" i="10"/>
  <c r="H24" i="10" s="1"/>
  <c r="V108" i="10" s="1"/>
  <c r="I24" i="10"/>
  <c r="B36" i="10" s="1"/>
  <c r="C24" i="10"/>
  <c r="AG44" i="10" s="1"/>
  <c r="AH44" i="10" s="1"/>
  <c r="AG23" i="10"/>
  <c r="AH23" i="10" s="1"/>
  <c r="H23" i="10"/>
  <c r="V107" i="10" s="1"/>
  <c r="AG22" i="10"/>
  <c r="AH22" i="10" s="1"/>
  <c r="H22" i="10"/>
  <c r="V106" i="10" s="1"/>
  <c r="C22" i="10"/>
  <c r="AG42" i="10" s="1"/>
  <c r="AH42" i="10" s="1"/>
  <c r="H21" i="10"/>
  <c r="V105" i="10" s="1"/>
  <c r="C21" i="10"/>
  <c r="AG41" i="10" s="1"/>
  <c r="AH41" i="10" s="1"/>
  <c r="C20" i="10"/>
  <c r="H19" i="10"/>
  <c r="V103" i="10" s="1"/>
  <c r="C19" i="10"/>
  <c r="AG39" i="10" s="1"/>
  <c r="AH39" i="10" s="1"/>
  <c r="C18" i="10"/>
  <c r="C17" i="10"/>
  <c r="H16" i="10" s="1"/>
  <c r="H15" i="10"/>
  <c r="C15" i="10"/>
  <c r="H14" i="10" s="1"/>
  <c r="C14" i="10"/>
  <c r="C13" i="10"/>
  <c r="H13" i="10" s="1"/>
  <c r="C12" i="10"/>
  <c r="AG32" i="10" s="1"/>
  <c r="AH32" i="10" s="1"/>
  <c r="H11" i="10"/>
  <c r="C11" i="10"/>
  <c r="H10" i="10"/>
  <c r="C10" i="10"/>
  <c r="H9" i="10" s="1"/>
  <c r="C8" i="10"/>
  <c r="H8" i="10" s="1"/>
  <c r="C7" i="10"/>
  <c r="C6" i="10"/>
  <c r="H5" i="10" s="1"/>
  <c r="B6" i="10"/>
  <c r="C5" i="10"/>
  <c r="H4" i="10" s="1"/>
  <c r="C4" i="10"/>
  <c r="AG24" i="10" s="1"/>
  <c r="AH24" i="10" s="1"/>
  <c r="C3" i="10"/>
  <c r="H2" i="10"/>
  <c r="AH385" i="9"/>
  <c r="O385" i="9"/>
  <c r="N385" i="9"/>
  <c r="M385" i="9"/>
  <c r="K385" i="9"/>
  <c r="J385" i="9"/>
  <c r="E385" i="9"/>
  <c r="D385" i="9"/>
  <c r="AH384" i="9"/>
  <c r="O384" i="9"/>
  <c r="N384" i="9"/>
  <c r="M384" i="9"/>
  <c r="K384" i="9"/>
  <c r="J384" i="9"/>
  <c r="E384" i="9"/>
  <c r="D384" i="9"/>
  <c r="AH383" i="9"/>
  <c r="O383" i="9"/>
  <c r="N383" i="9"/>
  <c r="M383" i="9"/>
  <c r="K383" i="9"/>
  <c r="J383" i="9"/>
  <c r="E383" i="9"/>
  <c r="D383" i="9"/>
  <c r="AH382" i="9"/>
  <c r="O382" i="9"/>
  <c r="M382" i="9"/>
  <c r="N382" i="9" s="1"/>
  <c r="K382" i="9"/>
  <c r="J382" i="9"/>
  <c r="E382" i="9"/>
  <c r="D382" i="9"/>
  <c r="AH381" i="9"/>
  <c r="O381" i="9"/>
  <c r="M381" i="9"/>
  <c r="N381" i="9" s="1"/>
  <c r="K381" i="9"/>
  <c r="J381" i="9"/>
  <c r="E381" i="9"/>
  <c r="D381" i="9"/>
  <c r="AH380" i="9"/>
  <c r="O380" i="9"/>
  <c r="M380" i="9"/>
  <c r="N380" i="9" s="1"/>
  <c r="K380" i="9"/>
  <c r="J380" i="9"/>
  <c r="E380" i="9"/>
  <c r="D380" i="9"/>
  <c r="AH379" i="9"/>
  <c r="O379" i="9"/>
  <c r="N379" i="9"/>
  <c r="M379" i="9"/>
  <c r="K379" i="9"/>
  <c r="J379" i="9"/>
  <c r="E379" i="9"/>
  <c r="D379" i="9"/>
  <c r="AH378" i="9"/>
  <c r="O378" i="9"/>
  <c r="N378" i="9"/>
  <c r="M378" i="9"/>
  <c r="K378" i="9"/>
  <c r="J378" i="9"/>
  <c r="E378" i="9"/>
  <c r="D378" i="9"/>
  <c r="AH377" i="9"/>
  <c r="O377" i="9"/>
  <c r="N377" i="9"/>
  <c r="M377" i="9"/>
  <c r="K377" i="9"/>
  <c r="J377" i="9"/>
  <c r="E377" i="9"/>
  <c r="D377" i="9"/>
  <c r="AH376" i="9"/>
  <c r="O376" i="9"/>
  <c r="N376" i="9"/>
  <c r="M376" i="9"/>
  <c r="K376" i="9"/>
  <c r="J376" i="9"/>
  <c r="E376" i="9"/>
  <c r="D376" i="9"/>
  <c r="AH375" i="9"/>
  <c r="O375" i="9"/>
  <c r="N375" i="9"/>
  <c r="M375" i="9"/>
  <c r="K375" i="9"/>
  <c r="J375" i="9"/>
  <c r="E375" i="9"/>
  <c r="D375" i="9"/>
  <c r="AH374" i="9"/>
  <c r="O374" i="9"/>
  <c r="M374" i="9"/>
  <c r="N374" i="9" s="1"/>
  <c r="K374" i="9"/>
  <c r="J374" i="9"/>
  <c r="E374" i="9"/>
  <c r="D374" i="9"/>
  <c r="AH373" i="9"/>
  <c r="O373" i="9"/>
  <c r="M373" i="9"/>
  <c r="N373" i="9" s="1"/>
  <c r="K373" i="9"/>
  <c r="J373" i="9"/>
  <c r="E373" i="9"/>
  <c r="D373" i="9"/>
  <c r="AH372" i="9"/>
  <c r="O372" i="9"/>
  <c r="N372" i="9"/>
  <c r="M372" i="9"/>
  <c r="K372" i="9"/>
  <c r="J372" i="9"/>
  <c r="E372" i="9"/>
  <c r="D372" i="9"/>
  <c r="AH371" i="9"/>
  <c r="O371" i="9"/>
  <c r="N371" i="9"/>
  <c r="M371" i="9"/>
  <c r="K371" i="9"/>
  <c r="J371" i="9"/>
  <c r="E371" i="9"/>
  <c r="D371" i="9"/>
  <c r="AH370" i="9"/>
  <c r="O370" i="9"/>
  <c r="N370" i="9"/>
  <c r="M370" i="9"/>
  <c r="K370" i="9"/>
  <c r="J370" i="9"/>
  <c r="E370" i="9"/>
  <c r="D370" i="9"/>
  <c r="AH369" i="9"/>
  <c r="O369" i="9"/>
  <c r="N369" i="9"/>
  <c r="M369" i="9"/>
  <c r="K369" i="9"/>
  <c r="J369" i="9"/>
  <c r="E369" i="9"/>
  <c r="D369" i="9"/>
  <c r="AH368" i="9"/>
  <c r="O368" i="9"/>
  <c r="N368" i="9"/>
  <c r="M368" i="9"/>
  <c r="K368" i="9"/>
  <c r="J368" i="9"/>
  <c r="E368" i="9"/>
  <c r="D368" i="9"/>
  <c r="AH367" i="9"/>
  <c r="O367" i="9"/>
  <c r="N367" i="9"/>
  <c r="M367" i="9"/>
  <c r="K367" i="9"/>
  <c r="J367" i="9"/>
  <c r="E367" i="9"/>
  <c r="D367" i="9"/>
  <c r="AH366" i="9"/>
  <c r="O366" i="9"/>
  <c r="M366" i="9"/>
  <c r="N366" i="9" s="1"/>
  <c r="K366" i="9"/>
  <c r="J366" i="9"/>
  <c r="E366" i="9"/>
  <c r="D366" i="9"/>
  <c r="AH365" i="9"/>
  <c r="O365" i="9"/>
  <c r="M365" i="9"/>
  <c r="N365" i="9" s="1"/>
  <c r="K365" i="9"/>
  <c r="J365" i="9"/>
  <c r="E365" i="9"/>
  <c r="D365" i="9"/>
  <c r="AH364" i="9"/>
  <c r="O364" i="9"/>
  <c r="N364" i="9"/>
  <c r="M364" i="9"/>
  <c r="K364" i="9"/>
  <c r="J364" i="9"/>
  <c r="E364" i="9"/>
  <c r="D364" i="9"/>
  <c r="AH363" i="9"/>
  <c r="O363" i="9"/>
  <c r="N363" i="9"/>
  <c r="M363" i="9"/>
  <c r="K363" i="9"/>
  <c r="J363" i="9"/>
  <c r="E363" i="9"/>
  <c r="D363" i="9"/>
  <c r="AH362" i="9"/>
  <c r="O362" i="9"/>
  <c r="N362" i="9"/>
  <c r="M362" i="9"/>
  <c r="K362" i="9"/>
  <c r="J362" i="9"/>
  <c r="E362" i="9"/>
  <c r="D362" i="9"/>
  <c r="AH361" i="9"/>
  <c r="O361" i="9"/>
  <c r="N361" i="9"/>
  <c r="M361" i="9"/>
  <c r="K361" i="9"/>
  <c r="J361" i="9"/>
  <c r="E361" i="9"/>
  <c r="D361" i="9"/>
  <c r="AH360" i="9"/>
  <c r="O360" i="9"/>
  <c r="N360" i="9"/>
  <c r="M360" i="9"/>
  <c r="K360" i="9"/>
  <c r="J360" i="9"/>
  <c r="E360" i="9"/>
  <c r="D360" i="9"/>
  <c r="AH359" i="9"/>
  <c r="O359" i="9"/>
  <c r="N359" i="9"/>
  <c r="M359" i="9"/>
  <c r="K359" i="9"/>
  <c r="J359" i="9"/>
  <c r="E359" i="9"/>
  <c r="D359" i="9"/>
  <c r="AH358" i="9"/>
  <c r="O358" i="9"/>
  <c r="M358" i="9"/>
  <c r="N358" i="9" s="1"/>
  <c r="K358" i="9"/>
  <c r="J358" i="9"/>
  <c r="E358" i="9"/>
  <c r="D358" i="9"/>
  <c r="AH357" i="9"/>
  <c r="O357" i="9"/>
  <c r="M357" i="9"/>
  <c r="N357" i="9" s="1"/>
  <c r="K357" i="9"/>
  <c r="J357" i="9"/>
  <c r="E357" i="9"/>
  <c r="D357" i="9"/>
  <c r="AH356" i="9"/>
  <c r="O356" i="9"/>
  <c r="N356" i="9"/>
  <c r="M356" i="9"/>
  <c r="K356" i="9"/>
  <c r="J356" i="9"/>
  <c r="E356" i="9"/>
  <c r="D356" i="9"/>
  <c r="AH355" i="9"/>
  <c r="O355" i="9"/>
  <c r="N355" i="9"/>
  <c r="M355" i="9"/>
  <c r="K355" i="9"/>
  <c r="J355" i="9"/>
  <c r="E355" i="9"/>
  <c r="D355" i="9"/>
  <c r="AH354" i="9"/>
  <c r="O354" i="9"/>
  <c r="N354" i="9"/>
  <c r="M354" i="9"/>
  <c r="K354" i="9"/>
  <c r="J354" i="9"/>
  <c r="E354" i="9"/>
  <c r="D354" i="9"/>
  <c r="AH353" i="9"/>
  <c r="O353" i="9"/>
  <c r="N353" i="9"/>
  <c r="M353" i="9"/>
  <c r="K353" i="9"/>
  <c r="J353" i="9"/>
  <c r="E353" i="9"/>
  <c r="D353" i="9"/>
  <c r="AH352" i="9"/>
  <c r="O352" i="9"/>
  <c r="N352" i="9"/>
  <c r="M352" i="9"/>
  <c r="K352" i="9"/>
  <c r="J352" i="9"/>
  <c r="E352" i="9"/>
  <c r="D352" i="9"/>
  <c r="AH351" i="9"/>
  <c r="O351" i="9"/>
  <c r="N351" i="9"/>
  <c r="M351" i="9"/>
  <c r="K351" i="9"/>
  <c r="J351" i="9"/>
  <c r="E351" i="9"/>
  <c r="D351" i="9"/>
  <c r="AH350" i="9"/>
  <c r="O350" i="9"/>
  <c r="M350" i="9"/>
  <c r="N350" i="9" s="1"/>
  <c r="K350" i="9"/>
  <c r="J350" i="9"/>
  <c r="E350" i="9"/>
  <c r="D350" i="9"/>
  <c r="AH349" i="9"/>
  <c r="O349" i="9"/>
  <c r="M349" i="9"/>
  <c r="N349" i="9" s="1"/>
  <c r="K349" i="9"/>
  <c r="J349" i="9"/>
  <c r="E349" i="9"/>
  <c r="D349" i="9"/>
  <c r="AH348" i="9"/>
  <c r="O348" i="9"/>
  <c r="N348" i="9"/>
  <c r="M348" i="9"/>
  <c r="K348" i="9"/>
  <c r="J348" i="9"/>
  <c r="E348" i="9"/>
  <c r="D348" i="9"/>
  <c r="AH347" i="9"/>
  <c r="O347" i="9"/>
  <c r="N347" i="9"/>
  <c r="M347" i="9"/>
  <c r="K347" i="9"/>
  <c r="J347" i="9"/>
  <c r="E347" i="9"/>
  <c r="D347" i="9"/>
  <c r="AH346" i="9"/>
  <c r="O346" i="9"/>
  <c r="N346" i="9"/>
  <c r="M346" i="9"/>
  <c r="K346" i="9"/>
  <c r="J346" i="9"/>
  <c r="E346" i="9"/>
  <c r="D346" i="9"/>
  <c r="AH345" i="9"/>
  <c r="O345" i="9"/>
  <c r="N345" i="9"/>
  <c r="M345" i="9"/>
  <c r="K345" i="9"/>
  <c r="J345" i="9"/>
  <c r="E345" i="9"/>
  <c r="D345" i="9"/>
  <c r="AH344" i="9"/>
  <c r="O344" i="9"/>
  <c r="N344" i="9"/>
  <c r="M344" i="9"/>
  <c r="K344" i="9"/>
  <c r="J344" i="9"/>
  <c r="E344" i="9"/>
  <c r="D344" i="9"/>
  <c r="AH343" i="9"/>
  <c r="O343" i="9"/>
  <c r="N343" i="9"/>
  <c r="M343" i="9"/>
  <c r="K343" i="9"/>
  <c r="J343" i="9"/>
  <c r="E343" i="9"/>
  <c r="D343" i="9"/>
  <c r="AH342" i="9"/>
  <c r="O342" i="9"/>
  <c r="M342" i="9"/>
  <c r="N342" i="9" s="1"/>
  <c r="K342" i="9"/>
  <c r="J342" i="9"/>
  <c r="E342" i="9"/>
  <c r="D342" i="9"/>
  <c r="AH341" i="9"/>
  <c r="O341" i="9"/>
  <c r="M341" i="9"/>
  <c r="N341" i="9" s="1"/>
  <c r="K341" i="9"/>
  <c r="J341" i="9"/>
  <c r="E341" i="9"/>
  <c r="D341" i="9"/>
  <c r="AH340" i="9"/>
  <c r="O340" i="9"/>
  <c r="N340" i="9"/>
  <c r="M340" i="9"/>
  <c r="K340" i="9"/>
  <c r="J340" i="9"/>
  <c r="E340" i="9"/>
  <c r="D340" i="9"/>
  <c r="AH339" i="9"/>
  <c r="O339" i="9"/>
  <c r="N339" i="9"/>
  <c r="M339" i="9"/>
  <c r="K339" i="9"/>
  <c r="J339" i="9"/>
  <c r="E339" i="9"/>
  <c r="D339" i="9"/>
  <c r="AH338" i="9"/>
  <c r="O338" i="9"/>
  <c r="N338" i="9"/>
  <c r="M338" i="9"/>
  <c r="K338" i="9"/>
  <c r="J338" i="9"/>
  <c r="E338" i="9"/>
  <c r="D338" i="9"/>
  <c r="AH337" i="9"/>
  <c r="O337" i="9"/>
  <c r="N337" i="9"/>
  <c r="M337" i="9"/>
  <c r="K337" i="9"/>
  <c r="J337" i="9"/>
  <c r="E337" i="9"/>
  <c r="D337" i="9"/>
  <c r="AH336" i="9"/>
  <c r="O336" i="9"/>
  <c r="N336" i="9"/>
  <c r="M336" i="9"/>
  <c r="K336" i="9"/>
  <c r="J336" i="9"/>
  <c r="E336" i="9"/>
  <c r="D336" i="9"/>
  <c r="AH335" i="9"/>
  <c r="O335" i="9"/>
  <c r="N335" i="9"/>
  <c r="M335" i="9"/>
  <c r="K335" i="9"/>
  <c r="J335" i="9"/>
  <c r="E335" i="9"/>
  <c r="D335" i="9"/>
  <c r="AH334" i="9"/>
  <c r="O334" i="9"/>
  <c r="M334" i="9"/>
  <c r="N334" i="9" s="1"/>
  <c r="K334" i="9"/>
  <c r="J334" i="9"/>
  <c r="E334" i="9"/>
  <c r="D334" i="9"/>
  <c r="AH333" i="9"/>
  <c r="O333" i="9"/>
  <c r="M333" i="9"/>
  <c r="N333" i="9" s="1"/>
  <c r="K333" i="9"/>
  <c r="J333" i="9"/>
  <c r="E333" i="9"/>
  <c r="D333" i="9"/>
  <c r="AH332" i="9"/>
  <c r="O332" i="9"/>
  <c r="M332" i="9"/>
  <c r="N332" i="9" s="1"/>
  <c r="K332" i="9"/>
  <c r="J332" i="9"/>
  <c r="E332" i="9"/>
  <c r="D332" i="9"/>
  <c r="AH331" i="9"/>
  <c r="O331" i="9"/>
  <c r="N331" i="9"/>
  <c r="M331" i="9"/>
  <c r="K331" i="9"/>
  <c r="J331" i="9"/>
  <c r="E331" i="9"/>
  <c r="D331" i="9"/>
  <c r="AH330" i="9"/>
  <c r="O330" i="9"/>
  <c r="N330" i="9"/>
  <c r="M330" i="9"/>
  <c r="K330" i="9"/>
  <c r="J330" i="9"/>
  <c r="E330" i="9"/>
  <c r="D330" i="9"/>
  <c r="AH329" i="9"/>
  <c r="O329" i="9"/>
  <c r="N329" i="9"/>
  <c r="M329" i="9"/>
  <c r="K329" i="9"/>
  <c r="J329" i="9"/>
  <c r="E329" i="9"/>
  <c r="D329" i="9"/>
  <c r="AH328" i="9"/>
  <c r="O328" i="9"/>
  <c r="N328" i="9"/>
  <c r="M328" i="9"/>
  <c r="K328" i="9"/>
  <c r="J328" i="9"/>
  <c r="E328" i="9"/>
  <c r="D328" i="9"/>
  <c r="AH327" i="9"/>
  <c r="O327" i="9"/>
  <c r="N327" i="9"/>
  <c r="M327" i="9"/>
  <c r="K327" i="9"/>
  <c r="J327" i="9"/>
  <c r="E327" i="9"/>
  <c r="D327" i="9"/>
  <c r="AH326" i="9"/>
  <c r="O326" i="9"/>
  <c r="N326" i="9"/>
  <c r="M326" i="9"/>
  <c r="K326" i="9"/>
  <c r="J326" i="9"/>
  <c r="E326" i="9"/>
  <c r="D326" i="9"/>
  <c r="AH325" i="9"/>
  <c r="O325" i="9"/>
  <c r="N325" i="9"/>
  <c r="M325" i="9"/>
  <c r="K325" i="9"/>
  <c r="J325" i="9"/>
  <c r="E325" i="9"/>
  <c r="D325" i="9"/>
  <c r="AH324" i="9"/>
  <c r="O324" i="9"/>
  <c r="M324" i="9"/>
  <c r="N324" i="9" s="1"/>
  <c r="K324" i="9"/>
  <c r="J324" i="9"/>
  <c r="E324" i="9"/>
  <c r="D324" i="9"/>
  <c r="AH323" i="9"/>
  <c r="O323" i="9"/>
  <c r="N323" i="9"/>
  <c r="M323" i="9"/>
  <c r="K323" i="9"/>
  <c r="J323" i="9"/>
  <c r="E323" i="9"/>
  <c r="D323" i="9"/>
  <c r="AH322" i="9"/>
  <c r="O322" i="9"/>
  <c r="N322" i="9"/>
  <c r="M322" i="9"/>
  <c r="K322" i="9"/>
  <c r="J322" i="9"/>
  <c r="E322" i="9"/>
  <c r="D322" i="9"/>
  <c r="AH321" i="9"/>
  <c r="O321" i="9"/>
  <c r="N321" i="9"/>
  <c r="M321" i="9"/>
  <c r="K321" i="9"/>
  <c r="J321" i="9"/>
  <c r="E321" i="9"/>
  <c r="D321" i="9"/>
  <c r="AH320" i="9"/>
  <c r="O320" i="9"/>
  <c r="M320" i="9"/>
  <c r="N320" i="9" s="1"/>
  <c r="K320" i="9"/>
  <c r="J320" i="9"/>
  <c r="E320" i="9"/>
  <c r="D320" i="9"/>
  <c r="AH319" i="9"/>
  <c r="O319" i="9"/>
  <c r="N319" i="9"/>
  <c r="M319" i="9"/>
  <c r="K319" i="9"/>
  <c r="J319" i="9"/>
  <c r="E319" i="9"/>
  <c r="D319" i="9"/>
  <c r="AH318" i="9"/>
  <c r="O318" i="9"/>
  <c r="M318" i="9"/>
  <c r="N318" i="9" s="1"/>
  <c r="K318" i="9"/>
  <c r="J318" i="9"/>
  <c r="E318" i="9"/>
  <c r="D318" i="9"/>
  <c r="AH317" i="9"/>
  <c r="O317" i="9"/>
  <c r="M317" i="9"/>
  <c r="N317" i="9" s="1"/>
  <c r="K317" i="9"/>
  <c r="J317" i="9"/>
  <c r="E317" i="9"/>
  <c r="D317" i="9"/>
  <c r="AH316" i="9"/>
  <c r="O316" i="9"/>
  <c r="M316" i="9"/>
  <c r="N316" i="9" s="1"/>
  <c r="K316" i="9"/>
  <c r="J316" i="9"/>
  <c r="E316" i="9"/>
  <c r="D316" i="9"/>
  <c r="AH315" i="9"/>
  <c r="O315" i="9"/>
  <c r="N315" i="9"/>
  <c r="M315" i="9"/>
  <c r="K315" i="9"/>
  <c r="J315" i="9"/>
  <c r="E315" i="9"/>
  <c r="D315" i="9"/>
  <c r="AH314" i="9"/>
  <c r="O314" i="9"/>
  <c r="N314" i="9"/>
  <c r="M314" i="9"/>
  <c r="K314" i="9"/>
  <c r="J314" i="9"/>
  <c r="E314" i="9"/>
  <c r="D314" i="9"/>
  <c r="AH313" i="9"/>
  <c r="O313" i="9"/>
  <c r="M313" i="9"/>
  <c r="N313" i="9" s="1"/>
  <c r="K313" i="9"/>
  <c r="J313" i="9"/>
  <c r="E313" i="9"/>
  <c r="D313" i="9"/>
  <c r="AH312" i="9"/>
  <c r="O312" i="9"/>
  <c r="N312" i="9"/>
  <c r="M312" i="9"/>
  <c r="K312" i="9"/>
  <c r="J312" i="9"/>
  <c r="E312" i="9"/>
  <c r="D312" i="9"/>
  <c r="AH311" i="9"/>
  <c r="O311" i="9"/>
  <c r="M311" i="9"/>
  <c r="N311" i="9" s="1"/>
  <c r="K311" i="9"/>
  <c r="J311" i="9"/>
  <c r="E311" i="9"/>
  <c r="D311" i="9"/>
  <c r="AH310" i="9"/>
  <c r="O310" i="9"/>
  <c r="M310" i="9"/>
  <c r="N310" i="9" s="1"/>
  <c r="K310" i="9"/>
  <c r="J310" i="9"/>
  <c r="E310" i="9"/>
  <c r="D310" i="9"/>
  <c r="AH309" i="9"/>
  <c r="O309" i="9"/>
  <c r="M309" i="9"/>
  <c r="N309" i="9" s="1"/>
  <c r="K309" i="9"/>
  <c r="J309" i="9"/>
  <c r="E309" i="9"/>
  <c r="D309" i="9"/>
  <c r="AH308" i="9"/>
  <c r="O308" i="9"/>
  <c r="M308" i="9"/>
  <c r="N308" i="9" s="1"/>
  <c r="K308" i="9"/>
  <c r="J308" i="9"/>
  <c r="E308" i="9"/>
  <c r="D308" i="9"/>
  <c r="AH307" i="9"/>
  <c r="O307" i="9"/>
  <c r="M307" i="9"/>
  <c r="N307" i="9" s="1"/>
  <c r="K307" i="9"/>
  <c r="J307" i="9"/>
  <c r="E307" i="9"/>
  <c r="D307" i="9"/>
  <c r="AH306" i="9"/>
  <c r="O306" i="9"/>
  <c r="N306" i="9"/>
  <c r="M306" i="9"/>
  <c r="K306" i="9"/>
  <c r="J306" i="9"/>
  <c r="E306" i="9"/>
  <c r="D306" i="9"/>
  <c r="AH305" i="9"/>
  <c r="O305" i="9"/>
  <c r="N305" i="9"/>
  <c r="M305" i="9"/>
  <c r="K305" i="9"/>
  <c r="J305" i="9"/>
  <c r="E305" i="9"/>
  <c r="D305" i="9"/>
  <c r="AH304" i="9"/>
  <c r="O304" i="9"/>
  <c r="N304" i="9"/>
  <c r="M304" i="9"/>
  <c r="K304" i="9"/>
  <c r="J304" i="9"/>
  <c r="E304" i="9"/>
  <c r="D304" i="9"/>
  <c r="AH303" i="9"/>
  <c r="O303" i="9"/>
  <c r="M303" i="9"/>
  <c r="N303" i="9" s="1"/>
  <c r="K303" i="9"/>
  <c r="J303" i="9"/>
  <c r="E303" i="9"/>
  <c r="D303" i="9"/>
  <c r="AH302" i="9"/>
  <c r="O302" i="9"/>
  <c r="M302" i="9"/>
  <c r="N302" i="9" s="1"/>
  <c r="K302" i="9"/>
  <c r="J302" i="9"/>
  <c r="E302" i="9"/>
  <c r="D302" i="9"/>
  <c r="AH301" i="9"/>
  <c r="O301" i="9"/>
  <c r="M301" i="9"/>
  <c r="N301" i="9" s="1"/>
  <c r="K301" i="9"/>
  <c r="J301" i="9"/>
  <c r="E301" i="9"/>
  <c r="D301" i="9"/>
  <c r="AH300" i="9"/>
  <c r="O300" i="9"/>
  <c r="M300" i="9"/>
  <c r="N300" i="9" s="1"/>
  <c r="K300" i="9"/>
  <c r="J300" i="9"/>
  <c r="E300" i="9"/>
  <c r="D300" i="9"/>
  <c r="AH299" i="9"/>
  <c r="O299" i="9"/>
  <c r="M299" i="9"/>
  <c r="N299" i="9" s="1"/>
  <c r="K299" i="9"/>
  <c r="J299" i="9"/>
  <c r="E299" i="9"/>
  <c r="D299" i="9"/>
  <c r="AH298" i="9"/>
  <c r="O298" i="9"/>
  <c r="N298" i="9"/>
  <c r="M298" i="9"/>
  <c r="K298" i="9"/>
  <c r="J298" i="9"/>
  <c r="E298" i="9"/>
  <c r="D298" i="9"/>
  <c r="AH297" i="9"/>
  <c r="O297" i="9"/>
  <c r="M297" i="9"/>
  <c r="N297" i="9" s="1"/>
  <c r="K297" i="9"/>
  <c r="J297" i="9"/>
  <c r="E297" i="9"/>
  <c r="D297" i="9"/>
  <c r="AH296" i="9"/>
  <c r="O296" i="9"/>
  <c r="N296" i="9"/>
  <c r="M296" i="9"/>
  <c r="K296" i="9"/>
  <c r="J296" i="9"/>
  <c r="E296" i="9"/>
  <c r="D296" i="9"/>
  <c r="AH295" i="9"/>
  <c r="O295" i="9"/>
  <c r="M295" i="9"/>
  <c r="N295" i="9" s="1"/>
  <c r="K295" i="9"/>
  <c r="J295" i="9"/>
  <c r="E295" i="9"/>
  <c r="D295" i="9"/>
  <c r="AH294" i="9"/>
  <c r="O294" i="9"/>
  <c r="M294" i="9"/>
  <c r="N294" i="9" s="1"/>
  <c r="K294" i="9"/>
  <c r="J294" i="9"/>
  <c r="E294" i="9"/>
  <c r="D294" i="9"/>
  <c r="AH293" i="9"/>
  <c r="O293" i="9"/>
  <c r="M293" i="9"/>
  <c r="N293" i="9" s="1"/>
  <c r="K293" i="9"/>
  <c r="J293" i="9"/>
  <c r="E293" i="9"/>
  <c r="D293" i="9"/>
  <c r="AH292" i="9"/>
  <c r="O292" i="9"/>
  <c r="N292" i="9"/>
  <c r="M292" i="9"/>
  <c r="K292" i="9"/>
  <c r="J292" i="9"/>
  <c r="E292" i="9"/>
  <c r="D292" i="9"/>
  <c r="AH291" i="9"/>
  <c r="O291" i="9"/>
  <c r="N291" i="9"/>
  <c r="M291" i="9"/>
  <c r="K291" i="9"/>
  <c r="J291" i="9"/>
  <c r="E291" i="9"/>
  <c r="D291" i="9"/>
  <c r="AH290" i="9"/>
  <c r="O290" i="9"/>
  <c r="N290" i="9"/>
  <c r="M290" i="9"/>
  <c r="K290" i="9"/>
  <c r="J290" i="9"/>
  <c r="E290" i="9"/>
  <c r="D290" i="9"/>
  <c r="AH289" i="9"/>
  <c r="O289" i="9"/>
  <c r="N289" i="9"/>
  <c r="M289" i="9"/>
  <c r="K289" i="9"/>
  <c r="J289" i="9"/>
  <c r="E289" i="9"/>
  <c r="D289" i="9"/>
  <c r="AH288" i="9"/>
  <c r="O288" i="9"/>
  <c r="N288" i="9"/>
  <c r="M288" i="9"/>
  <c r="K288" i="9"/>
  <c r="J288" i="9"/>
  <c r="E288" i="9"/>
  <c r="D288" i="9"/>
  <c r="AH287" i="9"/>
  <c r="O287" i="9"/>
  <c r="M287" i="9"/>
  <c r="N287" i="9" s="1"/>
  <c r="K287" i="9"/>
  <c r="J287" i="9"/>
  <c r="E287" i="9"/>
  <c r="D287" i="9"/>
  <c r="AH286" i="9"/>
  <c r="O286" i="9"/>
  <c r="M286" i="9"/>
  <c r="N286" i="9" s="1"/>
  <c r="K286" i="9"/>
  <c r="J286" i="9"/>
  <c r="E286" i="9"/>
  <c r="D286" i="9"/>
  <c r="AH285" i="9"/>
  <c r="O285" i="9"/>
  <c r="N285" i="9"/>
  <c r="M285" i="9"/>
  <c r="K285" i="9"/>
  <c r="J285" i="9"/>
  <c r="E285" i="9"/>
  <c r="D285" i="9"/>
  <c r="AH284" i="9"/>
  <c r="O284" i="9"/>
  <c r="M284" i="9"/>
  <c r="N284" i="9" s="1"/>
  <c r="K284" i="9"/>
  <c r="J284" i="9"/>
  <c r="E284" i="9"/>
  <c r="D284" i="9"/>
  <c r="AH283" i="9"/>
  <c r="O283" i="9"/>
  <c r="N283" i="9"/>
  <c r="M283" i="9"/>
  <c r="K283" i="9"/>
  <c r="J283" i="9"/>
  <c r="E283" i="9"/>
  <c r="D283" i="9"/>
  <c r="AH282" i="9"/>
  <c r="O282" i="9"/>
  <c r="N282" i="9"/>
  <c r="M282" i="9"/>
  <c r="K282" i="9"/>
  <c r="J282" i="9"/>
  <c r="E282" i="9"/>
  <c r="D282" i="9"/>
  <c r="AH281" i="9"/>
  <c r="O281" i="9"/>
  <c r="N281" i="9"/>
  <c r="M281" i="9"/>
  <c r="K281" i="9"/>
  <c r="J281" i="9"/>
  <c r="E281" i="9"/>
  <c r="D281" i="9"/>
  <c r="AH280" i="9"/>
  <c r="O280" i="9"/>
  <c r="N280" i="9"/>
  <c r="M280" i="9"/>
  <c r="K280" i="9"/>
  <c r="J280" i="9"/>
  <c r="E280" i="9"/>
  <c r="D280" i="9"/>
  <c r="AH279" i="9"/>
  <c r="O279" i="9"/>
  <c r="M279" i="9"/>
  <c r="N279" i="9" s="1"/>
  <c r="K279" i="9"/>
  <c r="J279" i="9"/>
  <c r="E279" i="9"/>
  <c r="D279" i="9"/>
  <c r="AH278" i="9"/>
  <c r="O278" i="9"/>
  <c r="M278" i="9"/>
  <c r="N278" i="9" s="1"/>
  <c r="K278" i="9"/>
  <c r="J278" i="9"/>
  <c r="E278" i="9"/>
  <c r="D278" i="9"/>
  <c r="AH277" i="9"/>
  <c r="O277" i="9"/>
  <c r="N277" i="9"/>
  <c r="M277" i="9"/>
  <c r="K277" i="9"/>
  <c r="J277" i="9"/>
  <c r="E277" i="9"/>
  <c r="D277" i="9"/>
  <c r="AH276" i="9"/>
  <c r="O276" i="9"/>
  <c r="M276" i="9"/>
  <c r="N276" i="9" s="1"/>
  <c r="K276" i="9"/>
  <c r="J276" i="9"/>
  <c r="E276" i="9"/>
  <c r="D276" i="9"/>
  <c r="AH275" i="9"/>
  <c r="O275" i="9"/>
  <c r="M275" i="9"/>
  <c r="N275" i="9" s="1"/>
  <c r="K275" i="9"/>
  <c r="J275" i="9"/>
  <c r="E275" i="9"/>
  <c r="D275" i="9"/>
  <c r="AH274" i="9"/>
  <c r="O274" i="9"/>
  <c r="N274" i="9"/>
  <c r="M274" i="9"/>
  <c r="K274" i="9"/>
  <c r="J274" i="9"/>
  <c r="E274" i="9"/>
  <c r="D274" i="9"/>
  <c r="AH273" i="9"/>
  <c r="O273" i="9"/>
  <c r="N273" i="9"/>
  <c r="M273" i="9"/>
  <c r="K273" i="9"/>
  <c r="J273" i="9"/>
  <c r="E273" i="9"/>
  <c r="D273" i="9"/>
  <c r="AH272" i="9"/>
  <c r="O272" i="9"/>
  <c r="N272" i="9"/>
  <c r="M272" i="9"/>
  <c r="K272" i="9"/>
  <c r="J272" i="9"/>
  <c r="E272" i="9"/>
  <c r="D272" i="9"/>
  <c r="AH271" i="9"/>
  <c r="O271" i="9"/>
  <c r="M271" i="9"/>
  <c r="N271" i="9" s="1"/>
  <c r="K271" i="9"/>
  <c r="J271" i="9"/>
  <c r="E271" i="9"/>
  <c r="D271" i="9"/>
  <c r="AH270" i="9"/>
  <c r="O270" i="9"/>
  <c r="M270" i="9"/>
  <c r="N270" i="9" s="1"/>
  <c r="K270" i="9"/>
  <c r="J270" i="9"/>
  <c r="E270" i="9"/>
  <c r="D270" i="9"/>
  <c r="AH269" i="9"/>
  <c r="O269" i="9"/>
  <c r="N269" i="9"/>
  <c r="M269" i="9"/>
  <c r="K269" i="9"/>
  <c r="J269" i="9"/>
  <c r="E269" i="9"/>
  <c r="D269" i="9"/>
  <c r="AH268" i="9"/>
  <c r="O268" i="9"/>
  <c r="M268" i="9"/>
  <c r="N268" i="9" s="1"/>
  <c r="K268" i="9"/>
  <c r="J268" i="9"/>
  <c r="E268" i="9"/>
  <c r="D268" i="9"/>
  <c r="AH267" i="9"/>
  <c r="O267" i="9"/>
  <c r="M267" i="9"/>
  <c r="N267" i="9" s="1"/>
  <c r="K267" i="9"/>
  <c r="J267" i="9"/>
  <c r="E267" i="9"/>
  <c r="D267" i="9"/>
  <c r="AH266" i="9"/>
  <c r="O266" i="9"/>
  <c r="N266" i="9"/>
  <c r="M266" i="9"/>
  <c r="K266" i="9"/>
  <c r="J266" i="9"/>
  <c r="E266" i="9"/>
  <c r="D266" i="9"/>
  <c r="AH265" i="9"/>
  <c r="O265" i="9"/>
  <c r="N265" i="9"/>
  <c r="M265" i="9"/>
  <c r="K265" i="9"/>
  <c r="J265" i="9"/>
  <c r="E265" i="9"/>
  <c r="D265" i="9"/>
  <c r="AH264" i="9"/>
  <c r="O264" i="9"/>
  <c r="N264" i="9"/>
  <c r="M264" i="9"/>
  <c r="K264" i="9"/>
  <c r="J264" i="9"/>
  <c r="E264" i="9"/>
  <c r="D264" i="9"/>
  <c r="AH263" i="9"/>
  <c r="O263" i="9"/>
  <c r="M263" i="9"/>
  <c r="N263" i="9" s="1"/>
  <c r="K263" i="9"/>
  <c r="J263" i="9"/>
  <c r="E263" i="9"/>
  <c r="D263" i="9"/>
  <c r="AH262" i="9"/>
  <c r="O262" i="9"/>
  <c r="M262" i="9"/>
  <c r="N262" i="9" s="1"/>
  <c r="K262" i="9"/>
  <c r="J262" i="9"/>
  <c r="E262" i="9"/>
  <c r="D262" i="9"/>
  <c r="AH261" i="9"/>
  <c r="O261" i="9"/>
  <c r="N261" i="9"/>
  <c r="M261" i="9"/>
  <c r="K261" i="9"/>
  <c r="J261" i="9"/>
  <c r="E261" i="9"/>
  <c r="D261" i="9"/>
  <c r="AH260" i="9"/>
  <c r="O260" i="9"/>
  <c r="M260" i="9"/>
  <c r="N260" i="9" s="1"/>
  <c r="K260" i="9"/>
  <c r="J260" i="9"/>
  <c r="E260" i="9"/>
  <c r="D260" i="9"/>
  <c r="AH259" i="9"/>
  <c r="O259" i="9"/>
  <c r="M259" i="9"/>
  <c r="N259" i="9" s="1"/>
  <c r="K259" i="9"/>
  <c r="J259" i="9"/>
  <c r="E259" i="9"/>
  <c r="D259" i="9"/>
  <c r="AH258" i="9"/>
  <c r="O258" i="9"/>
  <c r="M258" i="9"/>
  <c r="N258" i="9" s="1"/>
  <c r="K258" i="9"/>
  <c r="J258" i="9"/>
  <c r="E258" i="9"/>
  <c r="D258" i="9"/>
  <c r="AH257" i="9"/>
  <c r="O257" i="9"/>
  <c r="N257" i="9"/>
  <c r="M257" i="9"/>
  <c r="K257" i="9"/>
  <c r="J257" i="9"/>
  <c r="E257" i="9"/>
  <c r="D257" i="9"/>
  <c r="AH256" i="9"/>
  <c r="O256" i="9"/>
  <c r="M256" i="9"/>
  <c r="N256" i="9" s="1"/>
  <c r="K256" i="9"/>
  <c r="J256" i="9"/>
  <c r="E256" i="9"/>
  <c r="D256" i="9"/>
  <c r="AH255" i="9"/>
  <c r="O255" i="9"/>
  <c r="M255" i="9"/>
  <c r="N255" i="9" s="1"/>
  <c r="K255" i="9"/>
  <c r="J255" i="9"/>
  <c r="E255" i="9"/>
  <c r="D255" i="9"/>
  <c r="AH254" i="9"/>
  <c r="O254" i="9"/>
  <c r="M254" i="9"/>
  <c r="N254" i="9" s="1"/>
  <c r="K254" i="9"/>
  <c r="J254" i="9"/>
  <c r="E254" i="9"/>
  <c r="D254" i="9"/>
  <c r="AH253" i="9"/>
  <c r="O253" i="9"/>
  <c r="N253" i="9"/>
  <c r="M253" i="9"/>
  <c r="K253" i="9"/>
  <c r="J253" i="9"/>
  <c r="E253" i="9"/>
  <c r="D253" i="9"/>
  <c r="AH252" i="9"/>
  <c r="O252" i="9"/>
  <c r="M252" i="9"/>
  <c r="N252" i="9" s="1"/>
  <c r="K252" i="9"/>
  <c r="J252" i="9"/>
  <c r="E252" i="9"/>
  <c r="D252" i="9"/>
  <c r="AH251" i="9"/>
  <c r="O251" i="9"/>
  <c r="N251" i="9"/>
  <c r="M251" i="9"/>
  <c r="K251" i="9"/>
  <c r="J251" i="9"/>
  <c r="E251" i="9"/>
  <c r="D251" i="9"/>
  <c r="AH250" i="9"/>
  <c r="O250" i="9"/>
  <c r="M250" i="9"/>
  <c r="N250" i="9" s="1"/>
  <c r="K250" i="9"/>
  <c r="J250" i="9"/>
  <c r="E250" i="9"/>
  <c r="D250" i="9"/>
  <c r="AH249" i="9"/>
  <c r="O249" i="9"/>
  <c r="M249" i="9"/>
  <c r="N249" i="9" s="1"/>
  <c r="K249" i="9"/>
  <c r="J249" i="9"/>
  <c r="E249" i="9"/>
  <c r="D249" i="9"/>
  <c r="AH248" i="9"/>
  <c r="O248" i="9"/>
  <c r="M248" i="9"/>
  <c r="N248" i="9" s="1"/>
  <c r="K248" i="9"/>
  <c r="J248" i="9"/>
  <c r="E248" i="9"/>
  <c r="D248" i="9"/>
  <c r="AH247" i="9"/>
  <c r="O247" i="9"/>
  <c r="M247" i="9"/>
  <c r="N247" i="9" s="1"/>
  <c r="K247" i="9"/>
  <c r="J247" i="9"/>
  <c r="E247" i="9"/>
  <c r="D247" i="9"/>
  <c r="AH246" i="9"/>
  <c r="O246" i="9"/>
  <c r="N246" i="9"/>
  <c r="M246" i="9"/>
  <c r="K246" i="9"/>
  <c r="J246" i="9"/>
  <c r="E246" i="9"/>
  <c r="D246" i="9"/>
  <c r="AH245" i="9"/>
  <c r="O245" i="9"/>
  <c r="M245" i="9"/>
  <c r="N245" i="9" s="1"/>
  <c r="K245" i="9"/>
  <c r="J245" i="9"/>
  <c r="E245" i="9"/>
  <c r="D245" i="9"/>
  <c r="AH244" i="9"/>
  <c r="O244" i="9"/>
  <c r="M244" i="9"/>
  <c r="N244" i="9" s="1"/>
  <c r="K244" i="9"/>
  <c r="J244" i="9"/>
  <c r="E244" i="9"/>
  <c r="D244" i="9"/>
  <c r="AH243" i="9"/>
  <c r="O243" i="9"/>
  <c r="M243" i="9"/>
  <c r="N243" i="9" s="1"/>
  <c r="K243" i="9"/>
  <c r="J243" i="9"/>
  <c r="E243" i="9"/>
  <c r="D243" i="9"/>
  <c r="AH242" i="9"/>
  <c r="O242" i="9"/>
  <c r="N242" i="9"/>
  <c r="M242" i="9"/>
  <c r="K242" i="9"/>
  <c r="J242" i="9"/>
  <c r="E242" i="9"/>
  <c r="D242" i="9"/>
  <c r="AH241" i="9"/>
  <c r="O241" i="9"/>
  <c r="M241" i="9"/>
  <c r="N241" i="9" s="1"/>
  <c r="K241" i="9"/>
  <c r="J241" i="9"/>
  <c r="E241" i="9"/>
  <c r="D241" i="9"/>
  <c r="AH240" i="9"/>
  <c r="O240" i="9"/>
  <c r="M240" i="9"/>
  <c r="N240" i="9" s="1"/>
  <c r="K240" i="9"/>
  <c r="J240" i="9"/>
  <c r="E240" i="9"/>
  <c r="D240" i="9"/>
  <c r="AH239" i="9"/>
  <c r="O239" i="9"/>
  <c r="M239" i="9"/>
  <c r="N239" i="9" s="1"/>
  <c r="K239" i="9"/>
  <c r="J239" i="9"/>
  <c r="E239" i="9"/>
  <c r="D239" i="9"/>
  <c r="AH238" i="9"/>
  <c r="O238" i="9"/>
  <c r="N238" i="9"/>
  <c r="M238" i="9"/>
  <c r="K238" i="9"/>
  <c r="J238" i="9"/>
  <c r="E238" i="9"/>
  <c r="D238" i="9"/>
  <c r="AH237" i="9"/>
  <c r="O237" i="9"/>
  <c r="M237" i="9"/>
  <c r="N237" i="9" s="1"/>
  <c r="K237" i="9"/>
  <c r="J237" i="9"/>
  <c r="E237" i="9"/>
  <c r="D237" i="9"/>
  <c r="AH236" i="9"/>
  <c r="O236" i="9"/>
  <c r="N236" i="9"/>
  <c r="M236" i="9"/>
  <c r="K236" i="9"/>
  <c r="J236" i="9"/>
  <c r="E236" i="9"/>
  <c r="D236" i="9"/>
  <c r="AH235" i="9"/>
  <c r="O235" i="9"/>
  <c r="N235" i="9"/>
  <c r="M235" i="9"/>
  <c r="K235" i="9"/>
  <c r="J235" i="9"/>
  <c r="E235" i="9"/>
  <c r="D235" i="9"/>
  <c r="AH234" i="9"/>
  <c r="O234" i="9"/>
  <c r="N234" i="9"/>
  <c r="M234" i="9"/>
  <c r="K234" i="9"/>
  <c r="J234" i="9"/>
  <c r="E234" i="9"/>
  <c r="D234" i="9"/>
  <c r="AH233" i="9"/>
  <c r="O233" i="9"/>
  <c r="M233" i="9"/>
  <c r="N233" i="9" s="1"/>
  <c r="K233" i="9"/>
  <c r="J233" i="9"/>
  <c r="E233" i="9"/>
  <c r="D233" i="9"/>
  <c r="AH232" i="9"/>
  <c r="O232" i="9"/>
  <c r="M232" i="9"/>
  <c r="N232" i="9" s="1"/>
  <c r="K232" i="9"/>
  <c r="J232" i="9"/>
  <c r="E232" i="9"/>
  <c r="D232" i="9"/>
  <c r="AH231" i="9"/>
  <c r="O231" i="9"/>
  <c r="M231" i="9"/>
  <c r="N231" i="9" s="1"/>
  <c r="K231" i="9"/>
  <c r="J231" i="9"/>
  <c r="E231" i="9"/>
  <c r="D231" i="9"/>
  <c r="AH230" i="9"/>
  <c r="O230" i="9"/>
  <c r="N230" i="9"/>
  <c r="M230" i="9"/>
  <c r="K230" i="9"/>
  <c r="J230" i="9"/>
  <c r="E230" i="9"/>
  <c r="D230" i="9"/>
  <c r="AH229" i="9"/>
  <c r="O229" i="9"/>
  <c r="M229" i="9"/>
  <c r="N229" i="9" s="1"/>
  <c r="K229" i="9"/>
  <c r="J229" i="9"/>
  <c r="E229" i="9"/>
  <c r="D229" i="9"/>
  <c r="AH228" i="9"/>
  <c r="O228" i="9"/>
  <c r="N228" i="9"/>
  <c r="M228" i="9"/>
  <c r="K228" i="9"/>
  <c r="J228" i="9"/>
  <c r="E228" i="9"/>
  <c r="D228" i="9"/>
  <c r="AH227" i="9"/>
  <c r="O227" i="9"/>
  <c r="N227" i="9"/>
  <c r="M227" i="9"/>
  <c r="K227" i="9"/>
  <c r="J227" i="9"/>
  <c r="E227" i="9"/>
  <c r="D227" i="9"/>
  <c r="AH226" i="9"/>
  <c r="O226" i="9"/>
  <c r="N226" i="9"/>
  <c r="M226" i="9"/>
  <c r="K226" i="9"/>
  <c r="J226" i="9"/>
  <c r="E226" i="9"/>
  <c r="D226" i="9"/>
  <c r="AH225" i="9"/>
  <c r="O225" i="9"/>
  <c r="M225" i="9"/>
  <c r="N225" i="9" s="1"/>
  <c r="K225" i="9"/>
  <c r="J225" i="9"/>
  <c r="E225" i="9"/>
  <c r="D225" i="9"/>
  <c r="AH224" i="9"/>
  <c r="O224" i="9"/>
  <c r="M224" i="9"/>
  <c r="N224" i="9" s="1"/>
  <c r="K224" i="9"/>
  <c r="J224" i="9"/>
  <c r="E224" i="9"/>
  <c r="D224" i="9"/>
  <c r="AH223" i="9"/>
  <c r="O223" i="9"/>
  <c r="M223" i="9"/>
  <c r="N223" i="9" s="1"/>
  <c r="K223" i="9"/>
  <c r="J223" i="9"/>
  <c r="E223" i="9"/>
  <c r="D223" i="9"/>
  <c r="AH222" i="9"/>
  <c r="O222" i="9"/>
  <c r="N222" i="9"/>
  <c r="M222" i="9"/>
  <c r="K222" i="9"/>
  <c r="J222" i="9"/>
  <c r="E222" i="9"/>
  <c r="D222" i="9"/>
  <c r="AH221" i="9"/>
  <c r="O221" i="9"/>
  <c r="M221" i="9"/>
  <c r="N221" i="9" s="1"/>
  <c r="K221" i="9"/>
  <c r="J221" i="9"/>
  <c r="E221" i="9"/>
  <c r="D221" i="9"/>
  <c r="AH220" i="9"/>
  <c r="O220" i="9"/>
  <c r="N220" i="9"/>
  <c r="M220" i="9"/>
  <c r="K220" i="9"/>
  <c r="J220" i="9"/>
  <c r="E220" i="9"/>
  <c r="D220" i="9"/>
  <c r="AH219" i="9"/>
  <c r="O219" i="9"/>
  <c r="N219" i="9"/>
  <c r="M219" i="9"/>
  <c r="K219" i="9"/>
  <c r="J219" i="9"/>
  <c r="E219" i="9"/>
  <c r="D219" i="9"/>
  <c r="AH218" i="9"/>
  <c r="O218" i="9"/>
  <c r="M218" i="9"/>
  <c r="N218" i="9" s="1"/>
  <c r="K218" i="9"/>
  <c r="J218" i="9"/>
  <c r="E218" i="9"/>
  <c r="D218" i="9"/>
  <c r="AH217" i="9"/>
  <c r="O217" i="9"/>
  <c r="N217" i="9"/>
  <c r="M217" i="9"/>
  <c r="K217" i="9"/>
  <c r="J217" i="9"/>
  <c r="E217" i="9"/>
  <c r="D217" i="9"/>
  <c r="AH216" i="9"/>
  <c r="O216" i="9"/>
  <c r="M216" i="9"/>
  <c r="N216" i="9" s="1"/>
  <c r="K216" i="9"/>
  <c r="J216" i="9"/>
  <c r="E216" i="9"/>
  <c r="D216" i="9"/>
  <c r="AH215" i="9"/>
  <c r="O215" i="9"/>
  <c r="M215" i="9"/>
  <c r="N215" i="9" s="1"/>
  <c r="K215" i="9"/>
  <c r="J215" i="9"/>
  <c r="E215" i="9"/>
  <c r="D215" i="9"/>
  <c r="AH214" i="9"/>
  <c r="O214" i="9"/>
  <c r="M214" i="9"/>
  <c r="N214" i="9" s="1"/>
  <c r="K214" i="9"/>
  <c r="J214" i="9"/>
  <c r="E214" i="9"/>
  <c r="D214" i="9"/>
  <c r="AH213" i="9"/>
  <c r="O213" i="9"/>
  <c r="N213" i="9"/>
  <c r="M213" i="9"/>
  <c r="K213" i="9"/>
  <c r="J213" i="9"/>
  <c r="E213" i="9"/>
  <c r="D213" i="9"/>
  <c r="AH212" i="9"/>
  <c r="O212" i="9"/>
  <c r="M212" i="9"/>
  <c r="N212" i="9" s="1"/>
  <c r="K212" i="9"/>
  <c r="J212" i="9"/>
  <c r="E212" i="9"/>
  <c r="D212" i="9"/>
  <c r="AH211" i="9"/>
  <c r="O211" i="9"/>
  <c r="M211" i="9"/>
  <c r="N211" i="9" s="1"/>
  <c r="K211" i="9"/>
  <c r="J211" i="9"/>
  <c r="E211" i="9"/>
  <c r="D211" i="9"/>
  <c r="AH210" i="9"/>
  <c r="O210" i="9"/>
  <c r="N210" i="9"/>
  <c r="M210" i="9"/>
  <c r="K210" i="9"/>
  <c r="J210" i="9"/>
  <c r="E210" i="9"/>
  <c r="D210" i="9"/>
  <c r="AH209" i="9"/>
  <c r="O209" i="9"/>
  <c r="M209" i="9"/>
  <c r="N209" i="9" s="1"/>
  <c r="K209" i="9"/>
  <c r="J209" i="9"/>
  <c r="E209" i="9"/>
  <c r="D209" i="9"/>
  <c r="AH208" i="9"/>
  <c r="O208" i="9"/>
  <c r="N208" i="9"/>
  <c r="M208" i="9"/>
  <c r="K208" i="9"/>
  <c r="J208" i="9"/>
  <c r="E208" i="9"/>
  <c r="D208" i="9"/>
  <c r="AH207" i="9"/>
  <c r="O207" i="9"/>
  <c r="M207" i="9"/>
  <c r="N207" i="9" s="1"/>
  <c r="K207" i="9"/>
  <c r="J207" i="9"/>
  <c r="E207" i="9"/>
  <c r="D207" i="9"/>
  <c r="AH206" i="9"/>
  <c r="O206" i="9"/>
  <c r="M206" i="9"/>
  <c r="N206" i="9" s="1"/>
  <c r="K206" i="9"/>
  <c r="J206" i="9"/>
  <c r="E206" i="9"/>
  <c r="D206" i="9"/>
  <c r="AH205" i="9"/>
  <c r="O205" i="9"/>
  <c r="N205" i="9"/>
  <c r="M205" i="9"/>
  <c r="K205" i="9"/>
  <c r="J205" i="9"/>
  <c r="E205" i="9"/>
  <c r="D205" i="9"/>
  <c r="AH204" i="9"/>
  <c r="O204" i="9"/>
  <c r="M204" i="9"/>
  <c r="N204" i="9" s="1"/>
  <c r="K204" i="9"/>
  <c r="J204" i="9"/>
  <c r="E204" i="9"/>
  <c r="D204" i="9"/>
  <c r="AH203" i="9"/>
  <c r="O203" i="9"/>
  <c r="N203" i="9"/>
  <c r="M203" i="9"/>
  <c r="K203" i="9"/>
  <c r="J203" i="9"/>
  <c r="E203" i="9"/>
  <c r="D203" i="9"/>
  <c r="AH202" i="9"/>
  <c r="O202" i="9"/>
  <c r="N202" i="9"/>
  <c r="M202" i="9"/>
  <c r="K202" i="9"/>
  <c r="J202" i="9"/>
  <c r="E202" i="9"/>
  <c r="D202" i="9"/>
  <c r="AH201" i="9"/>
  <c r="O201" i="9"/>
  <c r="M201" i="9"/>
  <c r="N201" i="9" s="1"/>
  <c r="K201" i="9"/>
  <c r="J201" i="9"/>
  <c r="E201" i="9"/>
  <c r="D201" i="9"/>
  <c r="AH200" i="9"/>
  <c r="O200" i="9"/>
  <c r="N200" i="9"/>
  <c r="M200" i="9"/>
  <c r="K200" i="9"/>
  <c r="J200" i="9"/>
  <c r="E200" i="9"/>
  <c r="D200" i="9"/>
  <c r="AH199" i="9"/>
  <c r="O199" i="9"/>
  <c r="N199" i="9"/>
  <c r="M199" i="9"/>
  <c r="K199" i="9"/>
  <c r="J199" i="9"/>
  <c r="E199" i="9"/>
  <c r="D199" i="9"/>
  <c r="AH198" i="9"/>
  <c r="O198" i="9"/>
  <c r="M198" i="9"/>
  <c r="N198" i="9" s="1"/>
  <c r="K198" i="9"/>
  <c r="J198" i="9"/>
  <c r="E198" i="9"/>
  <c r="D198" i="9"/>
  <c r="AH197" i="9"/>
  <c r="O197" i="9"/>
  <c r="M197" i="9"/>
  <c r="N197" i="9" s="1"/>
  <c r="K197" i="9"/>
  <c r="J197" i="9"/>
  <c r="E197" i="9"/>
  <c r="D197" i="9"/>
  <c r="AH196" i="9"/>
  <c r="O196" i="9"/>
  <c r="M196" i="9"/>
  <c r="N196" i="9" s="1"/>
  <c r="K196" i="9"/>
  <c r="J196" i="9"/>
  <c r="E196" i="9"/>
  <c r="D196" i="9"/>
  <c r="AH195" i="9"/>
  <c r="O195" i="9"/>
  <c r="N195" i="9"/>
  <c r="M195" i="9"/>
  <c r="K195" i="9"/>
  <c r="J195" i="9"/>
  <c r="E195" i="9"/>
  <c r="D195" i="9"/>
  <c r="AH194" i="9"/>
  <c r="O194" i="9"/>
  <c r="N194" i="9"/>
  <c r="M194" i="9"/>
  <c r="K194" i="9"/>
  <c r="J194" i="9"/>
  <c r="E194" i="9"/>
  <c r="D194" i="9"/>
  <c r="AH193" i="9"/>
  <c r="O193" i="9"/>
  <c r="M193" i="9"/>
  <c r="N193" i="9" s="1"/>
  <c r="K193" i="9"/>
  <c r="J193" i="9"/>
  <c r="E193" i="9"/>
  <c r="D193" i="9"/>
  <c r="AH192" i="9"/>
  <c r="O192" i="9"/>
  <c r="N192" i="9"/>
  <c r="M192" i="9"/>
  <c r="K192" i="9"/>
  <c r="J192" i="9"/>
  <c r="E192" i="9"/>
  <c r="D192" i="9"/>
  <c r="AH191" i="9"/>
  <c r="O191" i="9"/>
  <c r="M191" i="9"/>
  <c r="N191" i="9" s="1"/>
  <c r="K191" i="9"/>
  <c r="J191" i="9"/>
  <c r="E191" i="9"/>
  <c r="D191" i="9"/>
  <c r="AH190" i="9"/>
  <c r="O190" i="9"/>
  <c r="N190" i="9"/>
  <c r="M190" i="9"/>
  <c r="K190" i="9"/>
  <c r="J190" i="9"/>
  <c r="E190" i="9"/>
  <c r="D190" i="9"/>
  <c r="AH189" i="9"/>
  <c r="O189" i="9"/>
  <c r="N189" i="9"/>
  <c r="M189" i="9"/>
  <c r="K189" i="9"/>
  <c r="J189" i="9"/>
  <c r="E189" i="9"/>
  <c r="D189" i="9"/>
  <c r="AH188" i="9"/>
  <c r="O188" i="9"/>
  <c r="M188" i="9"/>
  <c r="N188" i="9" s="1"/>
  <c r="K188" i="9"/>
  <c r="J188" i="9"/>
  <c r="E188" i="9"/>
  <c r="D188" i="9"/>
  <c r="AH187" i="9"/>
  <c r="O187" i="9"/>
  <c r="N187" i="9"/>
  <c r="M187" i="9"/>
  <c r="K187" i="9"/>
  <c r="J187" i="9"/>
  <c r="E187" i="9"/>
  <c r="D187" i="9"/>
  <c r="AH186" i="9"/>
  <c r="O186" i="9"/>
  <c r="N186" i="9"/>
  <c r="M186" i="9"/>
  <c r="K186" i="9"/>
  <c r="J186" i="9"/>
  <c r="E186" i="9"/>
  <c r="D186" i="9"/>
  <c r="AH185" i="9"/>
  <c r="O185" i="9"/>
  <c r="M185" i="9"/>
  <c r="N185" i="9" s="1"/>
  <c r="K185" i="9"/>
  <c r="J185" i="9"/>
  <c r="E185" i="9"/>
  <c r="D185" i="9"/>
  <c r="AH184" i="9"/>
  <c r="O184" i="9"/>
  <c r="N184" i="9"/>
  <c r="M184" i="9"/>
  <c r="K184" i="9"/>
  <c r="J184" i="9"/>
  <c r="E184" i="9"/>
  <c r="D184" i="9"/>
  <c r="AH183" i="9"/>
  <c r="O183" i="9"/>
  <c r="N183" i="9"/>
  <c r="M183" i="9"/>
  <c r="K183" i="9"/>
  <c r="J183" i="9"/>
  <c r="E183" i="9"/>
  <c r="D183" i="9"/>
  <c r="AH182" i="9"/>
  <c r="O182" i="9"/>
  <c r="M182" i="9"/>
  <c r="N182" i="9" s="1"/>
  <c r="K182" i="9"/>
  <c r="J182" i="9"/>
  <c r="E182" i="9"/>
  <c r="D182" i="9"/>
  <c r="AH181" i="9"/>
  <c r="O181" i="9"/>
  <c r="M181" i="9"/>
  <c r="N181" i="9" s="1"/>
  <c r="K181" i="9"/>
  <c r="J181" i="9"/>
  <c r="E181" i="9"/>
  <c r="D181" i="9"/>
  <c r="AH180" i="9"/>
  <c r="O180" i="9"/>
  <c r="N180" i="9"/>
  <c r="M180" i="9"/>
  <c r="K180" i="9"/>
  <c r="J180" i="9"/>
  <c r="E180" i="9"/>
  <c r="D180" i="9"/>
  <c r="AH179" i="9"/>
  <c r="O179" i="9"/>
  <c r="M179" i="9"/>
  <c r="N179" i="9" s="1"/>
  <c r="K179" i="9"/>
  <c r="J179" i="9"/>
  <c r="E179" i="9"/>
  <c r="D179" i="9"/>
  <c r="AH178" i="9"/>
  <c r="O178" i="9"/>
  <c r="N178" i="9"/>
  <c r="M178" i="9"/>
  <c r="K178" i="9"/>
  <c r="J178" i="9"/>
  <c r="E178" i="9"/>
  <c r="D178" i="9"/>
  <c r="AH177" i="9"/>
  <c r="O177" i="9"/>
  <c r="M177" i="9"/>
  <c r="N177" i="9" s="1"/>
  <c r="K177" i="9"/>
  <c r="J177" i="9"/>
  <c r="E177" i="9"/>
  <c r="D177" i="9"/>
  <c r="AH176" i="9"/>
  <c r="O176" i="9"/>
  <c r="N176" i="9"/>
  <c r="M176" i="9"/>
  <c r="K176" i="9"/>
  <c r="J176" i="9"/>
  <c r="E176" i="9"/>
  <c r="D176" i="9"/>
  <c r="AH175" i="9"/>
  <c r="O175" i="9"/>
  <c r="M175" i="9"/>
  <c r="N175" i="9" s="1"/>
  <c r="K175" i="9"/>
  <c r="J175" i="9"/>
  <c r="E175" i="9"/>
  <c r="D175" i="9"/>
  <c r="AH174" i="9"/>
  <c r="O174" i="9"/>
  <c r="M174" i="9"/>
  <c r="N174" i="9" s="1"/>
  <c r="K174" i="9"/>
  <c r="J174" i="9"/>
  <c r="E174" i="9"/>
  <c r="D174" i="9"/>
  <c r="AH173" i="9"/>
  <c r="O173" i="9"/>
  <c r="N173" i="9"/>
  <c r="M173" i="9"/>
  <c r="K173" i="9"/>
  <c r="J173" i="9"/>
  <c r="E173" i="9"/>
  <c r="D173" i="9"/>
  <c r="AH172" i="9"/>
  <c r="O172" i="9"/>
  <c r="M172" i="9"/>
  <c r="N172" i="9" s="1"/>
  <c r="K172" i="9"/>
  <c r="J172" i="9"/>
  <c r="E172" i="9"/>
  <c r="D172" i="9"/>
  <c r="AH171" i="9"/>
  <c r="O171" i="9"/>
  <c r="M171" i="9"/>
  <c r="N171" i="9" s="1"/>
  <c r="K171" i="9"/>
  <c r="J171" i="9"/>
  <c r="E171" i="9"/>
  <c r="D171" i="9"/>
  <c r="AH170" i="9"/>
  <c r="O170" i="9"/>
  <c r="N170" i="9"/>
  <c r="M170" i="9"/>
  <c r="K170" i="9"/>
  <c r="J170" i="9"/>
  <c r="E170" i="9"/>
  <c r="D170" i="9"/>
  <c r="AH169" i="9"/>
  <c r="O169" i="9"/>
  <c r="N169" i="9"/>
  <c r="M169" i="9"/>
  <c r="K169" i="9"/>
  <c r="J169" i="9"/>
  <c r="E169" i="9"/>
  <c r="D169" i="9"/>
  <c r="AH168" i="9"/>
  <c r="O168" i="9"/>
  <c r="N168" i="9"/>
  <c r="M168" i="9"/>
  <c r="K168" i="9"/>
  <c r="J168" i="9"/>
  <c r="E168" i="9"/>
  <c r="D168" i="9"/>
  <c r="AH167" i="9"/>
  <c r="O167" i="9"/>
  <c r="M167" i="9"/>
  <c r="N167" i="9" s="1"/>
  <c r="K167" i="9"/>
  <c r="J167" i="9"/>
  <c r="E167" i="9"/>
  <c r="D167" i="9"/>
  <c r="AH166" i="9"/>
  <c r="O166" i="9"/>
  <c r="M166" i="9"/>
  <c r="N166" i="9" s="1"/>
  <c r="K166" i="9"/>
  <c r="J166" i="9"/>
  <c r="E166" i="9"/>
  <c r="D166" i="9"/>
  <c r="AH165" i="9"/>
  <c r="O165" i="9"/>
  <c r="M165" i="9"/>
  <c r="N165" i="9" s="1"/>
  <c r="K165" i="9"/>
  <c r="J165" i="9"/>
  <c r="E165" i="9"/>
  <c r="D165" i="9"/>
  <c r="AH164" i="9"/>
  <c r="O164" i="9"/>
  <c r="M164" i="9"/>
  <c r="N164" i="9" s="1"/>
  <c r="K164" i="9"/>
  <c r="J164" i="9"/>
  <c r="E164" i="9"/>
  <c r="D164" i="9"/>
  <c r="AH163" i="9"/>
  <c r="O163" i="9"/>
  <c r="M163" i="9"/>
  <c r="N163" i="9" s="1"/>
  <c r="K163" i="9"/>
  <c r="J163" i="9"/>
  <c r="E163" i="9"/>
  <c r="D163" i="9"/>
  <c r="AH162" i="9"/>
  <c r="O162" i="9"/>
  <c r="N162" i="9"/>
  <c r="M162" i="9"/>
  <c r="K162" i="9"/>
  <c r="J162" i="9"/>
  <c r="E162" i="9"/>
  <c r="D162" i="9"/>
  <c r="AH161" i="9"/>
  <c r="O161" i="9"/>
  <c r="M161" i="9"/>
  <c r="N161" i="9" s="1"/>
  <c r="K161" i="9"/>
  <c r="J161" i="9"/>
  <c r="E161" i="9"/>
  <c r="D161" i="9"/>
  <c r="AH160" i="9"/>
  <c r="O160" i="9"/>
  <c r="N160" i="9"/>
  <c r="M160" i="9"/>
  <c r="K160" i="9"/>
  <c r="J160" i="9"/>
  <c r="E160" i="9"/>
  <c r="D160" i="9"/>
  <c r="AH159" i="9"/>
  <c r="O159" i="9"/>
  <c r="N159" i="9"/>
  <c r="M159" i="9"/>
  <c r="K159" i="9"/>
  <c r="J159" i="9"/>
  <c r="E159" i="9"/>
  <c r="D159" i="9"/>
  <c r="AH158" i="9"/>
  <c r="O158" i="9"/>
  <c r="M158" i="9"/>
  <c r="N158" i="9" s="1"/>
  <c r="K158" i="9"/>
  <c r="J158" i="9"/>
  <c r="E158" i="9"/>
  <c r="D158" i="9"/>
  <c r="AH157" i="9"/>
  <c r="O157" i="9"/>
  <c r="N157" i="9"/>
  <c r="M157" i="9"/>
  <c r="K157" i="9"/>
  <c r="J157" i="9"/>
  <c r="E157" i="9"/>
  <c r="D157" i="9"/>
  <c r="AH156" i="9"/>
  <c r="O156" i="9"/>
  <c r="M156" i="9"/>
  <c r="N156" i="9" s="1"/>
  <c r="K156" i="9"/>
  <c r="J156" i="9"/>
  <c r="E156" i="9"/>
  <c r="D156" i="9"/>
  <c r="AH155" i="9"/>
  <c r="O155" i="9"/>
  <c r="M155" i="9"/>
  <c r="N155" i="9" s="1"/>
  <c r="K155" i="9"/>
  <c r="J155" i="9"/>
  <c r="E155" i="9"/>
  <c r="D155" i="9"/>
  <c r="AH154" i="9"/>
  <c r="O154" i="9"/>
  <c r="M154" i="9"/>
  <c r="N154" i="9" s="1"/>
  <c r="K154" i="9"/>
  <c r="J154" i="9"/>
  <c r="E154" i="9"/>
  <c r="D154" i="9"/>
  <c r="AH153" i="9"/>
  <c r="O153" i="9"/>
  <c r="M153" i="9"/>
  <c r="N153" i="9" s="1"/>
  <c r="K153" i="9"/>
  <c r="J153" i="9"/>
  <c r="E153" i="9"/>
  <c r="D153" i="9"/>
  <c r="AH152" i="9"/>
  <c r="O152" i="9"/>
  <c r="N152" i="9"/>
  <c r="M152" i="9"/>
  <c r="K152" i="9"/>
  <c r="J152" i="9"/>
  <c r="E152" i="9"/>
  <c r="D152" i="9"/>
  <c r="AH151" i="9"/>
  <c r="O151" i="9"/>
  <c r="M151" i="9"/>
  <c r="N151" i="9" s="1"/>
  <c r="K151" i="9"/>
  <c r="J151" i="9"/>
  <c r="E151" i="9"/>
  <c r="D151" i="9"/>
  <c r="AH150" i="9"/>
  <c r="O150" i="9"/>
  <c r="N150" i="9"/>
  <c r="M150" i="9"/>
  <c r="K150" i="9"/>
  <c r="J150" i="9"/>
  <c r="E150" i="9"/>
  <c r="D150" i="9"/>
  <c r="AH149" i="9"/>
  <c r="O149" i="9"/>
  <c r="N149" i="9"/>
  <c r="M149" i="9"/>
  <c r="K149" i="9"/>
  <c r="J149" i="9"/>
  <c r="E149" i="9"/>
  <c r="D149" i="9"/>
  <c r="AH148" i="9"/>
  <c r="O148" i="9"/>
  <c r="M148" i="9"/>
  <c r="N148" i="9" s="1"/>
  <c r="K148" i="9"/>
  <c r="J148" i="9"/>
  <c r="E148" i="9"/>
  <c r="D148" i="9"/>
  <c r="AH147" i="9"/>
  <c r="O147" i="9"/>
  <c r="M147" i="9"/>
  <c r="N147" i="9" s="1"/>
  <c r="K147" i="9"/>
  <c r="J147" i="9"/>
  <c r="E147" i="9"/>
  <c r="D147" i="9"/>
  <c r="AH146" i="9"/>
  <c r="O146" i="9"/>
  <c r="N146" i="9"/>
  <c r="M146" i="9"/>
  <c r="K146" i="9"/>
  <c r="J146" i="9"/>
  <c r="E146" i="9"/>
  <c r="D146" i="9"/>
  <c r="AH145" i="9"/>
  <c r="O145" i="9"/>
  <c r="M145" i="9"/>
  <c r="N145" i="9" s="1"/>
  <c r="K145" i="9"/>
  <c r="J145" i="9"/>
  <c r="E145" i="9"/>
  <c r="D145" i="9"/>
  <c r="AH144" i="9"/>
  <c r="O144" i="9"/>
  <c r="M144" i="9"/>
  <c r="N144" i="9" s="1"/>
  <c r="K144" i="9"/>
  <c r="J144" i="9"/>
  <c r="E144" i="9"/>
  <c r="D144" i="9"/>
  <c r="AH143" i="9"/>
  <c r="O143" i="9"/>
  <c r="N143" i="9"/>
  <c r="M143" i="9"/>
  <c r="K143" i="9"/>
  <c r="J143" i="9"/>
  <c r="E143" i="9"/>
  <c r="D143" i="9"/>
  <c r="AH142" i="9"/>
  <c r="O142" i="9"/>
  <c r="N142" i="9"/>
  <c r="M142" i="9"/>
  <c r="K142" i="9"/>
  <c r="J142" i="9"/>
  <c r="E142" i="9"/>
  <c r="D142" i="9"/>
  <c r="AH141" i="9"/>
  <c r="O141" i="9"/>
  <c r="N141" i="9"/>
  <c r="M141" i="9"/>
  <c r="K141" i="9"/>
  <c r="J141" i="9"/>
  <c r="E141" i="9"/>
  <c r="D141" i="9"/>
  <c r="AH140" i="9"/>
  <c r="O140" i="9"/>
  <c r="M140" i="9"/>
  <c r="N140" i="9" s="1"/>
  <c r="K140" i="9"/>
  <c r="J140" i="9"/>
  <c r="E140" i="9"/>
  <c r="D140" i="9"/>
  <c r="AH139" i="9"/>
  <c r="O139" i="9"/>
  <c r="M139" i="9"/>
  <c r="N139" i="9" s="1"/>
  <c r="K139" i="9"/>
  <c r="J139" i="9"/>
  <c r="E139" i="9"/>
  <c r="D139" i="9"/>
  <c r="AH138" i="9"/>
  <c r="O138" i="9"/>
  <c r="N138" i="9"/>
  <c r="M138" i="9"/>
  <c r="K138" i="9"/>
  <c r="J138" i="9"/>
  <c r="E138" i="9"/>
  <c r="D138" i="9"/>
  <c r="AH137" i="9"/>
  <c r="O137" i="9"/>
  <c r="M137" i="9"/>
  <c r="N137" i="9" s="1"/>
  <c r="K137" i="9"/>
  <c r="J137" i="9"/>
  <c r="E137" i="9"/>
  <c r="D137" i="9"/>
  <c r="AH136" i="9"/>
  <c r="O136" i="9"/>
  <c r="M136" i="9"/>
  <c r="N136" i="9" s="1"/>
  <c r="K136" i="9"/>
  <c r="J136" i="9"/>
  <c r="E136" i="9"/>
  <c r="D136" i="9"/>
  <c r="AH135" i="9"/>
  <c r="O135" i="9"/>
  <c r="N135" i="9"/>
  <c r="M135" i="9"/>
  <c r="K135" i="9"/>
  <c r="J135" i="9"/>
  <c r="E135" i="9"/>
  <c r="D135" i="9"/>
  <c r="AH134" i="9"/>
  <c r="O134" i="9"/>
  <c r="N134" i="9"/>
  <c r="M134" i="9"/>
  <c r="K134" i="9"/>
  <c r="J134" i="9"/>
  <c r="E134" i="9"/>
  <c r="D134" i="9"/>
  <c r="AH133" i="9"/>
  <c r="O133" i="9"/>
  <c r="N133" i="9"/>
  <c r="M133" i="9"/>
  <c r="K133" i="9"/>
  <c r="J133" i="9"/>
  <c r="E133" i="9"/>
  <c r="D133" i="9"/>
  <c r="AH132" i="9"/>
  <c r="O132" i="9"/>
  <c r="M132" i="9"/>
  <c r="N132" i="9" s="1"/>
  <c r="K132" i="9"/>
  <c r="J132" i="9"/>
  <c r="E132" i="9"/>
  <c r="D132" i="9"/>
  <c r="AH131" i="9"/>
  <c r="O131" i="9"/>
  <c r="M131" i="9"/>
  <c r="N131" i="9" s="1"/>
  <c r="K131" i="9"/>
  <c r="J131" i="9"/>
  <c r="E131" i="9"/>
  <c r="D131" i="9"/>
  <c r="AH130" i="9"/>
  <c r="O130" i="9"/>
  <c r="N130" i="9"/>
  <c r="M130" i="9"/>
  <c r="K130" i="9"/>
  <c r="J130" i="9"/>
  <c r="E130" i="9"/>
  <c r="D130" i="9"/>
  <c r="AH129" i="9"/>
  <c r="O129" i="9"/>
  <c r="M129" i="9"/>
  <c r="N129" i="9" s="1"/>
  <c r="K129" i="9"/>
  <c r="J129" i="9"/>
  <c r="E129" i="9"/>
  <c r="D129" i="9"/>
  <c r="AH128" i="9"/>
  <c r="O128" i="9"/>
  <c r="M128" i="9"/>
  <c r="N128" i="9" s="1"/>
  <c r="K128" i="9"/>
  <c r="J128" i="9"/>
  <c r="E128" i="9"/>
  <c r="D128" i="9"/>
  <c r="AH127" i="9"/>
  <c r="O127" i="9"/>
  <c r="N127" i="9"/>
  <c r="M127" i="9"/>
  <c r="K127" i="9"/>
  <c r="J127" i="9"/>
  <c r="E127" i="9"/>
  <c r="D127" i="9"/>
  <c r="AH126" i="9"/>
  <c r="O126" i="9"/>
  <c r="N126" i="9"/>
  <c r="M126" i="9"/>
  <c r="K126" i="9"/>
  <c r="J126" i="9"/>
  <c r="E126" i="9"/>
  <c r="D126" i="9"/>
  <c r="AH125" i="9"/>
  <c r="O125" i="9"/>
  <c r="N125" i="9"/>
  <c r="M125" i="9"/>
  <c r="K125" i="9"/>
  <c r="J125" i="9"/>
  <c r="E125" i="9"/>
  <c r="D125" i="9"/>
  <c r="AH124" i="9"/>
  <c r="O124" i="9"/>
  <c r="M124" i="9"/>
  <c r="N124" i="9" s="1"/>
  <c r="K124" i="9"/>
  <c r="J124" i="9"/>
  <c r="E124" i="9"/>
  <c r="D124" i="9"/>
  <c r="AH123" i="9"/>
  <c r="O123" i="9"/>
  <c r="M123" i="9"/>
  <c r="N123" i="9" s="1"/>
  <c r="K123" i="9"/>
  <c r="J123" i="9"/>
  <c r="E123" i="9"/>
  <c r="D123" i="9"/>
  <c r="AH122" i="9"/>
  <c r="O122" i="9"/>
  <c r="N122" i="9"/>
  <c r="M122" i="9"/>
  <c r="K122" i="9"/>
  <c r="J122" i="9"/>
  <c r="E122" i="9"/>
  <c r="D122" i="9"/>
  <c r="AH121" i="9"/>
  <c r="O121" i="9"/>
  <c r="M121" i="9"/>
  <c r="N121" i="9" s="1"/>
  <c r="K121" i="9"/>
  <c r="J121" i="9"/>
  <c r="E121" i="9"/>
  <c r="D121" i="9"/>
  <c r="AH120" i="9"/>
  <c r="O120" i="9"/>
  <c r="M120" i="9"/>
  <c r="N120" i="9" s="1"/>
  <c r="K120" i="9"/>
  <c r="J120" i="9"/>
  <c r="E120" i="9"/>
  <c r="D120" i="9"/>
  <c r="AH119" i="9"/>
  <c r="O119" i="9"/>
  <c r="N119" i="9"/>
  <c r="M119" i="9"/>
  <c r="K119" i="9"/>
  <c r="J119" i="9"/>
  <c r="E119" i="9"/>
  <c r="D119" i="9"/>
  <c r="AH118" i="9"/>
  <c r="W118" i="9"/>
  <c r="O118" i="9"/>
  <c r="N118" i="9"/>
  <c r="M118" i="9"/>
  <c r="K118" i="9"/>
  <c r="J118" i="9"/>
  <c r="E118" i="9"/>
  <c r="D118" i="9"/>
  <c r="AH117" i="9"/>
  <c r="O117" i="9"/>
  <c r="M117" i="9"/>
  <c r="N117" i="9" s="1"/>
  <c r="K117" i="9"/>
  <c r="J117" i="9"/>
  <c r="E117" i="9"/>
  <c r="D117" i="9"/>
  <c r="AH116" i="9"/>
  <c r="O116" i="9"/>
  <c r="M116" i="9"/>
  <c r="N116" i="9" s="1"/>
  <c r="K116" i="9"/>
  <c r="J116" i="9"/>
  <c r="E116" i="9"/>
  <c r="D116" i="9"/>
  <c r="AH115" i="9"/>
  <c r="O115" i="9"/>
  <c r="M115" i="9"/>
  <c r="N115" i="9" s="1"/>
  <c r="K115" i="9"/>
  <c r="J115" i="9"/>
  <c r="E115" i="9"/>
  <c r="D115" i="9"/>
  <c r="AH114" i="9"/>
  <c r="O114" i="9"/>
  <c r="M114" i="9"/>
  <c r="N114" i="9" s="1"/>
  <c r="K114" i="9"/>
  <c r="J114" i="9"/>
  <c r="E114" i="9"/>
  <c r="D114" i="9"/>
  <c r="AH113" i="9"/>
  <c r="O113" i="9"/>
  <c r="M113" i="9"/>
  <c r="N113" i="9" s="1"/>
  <c r="K113" i="9"/>
  <c r="J113" i="9"/>
  <c r="E113" i="9"/>
  <c r="D113" i="9"/>
  <c r="AH112" i="9"/>
  <c r="O112" i="9"/>
  <c r="N112" i="9"/>
  <c r="M112" i="9"/>
  <c r="K112" i="9"/>
  <c r="J112" i="9"/>
  <c r="E112" i="9"/>
  <c r="D112" i="9"/>
  <c r="AH111" i="9"/>
  <c r="O111" i="9"/>
  <c r="N111" i="9"/>
  <c r="M111" i="9"/>
  <c r="K111" i="9"/>
  <c r="J111" i="9"/>
  <c r="E111" i="9"/>
  <c r="D111" i="9"/>
  <c r="AH110" i="9"/>
  <c r="O110" i="9"/>
  <c r="N110" i="9"/>
  <c r="M110" i="9"/>
  <c r="K110" i="9"/>
  <c r="J110" i="9"/>
  <c r="E110" i="9"/>
  <c r="D110" i="9"/>
  <c r="AH109" i="9"/>
  <c r="O109" i="9"/>
  <c r="M109" i="9"/>
  <c r="N109" i="9" s="1"/>
  <c r="K109" i="9"/>
  <c r="J109" i="9"/>
  <c r="E109" i="9"/>
  <c r="D109" i="9"/>
  <c r="AH108" i="9"/>
  <c r="O108" i="9"/>
  <c r="N108" i="9"/>
  <c r="M108" i="9"/>
  <c r="K108" i="9"/>
  <c r="J108" i="9"/>
  <c r="E108" i="9"/>
  <c r="D108" i="9"/>
  <c r="AH107" i="9"/>
  <c r="O107" i="9"/>
  <c r="N107" i="9"/>
  <c r="M107" i="9"/>
  <c r="K107" i="9"/>
  <c r="J107" i="9"/>
  <c r="E107" i="9"/>
  <c r="D107" i="9"/>
  <c r="AH106" i="9"/>
  <c r="O106" i="9"/>
  <c r="N106" i="9"/>
  <c r="M106" i="9"/>
  <c r="K106" i="9"/>
  <c r="J106" i="9"/>
  <c r="E106" i="9"/>
  <c r="D106" i="9"/>
  <c r="AH105" i="9"/>
  <c r="O105" i="9"/>
  <c r="N105" i="9"/>
  <c r="M105" i="9"/>
  <c r="K105" i="9"/>
  <c r="J105" i="9"/>
  <c r="E105" i="9"/>
  <c r="D105" i="9"/>
  <c r="AH104" i="9"/>
  <c r="O104" i="9"/>
  <c r="M104" i="9"/>
  <c r="N104" i="9" s="1"/>
  <c r="K104" i="9"/>
  <c r="J104" i="9"/>
  <c r="E104" i="9"/>
  <c r="D104" i="9"/>
  <c r="AH103" i="9"/>
  <c r="O103" i="9"/>
  <c r="N103" i="9"/>
  <c r="M103" i="9"/>
  <c r="K103" i="9"/>
  <c r="J103" i="9"/>
  <c r="E103" i="9"/>
  <c r="D103" i="9"/>
  <c r="AH102" i="9"/>
  <c r="O102" i="9"/>
  <c r="M102" i="9"/>
  <c r="N102" i="9" s="1"/>
  <c r="K102" i="9"/>
  <c r="J102" i="9"/>
  <c r="E102" i="9"/>
  <c r="D102" i="9"/>
  <c r="AH101" i="9"/>
  <c r="O101" i="9"/>
  <c r="N101" i="9"/>
  <c r="M101" i="9"/>
  <c r="K101" i="9"/>
  <c r="J101" i="9"/>
  <c r="E101" i="9"/>
  <c r="D101" i="9"/>
  <c r="AH100" i="9"/>
  <c r="O100" i="9"/>
  <c r="N100" i="9"/>
  <c r="M100" i="9"/>
  <c r="K100" i="9"/>
  <c r="J100" i="9"/>
  <c r="E100" i="9"/>
  <c r="D100" i="9"/>
  <c r="AH99" i="9"/>
  <c r="O99" i="9"/>
  <c r="N99" i="9"/>
  <c r="M99" i="9"/>
  <c r="K99" i="9"/>
  <c r="J99" i="9"/>
  <c r="E99" i="9"/>
  <c r="D99" i="9"/>
  <c r="AH98" i="9"/>
  <c r="O98" i="9"/>
  <c r="M98" i="9"/>
  <c r="N98" i="9" s="1"/>
  <c r="K98" i="9"/>
  <c r="J98" i="9"/>
  <c r="E98" i="9"/>
  <c r="D98" i="9"/>
  <c r="AH97" i="9"/>
  <c r="O97" i="9"/>
  <c r="N97" i="9"/>
  <c r="M97" i="9"/>
  <c r="K97" i="9"/>
  <c r="J97" i="9"/>
  <c r="E97" i="9"/>
  <c r="D97" i="9"/>
  <c r="AH96" i="9"/>
  <c r="O96" i="9"/>
  <c r="N96" i="9"/>
  <c r="M96" i="9"/>
  <c r="K96" i="9"/>
  <c r="J96" i="9"/>
  <c r="E96" i="9"/>
  <c r="D96" i="9"/>
  <c r="AH95" i="9"/>
  <c r="O95" i="9"/>
  <c r="M95" i="9"/>
  <c r="N95" i="9" s="1"/>
  <c r="K95" i="9"/>
  <c r="J95" i="9"/>
  <c r="E95" i="9"/>
  <c r="D95" i="9"/>
  <c r="AH94" i="9"/>
  <c r="O94" i="9"/>
  <c r="M94" i="9"/>
  <c r="N94" i="9" s="1"/>
  <c r="K94" i="9"/>
  <c r="J94" i="9"/>
  <c r="E94" i="9"/>
  <c r="D94" i="9"/>
  <c r="AH93" i="9"/>
  <c r="O93" i="9"/>
  <c r="M93" i="9"/>
  <c r="N93" i="9" s="1"/>
  <c r="K93" i="9"/>
  <c r="J93" i="9"/>
  <c r="E93" i="9"/>
  <c r="D93" i="9"/>
  <c r="AH92" i="9"/>
  <c r="O92" i="9"/>
  <c r="M92" i="9"/>
  <c r="N92" i="9" s="1"/>
  <c r="K92" i="9"/>
  <c r="J92" i="9"/>
  <c r="E92" i="9"/>
  <c r="D92" i="9"/>
  <c r="AH91" i="9"/>
  <c r="O91" i="9"/>
  <c r="N91" i="9"/>
  <c r="M91" i="9"/>
  <c r="K91" i="9"/>
  <c r="J91" i="9"/>
  <c r="E91" i="9"/>
  <c r="D91" i="9"/>
  <c r="AH90" i="9"/>
  <c r="O90" i="9"/>
  <c r="M90" i="9"/>
  <c r="N90" i="9" s="1"/>
  <c r="K90" i="9"/>
  <c r="J90" i="9"/>
  <c r="E90" i="9"/>
  <c r="D90" i="9"/>
  <c r="AH89" i="9"/>
  <c r="O89" i="9"/>
  <c r="N89" i="9"/>
  <c r="M89" i="9"/>
  <c r="K89" i="9"/>
  <c r="J89" i="9"/>
  <c r="E89" i="9"/>
  <c r="D89" i="9"/>
  <c r="AH88" i="9"/>
  <c r="O88" i="9"/>
  <c r="N88" i="9"/>
  <c r="M88" i="9"/>
  <c r="K88" i="9"/>
  <c r="J88" i="9"/>
  <c r="E88" i="9"/>
  <c r="D88" i="9"/>
  <c r="AH87" i="9"/>
  <c r="O87" i="9"/>
  <c r="N87" i="9"/>
  <c r="M87" i="9"/>
  <c r="K87" i="9"/>
  <c r="J87" i="9"/>
  <c r="E87" i="9"/>
  <c r="D87" i="9"/>
  <c r="AH86" i="9"/>
  <c r="O86" i="9"/>
  <c r="M86" i="9"/>
  <c r="N86" i="9" s="1"/>
  <c r="K86" i="9"/>
  <c r="J86" i="9"/>
  <c r="E86" i="9"/>
  <c r="D86" i="9"/>
  <c r="AH85" i="9"/>
  <c r="O85" i="9"/>
  <c r="M85" i="9"/>
  <c r="N85" i="9" s="1"/>
  <c r="K85" i="9"/>
  <c r="J85" i="9"/>
  <c r="E85" i="9"/>
  <c r="D85" i="9"/>
  <c r="AH84" i="9"/>
  <c r="O84" i="9"/>
  <c r="M84" i="9"/>
  <c r="N84" i="9" s="1"/>
  <c r="K84" i="9"/>
  <c r="J84" i="9"/>
  <c r="E84" i="9"/>
  <c r="D84" i="9"/>
  <c r="AH83" i="9"/>
  <c r="O83" i="9"/>
  <c r="N83" i="9"/>
  <c r="M83" i="9"/>
  <c r="K83" i="9"/>
  <c r="J83" i="9"/>
  <c r="E83" i="9"/>
  <c r="D83" i="9"/>
  <c r="AH82" i="9"/>
  <c r="O82" i="9"/>
  <c r="M82" i="9"/>
  <c r="N82" i="9" s="1"/>
  <c r="K82" i="9"/>
  <c r="J82" i="9"/>
  <c r="E82" i="9"/>
  <c r="D82" i="9"/>
  <c r="AH81" i="9"/>
  <c r="O81" i="9"/>
  <c r="N81" i="9"/>
  <c r="M81" i="9"/>
  <c r="K81" i="9"/>
  <c r="J81" i="9"/>
  <c r="E81" i="9"/>
  <c r="D81" i="9"/>
  <c r="AH80" i="9"/>
  <c r="O80" i="9"/>
  <c r="N80" i="9"/>
  <c r="M80" i="9"/>
  <c r="K80" i="9"/>
  <c r="J80" i="9"/>
  <c r="E80" i="9"/>
  <c r="D80" i="9"/>
  <c r="AH79" i="9"/>
  <c r="O79" i="9"/>
  <c r="M79" i="9"/>
  <c r="N79" i="9" s="1"/>
  <c r="K79" i="9"/>
  <c r="J79" i="9"/>
  <c r="E79" i="9"/>
  <c r="D79" i="9"/>
  <c r="AH78" i="9"/>
  <c r="O78" i="9"/>
  <c r="M78" i="9"/>
  <c r="N78" i="9" s="1"/>
  <c r="K78" i="9"/>
  <c r="J78" i="9"/>
  <c r="E78" i="9"/>
  <c r="D78" i="9"/>
  <c r="AH77" i="9"/>
  <c r="O77" i="9"/>
  <c r="M77" i="9"/>
  <c r="N77" i="9" s="1"/>
  <c r="K77" i="9"/>
  <c r="J77" i="9"/>
  <c r="E77" i="9"/>
  <c r="D77" i="9"/>
  <c r="AH76" i="9"/>
  <c r="O76" i="9"/>
  <c r="N76" i="9"/>
  <c r="M76" i="9"/>
  <c r="K76" i="9"/>
  <c r="J76" i="9"/>
  <c r="E76" i="9"/>
  <c r="D76" i="9"/>
  <c r="AH75" i="9"/>
  <c r="O75" i="9"/>
  <c r="N75" i="9"/>
  <c r="M75" i="9"/>
  <c r="K75" i="9"/>
  <c r="J75" i="9"/>
  <c r="E75" i="9"/>
  <c r="D75" i="9"/>
  <c r="AH74" i="9"/>
  <c r="O74" i="9"/>
  <c r="M74" i="9"/>
  <c r="N74" i="9" s="1"/>
  <c r="K74" i="9"/>
  <c r="J74" i="9"/>
  <c r="E74" i="9"/>
  <c r="D74" i="9"/>
  <c r="AH73" i="9"/>
  <c r="O73" i="9"/>
  <c r="N73" i="9"/>
  <c r="M73" i="9"/>
  <c r="K73" i="9"/>
  <c r="J73" i="9"/>
  <c r="E73" i="9"/>
  <c r="D73" i="9"/>
  <c r="AH72" i="9"/>
  <c r="O72" i="9"/>
  <c r="N72" i="9"/>
  <c r="M72" i="9"/>
  <c r="K72" i="9"/>
  <c r="J72" i="9"/>
  <c r="E72" i="9"/>
  <c r="D72" i="9"/>
  <c r="AH71" i="9"/>
  <c r="O71" i="9"/>
  <c r="M71" i="9"/>
  <c r="N71" i="9" s="1"/>
  <c r="K71" i="9"/>
  <c r="J71" i="9"/>
  <c r="E71" i="9"/>
  <c r="D71" i="9"/>
  <c r="AH70" i="9"/>
  <c r="O70" i="9"/>
  <c r="N70" i="9"/>
  <c r="M70" i="9"/>
  <c r="K70" i="9"/>
  <c r="J70" i="9"/>
  <c r="E70" i="9"/>
  <c r="D70" i="9"/>
  <c r="AH69" i="9"/>
  <c r="O69" i="9"/>
  <c r="M69" i="9"/>
  <c r="N69" i="9" s="1"/>
  <c r="K69" i="9"/>
  <c r="J69" i="9"/>
  <c r="E69" i="9"/>
  <c r="D69" i="9"/>
  <c r="AH68" i="9"/>
  <c r="O68" i="9"/>
  <c r="M68" i="9"/>
  <c r="N68" i="9" s="1"/>
  <c r="K68" i="9"/>
  <c r="J68" i="9"/>
  <c r="E68" i="9"/>
  <c r="D68" i="9"/>
  <c r="AH67" i="9"/>
  <c r="O67" i="9"/>
  <c r="N67" i="9"/>
  <c r="M67" i="9"/>
  <c r="K67" i="9"/>
  <c r="J67" i="9"/>
  <c r="E67" i="9"/>
  <c r="D67" i="9"/>
  <c r="AH66" i="9"/>
  <c r="O66" i="9"/>
  <c r="M66" i="9"/>
  <c r="N66" i="9" s="1"/>
  <c r="K66" i="9"/>
  <c r="J66" i="9"/>
  <c r="E66" i="9"/>
  <c r="D66" i="9"/>
  <c r="M65" i="9"/>
  <c r="N65" i="9" s="1"/>
  <c r="O65" i="9" s="1"/>
  <c r="K65" i="9"/>
  <c r="AK31" i="9" s="1" a="1"/>
  <c r="AK31" i="9" s="1"/>
  <c r="J65" i="9"/>
  <c r="D65" i="9"/>
  <c r="E65" i="9" s="1"/>
  <c r="Y64" i="9"/>
  <c r="W64" i="9"/>
  <c r="V64" i="9"/>
  <c r="M64" i="9"/>
  <c r="R64" i="9" s="1"/>
  <c r="L64" i="9" a="1"/>
  <c r="L64" i="9" s="1"/>
  <c r="J64" i="9"/>
  <c r="H64" i="9"/>
  <c r="V148" i="9" s="1"/>
  <c r="D64" i="9"/>
  <c r="Y63" i="9"/>
  <c r="V63" i="9"/>
  <c r="R63" i="9"/>
  <c r="M63" i="9"/>
  <c r="N63" i="9" s="1"/>
  <c r="L63" i="9" a="1"/>
  <c r="L63" i="9" s="1"/>
  <c r="J63" i="9"/>
  <c r="H63" i="9"/>
  <c r="V147" i="9" s="1"/>
  <c r="D63" i="9"/>
  <c r="Y62" i="9"/>
  <c r="V62" i="9"/>
  <c r="R62" i="9"/>
  <c r="M62" i="9"/>
  <c r="L62" i="9" a="1"/>
  <c r="L62" i="9" s="1"/>
  <c r="J62" i="9"/>
  <c r="H62" i="9"/>
  <c r="V146" i="9" s="1"/>
  <c r="D62" i="9"/>
  <c r="Y61" i="9"/>
  <c r="V61" i="9"/>
  <c r="W61" i="9" s="1"/>
  <c r="M61" i="9"/>
  <c r="N62" i="9" s="1"/>
  <c r="L61" i="9" a="1"/>
  <c r="L61" i="9" s="1"/>
  <c r="J61" i="9"/>
  <c r="H61" i="9"/>
  <c r="V145" i="9" s="1"/>
  <c r="D61" i="9"/>
  <c r="Y60" i="9"/>
  <c r="V60" i="9"/>
  <c r="R60" i="9"/>
  <c r="M60" i="9"/>
  <c r="N60" i="9" s="1"/>
  <c r="L60" i="9" a="1"/>
  <c r="L60" i="9" s="1"/>
  <c r="J60" i="9"/>
  <c r="H60" i="9"/>
  <c r="D60" i="9"/>
  <c r="Y59" i="9"/>
  <c r="V59" i="9"/>
  <c r="M59" i="9"/>
  <c r="R59" i="9" s="1"/>
  <c r="L59" i="9" a="1"/>
  <c r="L59" i="9" s="1"/>
  <c r="T59" i="9" s="1"/>
  <c r="J59" i="9"/>
  <c r="H59" i="9"/>
  <c r="V143" i="9" s="1"/>
  <c r="D59" i="9"/>
  <c r="E64" i="9" s="1"/>
  <c r="Y58" i="9"/>
  <c r="V58" i="9"/>
  <c r="R58" i="9"/>
  <c r="M58" i="9"/>
  <c r="L58" i="9" a="1"/>
  <c r="L58" i="9" s="1"/>
  <c r="J58" i="9"/>
  <c r="K63" i="9" s="1"/>
  <c r="H58" i="9"/>
  <c r="V142" i="9" s="1"/>
  <c r="D58" i="9"/>
  <c r="Y57" i="9"/>
  <c r="V57" i="9"/>
  <c r="W57" i="9" s="1"/>
  <c r="M57" i="9"/>
  <c r="R57" i="9" s="1"/>
  <c r="L57" i="9" a="1"/>
  <c r="L57" i="9" s="1"/>
  <c r="J57" i="9"/>
  <c r="H57" i="9"/>
  <c r="V141" i="9" s="1"/>
  <c r="D57" i="9"/>
  <c r="E63" i="9" s="1"/>
  <c r="Y56" i="9"/>
  <c r="V56" i="9"/>
  <c r="R56" i="9"/>
  <c r="M56" i="9"/>
  <c r="L56" i="9" a="1"/>
  <c r="L56" i="9" s="1"/>
  <c r="J56" i="9"/>
  <c r="K62" i="9" s="1"/>
  <c r="H56" i="9"/>
  <c r="V140" i="9" s="1"/>
  <c r="D56" i="9"/>
  <c r="Y55" i="9"/>
  <c r="V55" i="9"/>
  <c r="M55" i="9"/>
  <c r="R55" i="9" s="1"/>
  <c r="L55" i="9" a="1"/>
  <c r="L55" i="9" s="1"/>
  <c r="J55" i="9"/>
  <c r="K61" i="9" s="1"/>
  <c r="H55" i="9"/>
  <c r="V139" i="9" s="1"/>
  <c r="E55" i="9"/>
  <c r="D55" i="9"/>
  <c r="E61" i="9" s="1"/>
  <c r="Y54" i="9"/>
  <c r="V54" i="9"/>
  <c r="W54" i="9" s="1"/>
  <c r="R54" i="9"/>
  <c r="M54" i="9"/>
  <c r="N54" i="9" s="1"/>
  <c r="L54" i="9" a="1"/>
  <c r="L54" i="9" s="1"/>
  <c r="J54" i="9"/>
  <c r="H54" i="9"/>
  <c r="V138" i="9" s="1"/>
  <c r="D54" i="9"/>
  <c r="E60" i="9" s="1"/>
  <c r="Y53" i="9"/>
  <c r="V53" i="9"/>
  <c r="W53" i="9" s="1"/>
  <c r="R53" i="9"/>
  <c r="N53" i="9"/>
  <c r="M53" i="9"/>
  <c r="L53" i="9" a="1"/>
  <c r="L53" i="9" s="1"/>
  <c r="J53" i="9"/>
  <c r="K59" i="9" s="1"/>
  <c r="H53" i="9"/>
  <c r="V137" i="9" s="1"/>
  <c r="D53" i="9"/>
  <c r="Y52" i="9"/>
  <c r="V52" i="9"/>
  <c r="M52" i="9"/>
  <c r="R52" i="9" s="1"/>
  <c r="L52" i="9" a="1"/>
  <c r="L52" i="9" s="1"/>
  <c r="J52" i="9"/>
  <c r="K58" i="9" s="1"/>
  <c r="H52" i="9"/>
  <c r="D52" i="9"/>
  <c r="E58" i="9" s="1"/>
  <c r="AH51" i="9"/>
  <c r="AG51" i="9"/>
  <c r="Y51" i="9"/>
  <c r="V51" i="9"/>
  <c r="M51" i="9"/>
  <c r="R51" i="9" s="1"/>
  <c r="L51" i="9" a="1"/>
  <c r="L51" i="9" s="1"/>
  <c r="T51" i="9" s="1"/>
  <c r="J51" i="9"/>
  <c r="K57" i="9" s="1"/>
  <c r="H51" i="9"/>
  <c r="V135" i="9" s="1"/>
  <c r="D51" i="9"/>
  <c r="E57" i="9" s="1"/>
  <c r="Y50" i="9"/>
  <c r="V50" i="9"/>
  <c r="M50" i="9"/>
  <c r="N50" i="9" s="1"/>
  <c r="L50" i="9" a="1"/>
  <c r="L50" i="9" s="1"/>
  <c r="J50" i="9"/>
  <c r="H50" i="9"/>
  <c r="V134" i="9" s="1"/>
  <c r="D50" i="9"/>
  <c r="E56" i="9" s="1"/>
  <c r="Y49" i="9"/>
  <c r="V49" i="9"/>
  <c r="W49" i="9" s="1"/>
  <c r="R49" i="9"/>
  <c r="M49" i="9"/>
  <c r="N49" i="9" s="1"/>
  <c r="L49" i="9" a="1"/>
  <c r="L49" i="9" s="1"/>
  <c r="T49" i="9" s="1"/>
  <c r="J49" i="9"/>
  <c r="K55" i="9" s="1"/>
  <c r="H49" i="9"/>
  <c r="V133" i="9" s="1"/>
  <c r="D49" i="9"/>
  <c r="AG48" i="9"/>
  <c r="AH48" i="9" s="1"/>
  <c r="Y48" i="9"/>
  <c r="Z48" i="9" s="1"/>
  <c r="AC47" i="9" s="1"/>
  <c r="V48" i="9"/>
  <c r="R48" i="9"/>
  <c r="M48" i="9"/>
  <c r="L48" i="9" a="1"/>
  <c r="L48" i="9" s="1"/>
  <c r="J48" i="9"/>
  <c r="K54" i="9" s="1"/>
  <c r="H48" i="9"/>
  <c r="V132" i="9" s="1"/>
  <c r="D48" i="9"/>
  <c r="Y47" i="9"/>
  <c r="V47" i="9"/>
  <c r="N47" i="9"/>
  <c r="M47" i="9"/>
  <c r="N48" i="9" s="1"/>
  <c r="L47" i="9"/>
  <c r="L47" i="9" a="1"/>
  <c r="J47" i="9"/>
  <c r="K53" i="9" s="1"/>
  <c r="H47" i="9"/>
  <c r="V131" i="9" s="1"/>
  <c r="D47" i="9"/>
  <c r="E53" i="9" s="1"/>
  <c r="Y46" i="9"/>
  <c r="V46" i="9"/>
  <c r="M46" i="9"/>
  <c r="R46" i="9" s="1"/>
  <c r="L46" i="9" a="1"/>
  <c r="L46" i="9" s="1"/>
  <c r="J46" i="9"/>
  <c r="H46" i="9"/>
  <c r="V130" i="9" s="1"/>
  <c r="D46" i="9"/>
  <c r="E51" i="9" s="1"/>
  <c r="Y45" i="9"/>
  <c r="Z45" i="9" s="1"/>
  <c r="V45" i="9"/>
  <c r="W45" i="9" s="1"/>
  <c r="R45" i="9"/>
  <c r="M45" i="9"/>
  <c r="N45" i="9" s="1"/>
  <c r="L45" i="9" a="1"/>
  <c r="L45" i="9" s="1"/>
  <c r="K45" i="9"/>
  <c r="J45" i="9"/>
  <c r="K51" i="9" s="1"/>
  <c r="H45" i="9"/>
  <c r="V129" i="9" s="1"/>
  <c r="D45" i="9"/>
  <c r="Y44" i="9"/>
  <c r="Z44" i="9" s="1"/>
  <c r="V44" i="9"/>
  <c r="R44" i="9"/>
  <c r="M44" i="9"/>
  <c r="N44" i="9" s="1"/>
  <c r="L44" i="9" a="1"/>
  <c r="L44" i="9" s="1"/>
  <c r="J44" i="9"/>
  <c r="K50" i="9" s="1"/>
  <c r="H44" i="9"/>
  <c r="V128" i="9" s="1"/>
  <c r="D44" i="9"/>
  <c r="AG43" i="9"/>
  <c r="AH43" i="9" s="1"/>
  <c r="Y43" i="9"/>
  <c r="V43" i="9"/>
  <c r="W44" i="9" s="1"/>
  <c r="M43" i="9"/>
  <c r="R43" i="9" s="1"/>
  <c r="L43" i="9" a="1"/>
  <c r="L43" i="9" s="1"/>
  <c r="J43" i="9"/>
  <c r="K49" i="9" s="1"/>
  <c r="H43" i="9"/>
  <c r="V127" i="9" s="1"/>
  <c r="E43" i="9"/>
  <c r="D43" i="9"/>
  <c r="E49" i="9" s="1"/>
  <c r="Y42" i="9"/>
  <c r="V42" i="9"/>
  <c r="M42" i="9"/>
  <c r="R42" i="9" s="1"/>
  <c r="L42" i="9" a="1"/>
  <c r="L42" i="9" s="1"/>
  <c r="J42" i="9"/>
  <c r="K48" i="9" s="1"/>
  <c r="H42" i="9"/>
  <c r="V126" i="9" s="1"/>
  <c r="D42" i="9"/>
  <c r="E48" i="9" s="1"/>
  <c r="B42" i="9"/>
  <c r="Y41" i="9"/>
  <c r="V41" i="9"/>
  <c r="W41" i="9" s="1"/>
  <c r="R41" i="9"/>
  <c r="M41" i="9"/>
  <c r="N41" i="9" s="1"/>
  <c r="L41" i="9" a="1"/>
  <c r="L41" i="9" s="1"/>
  <c r="J41" i="9"/>
  <c r="K47" i="9" s="1"/>
  <c r="H41" i="9"/>
  <c r="V125" i="9" s="1"/>
  <c r="D41" i="9"/>
  <c r="E47" i="9" s="1"/>
  <c r="AG40" i="9"/>
  <c r="AH40" i="9" s="1"/>
  <c r="Y40" i="9"/>
  <c r="Z40" i="9" s="1"/>
  <c r="AC39" i="9" s="1"/>
  <c r="V40" i="9"/>
  <c r="R40" i="9"/>
  <c r="M40" i="9"/>
  <c r="L40" i="9" a="1"/>
  <c r="L40" i="9" s="1"/>
  <c r="T40" i="9" s="1"/>
  <c r="J40" i="9"/>
  <c r="K46" i="9" s="1"/>
  <c r="H40" i="9"/>
  <c r="V124" i="9" s="1"/>
  <c r="D40" i="9"/>
  <c r="E46" i="9" s="1"/>
  <c r="AG39" i="9"/>
  <c r="AH39" i="9" s="1"/>
  <c r="Y39" i="9"/>
  <c r="V39" i="9"/>
  <c r="N39" i="9"/>
  <c r="M39" i="9"/>
  <c r="N40" i="9" s="1"/>
  <c r="L39" i="9"/>
  <c r="L39" i="9" a="1"/>
  <c r="J39" i="9"/>
  <c r="H39" i="9"/>
  <c r="V123" i="9" s="1"/>
  <c r="D39" i="9"/>
  <c r="E45" i="9" s="1"/>
  <c r="Y38" i="9"/>
  <c r="V38" i="9"/>
  <c r="M38" i="9"/>
  <c r="R38" i="9" s="1"/>
  <c r="L38" i="9" a="1"/>
  <c r="L38" i="9" s="1"/>
  <c r="J38" i="9"/>
  <c r="H38" i="9"/>
  <c r="V122" i="9" s="1"/>
  <c r="D38" i="9"/>
  <c r="E44" i="9" s="1"/>
  <c r="Y37" i="9"/>
  <c r="Z37" i="9" s="1"/>
  <c r="V37" i="9"/>
  <c r="M37" i="9"/>
  <c r="R37" i="9" s="1"/>
  <c r="U37" i="9" s="1"/>
  <c r="L37" i="9" a="1"/>
  <c r="L37" i="9" s="1"/>
  <c r="J37" i="9"/>
  <c r="K43" i="9" s="1"/>
  <c r="H37" i="9"/>
  <c r="V121" i="9" s="1"/>
  <c r="D37" i="9"/>
  <c r="E42" i="9" s="1"/>
  <c r="AH36" i="9"/>
  <c r="AG36" i="9"/>
  <c r="Y36" i="9"/>
  <c r="V36" i="9"/>
  <c r="Z36" i="9" s="1"/>
  <c r="R36" i="9"/>
  <c r="U36" i="9" s="1"/>
  <c r="M36" i="9"/>
  <c r="N36" i="9" s="1"/>
  <c r="L36" i="9" a="1"/>
  <c r="L36" i="9" s="1"/>
  <c r="J36" i="9"/>
  <c r="K42" i="9" s="1"/>
  <c r="H36" i="9"/>
  <c r="V120" i="9" s="1"/>
  <c r="D36" i="9"/>
  <c r="Y35" i="9"/>
  <c r="V35" i="9"/>
  <c r="Z35" i="9" s="1"/>
  <c r="M35" i="9"/>
  <c r="R35" i="9" s="1"/>
  <c r="L35" i="9" a="1"/>
  <c r="L35" i="9" s="1"/>
  <c r="J35" i="9"/>
  <c r="K41" i="9" s="1"/>
  <c r="H35" i="9"/>
  <c r="V119" i="9" s="1"/>
  <c r="D35" i="9"/>
  <c r="E41" i="9" s="1"/>
  <c r="AG34" i="9"/>
  <c r="AH34" i="9" s="1"/>
  <c r="Y34" i="9"/>
  <c r="V34" i="9"/>
  <c r="Z34" i="9" s="1"/>
  <c r="M34" i="9"/>
  <c r="R34" i="9" s="1"/>
  <c r="U34" i="9" s="1"/>
  <c r="L34" i="9" a="1"/>
  <c r="L34" i="9" s="1"/>
  <c r="T34" i="9" s="1"/>
  <c r="J34" i="9"/>
  <c r="K40" i="9" s="1"/>
  <c r="H34" i="9"/>
  <c r="V118" i="9" s="1"/>
  <c r="D34" i="9"/>
  <c r="E40" i="9" s="1"/>
  <c r="Y33" i="9"/>
  <c r="Z33" i="9" s="1"/>
  <c r="V33" i="9"/>
  <c r="W33" i="9" s="1"/>
  <c r="M33" i="9"/>
  <c r="R33" i="9" s="1"/>
  <c r="U33" i="9" s="1"/>
  <c r="L33" i="9" a="1"/>
  <c r="L33" i="9" s="1"/>
  <c r="J33" i="9"/>
  <c r="K38" i="9" s="1"/>
  <c r="H33" i="9"/>
  <c r="V117" i="9" s="1"/>
  <c r="D33" i="9"/>
  <c r="E39" i="9" s="1"/>
  <c r="AG32" i="9"/>
  <c r="AH32" i="9" s="1"/>
  <c r="Y32" i="9"/>
  <c r="V32" i="9"/>
  <c r="Z32" i="9" s="1"/>
  <c r="S32" i="9"/>
  <c r="R32" i="9"/>
  <c r="U32" i="9" s="1"/>
  <c r="N32" i="9"/>
  <c r="M32" i="9"/>
  <c r="N33" i="9" s="1"/>
  <c r="L32" i="9" a="1"/>
  <c r="L32" i="9" s="1"/>
  <c r="J32" i="9"/>
  <c r="H32" i="9"/>
  <c r="V116" i="9" s="1"/>
  <c r="D32" i="9"/>
  <c r="E38" i="9" s="1"/>
  <c r="AG31" i="9"/>
  <c r="AH31" i="9" s="1"/>
  <c r="Z31" i="9"/>
  <c r="AA31" i="9" s="1"/>
  <c r="AD31" i="9" s="1"/>
  <c r="Y31" i="9"/>
  <c r="X31" i="9"/>
  <c r="V31" i="9"/>
  <c r="U31" i="9"/>
  <c r="M31" i="9"/>
  <c r="R31" i="9" s="1"/>
  <c r="L31" i="9" a="1"/>
  <c r="L31" i="9" s="1"/>
  <c r="H31" i="9"/>
  <c r="V115" i="9" s="1"/>
  <c r="I30" i="9"/>
  <c r="C30" i="9"/>
  <c r="H29" i="9" s="1"/>
  <c r="V113" i="9" s="1"/>
  <c r="AH29" i="9"/>
  <c r="AG29" i="9"/>
  <c r="I29" i="9"/>
  <c r="C29" i="9"/>
  <c r="AG49" i="9" s="1"/>
  <c r="AH49" i="9" s="1"/>
  <c r="AG28" i="9"/>
  <c r="I28" i="9"/>
  <c r="C28" i="9"/>
  <c r="AH28" i="9" s="1"/>
  <c r="AG27" i="9"/>
  <c r="AH27" i="9" s="1"/>
  <c r="I27" i="9"/>
  <c r="B59" i="9" s="1"/>
  <c r="H27" i="9"/>
  <c r="V111" i="9" s="1"/>
  <c r="C27" i="9"/>
  <c r="AG47" i="9" s="1"/>
  <c r="AH47" i="9" s="1"/>
  <c r="I26" i="9"/>
  <c r="H26" i="9"/>
  <c r="V110" i="9" s="1"/>
  <c r="C26" i="9"/>
  <c r="I25" i="9"/>
  <c r="B15" i="9" s="1"/>
  <c r="C25" i="9"/>
  <c r="H24" i="9" s="1"/>
  <c r="V108" i="9" s="1"/>
  <c r="I24" i="9"/>
  <c r="B178" i="9" s="1"/>
  <c r="C24" i="9"/>
  <c r="AG23" i="9"/>
  <c r="AH23" i="9" s="1"/>
  <c r="H23" i="9"/>
  <c r="V107" i="9" s="1"/>
  <c r="AG22" i="9"/>
  <c r="H22" i="9"/>
  <c r="V106" i="9" s="1"/>
  <c r="C22" i="9"/>
  <c r="AG42" i="9" s="1"/>
  <c r="AH42" i="9" s="1"/>
  <c r="C21" i="9"/>
  <c r="AG41" i="9" s="1"/>
  <c r="AH41" i="9" s="1"/>
  <c r="C20" i="9"/>
  <c r="H19" i="9" s="1"/>
  <c r="V103" i="9" s="1"/>
  <c r="C19" i="9"/>
  <c r="C18" i="9"/>
  <c r="H18" i="9" s="1"/>
  <c r="V102" i="9" s="1"/>
  <c r="C17" i="9"/>
  <c r="AG37" i="9" s="1"/>
  <c r="AH37" i="9" s="1"/>
  <c r="H15" i="9"/>
  <c r="C15" i="9"/>
  <c r="H14" i="9" s="1"/>
  <c r="C14" i="9"/>
  <c r="C13" i="9"/>
  <c r="H13" i="9" s="1"/>
  <c r="H12" i="9"/>
  <c r="C12" i="9"/>
  <c r="H11" i="9"/>
  <c r="C11" i="9"/>
  <c r="C10" i="9"/>
  <c r="H9" i="9" s="1"/>
  <c r="C8" i="9"/>
  <c r="H8" i="9" s="1"/>
  <c r="H7" i="9"/>
  <c r="C7" i="9"/>
  <c r="H6" i="9" s="1"/>
  <c r="C6" i="9"/>
  <c r="AG26" i="9" s="1"/>
  <c r="C5" i="9"/>
  <c r="AG25" i="9" s="1"/>
  <c r="H4" i="9"/>
  <c r="C4" i="9"/>
  <c r="H3" i="9" s="1"/>
  <c r="C3" i="9"/>
  <c r="H2" i="9"/>
  <c r="AH385" i="8"/>
  <c r="O385" i="8"/>
  <c r="N385" i="8"/>
  <c r="M385" i="8"/>
  <c r="K385" i="8"/>
  <c r="J385" i="8"/>
  <c r="E385" i="8"/>
  <c r="D385" i="8"/>
  <c r="AH384" i="8"/>
  <c r="O384" i="8"/>
  <c r="M384" i="8"/>
  <c r="N384" i="8" s="1"/>
  <c r="K384" i="8"/>
  <c r="J384" i="8"/>
  <c r="E384" i="8"/>
  <c r="D384" i="8"/>
  <c r="AH383" i="8"/>
  <c r="O383" i="8"/>
  <c r="N383" i="8"/>
  <c r="M383" i="8"/>
  <c r="K383" i="8"/>
  <c r="J383" i="8"/>
  <c r="E383" i="8"/>
  <c r="D383" i="8"/>
  <c r="AH382" i="8"/>
  <c r="O382" i="8"/>
  <c r="M382" i="8"/>
  <c r="N382" i="8" s="1"/>
  <c r="K382" i="8"/>
  <c r="J382" i="8"/>
  <c r="E382" i="8"/>
  <c r="D382" i="8"/>
  <c r="AH381" i="8"/>
  <c r="O381" i="8"/>
  <c r="M381" i="8"/>
  <c r="N381" i="8" s="1"/>
  <c r="K381" i="8"/>
  <c r="J381" i="8"/>
  <c r="E381" i="8"/>
  <c r="D381" i="8"/>
  <c r="AH380" i="8"/>
  <c r="O380" i="8"/>
  <c r="N380" i="8"/>
  <c r="M380" i="8"/>
  <c r="K380" i="8"/>
  <c r="J380" i="8"/>
  <c r="E380" i="8"/>
  <c r="D380" i="8"/>
  <c r="AH379" i="8"/>
  <c r="O379" i="8"/>
  <c r="N379" i="8"/>
  <c r="M379" i="8"/>
  <c r="K379" i="8"/>
  <c r="J379" i="8"/>
  <c r="E379" i="8"/>
  <c r="D379" i="8"/>
  <c r="AH378" i="8"/>
  <c r="O378" i="8"/>
  <c r="M378" i="8"/>
  <c r="N378" i="8" s="1"/>
  <c r="K378" i="8"/>
  <c r="J378" i="8"/>
  <c r="E378" i="8"/>
  <c r="D378" i="8"/>
  <c r="AH377" i="8"/>
  <c r="O377" i="8"/>
  <c r="N377" i="8"/>
  <c r="M377" i="8"/>
  <c r="K377" i="8"/>
  <c r="J377" i="8"/>
  <c r="E377" i="8"/>
  <c r="D377" i="8"/>
  <c r="AH376" i="8"/>
  <c r="O376" i="8"/>
  <c r="N376" i="8"/>
  <c r="M376" i="8"/>
  <c r="K376" i="8"/>
  <c r="J376" i="8"/>
  <c r="E376" i="8"/>
  <c r="D376" i="8"/>
  <c r="AH375" i="8"/>
  <c r="O375" i="8"/>
  <c r="N375" i="8"/>
  <c r="M375" i="8"/>
  <c r="K375" i="8"/>
  <c r="J375" i="8"/>
  <c r="E375" i="8"/>
  <c r="D375" i="8"/>
  <c r="AH374" i="8"/>
  <c r="O374" i="8"/>
  <c r="M374" i="8"/>
  <c r="N374" i="8" s="1"/>
  <c r="K374" i="8"/>
  <c r="J374" i="8"/>
  <c r="E374" i="8"/>
  <c r="D374" i="8"/>
  <c r="AH373" i="8"/>
  <c r="O373" i="8"/>
  <c r="N373" i="8"/>
  <c r="M373" i="8"/>
  <c r="K373" i="8"/>
  <c r="J373" i="8"/>
  <c r="E373" i="8"/>
  <c r="D373" i="8"/>
  <c r="AH372" i="8"/>
  <c r="O372" i="8"/>
  <c r="N372" i="8"/>
  <c r="M372" i="8"/>
  <c r="K372" i="8"/>
  <c r="J372" i="8"/>
  <c r="E372" i="8"/>
  <c r="D372" i="8"/>
  <c r="AH371" i="8"/>
  <c r="O371" i="8"/>
  <c r="M371" i="8"/>
  <c r="N371" i="8" s="1"/>
  <c r="K371" i="8"/>
  <c r="J371" i="8"/>
  <c r="E371" i="8"/>
  <c r="D371" i="8"/>
  <c r="AH370" i="8"/>
  <c r="O370" i="8"/>
  <c r="M370" i="8"/>
  <c r="N370" i="8" s="1"/>
  <c r="K370" i="8"/>
  <c r="J370" i="8"/>
  <c r="E370" i="8"/>
  <c r="D370" i="8"/>
  <c r="AH369" i="8"/>
  <c r="O369" i="8"/>
  <c r="N369" i="8"/>
  <c r="M369" i="8"/>
  <c r="K369" i="8"/>
  <c r="J369" i="8"/>
  <c r="E369" i="8"/>
  <c r="D369" i="8"/>
  <c r="AH368" i="8"/>
  <c r="O368" i="8"/>
  <c r="N368" i="8"/>
  <c r="M368" i="8"/>
  <c r="K368" i="8"/>
  <c r="J368" i="8"/>
  <c r="E368" i="8"/>
  <c r="D368" i="8"/>
  <c r="AH367" i="8"/>
  <c r="O367" i="8"/>
  <c r="N367" i="8"/>
  <c r="M367" i="8"/>
  <c r="K367" i="8"/>
  <c r="J367" i="8"/>
  <c r="E367" i="8"/>
  <c r="D367" i="8"/>
  <c r="AH366" i="8"/>
  <c r="O366" i="8"/>
  <c r="M366" i="8"/>
  <c r="N366" i="8" s="1"/>
  <c r="K366" i="8"/>
  <c r="J366" i="8"/>
  <c r="E366" i="8"/>
  <c r="D366" i="8"/>
  <c r="AH365" i="8"/>
  <c r="O365" i="8"/>
  <c r="N365" i="8"/>
  <c r="M365" i="8"/>
  <c r="K365" i="8"/>
  <c r="J365" i="8"/>
  <c r="E365" i="8"/>
  <c r="D365" i="8"/>
  <c r="AH364" i="8"/>
  <c r="O364" i="8"/>
  <c r="N364" i="8"/>
  <c r="M364" i="8"/>
  <c r="K364" i="8"/>
  <c r="J364" i="8"/>
  <c r="E364" i="8"/>
  <c r="D364" i="8"/>
  <c r="AH363" i="8"/>
  <c r="O363" i="8"/>
  <c r="N363" i="8"/>
  <c r="M363" i="8"/>
  <c r="K363" i="8"/>
  <c r="J363" i="8"/>
  <c r="E363" i="8"/>
  <c r="D363" i="8"/>
  <c r="AH362" i="8"/>
  <c r="O362" i="8"/>
  <c r="N362" i="8"/>
  <c r="M362" i="8"/>
  <c r="K362" i="8"/>
  <c r="J362" i="8"/>
  <c r="E362" i="8"/>
  <c r="D362" i="8"/>
  <c r="AH361" i="8"/>
  <c r="O361" i="8"/>
  <c r="N361" i="8"/>
  <c r="M361" i="8"/>
  <c r="K361" i="8"/>
  <c r="J361" i="8"/>
  <c r="E361" i="8"/>
  <c r="D361" i="8"/>
  <c r="AH360" i="8"/>
  <c r="O360" i="8"/>
  <c r="N360" i="8"/>
  <c r="M360" i="8"/>
  <c r="K360" i="8"/>
  <c r="J360" i="8"/>
  <c r="E360" i="8"/>
  <c r="D360" i="8"/>
  <c r="AH359" i="8"/>
  <c r="O359" i="8"/>
  <c r="N359" i="8"/>
  <c r="M359" i="8"/>
  <c r="K359" i="8"/>
  <c r="J359" i="8"/>
  <c r="E359" i="8"/>
  <c r="D359" i="8"/>
  <c r="AH358" i="8"/>
  <c r="O358" i="8"/>
  <c r="M358" i="8"/>
  <c r="N358" i="8" s="1"/>
  <c r="K358" i="8"/>
  <c r="J358" i="8"/>
  <c r="E358" i="8"/>
  <c r="D358" i="8"/>
  <c r="AH357" i="8"/>
  <c r="O357" i="8"/>
  <c r="N357" i="8"/>
  <c r="M357" i="8"/>
  <c r="K357" i="8"/>
  <c r="J357" i="8"/>
  <c r="E357" i="8"/>
  <c r="D357" i="8"/>
  <c r="AH356" i="8"/>
  <c r="O356" i="8"/>
  <c r="N356" i="8"/>
  <c r="M356" i="8"/>
  <c r="K356" i="8"/>
  <c r="J356" i="8"/>
  <c r="E356" i="8"/>
  <c r="D356" i="8"/>
  <c r="AH355" i="8"/>
  <c r="O355" i="8"/>
  <c r="M355" i="8"/>
  <c r="N355" i="8" s="1"/>
  <c r="K355" i="8"/>
  <c r="J355" i="8"/>
  <c r="E355" i="8"/>
  <c r="D355" i="8"/>
  <c r="AH354" i="8"/>
  <c r="O354" i="8"/>
  <c r="N354" i="8"/>
  <c r="M354" i="8"/>
  <c r="K354" i="8"/>
  <c r="J354" i="8"/>
  <c r="E354" i="8"/>
  <c r="D354" i="8"/>
  <c r="AH353" i="8"/>
  <c r="O353" i="8"/>
  <c r="N353" i="8"/>
  <c r="M353" i="8"/>
  <c r="K353" i="8"/>
  <c r="J353" i="8"/>
  <c r="E353" i="8"/>
  <c r="D353" i="8"/>
  <c r="AH352" i="8"/>
  <c r="O352" i="8"/>
  <c r="N352" i="8"/>
  <c r="M352" i="8"/>
  <c r="K352" i="8"/>
  <c r="J352" i="8"/>
  <c r="E352" i="8"/>
  <c r="D352" i="8"/>
  <c r="AH351" i="8"/>
  <c r="O351" i="8"/>
  <c r="N351" i="8"/>
  <c r="M351" i="8"/>
  <c r="K351" i="8"/>
  <c r="J351" i="8"/>
  <c r="E351" i="8"/>
  <c r="D351" i="8"/>
  <c r="AH350" i="8"/>
  <c r="O350" i="8"/>
  <c r="M350" i="8"/>
  <c r="N350" i="8" s="1"/>
  <c r="K350" i="8"/>
  <c r="J350" i="8"/>
  <c r="E350" i="8"/>
  <c r="D350" i="8"/>
  <c r="AH349" i="8"/>
  <c r="O349" i="8"/>
  <c r="N349" i="8"/>
  <c r="M349" i="8"/>
  <c r="K349" i="8"/>
  <c r="J349" i="8"/>
  <c r="E349" i="8"/>
  <c r="D349" i="8"/>
  <c r="AH348" i="8"/>
  <c r="O348" i="8"/>
  <c r="M348" i="8"/>
  <c r="N348" i="8" s="1"/>
  <c r="K348" i="8"/>
  <c r="J348" i="8"/>
  <c r="E348" i="8"/>
  <c r="D348" i="8"/>
  <c r="AH347" i="8"/>
  <c r="O347" i="8"/>
  <c r="M347" i="8"/>
  <c r="N347" i="8" s="1"/>
  <c r="K347" i="8"/>
  <c r="J347" i="8"/>
  <c r="E347" i="8"/>
  <c r="D347" i="8"/>
  <c r="AH346" i="8"/>
  <c r="O346" i="8"/>
  <c r="N346" i="8"/>
  <c r="M346" i="8"/>
  <c r="K346" i="8"/>
  <c r="J346" i="8"/>
  <c r="E346" i="8"/>
  <c r="D346" i="8"/>
  <c r="AH345" i="8"/>
  <c r="O345" i="8"/>
  <c r="N345" i="8"/>
  <c r="M345" i="8"/>
  <c r="K345" i="8"/>
  <c r="J345" i="8"/>
  <c r="E345" i="8"/>
  <c r="D345" i="8"/>
  <c r="AH344" i="8"/>
  <c r="O344" i="8"/>
  <c r="N344" i="8"/>
  <c r="M344" i="8"/>
  <c r="K344" i="8"/>
  <c r="J344" i="8"/>
  <c r="E344" i="8"/>
  <c r="D344" i="8"/>
  <c r="AH343" i="8"/>
  <c r="O343" i="8"/>
  <c r="N343" i="8"/>
  <c r="M343" i="8"/>
  <c r="K343" i="8"/>
  <c r="J343" i="8"/>
  <c r="E343" i="8"/>
  <c r="D343" i="8"/>
  <c r="AH342" i="8"/>
  <c r="O342" i="8"/>
  <c r="M342" i="8"/>
  <c r="N342" i="8" s="1"/>
  <c r="K342" i="8"/>
  <c r="J342" i="8"/>
  <c r="E342" i="8"/>
  <c r="D342" i="8"/>
  <c r="AH341" i="8"/>
  <c r="O341" i="8"/>
  <c r="N341" i="8"/>
  <c r="M341" i="8"/>
  <c r="K341" i="8"/>
  <c r="J341" i="8"/>
  <c r="E341" i="8"/>
  <c r="D341" i="8"/>
  <c r="AH340" i="8"/>
  <c r="O340" i="8"/>
  <c r="N340" i="8"/>
  <c r="M340" i="8"/>
  <c r="K340" i="8"/>
  <c r="J340" i="8"/>
  <c r="E340" i="8"/>
  <c r="D340" i="8"/>
  <c r="AH339" i="8"/>
  <c r="O339" i="8"/>
  <c r="M339" i="8"/>
  <c r="N339" i="8" s="1"/>
  <c r="K339" i="8"/>
  <c r="J339" i="8"/>
  <c r="E339" i="8"/>
  <c r="D339" i="8"/>
  <c r="AH338" i="8"/>
  <c r="O338" i="8"/>
  <c r="N338" i="8"/>
  <c r="M338" i="8"/>
  <c r="K338" i="8"/>
  <c r="J338" i="8"/>
  <c r="E338" i="8"/>
  <c r="D338" i="8"/>
  <c r="AH337" i="8"/>
  <c r="O337" i="8"/>
  <c r="N337" i="8"/>
  <c r="M337" i="8"/>
  <c r="K337" i="8"/>
  <c r="J337" i="8"/>
  <c r="E337" i="8"/>
  <c r="D337" i="8"/>
  <c r="AH336" i="8"/>
  <c r="O336" i="8"/>
  <c r="N336" i="8"/>
  <c r="M336" i="8"/>
  <c r="K336" i="8"/>
  <c r="J336" i="8"/>
  <c r="E336" i="8"/>
  <c r="D336" i="8"/>
  <c r="AH335" i="8"/>
  <c r="O335" i="8"/>
  <c r="N335" i="8"/>
  <c r="M335" i="8"/>
  <c r="K335" i="8"/>
  <c r="J335" i="8"/>
  <c r="E335" i="8"/>
  <c r="D335" i="8"/>
  <c r="AH334" i="8"/>
  <c r="O334" i="8"/>
  <c r="M334" i="8"/>
  <c r="N334" i="8" s="1"/>
  <c r="K334" i="8"/>
  <c r="J334" i="8"/>
  <c r="E334" i="8"/>
  <c r="D334" i="8"/>
  <c r="AH333" i="8"/>
  <c r="O333" i="8"/>
  <c r="N333" i="8"/>
  <c r="M333" i="8"/>
  <c r="K333" i="8"/>
  <c r="J333" i="8"/>
  <c r="E333" i="8"/>
  <c r="D333" i="8"/>
  <c r="AH332" i="8"/>
  <c r="O332" i="8"/>
  <c r="N332" i="8"/>
  <c r="M332" i="8"/>
  <c r="K332" i="8"/>
  <c r="J332" i="8"/>
  <c r="E332" i="8"/>
  <c r="D332" i="8"/>
  <c r="AH331" i="8"/>
  <c r="O331" i="8"/>
  <c r="M331" i="8"/>
  <c r="N331" i="8" s="1"/>
  <c r="K331" i="8"/>
  <c r="J331" i="8"/>
  <c r="E331" i="8"/>
  <c r="D331" i="8"/>
  <c r="AH330" i="8"/>
  <c r="O330" i="8"/>
  <c r="N330" i="8"/>
  <c r="M330" i="8"/>
  <c r="K330" i="8"/>
  <c r="J330" i="8"/>
  <c r="E330" i="8"/>
  <c r="D330" i="8"/>
  <c r="AH329" i="8"/>
  <c r="O329" i="8"/>
  <c r="N329" i="8"/>
  <c r="M329" i="8"/>
  <c r="K329" i="8"/>
  <c r="J329" i="8"/>
  <c r="E329" i="8"/>
  <c r="D329" i="8"/>
  <c r="AH328" i="8"/>
  <c r="O328" i="8"/>
  <c r="N328" i="8"/>
  <c r="M328" i="8"/>
  <c r="K328" i="8"/>
  <c r="J328" i="8"/>
  <c r="E328" i="8"/>
  <c r="D328" i="8"/>
  <c r="AH327" i="8"/>
  <c r="O327" i="8"/>
  <c r="N327" i="8"/>
  <c r="M327" i="8"/>
  <c r="K327" i="8"/>
  <c r="J327" i="8"/>
  <c r="E327" i="8"/>
  <c r="D327" i="8"/>
  <c r="AH326" i="8"/>
  <c r="O326" i="8"/>
  <c r="N326" i="8"/>
  <c r="M326" i="8"/>
  <c r="K326" i="8"/>
  <c r="J326" i="8"/>
  <c r="E326" i="8"/>
  <c r="D326" i="8"/>
  <c r="AH325" i="8"/>
  <c r="O325" i="8"/>
  <c r="N325" i="8"/>
  <c r="M325" i="8"/>
  <c r="K325" i="8"/>
  <c r="J325" i="8"/>
  <c r="E325" i="8"/>
  <c r="D325" i="8"/>
  <c r="AH324" i="8"/>
  <c r="O324" i="8"/>
  <c r="N324" i="8"/>
  <c r="M324" i="8"/>
  <c r="K324" i="8"/>
  <c r="J324" i="8"/>
  <c r="E324" i="8"/>
  <c r="D324" i="8"/>
  <c r="AH323" i="8"/>
  <c r="O323" i="8"/>
  <c r="M323" i="8"/>
  <c r="N323" i="8" s="1"/>
  <c r="K323" i="8"/>
  <c r="J323" i="8"/>
  <c r="E323" i="8"/>
  <c r="D323" i="8"/>
  <c r="AH322" i="8"/>
  <c r="O322" i="8"/>
  <c r="N322" i="8"/>
  <c r="M322" i="8"/>
  <c r="K322" i="8"/>
  <c r="J322" i="8"/>
  <c r="E322" i="8"/>
  <c r="D322" i="8"/>
  <c r="AH321" i="8"/>
  <c r="O321" i="8"/>
  <c r="N321" i="8"/>
  <c r="M321" i="8"/>
  <c r="K321" i="8"/>
  <c r="J321" i="8"/>
  <c r="E321" i="8"/>
  <c r="D321" i="8"/>
  <c r="AH320" i="8"/>
  <c r="O320" i="8"/>
  <c r="N320" i="8"/>
  <c r="M320" i="8"/>
  <c r="K320" i="8"/>
  <c r="J320" i="8"/>
  <c r="E320" i="8"/>
  <c r="D320" i="8"/>
  <c r="AH319" i="8"/>
  <c r="O319" i="8"/>
  <c r="N319" i="8"/>
  <c r="M319" i="8"/>
  <c r="K319" i="8"/>
  <c r="J319" i="8"/>
  <c r="E319" i="8"/>
  <c r="D319" i="8"/>
  <c r="AH318" i="8"/>
  <c r="O318" i="8"/>
  <c r="M318" i="8"/>
  <c r="N318" i="8" s="1"/>
  <c r="K318" i="8"/>
  <c r="J318" i="8"/>
  <c r="E318" i="8"/>
  <c r="D318" i="8"/>
  <c r="AH317" i="8"/>
  <c r="O317" i="8"/>
  <c r="M317" i="8"/>
  <c r="N317" i="8" s="1"/>
  <c r="K317" i="8"/>
  <c r="J317" i="8"/>
  <c r="E317" i="8"/>
  <c r="D317" i="8"/>
  <c r="AH316" i="8"/>
  <c r="O316" i="8"/>
  <c r="N316" i="8"/>
  <c r="M316" i="8"/>
  <c r="K316" i="8"/>
  <c r="J316" i="8"/>
  <c r="E316" i="8"/>
  <c r="D316" i="8"/>
  <c r="AH315" i="8"/>
  <c r="O315" i="8"/>
  <c r="N315" i="8"/>
  <c r="M315" i="8"/>
  <c r="K315" i="8"/>
  <c r="J315" i="8"/>
  <c r="E315" i="8"/>
  <c r="D315" i="8"/>
  <c r="AH314" i="8"/>
  <c r="O314" i="8"/>
  <c r="M314" i="8"/>
  <c r="N314" i="8" s="1"/>
  <c r="K314" i="8"/>
  <c r="J314" i="8"/>
  <c r="E314" i="8"/>
  <c r="D314" i="8"/>
  <c r="AH313" i="8"/>
  <c r="O313" i="8"/>
  <c r="M313" i="8"/>
  <c r="N313" i="8" s="1"/>
  <c r="K313" i="8"/>
  <c r="J313" i="8"/>
  <c r="E313" i="8"/>
  <c r="D313" i="8"/>
  <c r="AH312" i="8"/>
  <c r="O312" i="8"/>
  <c r="M312" i="8"/>
  <c r="N312" i="8" s="1"/>
  <c r="K312" i="8"/>
  <c r="J312" i="8"/>
  <c r="E312" i="8"/>
  <c r="D312" i="8"/>
  <c r="AH311" i="8"/>
  <c r="O311" i="8"/>
  <c r="M311" i="8"/>
  <c r="N311" i="8" s="1"/>
  <c r="K311" i="8"/>
  <c r="J311" i="8"/>
  <c r="E311" i="8"/>
  <c r="D311" i="8"/>
  <c r="AH310" i="8"/>
  <c r="O310" i="8"/>
  <c r="M310" i="8"/>
  <c r="N310" i="8" s="1"/>
  <c r="K310" i="8"/>
  <c r="J310" i="8"/>
  <c r="E310" i="8"/>
  <c r="D310" i="8"/>
  <c r="AH309" i="8"/>
  <c r="O309" i="8"/>
  <c r="N309" i="8"/>
  <c r="M309" i="8"/>
  <c r="K309" i="8"/>
  <c r="J309" i="8"/>
  <c r="E309" i="8"/>
  <c r="D309" i="8"/>
  <c r="AH308" i="8"/>
  <c r="O308" i="8"/>
  <c r="N308" i="8"/>
  <c r="M308" i="8"/>
  <c r="K308" i="8"/>
  <c r="J308" i="8"/>
  <c r="E308" i="8"/>
  <c r="D308" i="8"/>
  <c r="AH307" i="8"/>
  <c r="O307" i="8"/>
  <c r="M307" i="8"/>
  <c r="N307" i="8" s="1"/>
  <c r="K307" i="8"/>
  <c r="J307" i="8"/>
  <c r="E307" i="8"/>
  <c r="D307" i="8"/>
  <c r="AH306" i="8"/>
  <c r="O306" i="8"/>
  <c r="M306" i="8"/>
  <c r="N306" i="8" s="1"/>
  <c r="K306" i="8"/>
  <c r="J306" i="8"/>
  <c r="E306" i="8"/>
  <c r="D306" i="8"/>
  <c r="AH305" i="8"/>
  <c r="O305" i="8"/>
  <c r="M305" i="8"/>
  <c r="N305" i="8" s="1"/>
  <c r="K305" i="8"/>
  <c r="J305" i="8"/>
  <c r="E305" i="8"/>
  <c r="D305" i="8"/>
  <c r="AH304" i="8"/>
  <c r="O304" i="8"/>
  <c r="N304" i="8"/>
  <c r="M304" i="8"/>
  <c r="K304" i="8"/>
  <c r="J304" i="8"/>
  <c r="E304" i="8"/>
  <c r="D304" i="8"/>
  <c r="AH303" i="8"/>
  <c r="O303" i="8"/>
  <c r="N303" i="8"/>
  <c r="M303" i="8"/>
  <c r="K303" i="8"/>
  <c r="J303" i="8"/>
  <c r="E303" i="8"/>
  <c r="D303" i="8"/>
  <c r="AH302" i="8"/>
  <c r="O302" i="8"/>
  <c r="M302" i="8"/>
  <c r="N302" i="8" s="1"/>
  <c r="K302" i="8"/>
  <c r="J302" i="8"/>
  <c r="E302" i="8"/>
  <c r="D302" i="8"/>
  <c r="AH301" i="8"/>
  <c r="O301" i="8"/>
  <c r="N301" i="8"/>
  <c r="M301" i="8"/>
  <c r="K301" i="8"/>
  <c r="J301" i="8"/>
  <c r="E301" i="8"/>
  <c r="D301" i="8"/>
  <c r="AH300" i="8"/>
  <c r="O300" i="8"/>
  <c r="N300" i="8"/>
  <c r="M300" i="8"/>
  <c r="K300" i="8"/>
  <c r="J300" i="8"/>
  <c r="E300" i="8"/>
  <c r="D300" i="8"/>
  <c r="AH299" i="8"/>
  <c r="O299" i="8"/>
  <c r="M299" i="8"/>
  <c r="N299" i="8" s="1"/>
  <c r="K299" i="8"/>
  <c r="J299" i="8"/>
  <c r="E299" i="8"/>
  <c r="D299" i="8"/>
  <c r="AH298" i="8"/>
  <c r="O298" i="8"/>
  <c r="M298" i="8"/>
  <c r="N298" i="8" s="1"/>
  <c r="K298" i="8"/>
  <c r="J298" i="8"/>
  <c r="E298" i="8"/>
  <c r="D298" i="8"/>
  <c r="AH297" i="8"/>
  <c r="O297" i="8"/>
  <c r="M297" i="8"/>
  <c r="N297" i="8" s="1"/>
  <c r="K297" i="8"/>
  <c r="J297" i="8"/>
  <c r="E297" i="8"/>
  <c r="D297" i="8"/>
  <c r="AH296" i="8"/>
  <c r="O296" i="8"/>
  <c r="M296" i="8"/>
  <c r="N296" i="8" s="1"/>
  <c r="K296" i="8"/>
  <c r="J296" i="8"/>
  <c r="E296" i="8"/>
  <c r="D296" i="8"/>
  <c r="AH295" i="8"/>
  <c r="O295" i="8"/>
  <c r="M295" i="8"/>
  <c r="N295" i="8" s="1"/>
  <c r="K295" i="8"/>
  <c r="J295" i="8"/>
  <c r="E295" i="8"/>
  <c r="D295" i="8"/>
  <c r="AH294" i="8"/>
  <c r="O294" i="8"/>
  <c r="M294" i="8"/>
  <c r="N294" i="8" s="1"/>
  <c r="K294" i="8"/>
  <c r="J294" i="8"/>
  <c r="E294" i="8"/>
  <c r="D294" i="8"/>
  <c r="AH293" i="8"/>
  <c r="O293" i="8"/>
  <c r="N293" i="8"/>
  <c r="M293" i="8"/>
  <c r="K293" i="8"/>
  <c r="J293" i="8"/>
  <c r="E293" i="8"/>
  <c r="D293" i="8"/>
  <c r="AH292" i="8"/>
  <c r="O292" i="8"/>
  <c r="N292" i="8"/>
  <c r="M292" i="8"/>
  <c r="K292" i="8"/>
  <c r="J292" i="8"/>
  <c r="E292" i="8"/>
  <c r="D292" i="8"/>
  <c r="AH291" i="8"/>
  <c r="O291" i="8"/>
  <c r="M291" i="8"/>
  <c r="N291" i="8" s="1"/>
  <c r="K291" i="8"/>
  <c r="J291" i="8"/>
  <c r="E291" i="8"/>
  <c r="D291" i="8"/>
  <c r="AH290" i="8"/>
  <c r="O290" i="8"/>
  <c r="N290" i="8"/>
  <c r="M290" i="8"/>
  <c r="K290" i="8"/>
  <c r="J290" i="8"/>
  <c r="E290" i="8"/>
  <c r="D290" i="8"/>
  <c r="AH289" i="8"/>
  <c r="O289" i="8"/>
  <c r="M289" i="8"/>
  <c r="N289" i="8" s="1"/>
  <c r="K289" i="8"/>
  <c r="J289" i="8"/>
  <c r="E289" i="8"/>
  <c r="D289" i="8"/>
  <c r="AH288" i="8"/>
  <c r="O288" i="8"/>
  <c r="M288" i="8"/>
  <c r="N288" i="8" s="1"/>
  <c r="K288" i="8"/>
  <c r="J288" i="8"/>
  <c r="E288" i="8"/>
  <c r="D288" i="8"/>
  <c r="AH287" i="8"/>
  <c r="O287" i="8"/>
  <c r="M287" i="8"/>
  <c r="N287" i="8" s="1"/>
  <c r="K287" i="8"/>
  <c r="J287" i="8"/>
  <c r="E287" i="8"/>
  <c r="D287" i="8"/>
  <c r="AH286" i="8"/>
  <c r="O286" i="8"/>
  <c r="N286" i="8"/>
  <c r="M286" i="8"/>
  <c r="K286" i="8"/>
  <c r="J286" i="8"/>
  <c r="E286" i="8"/>
  <c r="D286" i="8"/>
  <c r="AH285" i="8"/>
  <c r="O285" i="8"/>
  <c r="M285" i="8"/>
  <c r="N285" i="8" s="1"/>
  <c r="K285" i="8"/>
  <c r="J285" i="8"/>
  <c r="E285" i="8"/>
  <c r="D285" i="8"/>
  <c r="AH284" i="8"/>
  <c r="O284" i="8"/>
  <c r="M284" i="8"/>
  <c r="N284" i="8" s="1"/>
  <c r="K284" i="8"/>
  <c r="J284" i="8"/>
  <c r="E284" i="8"/>
  <c r="D284" i="8"/>
  <c r="AH283" i="8"/>
  <c r="O283" i="8"/>
  <c r="N283" i="8"/>
  <c r="M283" i="8"/>
  <c r="K283" i="8"/>
  <c r="J283" i="8"/>
  <c r="E283" i="8"/>
  <c r="D283" i="8"/>
  <c r="AH282" i="8"/>
  <c r="O282" i="8"/>
  <c r="M282" i="8"/>
  <c r="N282" i="8" s="1"/>
  <c r="K282" i="8"/>
  <c r="J282" i="8"/>
  <c r="E282" i="8"/>
  <c r="D282" i="8"/>
  <c r="AH281" i="8"/>
  <c r="O281" i="8"/>
  <c r="M281" i="8"/>
  <c r="N281" i="8" s="1"/>
  <c r="K281" i="8"/>
  <c r="J281" i="8"/>
  <c r="E281" i="8"/>
  <c r="D281" i="8"/>
  <c r="AH280" i="8"/>
  <c r="O280" i="8"/>
  <c r="M280" i="8"/>
  <c r="N280" i="8" s="1"/>
  <c r="K280" i="8"/>
  <c r="J280" i="8"/>
  <c r="E280" i="8"/>
  <c r="D280" i="8"/>
  <c r="AH279" i="8"/>
  <c r="O279" i="8"/>
  <c r="M279" i="8"/>
  <c r="N279" i="8" s="1"/>
  <c r="K279" i="8"/>
  <c r="J279" i="8"/>
  <c r="E279" i="8"/>
  <c r="D279" i="8"/>
  <c r="AH278" i="8"/>
  <c r="O278" i="8"/>
  <c r="M278" i="8"/>
  <c r="N278" i="8" s="1"/>
  <c r="K278" i="8"/>
  <c r="J278" i="8"/>
  <c r="E278" i="8"/>
  <c r="D278" i="8"/>
  <c r="AH277" i="8"/>
  <c r="O277" i="8"/>
  <c r="M277" i="8"/>
  <c r="N277" i="8" s="1"/>
  <c r="K277" i="8"/>
  <c r="J277" i="8"/>
  <c r="E277" i="8"/>
  <c r="D277" i="8"/>
  <c r="AH276" i="8"/>
  <c r="O276" i="8"/>
  <c r="N276" i="8"/>
  <c r="M276" i="8"/>
  <c r="K276" i="8"/>
  <c r="J276" i="8"/>
  <c r="E276" i="8"/>
  <c r="D276" i="8"/>
  <c r="AH275" i="8"/>
  <c r="O275" i="8"/>
  <c r="M275" i="8"/>
  <c r="N275" i="8" s="1"/>
  <c r="K275" i="8"/>
  <c r="J275" i="8"/>
  <c r="E275" i="8"/>
  <c r="D275" i="8"/>
  <c r="AH274" i="8"/>
  <c r="O274" i="8"/>
  <c r="M274" i="8"/>
  <c r="N274" i="8" s="1"/>
  <c r="K274" i="8"/>
  <c r="J274" i="8"/>
  <c r="E274" i="8"/>
  <c r="D274" i="8"/>
  <c r="AH273" i="8"/>
  <c r="O273" i="8"/>
  <c r="N273" i="8"/>
  <c r="M273" i="8"/>
  <c r="K273" i="8"/>
  <c r="J273" i="8"/>
  <c r="E273" i="8"/>
  <c r="D273" i="8"/>
  <c r="AH272" i="8"/>
  <c r="O272" i="8"/>
  <c r="M272" i="8"/>
  <c r="N272" i="8" s="1"/>
  <c r="K272" i="8"/>
  <c r="J272" i="8"/>
  <c r="E272" i="8"/>
  <c r="D272" i="8"/>
  <c r="AH271" i="8"/>
  <c r="O271" i="8"/>
  <c r="M271" i="8"/>
  <c r="N271" i="8" s="1"/>
  <c r="K271" i="8"/>
  <c r="J271" i="8"/>
  <c r="E271" i="8"/>
  <c r="D271" i="8"/>
  <c r="AH270" i="8"/>
  <c r="O270" i="8"/>
  <c r="N270" i="8"/>
  <c r="M270" i="8"/>
  <c r="K270" i="8"/>
  <c r="J270" i="8"/>
  <c r="E270" i="8"/>
  <c r="D270" i="8"/>
  <c r="AH269" i="8"/>
  <c r="O269" i="8"/>
  <c r="M269" i="8"/>
  <c r="N269" i="8" s="1"/>
  <c r="K269" i="8"/>
  <c r="J269" i="8"/>
  <c r="E269" i="8"/>
  <c r="D269" i="8"/>
  <c r="AH268" i="8"/>
  <c r="O268" i="8"/>
  <c r="M268" i="8"/>
  <c r="N268" i="8" s="1"/>
  <c r="K268" i="8"/>
  <c r="J268" i="8"/>
  <c r="E268" i="8"/>
  <c r="D268" i="8"/>
  <c r="AH267" i="8"/>
  <c r="O267" i="8"/>
  <c r="M267" i="8"/>
  <c r="N267" i="8" s="1"/>
  <c r="K267" i="8"/>
  <c r="J267" i="8"/>
  <c r="E267" i="8"/>
  <c r="D267" i="8"/>
  <c r="AH266" i="8"/>
  <c r="O266" i="8"/>
  <c r="M266" i="8"/>
  <c r="N266" i="8" s="1"/>
  <c r="K266" i="8"/>
  <c r="J266" i="8"/>
  <c r="E266" i="8"/>
  <c r="D266" i="8"/>
  <c r="AH265" i="8"/>
  <c r="O265" i="8"/>
  <c r="M265" i="8"/>
  <c r="N265" i="8" s="1"/>
  <c r="K265" i="8"/>
  <c r="J265" i="8"/>
  <c r="E265" i="8"/>
  <c r="D265" i="8"/>
  <c r="AH264" i="8"/>
  <c r="O264" i="8"/>
  <c r="M264" i="8"/>
  <c r="N264" i="8" s="1"/>
  <c r="K264" i="8"/>
  <c r="J264" i="8"/>
  <c r="E264" i="8"/>
  <c r="D264" i="8"/>
  <c r="AH263" i="8"/>
  <c r="O263" i="8"/>
  <c r="M263" i="8"/>
  <c r="N263" i="8" s="1"/>
  <c r="K263" i="8"/>
  <c r="J263" i="8"/>
  <c r="E263" i="8"/>
  <c r="D263" i="8"/>
  <c r="AH262" i="8"/>
  <c r="O262" i="8"/>
  <c r="M262" i="8"/>
  <c r="N262" i="8" s="1"/>
  <c r="K262" i="8"/>
  <c r="J262" i="8"/>
  <c r="E262" i="8"/>
  <c r="D262" i="8"/>
  <c r="AH261" i="8"/>
  <c r="O261" i="8"/>
  <c r="M261" i="8"/>
  <c r="N261" i="8" s="1"/>
  <c r="K261" i="8"/>
  <c r="J261" i="8"/>
  <c r="E261" i="8"/>
  <c r="D261" i="8"/>
  <c r="AH260" i="8"/>
  <c r="O260" i="8"/>
  <c r="N260" i="8"/>
  <c r="M260" i="8"/>
  <c r="K260" i="8"/>
  <c r="J260" i="8"/>
  <c r="E260" i="8"/>
  <c r="D260" i="8"/>
  <c r="AH259" i="8"/>
  <c r="O259" i="8"/>
  <c r="N259" i="8"/>
  <c r="M259" i="8"/>
  <c r="K259" i="8"/>
  <c r="J259" i="8"/>
  <c r="E259" i="8"/>
  <c r="D259" i="8"/>
  <c r="AH258" i="8"/>
  <c r="O258" i="8"/>
  <c r="M258" i="8"/>
  <c r="N258" i="8" s="1"/>
  <c r="K258" i="8"/>
  <c r="J258" i="8"/>
  <c r="E258" i="8"/>
  <c r="D258" i="8"/>
  <c r="AH257" i="8"/>
  <c r="O257" i="8"/>
  <c r="M257" i="8"/>
  <c r="N257" i="8" s="1"/>
  <c r="K257" i="8"/>
  <c r="J257" i="8"/>
  <c r="E257" i="8"/>
  <c r="D257" i="8"/>
  <c r="AH256" i="8"/>
  <c r="O256" i="8"/>
  <c r="M256" i="8"/>
  <c r="N256" i="8" s="1"/>
  <c r="K256" i="8"/>
  <c r="J256" i="8"/>
  <c r="E256" i="8"/>
  <c r="D256" i="8"/>
  <c r="AH255" i="8"/>
  <c r="O255" i="8"/>
  <c r="M255" i="8"/>
  <c r="N255" i="8" s="1"/>
  <c r="K255" i="8"/>
  <c r="J255" i="8"/>
  <c r="E255" i="8"/>
  <c r="D255" i="8"/>
  <c r="AH254" i="8"/>
  <c r="O254" i="8"/>
  <c r="N254" i="8"/>
  <c r="M254" i="8"/>
  <c r="K254" i="8"/>
  <c r="J254" i="8"/>
  <c r="E254" i="8"/>
  <c r="D254" i="8"/>
  <c r="AH253" i="8"/>
  <c r="O253" i="8"/>
  <c r="M253" i="8"/>
  <c r="N253" i="8" s="1"/>
  <c r="K253" i="8"/>
  <c r="J253" i="8"/>
  <c r="E253" i="8"/>
  <c r="D253" i="8"/>
  <c r="AH252" i="8"/>
  <c r="O252" i="8"/>
  <c r="M252" i="8"/>
  <c r="N252" i="8" s="1"/>
  <c r="K252" i="8"/>
  <c r="J252" i="8"/>
  <c r="E252" i="8"/>
  <c r="D252" i="8"/>
  <c r="AH251" i="8"/>
  <c r="O251" i="8"/>
  <c r="M251" i="8"/>
  <c r="N251" i="8" s="1"/>
  <c r="K251" i="8"/>
  <c r="J251" i="8"/>
  <c r="E251" i="8"/>
  <c r="D251" i="8"/>
  <c r="AH250" i="8"/>
  <c r="O250" i="8"/>
  <c r="N250" i="8"/>
  <c r="M250" i="8"/>
  <c r="K250" i="8"/>
  <c r="J250" i="8"/>
  <c r="E250" i="8"/>
  <c r="D250" i="8"/>
  <c r="AH249" i="8"/>
  <c r="O249" i="8"/>
  <c r="M249" i="8"/>
  <c r="N249" i="8" s="1"/>
  <c r="K249" i="8"/>
  <c r="J249" i="8"/>
  <c r="E249" i="8"/>
  <c r="D249" i="8"/>
  <c r="AH248" i="8"/>
  <c r="O248" i="8"/>
  <c r="M248" i="8"/>
  <c r="N248" i="8" s="1"/>
  <c r="K248" i="8"/>
  <c r="J248" i="8"/>
  <c r="E248" i="8"/>
  <c r="D248" i="8"/>
  <c r="AH247" i="8"/>
  <c r="O247" i="8"/>
  <c r="M247" i="8"/>
  <c r="N247" i="8" s="1"/>
  <c r="K247" i="8"/>
  <c r="J247" i="8"/>
  <c r="E247" i="8"/>
  <c r="D247" i="8"/>
  <c r="AH246" i="8"/>
  <c r="O246" i="8"/>
  <c r="M246" i="8"/>
  <c r="N246" i="8" s="1"/>
  <c r="K246" i="8"/>
  <c r="J246" i="8"/>
  <c r="E246" i="8"/>
  <c r="D246" i="8"/>
  <c r="AH245" i="8"/>
  <c r="O245" i="8"/>
  <c r="M245" i="8"/>
  <c r="N245" i="8" s="1"/>
  <c r="K245" i="8"/>
  <c r="J245" i="8"/>
  <c r="E245" i="8"/>
  <c r="D245" i="8"/>
  <c r="AH244" i="8"/>
  <c r="O244" i="8"/>
  <c r="M244" i="8"/>
  <c r="N244" i="8" s="1"/>
  <c r="K244" i="8"/>
  <c r="J244" i="8"/>
  <c r="E244" i="8"/>
  <c r="D244" i="8"/>
  <c r="AH243" i="8"/>
  <c r="O243" i="8"/>
  <c r="M243" i="8"/>
  <c r="N243" i="8" s="1"/>
  <c r="K243" i="8"/>
  <c r="J243" i="8"/>
  <c r="E243" i="8"/>
  <c r="D243" i="8"/>
  <c r="AH242" i="8"/>
  <c r="O242" i="8"/>
  <c r="N242" i="8"/>
  <c r="M242" i="8"/>
  <c r="K242" i="8"/>
  <c r="J242" i="8"/>
  <c r="E242" i="8"/>
  <c r="D242" i="8"/>
  <c r="AH241" i="8"/>
  <c r="O241" i="8"/>
  <c r="M241" i="8"/>
  <c r="N241" i="8" s="1"/>
  <c r="K241" i="8"/>
  <c r="J241" i="8"/>
  <c r="E241" i="8"/>
  <c r="D241" i="8"/>
  <c r="AH240" i="8"/>
  <c r="O240" i="8"/>
  <c r="M240" i="8"/>
  <c r="N240" i="8" s="1"/>
  <c r="K240" i="8"/>
  <c r="J240" i="8"/>
  <c r="E240" i="8"/>
  <c r="D240" i="8"/>
  <c r="AH239" i="8"/>
  <c r="O239" i="8"/>
  <c r="M239" i="8"/>
  <c r="N239" i="8" s="1"/>
  <c r="K239" i="8"/>
  <c r="J239" i="8"/>
  <c r="E239" i="8"/>
  <c r="D239" i="8"/>
  <c r="AH238" i="8"/>
  <c r="O238" i="8"/>
  <c r="N238" i="8"/>
  <c r="M238" i="8"/>
  <c r="K238" i="8"/>
  <c r="J238" i="8"/>
  <c r="E238" i="8"/>
  <c r="D238" i="8"/>
  <c r="AH237" i="8"/>
  <c r="O237" i="8"/>
  <c r="M237" i="8"/>
  <c r="N237" i="8" s="1"/>
  <c r="K237" i="8"/>
  <c r="J237" i="8"/>
  <c r="E237" i="8"/>
  <c r="D237" i="8"/>
  <c r="AH236" i="8"/>
  <c r="O236" i="8"/>
  <c r="M236" i="8"/>
  <c r="N236" i="8" s="1"/>
  <c r="K236" i="8"/>
  <c r="J236" i="8"/>
  <c r="E236" i="8"/>
  <c r="D236" i="8"/>
  <c r="AH235" i="8"/>
  <c r="O235" i="8"/>
  <c r="M235" i="8"/>
  <c r="N235" i="8" s="1"/>
  <c r="K235" i="8"/>
  <c r="J235" i="8"/>
  <c r="E235" i="8"/>
  <c r="D235" i="8"/>
  <c r="AH234" i="8"/>
  <c r="O234" i="8"/>
  <c r="M234" i="8"/>
  <c r="N234" i="8" s="1"/>
  <c r="K234" i="8"/>
  <c r="J234" i="8"/>
  <c r="E234" i="8"/>
  <c r="D234" i="8"/>
  <c r="AH233" i="8"/>
  <c r="O233" i="8"/>
  <c r="M233" i="8"/>
  <c r="N233" i="8" s="1"/>
  <c r="K233" i="8"/>
  <c r="J233" i="8"/>
  <c r="E233" i="8"/>
  <c r="D233" i="8"/>
  <c r="AH232" i="8"/>
  <c r="O232" i="8"/>
  <c r="N232" i="8"/>
  <c r="M232" i="8"/>
  <c r="K232" i="8"/>
  <c r="J232" i="8"/>
  <c r="E232" i="8"/>
  <c r="D232" i="8"/>
  <c r="AH231" i="8"/>
  <c r="O231" i="8"/>
  <c r="M231" i="8"/>
  <c r="N231" i="8" s="1"/>
  <c r="K231" i="8"/>
  <c r="J231" i="8"/>
  <c r="E231" i="8"/>
  <c r="D231" i="8"/>
  <c r="AH230" i="8"/>
  <c r="O230" i="8"/>
  <c r="N230" i="8"/>
  <c r="M230" i="8"/>
  <c r="K230" i="8"/>
  <c r="J230" i="8"/>
  <c r="E230" i="8"/>
  <c r="D230" i="8"/>
  <c r="AH229" i="8"/>
  <c r="O229" i="8"/>
  <c r="M229" i="8"/>
  <c r="N229" i="8" s="1"/>
  <c r="K229" i="8"/>
  <c r="J229" i="8"/>
  <c r="E229" i="8"/>
  <c r="D229" i="8"/>
  <c r="AH228" i="8"/>
  <c r="O228" i="8"/>
  <c r="M228" i="8"/>
  <c r="N228" i="8" s="1"/>
  <c r="K228" i="8"/>
  <c r="J228" i="8"/>
  <c r="E228" i="8"/>
  <c r="D228" i="8"/>
  <c r="AH227" i="8"/>
  <c r="O227" i="8"/>
  <c r="M227" i="8"/>
  <c r="N227" i="8" s="1"/>
  <c r="K227" i="8"/>
  <c r="J227" i="8"/>
  <c r="E227" i="8"/>
  <c r="D227" i="8"/>
  <c r="AH226" i="8"/>
  <c r="O226" i="8"/>
  <c r="N226" i="8"/>
  <c r="M226" i="8"/>
  <c r="K226" i="8"/>
  <c r="J226" i="8"/>
  <c r="E226" i="8"/>
  <c r="D226" i="8"/>
  <c r="AH225" i="8"/>
  <c r="O225" i="8"/>
  <c r="M225" i="8"/>
  <c r="N225" i="8" s="1"/>
  <c r="K225" i="8"/>
  <c r="J225" i="8"/>
  <c r="E225" i="8"/>
  <c r="D225" i="8"/>
  <c r="AH224" i="8"/>
  <c r="O224" i="8"/>
  <c r="M224" i="8"/>
  <c r="N224" i="8" s="1"/>
  <c r="K224" i="8"/>
  <c r="J224" i="8"/>
  <c r="E224" i="8"/>
  <c r="D224" i="8"/>
  <c r="AH223" i="8"/>
  <c r="O223" i="8"/>
  <c r="M223" i="8"/>
  <c r="N223" i="8" s="1"/>
  <c r="K223" i="8"/>
  <c r="J223" i="8"/>
  <c r="E223" i="8"/>
  <c r="D223" i="8"/>
  <c r="AH222" i="8"/>
  <c r="O222" i="8"/>
  <c r="M222" i="8"/>
  <c r="N222" i="8" s="1"/>
  <c r="K222" i="8"/>
  <c r="J222" i="8"/>
  <c r="E222" i="8"/>
  <c r="D222" i="8"/>
  <c r="AH221" i="8"/>
  <c r="O221" i="8"/>
  <c r="M221" i="8"/>
  <c r="N221" i="8" s="1"/>
  <c r="K221" i="8"/>
  <c r="J221" i="8"/>
  <c r="E221" i="8"/>
  <c r="D221" i="8"/>
  <c r="AH220" i="8"/>
  <c r="O220" i="8"/>
  <c r="M220" i="8"/>
  <c r="N220" i="8" s="1"/>
  <c r="K220" i="8"/>
  <c r="J220" i="8"/>
  <c r="E220" i="8"/>
  <c r="D220" i="8"/>
  <c r="AH219" i="8"/>
  <c r="O219" i="8"/>
  <c r="M219" i="8"/>
  <c r="N219" i="8" s="1"/>
  <c r="K219" i="8"/>
  <c r="J219" i="8"/>
  <c r="E219" i="8"/>
  <c r="D219" i="8"/>
  <c r="AH218" i="8"/>
  <c r="O218" i="8"/>
  <c r="N218" i="8"/>
  <c r="M218" i="8"/>
  <c r="K218" i="8"/>
  <c r="J218" i="8"/>
  <c r="E218" i="8"/>
  <c r="D218" i="8"/>
  <c r="AH217" i="8"/>
  <c r="O217" i="8"/>
  <c r="M217" i="8"/>
  <c r="N217" i="8" s="1"/>
  <c r="K217" i="8"/>
  <c r="J217" i="8"/>
  <c r="E217" i="8"/>
  <c r="D217" i="8"/>
  <c r="AH216" i="8"/>
  <c r="O216" i="8"/>
  <c r="N216" i="8"/>
  <c r="M216" i="8"/>
  <c r="K216" i="8"/>
  <c r="J216" i="8"/>
  <c r="E216" i="8"/>
  <c r="D216" i="8"/>
  <c r="AH215" i="8"/>
  <c r="O215" i="8"/>
  <c r="N215" i="8"/>
  <c r="M215" i="8"/>
  <c r="K215" i="8"/>
  <c r="J215" i="8"/>
  <c r="E215" i="8"/>
  <c r="D215" i="8"/>
  <c r="AH214" i="8"/>
  <c r="O214" i="8"/>
  <c r="M214" i="8"/>
  <c r="N214" i="8" s="1"/>
  <c r="K214" i="8"/>
  <c r="J214" i="8"/>
  <c r="E214" i="8"/>
  <c r="D214" i="8"/>
  <c r="AH213" i="8"/>
  <c r="O213" i="8"/>
  <c r="N213" i="8"/>
  <c r="M213" i="8"/>
  <c r="K213" i="8"/>
  <c r="J213" i="8"/>
  <c r="E213" i="8"/>
  <c r="D213" i="8"/>
  <c r="AH212" i="8"/>
  <c r="O212" i="8"/>
  <c r="N212" i="8"/>
  <c r="M212" i="8"/>
  <c r="K212" i="8"/>
  <c r="J212" i="8"/>
  <c r="E212" i="8"/>
  <c r="D212" i="8"/>
  <c r="AH211" i="8"/>
  <c r="O211" i="8"/>
  <c r="M211" i="8"/>
  <c r="N211" i="8" s="1"/>
  <c r="K211" i="8"/>
  <c r="J211" i="8"/>
  <c r="E211" i="8"/>
  <c r="D211" i="8"/>
  <c r="AH210" i="8"/>
  <c r="O210" i="8"/>
  <c r="N210" i="8"/>
  <c r="M210" i="8"/>
  <c r="K210" i="8"/>
  <c r="J210" i="8"/>
  <c r="E210" i="8"/>
  <c r="D210" i="8"/>
  <c r="AH209" i="8"/>
  <c r="O209" i="8"/>
  <c r="M209" i="8"/>
  <c r="N209" i="8" s="1"/>
  <c r="K209" i="8"/>
  <c r="J209" i="8"/>
  <c r="E209" i="8"/>
  <c r="D209" i="8"/>
  <c r="AH208" i="8"/>
  <c r="O208" i="8"/>
  <c r="N208" i="8"/>
  <c r="M208" i="8"/>
  <c r="K208" i="8"/>
  <c r="J208" i="8"/>
  <c r="E208" i="8"/>
  <c r="D208" i="8"/>
  <c r="AH207" i="8"/>
  <c r="O207" i="8"/>
  <c r="N207" i="8"/>
  <c r="M207" i="8"/>
  <c r="K207" i="8"/>
  <c r="J207" i="8"/>
  <c r="E207" i="8"/>
  <c r="D207" i="8"/>
  <c r="AH206" i="8"/>
  <c r="O206" i="8"/>
  <c r="M206" i="8"/>
  <c r="N206" i="8" s="1"/>
  <c r="K206" i="8"/>
  <c r="J206" i="8"/>
  <c r="E206" i="8"/>
  <c r="D206" i="8"/>
  <c r="AH205" i="8"/>
  <c r="O205" i="8"/>
  <c r="N205" i="8"/>
  <c r="M205" i="8"/>
  <c r="K205" i="8"/>
  <c r="J205" i="8"/>
  <c r="E205" i="8"/>
  <c r="D205" i="8"/>
  <c r="AH204" i="8"/>
  <c r="O204" i="8"/>
  <c r="N204" i="8"/>
  <c r="M204" i="8"/>
  <c r="K204" i="8"/>
  <c r="J204" i="8"/>
  <c r="E204" i="8"/>
  <c r="D204" i="8"/>
  <c r="AH203" i="8"/>
  <c r="O203" i="8"/>
  <c r="M203" i="8"/>
  <c r="N203" i="8" s="1"/>
  <c r="K203" i="8"/>
  <c r="J203" i="8"/>
  <c r="E203" i="8"/>
  <c r="D203" i="8"/>
  <c r="AH202" i="8"/>
  <c r="O202" i="8"/>
  <c r="N202" i="8"/>
  <c r="M202" i="8"/>
  <c r="K202" i="8"/>
  <c r="J202" i="8"/>
  <c r="E202" i="8"/>
  <c r="D202" i="8"/>
  <c r="AH201" i="8"/>
  <c r="O201" i="8"/>
  <c r="M201" i="8"/>
  <c r="N201" i="8" s="1"/>
  <c r="K201" i="8"/>
  <c r="J201" i="8"/>
  <c r="E201" i="8"/>
  <c r="D201" i="8"/>
  <c r="AH200" i="8"/>
  <c r="O200" i="8"/>
  <c r="N200" i="8"/>
  <c r="M200" i="8"/>
  <c r="K200" i="8"/>
  <c r="J200" i="8"/>
  <c r="E200" i="8"/>
  <c r="D200" i="8"/>
  <c r="AH199" i="8"/>
  <c r="O199" i="8"/>
  <c r="N199" i="8"/>
  <c r="M199" i="8"/>
  <c r="K199" i="8"/>
  <c r="J199" i="8"/>
  <c r="E199" i="8"/>
  <c r="D199" i="8"/>
  <c r="AH198" i="8"/>
  <c r="O198" i="8"/>
  <c r="M198" i="8"/>
  <c r="N198" i="8" s="1"/>
  <c r="K198" i="8"/>
  <c r="J198" i="8"/>
  <c r="E198" i="8"/>
  <c r="D198" i="8"/>
  <c r="AH197" i="8"/>
  <c r="O197" i="8"/>
  <c r="N197" i="8"/>
  <c r="M197" i="8"/>
  <c r="K197" i="8"/>
  <c r="J197" i="8"/>
  <c r="E197" i="8"/>
  <c r="D197" i="8"/>
  <c r="AH196" i="8"/>
  <c r="O196" i="8"/>
  <c r="N196" i="8"/>
  <c r="M196" i="8"/>
  <c r="K196" i="8"/>
  <c r="J196" i="8"/>
  <c r="E196" i="8"/>
  <c r="D196" i="8"/>
  <c r="AH195" i="8"/>
  <c r="O195" i="8"/>
  <c r="M195" i="8"/>
  <c r="N195" i="8" s="1"/>
  <c r="K195" i="8"/>
  <c r="J195" i="8"/>
  <c r="E195" i="8"/>
  <c r="D195" i="8"/>
  <c r="AH194" i="8"/>
  <c r="O194" i="8"/>
  <c r="N194" i="8"/>
  <c r="M194" i="8"/>
  <c r="K194" i="8"/>
  <c r="J194" i="8"/>
  <c r="E194" i="8"/>
  <c r="D194" i="8"/>
  <c r="AH193" i="8"/>
  <c r="O193" i="8"/>
  <c r="M193" i="8"/>
  <c r="N193" i="8" s="1"/>
  <c r="K193" i="8"/>
  <c r="J193" i="8"/>
  <c r="E193" i="8"/>
  <c r="D193" i="8"/>
  <c r="AH192" i="8"/>
  <c r="O192" i="8"/>
  <c r="N192" i="8"/>
  <c r="M192" i="8"/>
  <c r="K192" i="8"/>
  <c r="J192" i="8"/>
  <c r="E192" i="8"/>
  <c r="D192" i="8"/>
  <c r="AH191" i="8"/>
  <c r="O191" i="8"/>
  <c r="M191" i="8"/>
  <c r="N191" i="8" s="1"/>
  <c r="K191" i="8"/>
  <c r="J191" i="8"/>
  <c r="E191" i="8"/>
  <c r="D191" i="8"/>
  <c r="AH190" i="8"/>
  <c r="O190" i="8"/>
  <c r="M190" i="8"/>
  <c r="N190" i="8" s="1"/>
  <c r="K190" i="8"/>
  <c r="J190" i="8"/>
  <c r="E190" i="8"/>
  <c r="D190" i="8"/>
  <c r="AH189" i="8"/>
  <c r="O189" i="8"/>
  <c r="N189" i="8"/>
  <c r="M189" i="8"/>
  <c r="K189" i="8"/>
  <c r="J189" i="8"/>
  <c r="E189" i="8"/>
  <c r="D189" i="8"/>
  <c r="AH188" i="8"/>
  <c r="O188" i="8"/>
  <c r="N188" i="8"/>
  <c r="M188" i="8"/>
  <c r="K188" i="8"/>
  <c r="J188" i="8"/>
  <c r="E188" i="8"/>
  <c r="D188" i="8"/>
  <c r="AH187" i="8"/>
  <c r="O187" i="8"/>
  <c r="M187" i="8"/>
  <c r="N187" i="8" s="1"/>
  <c r="K187" i="8"/>
  <c r="J187" i="8"/>
  <c r="E187" i="8"/>
  <c r="D187" i="8"/>
  <c r="AH186" i="8"/>
  <c r="O186" i="8"/>
  <c r="N186" i="8"/>
  <c r="M186" i="8"/>
  <c r="K186" i="8"/>
  <c r="J186" i="8"/>
  <c r="E186" i="8"/>
  <c r="D186" i="8"/>
  <c r="AH185" i="8"/>
  <c r="O185" i="8"/>
  <c r="M185" i="8"/>
  <c r="N185" i="8" s="1"/>
  <c r="K185" i="8"/>
  <c r="J185" i="8"/>
  <c r="E185" i="8"/>
  <c r="D185" i="8"/>
  <c r="AH184" i="8"/>
  <c r="O184" i="8"/>
  <c r="M184" i="8"/>
  <c r="N184" i="8" s="1"/>
  <c r="K184" i="8"/>
  <c r="J184" i="8"/>
  <c r="E184" i="8"/>
  <c r="D184" i="8"/>
  <c r="AH183" i="8"/>
  <c r="O183" i="8"/>
  <c r="M183" i="8"/>
  <c r="N183" i="8" s="1"/>
  <c r="K183" i="8"/>
  <c r="J183" i="8"/>
  <c r="E183" i="8"/>
  <c r="D183" i="8"/>
  <c r="AH182" i="8"/>
  <c r="O182" i="8"/>
  <c r="M182" i="8"/>
  <c r="N182" i="8" s="1"/>
  <c r="K182" i="8"/>
  <c r="J182" i="8"/>
  <c r="E182" i="8"/>
  <c r="D182" i="8"/>
  <c r="AH181" i="8"/>
  <c r="O181" i="8"/>
  <c r="N181" i="8"/>
  <c r="M181" i="8"/>
  <c r="K181" i="8"/>
  <c r="J181" i="8"/>
  <c r="E181" i="8"/>
  <c r="D181" i="8"/>
  <c r="AH180" i="8"/>
  <c r="O180" i="8"/>
  <c r="N180" i="8"/>
  <c r="M180" i="8"/>
  <c r="K180" i="8"/>
  <c r="J180" i="8"/>
  <c r="E180" i="8"/>
  <c r="D180" i="8"/>
  <c r="AH179" i="8"/>
  <c r="O179" i="8"/>
  <c r="M179" i="8"/>
  <c r="N179" i="8" s="1"/>
  <c r="K179" i="8"/>
  <c r="J179" i="8"/>
  <c r="E179" i="8"/>
  <c r="D179" i="8"/>
  <c r="AH178" i="8"/>
  <c r="O178" i="8"/>
  <c r="N178" i="8"/>
  <c r="M178" i="8"/>
  <c r="K178" i="8"/>
  <c r="J178" i="8"/>
  <c r="E178" i="8"/>
  <c r="D178" i="8"/>
  <c r="AH177" i="8"/>
  <c r="O177" i="8"/>
  <c r="M177" i="8"/>
  <c r="N177" i="8" s="1"/>
  <c r="K177" i="8"/>
  <c r="J177" i="8"/>
  <c r="E177" i="8"/>
  <c r="D177" i="8"/>
  <c r="AH176" i="8"/>
  <c r="O176" i="8"/>
  <c r="N176" i="8"/>
  <c r="M176" i="8"/>
  <c r="K176" i="8"/>
  <c r="J176" i="8"/>
  <c r="E176" i="8"/>
  <c r="D176" i="8"/>
  <c r="AH175" i="8"/>
  <c r="O175" i="8"/>
  <c r="M175" i="8"/>
  <c r="N175" i="8" s="1"/>
  <c r="K175" i="8"/>
  <c r="J175" i="8"/>
  <c r="E175" i="8"/>
  <c r="D175" i="8"/>
  <c r="AH174" i="8"/>
  <c r="O174" i="8"/>
  <c r="M174" i="8"/>
  <c r="N174" i="8" s="1"/>
  <c r="K174" i="8"/>
  <c r="J174" i="8"/>
  <c r="E174" i="8"/>
  <c r="D174" i="8"/>
  <c r="AH173" i="8"/>
  <c r="O173" i="8"/>
  <c r="N173" i="8"/>
  <c r="M173" i="8"/>
  <c r="K173" i="8"/>
  <c r="J173" i="8"/>
  <c r="E173" i="8"/>
  <c r="D173" i="8"/>
  <c r="AH172" i="8"/>
  <c r="O172" i="8"/>
  <c r="M172" i="8"/>
  <c r="N172" i="8" s="1"/>
  <c r="K172" i="8"/>
  <c r="J172" i="8"/>
  <c r="E172" i="8"/>
  <c r="D172" i="8"/>
  <c r="AH171" i="8"/>
  <c r="O171" i="8"/>
  <c r="N171" i="8"/>
  <c r="M171" i="8"/>
  <c r="K171" i="8"/>
  <c r="J171" i="8"/>
  <c r="E171" i="8"/>
  <c r="D171" i="8"/>
  <c r="AH170" i="8"/>
  <c r="O170" i="8"/>
  <c r="M170" i="8"/>
  <c r="N170" i="8" s="1"/>
  <c r="K170" i="8"/>
  <c r="J170" i="8"/>
  <c r="E170" i="8"/>
  <c r="D170" i="8"/>
  <c r="AH169" i="8"/>
  <c r="O169" i="8"/>
  <c r="N169" i="8"/>
  <c r="M169" i="8"/>
  <c r="K169" i="8"/>
  <c r="J169" i="8"/>
  <c r="E169" i="8"/>
  <c r="D169" i="8"/>
  <c r="AH168" i="8"/>
  <c r="O168" i="8"/>
  <c r="M168" i="8"/>
  <c r="N168" i="8" s="1"/>
  <c r="K168" i="8"/>
  <c r="J168" i="8"/>
  <c r="E168" i="8"/>
  <c r="D168" i="8"/>
  <c r="AH167" i="8"/>
  <c r="O167" i="8"/>
  <c r="M167" i="8"/>
  <c r="N167" i="8" s="1"/>
  <c r="K167" i="8"/>
  <c r="J167" i="8"/>
  <c r="E167" i="8"/>
  <c r="D167" i="8"/>
  <c r="AH166" i="8"/>
  <c r="O166" i="8"/>
  <c r="M166" i="8"/>
  <c r="N166" i="8" s="1"/>
  <c r="K166" i="8"/>
  <c r="J166" i="8"/>
  <c r="E166" i="8"/>
  <c r="D166" i="8"/>
  <c r="AH165" i="8"/>
  <c r="O165" i="8"/>
  <c r="N165" i="8"/>
  <c r="M165" i="8"/>
  <c r="K165" i="8"/>
  <c r="J165" i="8"/>
  <c r="E165" i="8"/>
  <c r="D165" i="8"/>
  <c r="AH164" i="8"/>
  <c r="O164" i="8"/>
  <c r="N164" i="8"/>
  <c r="M164" i="8"/>
  <c r="K164" i="8"/>
  <c r="J164" i="8"/>
  <c r="E164" i="8"/>
  <c r="D164" i="8"/>
  <c r="AH163" i="8"/>
  <c r="O163" i="8"/>
  <c r="M163" i="8"/>
  <c r="N163" i="8" s="1"/>
  <c r="K163" i="8"/>
  <c r="J163" i="8"/>
  <c r="E163" i="8"/>
  <c r="D163" i="8"/>
  <c r="AH162" i="8"/>
  <c r="O162" i="8"/>
  <c r="M162" i="8"/>
  <c r="N162" i="8" s="1"/>
  <c r="K162" i="8"/>
  <c r="J162" i="8"/>
  <c r="E162" i="8"/>
  <c r="D162" i="8"/>
  <c r="AH161" i="8"/>
  <c r="O161" i="8"/>
  <c r="N161" i="8"/>
  <c r="M161" i="8"/>
  <c r="K161" i="8"/>
  <c r="J161" i="8"/>
  <c r="E161" i="8"/>
  <c r="D161" i="8"/>
  <c r="AH160" i="8"/>
  <c r="O160" i="8"/>
  <c r="M160" i="8"/>
  <c r="N160" i="8" s="1"/>
  <c r="K160" i="8"/>
  <c r="J160" i="8"/>
  <c r="E160" i="8"/>
  <c r="D160" i="8"/>
  <c r="AH159" i="8"/>
  <c r="O159" i="8"/>
  <c r="M159" i="8"/>
  <c r="N159" i="8" s="1"/>
  <c r="K159" i="8"/>
  <c r="J159" i="8"/>
  <c r="E159" i="8"/>
  <c r="D159" i="8"/>
  <c r="AH158" i="8"/>
  <c r="O158" i="8"/>
  <c r="M158" i="8"/>
  <c r="N158" i="8" s="1"/>
  <c r="K158" i="8"/>
  <c r="J158" i="8"/>
  <c r="E158" i="8"/>
  <c r="D158" i="8"/>
  <c r="AH157" i="8"/>
  <c r="O157" i="8"/>
  <c r="N157" i="8"/>
  <c r="M157" i="8"/>
  <c r="K157" i="8"/>
  <c r="J157" i="8"/>
  <c r="E157" i="8"/>
  <c r="D157" i="8"/>
  <c r="AH156" i="8"/>
  <c r="O156" i="8"/>
  <c r="N156" i="8"/>
  <c r="M156" i="8"/>
  <c r="K156" i="8"/>
  <c r="J156" i="8"/>
  <c r="E156" i="8"/>
  <c r="D156" i="8"/>
  <c r="AH155" i="8"/>
  <c r="O155" i="8"/>
  <c r="M155" i="8"/>
  <c r="N155" i="8" s="1"/>
  <c r="K155" i="8"/>
  <c r="J155" i="8"/>
  <c r="E155" i="8"/>
  <c r="D155" i="8"/>
  <c r="AH154" i="8"/>
  <c r="O154" i="8"/>
  <c r="M154" i="8"/>
  <c r="N154" i="8" s="1"/>
  <c r="K154" i="8"/>
  <c r="J154" i="8"/>
  <c r="E154" i="8"/>
  <c r="D154" i="8"/>
  <c r="AH153" i="8"/>
  <c r="O153" i="8"/>
  <c r="N153" i="8"/>
  <c r="M153" i="8"/>
  <c r="K153" i="8"/>
  <c r="J153" i="8"/>
  <c r="E153" i="8"/>
  <c r="D153" i="8"/>
  <c r="AH152" i="8"/>
  <c r="O152" i="8"/>
  <c r="M152" i="8"/>
  <c r="N152" i="8" s="1"/>
  <c r="K152" i="8"/>
  <c r="J152" i="8"/>
  <c r="E152" i="8"/>
  <c r="D152" i="8"/>
  <c r="AH151" i="8"/>
  <c r="O151" i="8"/>
  <c r="M151" i="8"/>
  <c r="N151" i="8" s="1"/>
  <c r="K151" i="8"/>
  <c r="J151" i="8"/>
  <c r="E151" i="8"/>
  <c r="D151" i="8"/>
  <c r="AH150" i="8"/>
  <c r="O150" i="8"/>
  <c r="M150" i="8"/>
  <c r="N150" i="8" s="1"/>
  <c r="K150" i="8"/>
  <c r="J150" i="8"/>
  <c r="E150" i="8"/>
  <c r="D150" i="8"/>
  <c r="AH149" i="8"/>
  <c r="O149" i="8"/>
  <c r="M149" i="8"/>
  <c r="N149" i="8" s="1"/>
  <c r="K149" i="8"/>
  <c r="J149" i="8"/>
  <c r="E149" i="8"/>
  <c r="D149" i="8"/>
  <c r="AH148" i="8"/>
  <c r="O148" i="8"/>
  <c r="N148" i="8"/>
  <c r="M148" i="8"/>
  <c r="K148" i="8"/>
  <c r="J148" i="8"/>
  <c r="E148" i="8"/>
  <c r="D148" i="8"/>
  <c r="AH147" i="8"/>
  <c r="O147" i="8"/>
  <c r="M147" i="8"/>
  <c r="N147" i="8" s="1"/>
  <c r="K147" i="8"/>
  <c r="J147" i="8"/>
  <c r="E147" i="8"/>
  <c r="D147" i="8"/>
  <c r="AH146" i="8"/>
  <c r="O146" i="8"/>
  <c r="M146" i="8"/>
  <c r="N146" i="8" s="1"/>
  <c r="K146" i="8"/>
  <c r="J146" i="8"/>
  <c r="E146" i="8"/>
  <c r="D146" i="8"/>
  <c r="AH145" i="8"/>
  <c r="O145" i="8"/>
  <c r="N145" i="8"/>
  <c r="M145" i="8"/>
  <c r="K145" i="8"/>
  <c r="J145" i="8"/>
  <c r="E145" i="8"/>
  <c r="D145" i="8"/>
  <c r="AH144" i="8"/>
  <c r="O144" i="8"/>
  <c r="N144" i="8"/>
  <c r="M144" i="8"/>
  <c r="K144" i="8"/>
  <c r="J144" i="8"/>
  <c r="E144" i="8"/>
  <c r="D144" i="8"/>
  <c r="AH143" i="8"/>
  <c r="O143" i="8"/>
  <c r="M143" i="8"/>
  <c r="N143" i="8" s="1"/>
  <c r="K143" i="8"/>
  <c r="J143" i="8"/>
  <c r="E143" i="8"/>
  <c r="D143" i="8"/>
  <c r="AH142" i="8"/>
  <c r="O142" i="8"/>
  <c r="M142" i="8"/>
  <c r="N142" i="8" s="1"/>
  <c r="K142" i="8"/>
  <c r="J142" i="8"/>
  <c r="E142" i="8"/>
  <c r="D142" i="8"/>
  <c r="AH141" i="8"/>
  <c r="O141" i="8"/>
  <c r="M141" i="8"/>
  <c r="N141" i="8" s="1"/>
  <c r="K141" i="8"/>
  <c r="J141" i="8"/>
  <c r="E141" i="8"/>
  <c r="D141" i="8"/>
  <c r="AH140" i="8"/>
  <c r="O140" i="8"/>
  <c r="M140" i="8"/>
  <c r="N140" i="8" s="1"/>
  <c r="K140" i="8"/>
  <c r="J140" i="8"/>
  <c r="E140" i="8"/>
  <c r="D140" i="8"/>
  <c r="AH139" i="8"/>
  <c r="O139" i="8"/>
  <c r="M139" i="8"/>
  <c r="N139" i="8" s="1"/>
  <c r="K139" i="8"/>
  <c r="J139" i="8"/>
  <c r="E139" i="8"/>
  <c r="D139" i="8"/>
  <c r="AH138" i="8"/>
  <c r="O138" i="8"/>
  <c r="M138" i="8"/>
  <c r="N138" i="8" s="1"/>
  <c r="K138" i="8"/>
  <c r="J138" i="8"/>
  <c r="E138" i="8"/>
  <c r="D138" i="8"/>
  <c r="AH137" i="8"/>
  <c r="O137" i="8"/>
  <c r="N137" i="8"/>
  <c r="M137" i="8"/>
  <c r="K137" i="8"/>
  <c r="J137" i="8"/>
  <c r="E137" i="8"/>
  <c r="D137" i="8"/>
  <c r="AH136" i="8"/>
  <c r="O136" i="8"/>
  <c r="N136" i="8"/>
  <c r="M136" i="8"/>
  <c r="K136" i="8"/>
  <c r="J136" i="8"/>
  <c r="E136" i="8"/>
  <c r="D136" i="8"/>
  <c r="AH135" i="8"/>
  <c r="O135" i="8"/>
  <c r="N135" i="8"/>
  <c r="M135" i="8"/>
  <c r="K135" i="8"/>
  <c r="J135" i="8"/>
  <c r="E135" i="8"/>
  <c r="D135" i="8"/>
  <c r="AH134" i="8"/>
  <c r="O134" i="8"/>
  <c r="N134" i="8"/>
  <c r="M134" i="8"/>
  <c r="K134" i="8"/>
  <c r="J134" i="8"/>
  <c r="E134" i="8"/>
  <c r="D134" i="8"/>
  <c r="AH133" i="8"/>
  <c r="O133" i="8"/>
  <c r="M133" i="8"/>
  <c r="N133" i="8" s="1"/>
  <c r="K133" i="8"/>
  <c r="J133" i="8"/>
  <c r="E133" i="8"/>
  <c r="D133" i="8"/>
  <c r="AH132" i="8"/>
  <c r="O132" i="8"/>
  <c r="M132" i="8"/>
  <c r="N132" i="8" s="1"/>
  <c r="K132" i="8"/>
  <c r="J132" i="8"/>
  <c r="E132" i="8"/>
  <c r="D132" i="8"/>
  <c r="AH131" i="8"/>
  <c r="O131" i="8"/>
  <c r="M131" i="8"/>
  <c r="N131" i="8" s="1"/>
  <c r="K131" i="8"/>
  <c r="J131" i="8"/>
  <c r="E131" i="8"/>
  <c r="D131" i="8"/>
  <c r="AH130" i="8"/>
  <c r="O130" i="8"/>
  <c r="M130" i="8"/>
  <c r="N130" i="8" s="1"/>
  <c r="K130" i="8"/>
  <c r="J130" i="8"/>
  <c r="E130" i="8"/>
  <c r="D130" i="8"/>
  <c r="AH129" i="8"/>
  <c r="O129" i="8"/>
  <c r="N129" i="8"/>
  <c r="M129" i="8"/>
  <c r="K129" i="8"/>
  <c r="J129" i="8"/>
  <c r="E129" i="8"/>
  <c r="D129" i="8"/>
  <c r="AH128" i="8"/>
  <c r="O128" i="8"/>
  <c r="M128" i="8"/>
  <c r="N128" i="8" s="1"/>
  <c r="K128" i="8"/>
  <c r="J128" i="8"/>
  <c r="E128" i="8"/>
  <c r="D128" i="8"/>
  <c r="AH127" i="8"/>
  <c r="O127" i="8"/>
  <c r="M127" i="8"/>
  <c r="N127" i="8" s="1"/>
  <c r="K127" i="8"/>
  <c r="J127" i="8"/>
  <c r="E127" i="8"/>
  <c r="D127" i="8"/>
  <c r="AH126" i="8"/>
  <c r="O126" i="8"/>
  <c r="N126" i="8"/>
  <c r="M126" i="8"/>
  <c r="K126" i="8"/>
  <c r="J126" i="8"/>
  <c r="E126" i="8"/>
  <c r="D126" i="8"/>
  <c r="AH125" i="8"/>
  <c r="O125" i="8"/>
  <c r="N125" i="8"/>
  <c r="M125" i="8"/>
  <c r="K125" i="8"/>
  <c r="J125" i="8"/>
  <c r="E125" i="8"/>
  <c r="D125" i="8"/>
  <c r="AH124" i="8"/>
  <c r="O124" i="8"/>
  <c r="N124" i="8"/>
  <c r="M124" i="8"/>
  <c r="K124" i="8"/>
  <c r="J124" i="8"/>
  <c r="E124" i="8"/>
  <c r="D124" i="8"/>
  <c r="AH123" i="8"/>
  <c r="O123" i="8"/>
  <c r="M123" i="8"/>
  <c r="N123" i="8" s="1"/>
  <c r="K123" i="8"/>
  <c r="J123" i="8"/>
  <c r="E123" i="8"/>
  <c r="D123" i="8"/>
  <c r="AH122" i="8"/>
  <c r="O122" i="8"/>
  <c r="M122" i="8"/>
  <c r="N122" i="8" s="1"/>
  <c r="K122" i="8"/>
  <c r="J122" i="8"/>
  <c r="E122" i="8"/>
  <c r="D122" i="8"/>
  <c r="AH121" i="8"/>
  <c r="O121" i="8"/>
  <c r="N121" i="8"/>
  <c r="M121" i="8"/>
  <c r="K121" i="8"/>
  <c r="J121" i="8"/>
  <c r="E121" i="8"/>
  <c r="D121" i="8"/>
  <c r="AH120" i="8"/>
  <c r="O120" i="8"/>
  <c r="M120" i="8"/>
  <c r="N120" i="8" s="1"/>
  <c r="K120" i="8"/>
  <c r="J120" i="8"/>
  <c r="E120" i="8"/>
  <c r="D120" i="8"/>
  <c r="AH119" i="8"/>
  <c r="O119" i="8"/>
  <c r="N119" i="8"/>
  <c r="M119" i="8"/>
  <c r="K119" i="8"/>
  <c r="J119" i="8"/>
  <c r="E119" i="8"/>
  <c r="D119" i="8"/>
  <c r="AH118" i="8"/>
  <c r="O118" i="8"/>
  <c r="N118" i="8"/>
  <c r="M118" i="8"/>
  <c r="K118" i="8"/>
  <c r="J118" i="8"/>
  <c r="E118" i="8"/>
  <c r="D118" i="8"/>
  <c r="AH117" i="8"/>
  <c r="O117" i="8"/>
  <c r="N117" i="8"/>
  <c r="M117" i="8"/>
  <c r="K117" i="8"/>
  <c r="J117" i="8"/>
  <c r="E117" i="8"/>
  <c r="D117" i="8"/>
  <c r="AH116" i="8"/>
  <c r="O116" i="8"/>
  <c r="N116" i="8"/>
  <c r="M116" i="8"/>
  <c r="K116" i="8"/>
  <c r="J116" i="8"/>
  <c r="E116" i="8"/>
  <c r="D116" i="8"/>
  <c r="AH115" i="8"/>
  <c r="O115" i="8"/>
  <c r="M115" i="8"/>
  <c r="N115" i="8" s="1"/>
  <c r="K115" i="8"/>
  <c r="J115" i="8"/>
  <c r="E115" i="8"/>
  <c r="D115" i="8"/>
  <c r="AH114" i="8"/>
  <c r="O114" i="8"/>
  <c r="M114" i="8"/>
  <c r="N114" i="8" s="1"/>
  <c r="K114" i="8"/>
  <c r="J114" i="8"/>
  <c r="E114" i="8"/>
  <c r="D114" i="8"/>
  <c r="AH113" i="8"/>
  <c r="O113" i="8"/>
  <c r="N113" i="8"/>
  <c r="M113" i="8"/>
  <c r="K113" i="8"/>
  <c r="J113" i="8"/>
  <c r="E113" i="8"/>
  <c r="D113" i="8"/>
  <c r="AH112" i="8"/>
  <c r="O112" i="8"/>
  <c r="M112" i="8"/>
  <c r="N112" i="8" s="1"/>
  <c r="K112" i="8"/>
  <c r="J112" i="8"/>
  <c r="E112" i="8"/>
  <c r="D112" i="8"/>
  <c r="AH111" i="8"/>
  <c r="O111" i="8"/>
  <c r="N111" i="8"/>
  <c r="M111" i="8"/>
  <c r="K111" i="8"/>
  <c r="J111" i="8"/>
  <c r="E111" i="8"/>
  <c r="D111" i="8"/>
  <c r="AH110" i="8"/>
  <c r="O110" i="8"/>
  <c r="M110" i="8"/>
  <c r="N110" i="8" s="1"/>
  <c r="K110" i="8"/>
  <c r="J110" i="8"/>
  <c r="E110" i="8"/>
  <c r="D110" i="8"/>
  <c r="AH109" i="8"/>
  <c r="O109" i="8"/>
  <c r="N109" i="8"/>
  <c r="M109" i="8"/>
  <c r="K109" i="8"/>
  <c r="J109" i="8"/>
  <c r="E109" i="8"/>
  <c r="D109" i="8"/>
  <c r="AH108" i="8"/>
  <c r="O108" i="8"/>
  <c r="N108" i="8"/>
  <c r="M108" i="8"/>
  <c r="K108" i="8"/>
  <c r="J108" i="8"/>
  <c r="E108" i="8"/>
  <c r="D108" i="8"/>
  <c r="AH107" i="8"/>
  <c r="O107" i="8"/>
  <c r="M107" i="8"/>
  <c r="N107" i="8" s="1"/>
  <c r="K107" i="8"/>
  <c r="J107" i="8"/>
  <c r="E107" i="8"/>
  <c r="D107" i="8"/>
  <c r="AH106" i="8"/>
  <c r="O106" i="8"/>
  <c r="M106" i="8"/>
  <c r="N106" i="8" s="1"/>
  <c r="K106" i="8"/>
  <c r="J106" i="8"/>
  <c r="E106" i="8"/>
  <c r="D106" i="8"/>
  <c r="AH105" i="8"/>
  <c r="O105" i="8"/>
  <c r="N105" i="8"/>
  <c r="M105" i="8"/>
  <c r="K105" i="8"/>
  <c r="J105" i="8"/>
  <c r="E105" i="8"/>
  <c r="D105" i="8"/>
  <c r="AH104" i="8"/>
  <c r="O104" i="8"/>
  <c r="M104" i="8"/>
  <c r="N104" i="8" s="1"/>
  <c r="K104" i="8"/>
  <c r="J104" i="8"/>
  <c r="E104" i="8"/>
  <c r="D104" i="8"/>
  <c r="AH103" i="8"/>
  <c r="O103" i="8"/>
  <c r="M103" i="8"/>
  <c r="N103" i="8" s="1"/>
  <c r="K103" i="8"/>
  <c r="J103" i="8"/>
  <c r="E103" i="8"/>
  <c r="D103" i="8"/>
  <c r="AH102" i="8"/>
  <c r="O102" i="8"/>
  <c r="M102" i="8"/>
  <c r="N102" i="8" s="1"/>
  <c r="K102" i="8"/>
  <c r="J102" i="8"/>
  <c r="E102" i="8"/>
  <c r="D102" i="8"/>
  <c r="AH101" i="8"/>
  <c r="O101" i="8"/>
  <c r="N101" i="8"/>
  <c r="M101" i="8"/>
  <c r="K101" i="8"/>
  <c r="J101" i="8"/>
  <c r="E101" i="8"/>
  <c r="D101" i="8"/>
  <c r="AH100" i="8"/>
  <c r="O100" i="8"/>
  <c r="N100" i="8"/>
  <c r="M100" i="8"/>
  <c r="K100" i="8"/>
  <c r="J100" i="8"/>
  <c r="E100" i="8"/>
  <c r="D100" i="8"/>
  <c r="AH99" i="8"/>
  <c r="O99" i="8"/>
  <c r="M99" i="8"/>
  <c r="N99" i="8" s="1"/>
  <c r="K99" i="8"/>
  <c r="J99" i="8"/>
  <c r="E99" i="8"/>
  <c r="D99" i="8"/>
  <c r="AH98" i="8"/>
  <c r="O98" i="8"/>
  <c r="M98" i="8"/>
  <c r="N98" i="8" s="1"/>
  <c r="K98" i="8"/>
  <c r="J98" i="8"/>
  <c r="E98" i="8"/>
  <c r="D98" i="8"/>
  <c r="B98" i="8"/>
  <c r="AH97" i="8"/>
  <c r="O97" i="8"/>
  <c r="N97" i="8"/>
  <c r="M97" i="8"/>
  <c r="K97" i="8"/>
  <c r="J97" i="8"/>
  <c r="E97" i="8"/>
  <c r="D97" i="8"/>
  <c r="AH96" i="8"/>
  <c r="O96" i="8"/>
  <c r="M96" i="8"/>
  <c r="N96" i="8" s="1"/>
  <c r="K96" i="8"/>
  <c r="J96" i="8"/>
  <c r="E96" i="8"/>
  <c r="D96" i="8"/>
  <c r="AH95" i="8"/>
  <c r="O95" i="8"/>
  <c r="N95" i="8"/>
  <c r="M95" i="8"/>
  <c r="K95" i="8"/>
  <c r="J95" i="8"/>
  <c r="E95" i="8"/>
  <c r="D95" i="8"/>
  <c r="AH94" i="8"/>
  <c r="O94" i="8"/>
  <c r="M94" i="8"/>
  <c r="N94" i="8" s="1"/>
  <c r="K94" i="8"/>
  <c r="J94" i="8"/>
  <c r="E94" i="8"/>
  <c r="D94" i="8"/>
  <c r="AH93" i="8"/>
  <c r="O93" i="8"/>
  <c r="N93" i="8"/>
  <c r="M93" i="8"/>
  <c r="K93" i="8"/>
  <c r="J93" i="8"/>
  <c r="E93" i="8"/>
  <c r="D93" i="8"/>
  <c r="AH92" i="8"/>
  <c r="O92" i="8"/>
  <c r="N92" i="8"/>
  <c r="M92" i="8"/>
  <c r="K92" i="8"/>
  <c r="J92" i="8"/>
  <c r="E92" i="8"/>
  <c r="D92" i="8"/>
  <c r="AH91" i="8"/>
  <c r="O91" i="8"/>
  <c r="M91" i="8"/>
  <c r="N91" i="8" s="1"/>
  <c r="K91" i="8"/>
  <c r="J91" i="8"/>
  <c r="E91" i="8"/>
  <c r="D91" i="8"/>
  <c r="AH90" i="8"/>
  <c r="O90" i="8"/>
  <c r="M90" i="8"/>
  <c r="N90" i="8" s="1"/>
  <c r="K90" i="8"/>
  <c r="J90" i="8"/>
  <c r="E90" i="8"/>
  <c r="D90" i="8"/>
  <c r="AH89" i="8"/>
  <c r="O89" i="8"/>
  <c r="N89" i="8"/>
  <c r="M89" i="8"/>
  <c r="K89" i="8"/>
  <c r="J89" i="8"/>
  <c r="E89" i="8"/>
  <c r="D89" i="8"/>
  <c r="AH88" i="8"/>
  <c r="O88" i="8"/>
  <c r="M88" i="8"/>
  <c r="N88" i="8" s="1"/>
  <c r="K88" i="8"/>
  <c r="J88" i="8"/>
  <c r="E88" i="8"/>
  <c r="D88" i="8"/>
  <c r="AH87" i="8"/>
  <c r="O87" i="8"/>
  <c r="N87" i="8"/>
  <c r="M87" i="8"/>
  <c r="K87" i="8"/>
  <c r="J87" i="8"/>
  <c r="E87" i="8"/>
  <c r="D87" i="8"/>
  <c r="AH86" i="8"/>
  <c r="O86" i="8"/>
  <c r="M86" i="8"/>
  <c r="N86" i="8" s="1"/>
  <c r="K86" i="8"/>
  <c r="J86" i="8"/>
  <c r="E86" i="8"/>
  <c r="D86" i="8"/>
  <c r="AH85" i="8"/>
  <c r="O85" i="8"/>
  <c r="M85" i="8"/>
  <c r="N85" i="8" s="1"/>
  <c r="K85" i="8"/>
  <c r="J85" i="8"/>
  <c r="E85" i="8"/>
  <c r="D85" i="8"/>
  <c r="AH84" i="8"/>
  <c r="O84" i="8"/>
  <c r="M84" i="8"/>
  <c r="N84" i="8" s="1"/>
  <c r="K84" i="8"/>
  <c r="J84" i="8"/>
  <c r="E84" i="8"/>
  <c r="D84" i="8"/>
  <c r="AH83" i="8"/>
  <c r="O83" i="8"/>
  <c r="N83" i="8"/>
  <c r="M83" i="8"/>
  <c r="K83" i="8"/>
  <c r="J83" i="8"/>
  <c r="E83" i="8"/>
  <c r="D83" i="8"/>
  <c r="B83" i="8"/>
  <c r="AH82" i="8"/>
  <c r="O82" i="8"/>
  <c r="M82" i="8"/>
  <c r="N82" i="8" s="1"/>
  <c r="K82" i="8"/>
  <c r="J82" i="8"/>
  <c r="E82" i="8"/>
  <c r="D82" i="8"/>
  <c r="AH81" i="8"/>
  <c r="O81" i="8"/>
  <c r="M81" i="8"/>
  <c r="N81" i="8" s="1"/>
  <c r="K81" i="8"/>
  <c r="J81" i="8"/>
  <c r="E81" i="8"/>
  <c r="D81" i="8"/>
  <c r="AH80" i="8"/>
  <c r="O80" i="8"/>
  <c r="N80" i="8"/>
  <c r="M80" i="8"/>
  <c r="K80" i="8"/>
  <c r="J80" i="8"/>
  <c r="E80" i="8"/>
  <c r="D80" i="8"/>
  <c r="AH79" i="8"/>
  <c r="O79" i="8"/>
  <c r="M79" i="8"/>
  <c r="N79" i="8" s="1"/>
  <c r="K79" i="8"/>
  <c r="J79" i="8"/>
  <c r="E79" i="8"/>
  <c r="D79" i="8"/>
  <c r="AH78" i="8"/>
  <c r="O78" i="8"/>
  <c r="M78" i="8"/>
  <c r="N78" i="8" s="1"/>
  <c r="K78" i="8"/>
  <c r="J78" i="8"/>
  <c r="E78" i="8"/>
  <c r="D78" i="8"/>
  <c r="AH77" i="8"/>
  <c r="O77" i="8"/>
  <c r="M77" i="8"/>
  <c r="N77" i="8" s="1"/>
  <c r="K77" i="8"/>
  <c r="J77" i="8"/>
  <c r="E77" i="8"/>
  <c r="D77" i="8"/>
  <c r="AH76" i="8"/>
  <c r="O76" i="8"/>
  <c r="M76" i="8"/>
  <c r="N76" i="8" s="1"/>
  <c r="K76" i="8"/>
  <c r="J76" i="8"/>
  <c r="E76" i="8"/>
  <c r="D76" i="8"/>
  <c r="AH75" i="8"/>
  <c r="O75" i="8"/>
  <c r="N75" i="8"/>
  <c r="M75" i="8"/>
  <c r="K75" i="8"/>
  <c r="J75" i="8"/>
  <c r="E75" i="8"/>
  <c r="D75" i="8"/>
  <c r="B75" i="8"/>
  <c r="AH74" i="8"/>
  <c r="O74" i="8"/>
  <c r="M74" i="8"/>
  <c r="N74" i="8" s="1"/>
  <c r="K74" i="8"/>
  <c r="J74" i="8"/>
  <c r="E74" i="8"/>
  <c r="D74" i="8"/>
  <c r="AH73" i="8"/>
  <c r="O73" i="8"/>
  <c r="M73" i="8"/>
  <c r="N73" i="8" s="1"/>
  <c r="K73" i="8"/>
  <c r="J73" i="8"/>
  <c r="E73" i="8"/>
  <c r="D73" i="8"/>
  <c r="AH72" i="8"/>
  <c r="O72" i="8"/>
  <c r="N72" i="8"/>
  <c r="M72" i="8"/>
  <c r="K72" i="8"/>
  <c r="J72" i="8"/>
  <c r="E72" i="8"/>
  <c r="D72" i="8"/>
  <c r="AH71" i="8"/>
  <c r="O71" i="8"/>
  <c r="M71" i="8"/>
  <c r="N71" i="8" s="1"/>
  <c r="K71" i="8"/>
  <c r="J71" i="8"/>
  <c r="E71" i="8"/>
  <c r="D71" i="8"/>
  <c r="AH70" i="8"/>
  <c r="O70" i="8"/>
  <c r="M70" i="8"/>
  <c r="N70" i="8" s="1"/>
  <c r="K70" i="8"/>
  <c r="J70" i="8"/>
  <c r="E70" i="8"/>
  <c r="D70" i="8"/>
  <c r="AH69" i="8"/>
  <c r="O69" i="8"/>
  <c r="M69" i="8"/>
  <c r="N69" i="8" s="1"/>
  <c r="K69" i="8"/>
  <c r="J69" i="8"/>
  <c r="E69" i="8"/>
  <c r="D69" i="8"/>
  <c r="AH68" i="8"/>
  <c r="O68" i="8"/>
  <c r="M68" i="8"/>
  <c r="N68" i="8" s="1"/>
  <c r="K68" i="8"/>
  <c r="J68" i="8"/>
  <c r="E68" i="8"/>
  <c r="D68" i="8"/>
  <c r="AH67" i="8"/>
  <c r="O67" i="8"/>
  <c r="N67" i="8"/>
  <c r="M67" i="8"/>
  <c r="K67" i="8"/>
  <c r="J67" i="8"/>
  <c r="E67" i="8"/>
  <c r="D67" i="8"/>
  <c r="B67" i="8"/>
  <c r="AH66" i="8"/>
  <c r="O66" i="8"/>
  <c r="M66" i="8"/>
  <c r="N66" i="8" s="1"/>
  <c r="K66" i="8"/>
  <c r="J66" i="8"/>
  <c r="E66" i="8"/>
  <c r="D66" i="8"/>
  <c r="M65" i="8"/>
  <c r="N65" i="8" s="1"/>
  <c r="O65" i="8" s="1"/>
  <c r="K65" i="8"/>
  <c r="AK31" i="8" s="1" a="1"/>
  <c r="AK31" i="8" s="1"/>
  <c r="J65" i="8"/>
  <c r="E65" i="8"/>
  <c r="D65" i="8"/>
  <c r="Y64" i="8"/>
  <c r="V64" i="8"/>
  <c r="N64" i="8"/>
  <c r="M64" i="8"/>
  <c r="R64" i="8" s="1"/>
  <c r="L64" i="8" a="1"/>
  <c r="L64" i="8" s="1"/>
  <c r="J64" i="8"/>
  <c r="H64" i="8"/>
  <c r="V148" i="8" s="1"/>
  <c r="D64" i="8"/>
  <c r="Y63" i="8"/>
  <c r="Z63" i="8" s="1"/>
  <c r="V63" i="8"/>
  <c r="M63" i="8"/>
  <c r="L63" i="8" a="1"/>
  <c r="L63" i="8" s="1"/>
  <c r="T63" i="8" s="1"/>
  <c r="J63" i="8"/>
  <c r="H63" i="8"/>
  <c r="V147" i="8" s="1"/>
  <c r="D63" i="8"/>
  <c r="Y62" i="8"/>
  <c r="V62" i="8"/>
  <c r="R62" i="8"/>
  <c r="M62" i="8"/>
  <c r="N62" i="8" s="1"/>
  <c r="L62" i="8" a="1"/>
  <c r="L62" i="8" s="1"/>
  <c r="J62" i="8"/>
  <c r="H62" i="8"/>
  <c r="V146" i="8" s="1"/>
  <c r="D62" i="8"/>
  <c r="Y61" i="8"/>
  <c r="Z61" i="8" s="1"/>
  <c r="V61" i="8"/>
  <c r="W61" i="8" s="1"/>
  <c r="M61" i="8"/>
  <c r="R61" i="8" s="1"/>
  <c r="L61" i="8" a="1"/>
  <c r="L61" i="8" s="1"/>
  <c r="T61" i="8" s="1"/>
  <c r="J61" i="8"/>
  <c r="H61" i="8"/>
  <c r="D61" i="8"/>
  <c r="Y60" i="8"/>
  <c r="V60" i="8"/>
  <c r="M60" i="8"/>
  <c r="R60" i="8" s="1"/>
  <c r="L60" i="8" a="1"/>
  <c r="L60" i="8" s="1"/>
  <c r="J60" i="8"/>
  <c r="H60" i="8"/>
  <c r="V144" i="8" s="1"/>
  <c r="D60" i="8"/>
  <c r="Y59" i="8"/>
  <c r="V59" i="8"/>
  <c r="M59" i="8"/>
  <c r="R59" i="8" s="1"/>
  <c r="L59" i="8" a="1"/>
  <c r="L59" i="8" s="1"/>
  <c r="J59" i="8"/>
  <c r="H59" i="8"/>
  <c r="V143" i="8" s="1"/>
  <c r="D59" i="8"/>
  <c r="Y58" i="8"/>
  <c r="Z58" i="8" s="1"/>
  <c r="AC57" i="8" s="1"/>
  <c r="V58" i="8"/>
  <c r="W58" i="8" s="1"/>
  <c r="R58" i="8"/>
  <c r="M58" i="8"/>
  <c r="N58" i="8" s="1"/>
  <c r="L58" i="8" a="1"/>
  <c r="L58" i="8" s="1"/>
  <c r="J58" i="8"/>
  <c r="K64" i="8" s="1"/>
  <c r="H58" i="8"/>
  <c r="V142" i="8" s="1"/>
  <c r="D58" i="8"/>
  <c r="Y57" i="8"/>
  <c r="V57" i="8"/>
  <c r="R57" i="8"/>
  <c r="M57" i="8"/>
  <c r="L57" i="8" a="1"/>
  <c r="L57" i="8" s="1"/>
  <c r="T57" i="8" s="1"/>
  <c r="J57" i="8"/>
  <c r="K63" i="8" s="1"/>
  <c r="H57" i="8"/>
  <c r="V141" i="8" s="1"/>
  <c r="D57" i="8"/>
  <c r="Y56" i="8"/>
  <c r="V56" i="8"/>
  <c r="N56" i="8"/>
  <c r="M56" i="8"/>
  <c r="R56" i="8" s="1"/>
  <c r="L56" i="8" a="1"/>
  <c r="L56" i="8" s="1"/>
  <c r="J56" i="8"/>
  <c r="K61" i="8" s="1"/>
  <c r="H56" i="8"/>
  <c r="V140" i="8" s="1"/>
  <c r="D56" i="8"/>
  <c r="Y55" i="8"/>
  <c r="Z55" i="8" s="1"/>
  <c r="AA55" i="8" s="1"/>
  <c r="AD55" i="8" s="1"/>
  <c r="V55" i="8"/>
  <c r="R55" i="8"/>
  <c r="N55" i="8"/>
  <c r="M55" i="8"/>
  <c r="L55" i="8" a="1"/>
  <c r="L55" i="8" s="1"/>
  <c r="J55" i="8"/>
  <c r="H55" i="8"/>
  <c r="V139" i="8" s="1"/>
  <c r="D55" i="8"/>
  <c r="Y54" i="8"/>
  <c r="Z54" i="8" s="1"/>
  <c r="AC53" i="8" s="1"/>
  <c r="V54" i="8"/>
  <c r="R54" i="8"/>
  <c r="M54" i="8"/>
  <c r="N54" i="8" s="1"/>
  <c r="L54" i="8" a="1"/>
  <c r="L54" i="8" s="1"/>
  <c r="J54" i="8"/>
  <c r="H54" i="8"/>
  <c r="V138" i="8" s="1"/>
  <c r="D54" i="8"/>
  <c r="E59" i="8" s="1"/>
  <c r="Y53" i="8"/>
  <c r="V53" i="8"/>
  <c r="M53" i="8"/>
  <c r="R53" i="8" s="1"/>
  <c r="L53" i="8" a="1"/>
  <c r="L53" i="8" s="1"/>
  <c r="J53" i="8"/>
  <c r="H53" i="8"/>
  <c r="D53" i="8"/>
  <c r="Y52" i="8"/>
  <c r="V52" i="8"/>
  <c r="M52" i="8"/>
  <c r="N52" i="8" s="1"/>
  <c r="L52" i="8" a="1"/>
  <c r="L52" i="8" s="1"/>
  <c r="J52" i="8"/>
  <c r="H52" i="8"/>
  <c r="D52" i="8"/>
  <c r="AG51" i="8"/>
  <c r="AH51" i="8" s="1"/>
  <c r="Y51" i="8"/>
  <c r="Z51" i="8" s="1"/>
  <c r="AC50" i="8" s="1"/>
  <c r="V51" i="8"/>
  <c r="W51" i="8" s="1"/>
  <c r="R51" i="8"/>
  <c r="M51" i="8"/>
  <c r="L51" i="8" a="1"/>
  <c r="L51" i="8" s="1"/>
  <c r="T51" i="8" s="1"/>
  <c r="J51" i="8"/>
  <c r="K57" i="8" s="1"/>
  <c r="H51" i="8"/>
  <c r="V135" i="8" s="1"/>
  <c r="D51" i="8"/>
  <c r="Y50" i="8"/>
  <c r="V50" i="8"/>
  <c r="M50" i="8"/>
  <c r="L50" i="8" a="1"/>
  <c r="L50" i="8" s="1"/>
  <c r="J50" i="8"/>
  <c r="K56" i="8" s="1"/>
  <c r="H50" i="8"/>
  <c r="V134" i="8" s="1"/>
  <c r="D50" i="8"/>
  <c r="E56" i="8" s="1"/>
  <c r="Y49" i="8"/>
  <c r="V49" i="8"/>
  <c r="R49" i="8"/>
  <c r="M49" i="8"/>
  <c r="N49" i="8" s="1"/>
  <c r="L49" i="8" a="1"/>
  <c r="L49" i="8" s="1"/>
  <c r="J49" i="8"/>
  <c r="H49" i="8"/>
  <c r="V133" i="8" s="1"/>
  <c r="D49" i="8"/>
  <c r="Y48" i="8"/>
  <c r="Z48" i="8" s="1"/>
  <c r="V48" i="8"/>
  <c r="R48" i="8"/>
  <c r="M48" i="8"/>
  <c r="N48" i="8" s="1"/>
  <c r="L48" i="8" a="1"/>
  <c r="L48" i="8" s="1"/>
  <c r="J48" i="8"/>
  <c r="K54" i="8" s="1"/>
  <c r="H48" i="8"/>
  <c r="V132" i="8" s="1"/>
  <c r="D48" i="8"/>
  <c r="E52" i="8" s="1"/>
  <c r="B48" i="8"/>
  <c r="Y47" i="8"/>
  <c r="V47" i="8"/>
  <c r="W47" i="8" s="1"/>
  <c r="R47" i="8"/>
  <c r="M47" i="8"/>
  <c r="N47" i="8" s="1"/>
  <c r="L47" i="8" a="1"/>
  <c r="L47" i="8" s="1"/>
  <c r="J47" i="8"/>
  <c r="H47" i="8"/>
  <c r="V131" i="8" s="1"/>
  <c r="D47" i="8"/>
  <c r="Y46" i="8"/>
  <c r="V46" i="8"/>
  <c r="W46" i="8" s="1"/>
  <c r="N46" i="8"/>
  <c r="M46" i="8"/>
  <c r="R46" i="8" s="1"/>
  <c r="L46" i="8" a="1"/>
  <c r="L46" i="8" s="1"/>
  <c r="J46" i="8"/>
  <c r="K52" i="8" s="1"/>
  <c r="H46" i="8"/>
  <c r="V130" i="8" s="1"/>
  <c r="D46" i="8"/>
  <c r="Y45" i="8"/>
  <c r="Z45" i="8" s="1"/>
  <c r="AA45" i="8" s="1"/>
  <c r="V45" i="8"/>
  <c r="M45" i="8"/>
  <c r="R45" i="8" s="1"/>
  <c r="L45" i="8" a="1"/>
  <c r="L45" i="8" s="1"/>
  <c r="J45" i="8"/>
  <c r="H45" i="8"/>
  <c r="D45" i="8"/>
  <c r="AG44" i="8"/>
  <c r="AH44" i="8" s="1"/>
  <c r="Y44" i="8"/>
  <c r="V44" i="8"/>
  <c r="M44" i="8"/>
  <c r="N44" i="8" s="1"/>
  <c r="L44" i="8" a="1"/>
  <c r="L44" i="8" s="1"/>
  <c r="J44" i="8"/>
  <c r="H44" i="8"/>
  <c r="V128" i="8" s="1"/>
  <c r="D44" i="8"/>
  <c r="AG43" i="8"/>
  <c r="AH43" i="8" s="1"/>
  <c r="Y43" i="8"/>
  <c r="Z43" i="8" s="1"/>
  <c r="AA43" i="8" s="1"/>
  <c r="V43" i="8"/>
  <c r="W43" i="8" s="1"/>
  <c r="M43" i="8"/>
  <c r="R43" i="8" s="1"/>
  <c r="L43" i="8" a="1"/>
  <c r="L43" i="8" s="1"/>
  <c r="J43" i="8"/>
  <c r="H43" i="8"/>
  <c r="D43" i="8"/>
  <c r="E49" i="8" s="1"/>
  <c r="Y42" i="8"/>
  <c r="V42" i="8"/>
  <c r="N42" i="8"/>
  <c r="M42" i="8"/>
  <c r="N43" i="8" s="1"/>
  <c r="L42" i="8" a="1"/>
  <c r="L42" i="8" s="1"/>
  <c r="J42" i="8"/>
  <c r="K48" i="8" s="1"/>
  <c r="H42" i="8"/>
  <c r="V126" i="8" s="1"/>
  <c r="D42" i="8"/>
  <c r="E48" i="8" s="1"/>
  <c r="Y41" i="8"/>
  <c r="W41" i="8"/>
  <c r="V41" i="8"/>
  <c r="R41" i="8"/>
  <c r="M41" i="8"/>
  <c r="L41" i="8" a="1"/>
  <c r="L41" i="8" s="1"/>
  <c r="J41" i="8"/>
  <c r="H41" i="8"/>
  <c r="V125" i="8" s="1"/>
  <c r="D41" i="8"/>
  <c r="E47" i="8" s="1"/>
  <c r="AG40" i="8"/>
  <c r="AH40" i="8" s="1"/>
  <c r="Y40" i="8"/>
  <c r="V40" i="8"/>
  <c r="R40" i="8"/>
  <c r="N40" i="8"/>
  <c r="M40" i="8"/>
  <c r="L40" i="8" a="1"/>
  <c r="L40" i="8" s="1"/>
  <c r="J40" i="8"/>
  <c r="K45" i="8" s="1"/>
  <c r="H40" i="8"/>
  <c r="V124" i="8" s="1"/>
  <c r="D40" i="8"/>
  <c r="E46" i="8" s="1"/>
  <c r="Y39" i="8"/>
  <c r="W39" i="8"/>
  <c r="V39" i="8"/>
  <c r="R39" i="8"/>
  <c r="M39" i="8"/>
  <c r="N39" i="8" s="1"/>
  <c r="L39" i="8" a="1"/>
  <c r="L39" i="8" s="1"/>
  <c r="J39" i="8"/>
  <c r="H39" i="8"/>
  <c r="V123" i="8" s="1"/>
  <c r="D39" i="8"/>
  <c r="Y38" i="8"/>
  <c r="Z38" i="8" s="1"/>
  <c r="V38" i="8"/>
  <c r="W38" i="8" s="1"/>
  <c r="R38" i="8"/>
  <c r="N38" i="8"/>
  <c r="M38" i="8"/>
  <c r="L38" i="8" a="1"/>
  <c r="L38" i="8" s="1"/>
  <c r="J38" i="8"/>
  <c r="H38" i="8"/>
  <c r="V122" i="8" s="1"/>
  <c r="D38" i="8"/>
  <c r="E44" i="8" s="1"/>
  <c r="Y37" i="8"/>
  <c r="Z37" i="8" s="1"/>
  <c r="AC36" i="8" s="1"/>
  <c r="V37" i="8"/>
  <c r="M37" i="8"/>
  <c r="R37" i="8" s="1"/>
  <c r="U37" i="8" s="1"/>
  <c r="L37" i="8" a="1"/>
  <c r="L37" i="8" s="1"/>
  <c r="K37" i="8"/>
  <c r="J37" i="8"/>
  <c r="K43" i="8" s="1"/>
  <c r="H37" i="8"/>
  <c r="V121" i="8" s="1"/>
  <c r="E37" i="8"/>
  <c r="D37" i="8"/>
  <c r="AG36" i="8"/>
  <c r="AH36" i="8" s="1"/>
  <c r="Z36" i="8"/>
  <c r="Y36" i="8"/>
  <c r="V36" i="8"/>
  <c r="R36" i="8"/>
  <c r="N36" i="8"/>
  <c r="M36" i="8"/>
  <c r="L36" i="8" a="1"/>
  <c r="L36" i="8" s="1"/>
  <c r="J36" i="8"/>
  <c r="K41" i="8" s="1"/>
  <c r="H36" i="8"/>
  <c r="D36" i="8"/>
  <c r="E39" i="8" s="1"/>
  <c r="Y35" i="8"/>
  <c r="V35" i="8"/>
  <c r="M35" i="8"/>
  <c r="L35" i="8" a="1"/>
  <c r="L35" i="8" s="1"/>
  <c r="J35" i="8"/>
  <c r="H35" i="8"/>
  <c r="V119" i="8" s="1"/>
  <c r="D35" i="8"/>
  <c r="E41" i="8" s="1"/>
  <c r="AH34" i="8"/>
  <c r="AG34" i="8"/>
  <c r="Y34" i="8"/>
  <c r="V34" i="8"/>
  <c r="M34" i="8"/>
  <c r="R34" i="8" s="1"/>
  <c r="L34" i="8" a="1"/>
  <c r="L34" i="8" s="1"/>
  <c r="J34" i="8"/>
  <c r="K40" i="8" s="1"/>
  <c r="H34" i="8"/>
  <c r="V118" i="8" s="1"/>
  <c r="D34" i="8"/>
  <c r="E40" i="8" s="1"/>
  <c r="Y33" i="8"/>
  <c r="V33" i="8"/>
  <c r="W34" i="8" s="1"/>
  <c r="M33" i="8"/>
  <c r="N33" i="8" s="1"/>
  <c r="L33" i="8" a="1"/>
  <c r="L33" i="8" s="1"/>
  <c r="J33" i="8"/>
  <c r="H33" i="8"/>
  <c r="D33" i="8"/>
  <c r="Y32" i="8"/>
  <c r="V32" i="8"/>
  <c r="W33" i="8" s="1"/>
  <c r="R32" i="8"/>
  <c r="M32" i="8"/>
  <c r="L32" i="8" a="1"/>
  <c r="L32" i="8" s="1"/>
  <c r="J32" i="8"/>
  <c r="H32" i="8"/>
  <c r="V116" i="8" s="1"/>
  <c r="D32" i="8"/>
  <c r="E38" i="8" s="1"/>
  <c r="B32" i="8"/>
  <c r="Y31" i="8"/>
  <c r="X31" i="8"/>
  <c r="V31" i="8"/>
  <c r="Z31" i="8" s="1"/>
  <c r="AA31" i="8" s="1"/>
  <c r="AD31" i="8" s="1"/>
  <c r="U31" i="8"/>
  <c r="M31" i="8"/>
  <c r="N32" i="8" s="1"/>
  <c r="L31" i="8" a="1"/>
  <c r="L31" i="8" s="1"/>
  <c r="H31" i="8"/>
  <c r="V115" i="8" s="1"/>
  <c r="AG30" i="8"/>
  <c r="AH30" i="8" s="1"/>
  <c r="I30" i="8"/>
  <c r="C30" i="8"/>
  <c r="AG29" i="8"/>
  <c r="I29" i="8"/>
  <c r="C29" i="8"/>
  <c r="AG49" i="8" s="1"/>
  <c r="AH49" i="8" s="1"/>
  <c r="AG28" i="8"/>
  <c r="AH28" i="8" s="1"/>
  <c r="I28" i="8"/>
  <c r="H28" i="8"/>
  <c r="V112" i="8" s="1"/>
  <c r="C28" i="8"/>
  <c r="H27" i="8" s="1"/>
  <c r="V111" i="8" s="1"/>
  <c r="B28" i="8"/>
  <c r="I27" i="8"/>
  <c r="C27" i="8"/>
  <c r="AG47" i="8" s="1"/>
  <c r="AH47" i="8" s="1"/>
  <c r="I26" i="8"/>
  <c r="B38" i="8" s="1"/>
  <c r="C26" i="8"/>
  <c r="AH26" i="8" s="1"/>
  <c r="I25" i="8"/>
  <c r="B3" i="8" s="1"/>
  <c r="H25" i="8"/>
  <c r="V109" i="8" s="1"/>
  <c r="C25" i="8"/>
  <c r="AG45" i="8" s="1"/>
  <c r="AH45" i="8" s="1"/>
  <c r="B25" i="8"/>
  <c r="I24" i="8"/>
  <c r="B58" i="8" s="1"/>
  <c r="C24" i="8"/>
  <c r="H23" i="8"/>
  <c r="V107" i="8" s="1"/>
  <c r="AG22" i="8"/>
  <c r="H22" i="8"/>
  <c r="V106" i="8" s="1"/>
  <c r="C22" i="8"/>
  <c r="AG42" i="8" s="1"/>
  <c r="AH42" i="8" s="1"/>
  <c r="C21" i="8"/>
  <c r="H20" i="8" s="1"/>
  <c r="V104" i="8" s="1"/>
  <c r="B21" i="8"/>
  <c r="C20" i="8"/>
  <c r="C19" i="8"/>
  <c r="AG39" i="8" s="1"/>
  <c r="AH39" i="8" s="1"/>
  <c r="C18" i="8"/>
  <c r="H17" i="8" s="1"/>
  <c r="V101" i="8" s="1"/>
  <c r="C17" i="8"/>
  <c r="AG37" i="8" s="1"/>
  <c r="AH37" i="8" s="1"/>
  <c r="B17" i="8"/>
  <c r="H16" i="8"/>
  <c r="C15" i="8"/>
  <c r="AG35" i="8" s="1"/>
  <c r="AH35" i="8" s="1"/>
  <c r="B15" i="8"/>
  <c r="H14" i="8"/>
  <c r="C14" i="8"/>
  <c r="C13" i="8"/>
  <c r="AG33" i="8" s="1"/>
  <c r="AH33" i="8" s="1"/>
  <c r="C12" i="8"/>
  <c r="AG32" i="8" s="1"/>
  <c r="AH32" i="8" s="1"/>
  <c r="C11" i="8"/>
  <c r="AG31" i="8" s="1"/>
  <c r="AH31" i="8" s="1"/>
  <c r="B11" i="8"/>
  <c r="H10" i="8"/>
  <c r="C10" i="8"/>
  <c r="H9" i="8"/>
  <c r="B9" i="8"/>
  <c r="H8" i="8"/>
  <c r="C8" i="8"/>
  <c r="C7" i="8"/>
  <c r="AG27" i="8" s="1"/>
  <c r="AH27" i="8" s="1"/>
  <c r="H6" i="8"/>
  <c r="C6" i="8"/>
  <c r="AG26" i="8" s="1"/>
  <c r="C5" i="8"/>
  <c r="H5" i="8" s="1"/>
  <c r="B5" i="8"/>
  <c r="C4" i="8"/>
  <c r="AG24" i="8" s="1"/>
  <c r="AH24" i="8" s="1"/>
  <c r="B4" i="8"/>
  <c r="C3" i="8"/>
  <c r="H2" i="8" s="1"/>
  <c r="AH385" i="7"/>
  <c r="O385" i="7"/>
  <c r="M385" i="7"/>
  <c r="N385" i="7" s="1"/>
  <c r="K385" i="7"/>
  <c r="J385" i="7"/>
  <c r="E385" i="7"/>
  <c r="D385" i="7"/>
  <c r="AH384" i="7"/>
  <c r="O384" i="7"/>
  <c r="N384" i="7"/>
  <c r="M384" i="7"/>
  <c r="K384" i="7"/>
  <c r="J384" i="7"/>
  <c r="E384" i="7"/>
  <c r="D384" i="7"/>
  <c r="AH383" i="7"/>
  <c r="O383" i="7"/>
  <c r="N383" i="7"/>
  <c r="M383" i="7"/>
  <c r="K383" i="7"/>
  <c r="J383" i="7"/>
  <c r="E383" i="7"/>
  <c r="D383" i="7"/>
  <c r="AH382" i="7"/>
  <c r="O382" i="7"/>
  <c r="M382" i="7"/>
  <c r="N382" i="7" s="1"/>
  <c r="K382" i="7"/>
  <c r="J382" i="7"/>
  <c r="E382" i="7"/>
  <c r="D382" i="7"/>
  <c r="AH381" i="7"/>
  <c r="O381" i="7"/>
  <c r="M381" i="7"/>
  <c r="N381" i="7" s="1"/>
  <c r="K381" i="7"/>
  <c r="J381" i="7"/>
  <c r="E381" i="7"/>
  <c r="D381" i="7"/>
  <c r="AH380" i="7"/>
  <c r="O380" i="7"/>
  <c r="M380" i="7"/>
  <c r="N380" i="7" s="1"/>
  <c r="K380" i="7"/>
  <c r="J380" i="7"/>
  <c r="E380" i="7"/>
  <c r="D380" i="7"/>
  <c r="AH379" i="7"/>
  <c r="O379" i="7"/>
  <c r="N379" i="7"/>
  <c r="M379" i="7"/>
  <c r="K379" i="7"/>
  <c r="J379" i="7"/>
  <c r="E379" i="7"/>
  <c r="D379" i="7"/>
  <c r="AH378" i="7"/>
  <c r="O378" i="7"/>
  <c r="N378" i="7"/>
  <c r="M378" i="7"/>
  <c r="K378" i="7"/>
  <c r="J378" i="7"/>
  <c r="E378" i="7"/>
  <c r="D378" i="7"/>
  <c r="AH377" i="7"/>
  <c r="O377" i="7"/>
  <c r="M377" i="7"/>
  <c r="N377" i="7" s="1"/>
  <c r="K377" i="7"/>
  <c r="J377" i="7"/>
  <c r="E377" i="7"/>
  <c r="D377" i="7"/>
  <c r="AH376" i="7"/>
  <c r="O376" i="7"/>
  <c r="N376" i="7"/>
  <c r="M376" i="7"/>
  <c r="K376" i="7"/>
  <c r="J376" i="7"/>
  <c r="E376" i="7"/>
  <c r="D376" i="7"/>
  <c r="AH375" i="7"/>
  <c r="O375" i="7"/>
  <c r="N375" i="7"/>
  <c r="M375" i="7"/>
  <c r="K375" i="7"/>
  <c r="J375" i="7"/>
  <c r="E375" i="7"/>
  <c r="D375" i="7"/>
  <c r="AH374" i="7"/>
  <c r="O374" i="7"/>
  <c r="M374" i="7"/>
  <c r="N374" i="7" s="1"/>
  <c r="K374" i="7"/>
  <c r="J374" i="7"/>
  <c r="E374" i="7"/>
  <c r="D374" i="7"/>
  <c r="AH373" i="7"/>
  <c r="O373" i="7"/>
  <c r="M373" i="7"/>
  <c r="N373" i="7" s="1"/>
  <c r="K373" i="7"/>
  <c r="J373" i="7"/>
  <c r="E373" i="7"/>
  <c r="D373" i="7"/>
  <c r="AH372" i="7"/>
  <c r="O372" i="7"/>
  <c r="M372" i="7"/>
  <c r="N372" i="7" s="1"/>
  <c r="K372" i="7"/>
  <c r="J372" i="7"/>
  <c r="E372" i="7"/>
  <c r="D372" i="7"/>
  <c r="AH371" i="7"/>
  <c r="O371" i="7"/>
  <c r="N371" i="7"/>
  <c r="M371" i="7"/>
  <c r="K371" i="7"/>
  <c r="J371" i="7"/>
  <c r="E371" i="7"/>
  <c r="D371" i="7"/>
  <c r="AH370" i="7"/>
  <c r="O370" i="7"/>
  <c r="N370" i="7"/>
  <c r="M370" i="7"/>
  <c r="K370" i="7"/>
  <c r="J370" i="7"/>
  <c r="E370" i="7"/>
  <c r="D370" i="7"/>
  <c r="AH369" i="7"/>
  <c r="O369" i="7"/>
  <c r="M369" i="7"/>
  <c r="N369" i="7" s="1"/>
  <c r="K369" i="7"/>
  <c r="J369" i="7"/>
  <c r="E369" i="7"/>
  <c r="D369" i="7"/>
  <c r="AH368" i="7"/>
  <c r="O368" i="7"/>
  <c r="N368" i="7"/>
  <c r="M368" i="7"/>
  <c r="K368" i="7"/>
  <c r="J368" i="7"/>
  <c r="E368" i="7"/>
  <c r="D368" i="7"/>
  <c r="AH367" i="7"/>
  <c r="O367" i="7"/>
  <c r="N367" i="7"/>
  <c r="M367" i="7"/>
  <c r="K367" i="7"/>
  <c r="J367" i="7"/>
  <c r="E367" i="7"/>
  <c r="D367" i="7"/>
  <c r="AH366" i="7"/>
  <c r="O366" i="7"/>
  <c r="M366" i="7"/>
  <c r="N366" i="7" s="1"/>
  <c r="K366" i="7"/>
  <c r="J366" i="7"/>
  <c r="E366" i="7"/>
  <c r="D366" i="7"/>
  <c r="AH365" i="7"/>
  <c r="O365" i="7"/>
  <c r="N365" i="7"/>
  <c r="M365" i="7"/>
  <c r="K365" i="7"/>
  <c r="J365" i="7"/>
  <c r="E365" i="7"/>
  <c r="D365" i="7"/>
  <c r="AH364" i="7"/>
  <c r="O364" i="7"/>
  <c r="N364" i="7"/>
  <c r="M364" i="7"/>
  <c r="K364" i="7"/>
  <c r="J364" i="7"/>
  <c r="E364" i="7"/>
  <c r="D364" i="7"/>
  <c r="AH363" i="7"/>
  <c r="O363" i="7"/>
  <c r="N363" i="7"/>
  <c r="M363" i="7"/>
  <c r="K363" i="7"/>
  <c r="J363" i="7"/>
  <c r="E363" i="7"/>
  <c r="D363" i="7"/>
  <c r="AH362" i="7"/>
  <c r="O362" i="7"/>
  <c r="N362" i="7"/>
  <c r="M362" i="7"/>
  <c r="K362" i="7"/>
  <c r="J362" i="7"/>
  <c r="E362" i="7"/>
  <c r="D362" i="7"/>
  <c r="AH361" i="7"/>
  <c r="O361" i="7"/>
  <c r="N361" i="7"/>
  <c r="M361" i="7"/>
  <c r="K361" i="7"/>
  <c r="J361" i="7"/>
  <c r="E361" i="7"/>
  <c r="D361" i="7"/>
  <c r="AH360" i="7"/>
  <c r="O360" i="7"/>
  <c r="M360" i="7"/>
  <c r="N360" i="7" s="1"/>
  <c r="K360" i="7"/>
  <c r="J360" i="7"/>
  <c r="E360" i="7"/>
  <c r="D360" i="7"/>
  <c r="AH359" i="7"/>
  <c r="O359" i="7"/>
  <c r="N359" i="7"/>
  <c r="M359" i="7"/>
  <c r="K359" i="7"/>
  <c r="J359" i="7"/>
  <c r="E359" i="7"/>
  <c r="D359" i="7"/>
  <c r="AH358" i="7"/>
  <c r="O358" i="7"/>
  <c r="M358" i="7"/>
  <c r="N358" i="7" s="1"/>
  <c r="K358" i="7"/>
  <c r="J358" i="7"/>
  <c r="E358" i="7"/>
  <c r="D358" i="7"/>
  <c r="AH357" i="7"/>
  <c r="O357" i="7"/>
  <c r="M357" i="7"/>
  <c r="N357" i="7" s="1"/>
  <c r="K357" i="7"/>
  <c r="J357" i="7"/>
  <c r="E357" i="7"/>
  <c r="D357" i="7"/>
  <c r="AH356" i="7"/>
  <c r="O356" i="7"/>
  <c r="N356" i="7"/>
  <c r="M356" i="7"/>
  <c r="K356" i="7"/>
  <c r="J356" i="7"/>
  <c r="E356" i="7"/>
  <c r="D356" i="7"/>
  <c r="AH355" i="7"/>
  <c r="O355" i="7"/>
  <c r="N355" i="7"/>
  <c r="M355" i="7"/>
  <c r="K355" i="7"/>
  <c r="J355" i="7"/>
  <c r="E355" i="7"/>
  <c r="D355" i="7"/>
  <c r="AH354" i="7"/>
  <c r="O354" i="7"/>
  <c r="N354" i="7"/>
  <c r="M354" i="7"/>
  <c r="K354" i="7"/>
  <c r="J354" i="7"/>
  <c r="E354" i="7"/>
  <c r="D354" i="7"/>
  <c r="AH353" i="7"/>
  <c r="O353" i="7"/>
  <c r="N353" i="7"/>
  <c r="M353" i="7"/>
  <c r="K353" i="7"/>
  <c r="J353" i="7"/>
  <c r="E353" i="7"/>
  <c r="D353" i="7"/>
  <c r="AH352" i="7"/>
  <c r="O352" i="7"/>
  <c r="M352" i="7"/>
  <c r="N352" i="7" s="1"/>
  <c r="K352" i="7"/>
  <c r="J352" i="7"/>
  <c r="E352" i="7"/>
  <c r="D352" i="7"/>
  <c r="AH351" i="7"/>
  <c r="O351" i="7"/>
  <c r="N351" i="7"/>
  <c r="M351" i="7"/>
  <c r="K351" i="7"/>
  <c r="J351" i="7"/>
  <c r="E351" i="7"/>
  <c r="D351" i="7"/>
  <c r="AH350" i="7"/>
  <c r="O350" i="7"/>
  <c r="M350" i="7"/>
  <c r="N350" i="7" s="1"/>
  <c r="K350" i="7"/>
  <c r="J350" i="7"/>
  <c r="E350" i="7"/>
  <c r="D350" i="7"/>
  <c r="AH349" i="7"/>
  <c r="O349" i="7"/>
  <c r="N349" i="7"/>
  <c r="M349" i="7"/>
  <c r="K349" i="7"/>
  <c r="J349" i="7"/>
  <c r="E349" i="7"/>
  <c r="D349" i="7"/>
  <c r="AH348" i="7"/>
  <c r="O348" i="7"/>
  <c r="N348" i="7"/>
  <c r="M348" i="7"/>
  <c r="K348" i="7"/>
  <c r="J348" i="7"/>
  <c r="E348" i="7"/>
  <c r="D348" i="7"/>
  <c r="AH347" i="7"/>
  <c r="O347" i="7"/>
  <c r="N347" i="7"/>
  <c r="M347" i="7"/>
  <c r="K347" i="7"/>
  <c r="J347" i="7"/>
  <c r="E347" i="7"/>
  <c r="D347" i="7"/>
  <c r="AH346" i="7"/>
  <c r="O346" i="7"/>
  <c r="N346" i="7"/>
  <c r="M346" i="7"/>
  <c r="K346" i="7"/>
  <c r="J346" i="7"/>
  <c r="E346" i="7"/>
  <c r="D346" i="7"/>
  <c r="AH345" i="7"/>
  <c r="O345" i="7"/>
  <c r="N345" i="7"/>
  <c r="M345" i="7"/>
  <c r="K345" i="7"/>
  <c r="J345" i="7"/>
  <c r="E345" i="7"/>
  <c r="D345" i="7"/>
  <c r="AH344" i="7"/>
  <c r="O344" i="7"/>
  <c r="N344" i="7"/>
  <c r="M344" i="7"/>
  <c r="K344" i="7"/>
  <c r="J344" i="7"/>
  <c r="E344" i="7"/>
  <c r="D344" i="7"/>
  <c r="AH343" i="7"/>
  <c r="O343" i="7"/>
  <c r="N343" i="7"/>
  <c r="M343" i="7"/>
  <c r="K343" i="7"/>
  <c r="J343" i="7"/>
  <c r="E343" i="7"/>
  <c r="D343" i="7"/>
  <c r="AH342" i="7"/>
  <c r="O342" i="7"/>
  <c r="N342" i="7"/>
  <c r="M342" i="7"/>
  <c r="K342" i="7"/>
  <c r="J342" i="7"/>
  <c r="E342" i="7"/>
  <c r="D342" i="7"/>
  <c r="AH341" i="7"/>
  <c r="O341" i="7"/>
  <c r="M341" i="7"/>
  <c r="N341" i="7" s="1"/>
  <c r="K341" i="7"/>
  <c r="J341" i="7"/>
  <c r="E341" i="7"/>
  <c r="D341" i="7"/>
  <c r="AH340" i="7"/>
  <c r="O340" i="7"/>
  <c r="N340" i="7"/>
  <c r="M340" i="7"/>
  <c r="K340" i="7"/>
  <c r="J340" i="7"/>
  <c r="E340" i="7"/>
  <c r="D340" i="7"/>
  <c r="AH339" i="7"/>
  <c r="O339" i="7"/>
  <c r="N339" i="7"/>
  <c r="M339" i="7"/>
  <c r="K339" i="7"/>
  <c r="J339" i="7"/>
  <c r="E339" i="7"/>
  <c r="D339" i="7"/>
  <c r="AH338" i="7"/>
  <c r="O338" i="7"/>
  <c r="N338" i="7"/>
  <c r="M338" i="7"/>
  <c r="K338" i="7"/>
  <c r="J338" i="7"/>
  <c r="E338" i="7"/>
  <c r="D338" i="7"/>
  <c r="AH337" i="7"/>
  <c r="O337" i="7"/>
  <c r="N337" i="7"/>
  <c r="M337" i="7"/>
  <c r="K337" i="7"/>
  <c r="J337" i="7"/>
  <c r="E337" i="7"/>
  <c r="D337" i="7"/>
  <c r="AH336" i="7"/>
  <c r="O336" i="7"/>
  <c r="M336" i="7"/>
  <c r="N336" i="7" s="1"/>
  <c r="K336" i="7"/>
  <c r="J336" i="7"/>
  <c r="E336" i="7"/>
  <c r="D336" i="7"/>
  <c r="AH335" i="7"/>
  <c r="O335" i="7"/>
  <c r="N335" i="7"/>
  <c r="M335" i="7"/>
  <c r="K335" i="7"/>
  <c r="J335" i="7"/>
  <c r="E335" i="7"/>
  <c r="D335" i="7"/>
  <c r="AH334" i="7"/>
  <c r="O334" i="7"/>
  <c r="M334" i="7"/>
  <c r="N334" i="7" s="1"/>
  <c r="K334" i="7"/>
  <c r="J334" i="7"/>
  <c r="E334" i="7"/>
  <c r="D334" i="7"/>
  <c r="AH333" i="7"/>
  <c r="O333" i="7"/>
  <c r="N333" i="7"/>
  <c r="M333" i="7"/>
  <c r="K333" i="7"/>
  <c r="J333" i="7"/>
  <c r="E333" i="7"/>
  <c r="D333" i="7"/>
  <c r="AH332" i="7"/>
  <c r="O332" i="7"/>
  <c r="N332" i="7"/>
  <c r="M332" i="7"/>
  <c r="K332" i="7"/>
  <c r="J332" i="7"/>
  <c r="E332" i="7"/>
  <c r="D332" i="7"/>
  <c r="AH331" i="7"/>
  <c r="O331" i="7"/>
  <c r="N331" i="7"/>
  <c r="M331" i="7"/>
  <c r="K331" i="7"/>
  <c r="J331" i="7"/>
  <c r="E331" i="7"/>
  <c r="D331" i="7"/>
  <c r="AH330" i="7"/>
  <c r="O330" i="7"/>
  <c r="N330" i="7"/>
  <c r="M330" i="7"/>
  <c r="K330" i="7"/>
  <c r="J330" i="7"/>
  <c r="E330" i="7"/>
  <c r="D330" i="7"/>
  <c r="AH329" i="7"/>
  <c r="O329" i="7"/>
  <c r="M329" i="7"/>
  <c r="N329" i="7" s="1"/>
  <c r="K329" i="7"/>
  <c r="J329" i="7"/>
  <c r="E329" i="7"/>
  <c r="D329" i="7"/>
  <c r="AH328" i="7"/>
  <c r="O328" i="7"/>
  <c r="M328" i="7"/>
  <c r="N328" i="7" s="1"/>
  <c r="K328" i="7"/>
  <c r="J328" i="7"/>
  <c r="E328" i="7"/>
  <c r="D328" i="7"/>
  <c r="AH327" i="7"/>
  <c r="O327" i="7"/>
  <c r="M327" i="7"/>
  <c r="N327" i="7" s="1"/>
  <c r="K327" i="7"/>
  <c r="J327" i="7"/>
  <c r="E327" i="7"/>
  <c r="D327" i="7"/>
  <c r="AH326" i="7"/>
  <c r="O326" i="7"/>
  <c r="N326" i="7"/>
  <c r="M326" i="7"/>
  <c r="K326" i="7"/>
  <c r="J326" i="7"/>
  <c r="E326" i="7"/>
  <c r="D326" i="7"/>
  <c r="AH325" i="7"/>
  <c r="O325" i="7"/>
  <c r="N325" i="7"/>
  <c r="M325" i="7"/>
  <c r="K325" i="7"/>
  <c r="J325" i="7"/>
  <c r="E325" i="7"/>
  <c r="D325" i="7"/>
  <c r="AH324" i="7"/>
  <c r="O324" i="7"/>
  <c r="N324" i="7"/>
  <c r="M324" i="7"/>
  <c r="K324" i="7"/>
  <c r="J324" i="7"/>
  <c r="E324" i="7"/>
  <c r="D324" i="7"/>
  <c r="AH323" i="7"/>
  <c r="O323" i="7"/>
  <c r="M323" i="7"/>
  <c r="N323" i="7" s="1"/>
  <c r="K323" i="7"/>
  <c r="J323" i="7"/>
  <c r="E323" i="7"/>
  <c r="D323" i="7"/>
  <c r="AH322" i="7"/>
  <c r="O322" i="7"/>
  <c r="M322" i="7"/>
  <c r="N322" i="7" s="1"/>
  <c r="K322" i="7"/>
  <c r="J322" i="7"/>
  <c r="E322" i="7"/>
  <c r="D322" i="7"/>
  <c r="AH321" i="7"/>
  <c r="O321" i="7"/>
  <c r="N321" i="7"/>
  <c r="M321" i="7"/>
  <c r="K321" i="7"/>
  <c r="J321" i="7"/>
  <c r="E321" i="7"/>
  <c r="D321" i="7"/>
  <c r="AH320" i="7"/>
  <c r="O320" i="7"/>
  <c r="M320" i="7"/>
  <c r="N320" i="7" s="1"/>
  <c r="K320" i="7"/>
  <c r="J320" i="7"/>
  <c r="E320" i="7"/>
  <c r="D320" i="7"/>
  <c r="AH319" i="7"/>
  <c r="O319" i="7"/>
  <c r="M319" i="7"/>
  <c r="N319" i="7" s="1"/>
  <c r="K319" i="7"/>
  <c r="J319" i="7"/>
  <c r="E319" i="7"/>
  <c r="D319" i="7"/>
  <c r="AH318" i="7"/>
  <c r="O318" i="7"/>
  <c r="N318" i="7"/>
  <c r="M318" i="7"/>
  <c r="K318" i="7"/>
  <c r="J318" i="7"/>
  <c r="E318" i="7"/>
  <c r="D318" i="7"/>
  <c r="AH317" i="7"/>
  <c r="O317" i="7"/>
  <c r="N317" i="7"/>
  <c r="M317" i="7"/>
  <c r="K317" i="7"/>
  <c r="J317" i="7"/>
  <c r="E317" i="7"/>
  <c r="D317" i="7"/>
  <c r="AH316" i="7"/>
  <c r="O316" i="7"/>
  <c r="N316" i="7"/>
  <c r="M316" i="7"/>
  <c r="K316" i="7"/>
  <c r="J316" i="7"/>
  <c r="E316" i="7"/>
  <c r="D316" i="7"/>
  <c r="AH315" i="7"/>
  <c r="O315" i="7"/>
  <c r="M315" i="7"/>
  <c r="N315" i="7" s="1"/>
  <c r="K315" i="7"/>
  <c r="J315" i="7"/>
  <c r="E315" i="7"/>
  <c r="D315" i="7"/>
  <c r="AH314" i="7"/>
  <c r="O314" i="7"/>
  <c r="M314" i="7"/>
  <c r="N314" i="7" s="1"/>
  <c r="K314" i="7"/>
  <c r="J314" i="7"/>
  <c r="E314" i="7"/>
  <c r="D314" i="7"/>
  <c r="AH313" i="7"/>
  <c r="O313" i="7"/>
  <c r="N313" i="7"/>
  <c r="M313" i="7"/>
  <c r="K313" i="7"/>
  <c r="J313" i="7"/>
  <c r="E313" i="7"/>
  <c r="D313" i="7"/>
  <c r="AH312" i="7"/>
  <c r="O312" i="7"/>
  <c r="M312" i="7"/>
  <c r="N312" i="7" s="1"/>
  <c r="K312" i="7"/>
  <c r="J312" i="7"/>
  <c r="E312" i="7"/>
  <c r="D312" i="7"/>
  <c r="AH311" i="7"/>
  <c r="O311" i="7"/>
  <c r="M311" i="7"/>
  <c r="N311" i="7" s="1"/>
  <c r="K311" i="7"/>
  <c r="J311" i="7"/>
  <c r="E311" i="7"/>
  <c r="D311" i="7"/>
  <c r="AH310" i="7"/>
  <c r="O310" i="7"/>
  <c r="N310" i="7"/>
  <c r="M310" i="7"/>
  <c r="K310" i="7"/>
  <c r="J310" i="7"/>
  <c r="E310" i="7"/>
  <c r="D310" i="7"/>
  <c r="AH309" i="7"/>
  <c r="O309" i="7"/>
  <c r="N309" i="7"/>
  <c r="M309" i="7"/>
  <c r="K309" i="7"/>
  <c r="J309" i="7"/>
  <c r="E309" i="7"/>
  <c r="D309" i="7"/>
  <c r="AH308" i="7"/>
  <c r="O308" i="7"/>
  <c r="N308" i="7"/>
  <c r="M308" i="7"/>
  <c r="K308" i="7"/>
  <c r="J308" i="7"/>
  <c r="E308" i="7"/>
  <c r="D308" i="7"/>
  <c r="AH307" i="7"/>
  <c r="O307" i="7"/>
  <c r="M307" i="7"/>
  <c r="N307" i="7" s="1"/>
  <c r="K307" i="7"/>
  <c r="J307" i="7"/>
  <c r="E307" i="7"/>
  <c r="D307" i="7"/>
  <c r="AH306" i="7"/>
  <c r="O306" i="7"/>
  <c r="M306" i="7"/>
  <c r="N306" i="7" s="1"/>
  <c r="K306" i="7"/>
  <c r="J306" i="7"/>
  <c r="E306" i="7"/>
  <c r="D306" i="7"/>
  <c r="AH305" i="7"/>
  <c r="O305" i="7"/>
  <c r="N305" i="7"/>
  <c r="M305" i="7"/>
  <c r="K305" i="7"/>
  <c r="J305" i="7"/>
  <c r="E305" i="7"/>
  <c r="D305" i="7"/>
  <c r="AH304" i="7"/>
  <c r="O304" i="7"/>
  <c r="M304" i="7"/>
  <c r="N304" i="7" s="1"/>
  <c r="K304" i="7"/>
  <c r="J304" i="7"/>
  <c r="E304" i="7"/>
  <c r="D304" i="7"/>
  <c r="AH303" i="7"/>
  <c r="O303" i="7"/>
  <c r="M303" i="7"/>
  <c r="N303" i="7" s="1"/>
  <c r="K303" i="7"/>
  <c r="J303" i="7"/>
  <c r="E303" i="7"/>
  <c r="D303" i="7"/>
  <c r="AH302" i="7"/>
  <c r="O302" i="7"/>
  <c r="N302" i="7"/>
  <c r="M302" i="7"/>
  <c r="K302" i="7"/>
  <c r="J302" i="7"/>
  <c r="E302" i="7"/>
  <c r="D302" i="7"/>
  <c r="AH301" i="7"/>
  <c r="O301" i="7"/>
  <c r="N301" i="7"/>
  <c r="M301" i="7"/>
  <c r="K301" i="7"/>
  <c r="J301" i="7"/>
  <c r="E301" i="7"/>
  <c r="D301" i="7"/>
  <c r="AH300" i="7"/>
  <c r="O300" i="7"/>
  <c r="N300" i="7"/>
  <c r="M300" i="7"/>
  <c r="K300" i="7"/>
  <c r="J300" i="7"/>
  <c r="E300" i="7"/>
  <c r="D300" i="7"/>
  <c r="AH299" i="7"/>
  <c r="O299" i="7"/>
  <c r="M299" i="7"/>
  <c r="N299" i="7" s="1"/>
  <c r="K299" i="7"/>
  <c r="J299" i="7"/>
  <c r="E299" i="7"/>
  <c r="D299" i="7"/>
  <c r="AH298" i="7"/>
  <c r="O298" i="7"/>
  <c r="M298" i="7"/>
  <c r="N298" i="7" s="1"/>
  <c r="K298" i="7"/>
  <c r="J298" i="7"/>
  <c r="E298" i="7"/>
  <c r="D298" i="7"/>
  <c r="AH297" i="7"/>
  <c r="O297" i="7"/>
  <c r="N297" i="7"/>
  <c r="M297" i="7"/>
  <c r="K297" i="7"/>
  <c r="J297" i="7"/>
  <c r="E297" i="7"/>
  <c r="D297" i="7"/>
  <c r="AH296" i="7"/>
  <c r="O296" i="7"/>
  <c r="M296" i="7"/>
  <c r="N296" i="7" s="1"/>
  <c r="K296" i="7"/>
  <c r="J296" i="7"/>
  <c r="E296" i="7"/>
  <c r="D296" i="7"/>
  <c r="AH295" i="7"/>
  <c r="O295" i="7"/>
  <c r="M295" i="7"/>
  <c r="N295" i="7" s="1"/>
  <c r="K295" i="7"/>
  <c r="J295" i="7"/>
  <c r="E295" i="7"/>
  <c r="D295" i="7"/>
  <c r="AH294" i="7"/>
  <c r="O294" i="7"/>
  <c r="N294" i="7"/>
  <c r="M294" i="7"/>
  <c r="K294" i="7"/>
  <c r="J294" i="7"/>
  <c r="E294" i="7"/>
  <c r="D294" i="7"/>
  <c r="AH293" i="7"/>
  <c r="O293" i="7"/>
  <c r="N293" i="7"/>
  <c r="M293" i="7"/>
  <c r="K293" i="7"/>
  <c r="J293" i="7"/>
  <c r="E293" i="7"/>
  <c r="D293" i="7"/>
  <c r="AH292" i="7"/>
  <c r="O292" i="7"/>
  <c r="N292" i="7"/>
  <c r="M292" i="7"/>
  <c r="K292" i="7"/>
  <c r="J292" i="7"/>
  <c r="E292" i="7"/>
  <c r="D292" i="7"/>
  <c r="AH291" i="7"/>
  <c r="O291" i="7"/>
  <c r="N291" i="7"/>
  <c r="M291" i="7"/>
  <c r="K291" i="7"/>
  <c r="J291" i="7"/>
  <c r="E291" i="7"/>
  <c r="D291" i="7"/>
  <c r="AH290" i="7"/>
  <c r="O290" i="7"/>
  <c r="M290" i="7"/>
  <c r="N290" i="7" s="1"/>
  <c r="K290" i="7"/>
  <c r="J290" i="7"/>
  <c r="E290" i="7"/>
  <c r="D290" i="7"/>
  <c r="AH289" i="7"/>
  <c r="O289" i="7"/>
  <c r="N289" i="7"/>
  <c r="M289" i="7"/>
  <c r="K289" i="7"/>
  <c r="J289" i="7"/>
  <c r="E289" i="7"/>
  <c r="D289" i="7"/>
  <c r="AH288" i="7"/>
  <c r="O288" i="7"/>
  <c r="N288" i="7"/>
  <c r="M288" i="7"/>
  <c r="K288" i="7"/>
  <c r="J288" i="7"/>
  <c r="E288" i="7"/>
  <c r="D288" i="7"/>
  <c r="AH287" i="7"/>
  <c r="O287" i="7"/>
  <c r="M287" i="7"/>
  <c r="N287" i="7" s="1"/>
  <c r="K287" i="7"/>
  <c r="J287" i="7"/>
  <c r="E287" i="7"/>
  <c r="D287" i="7"/>
  <c r="AH286" i="7"/>
  <c r="O286" i="7"/>
  <c r="N286" i="7"/>
  <c r="M286" i="7"/>
  <c r="K286" i="7"/>
  <c r="J286" i="7"/>
  <c r="E286" i="7"/>
  <c r="D286" i="7"/>
  <c r="AH285" i="7"/>
  <c r="O285" i="7"/>
  <c r="N285" i="7"/>
  <c r="M285" i="7"/>
  <c r="K285" i="7"/>
  <c r="J285" i="7"/>
  <c r="E285" i="7"/>
  <c r="D285" i="7"/>
  <c r="AH284" i="7"/>
  <c r="O284" i="7"/>
  <c r="N284" i="7"/>
  <c r="M284" i="7"/>
  <c r="K284" i="7"/>
  <c r="J284" i="7"/>
  <c r="E284" i="7"/>
  <c r="D284" i="7"/>
  <c r="AH283" i="7"/>
  <c r="O283" i="7"/>
  <c r="N283" i="7"/>
  <c r="M283" i="7"/>
  <c r="K283" i="7"/>
  <c r="J283" i="7"/>
  <c r="E283" i="7"/>
  <c r="D283" i="7"/>
  <c r="AH282" i="7"/>
  <c r="O282" i="7"/>
  <c r="N282" i="7"/>
  <c r="M282" i="7"/>
  <c r="K282" i="7"/>
  <c r="J282" i="7"/>
  <c r="E282" i="7"/>
  <c r="D282" i="7"/>
  <c r="AH281" i="7"/>
  <c r="O281" i="7"/>
  <c r="N281" i="7"/>
  <c r="M281" i="7"/>
  <c r="K281" i="7"/>
  <c r="J281" i="7"/>
  <c r="E281" i="7"/>
  <c r="D281" i="7"/>
  <c r="AH280" i="7"/>
  <c r="O280" i="7"/>
  <c r="N280" i="7"/>
  <c r="M280" i="7"/>
  <c r="K280" i="7"/>
  <c r="J280" i="7"/>
  <c r="E280" i="7"/>
  <c r="D280" i="7"/>
  <c r="AH279" i="7"/>
  <c r="O279" i="7"/>
  <c r="N279" i="7"/>
  <c r="M279" i="7"/>
  <c r="K279" i="7"/>
  <c r="J279" i="7"/>
  <c r="E279" i="7"/>
  <c r="D279" i="7"/>
  <c r="AH278" i="7"/>
  <c r="O278" i="7"/>
  <c r="M278" i="7"/>
  <c r="N278" i="7" s="1"/>
  <c r="K278" i="7"/>
  <c r="J278" i="7"/>
  <c r="E278" i="7"/>
  <c r="D278" i="7"/>
  <c r="AH277" i="7"/>
  <c r="O277" i="7"/>
  <c r="M277" i="7"/>
  <c r="N277" i="7" s="1"/>
  <c r="K277" i="7"/>
  <c r="J277" i="7"/>
  <c r="E277" i="7"/>
  <c r="D277" i="7"/>
  <c r="AH276" i="7"/>
  <c r="O276" i="7"/>
  <c r="M276" i="7"/>
  <c r="N276" i="7" s="1"/>
  <c r="K276" i="7"/>
  <c r="J276" i="7"/>
  <c r="E276" i="7"/>
  <c r="D276" i="7"/>
  <c r="AH275" i="7"/>
  <c r="O275" i="7"/>
  <c r="M275" i="7"/>
  <c r="N275" i="7" s="1"/>
  <c r="K275" i="7"/>
  <c r="J275" i="7"/>
  <c r="E275" i="7"/>
  <c r="D275" i="7"/>
  <c r="AH274" i="7"/>
  <c r="O274" i="7"/>
  <c r="N274" i="7"/>
  <c r="M274" i="7"/>
  <c r="K274" i="7"/>
  <c r="J274" i="7"/>
  <c r="E274" i="7"/>
  <c r="D274" i="7"/>
  <c r="AH273" i="7"/>
  <c r="O273" i="7"/>
  <c r="N273" i="7"/>
  <c r="M273" i="7"/>
  <c r="K273" i="7"/>
  <c r="J273" i="7"/>
  <c r="E273" i="7"/>
  <c r="D273" i="7"/>
  <c r="AH272" i="7"/>
  <c r="O272" i="7"/>
  <c r="N272" i="7"/>
  <c r="M272" i="7"/>
  <c r="K272" i="7"/>
  <c r="J272" i="7"/>
  <c r="E272" i="7"/>
  <c r="D272" i="7"/>
  <c r="AH271" i="7"/>
  <c r="O271" i="7"/>
  <c r="N271" i="7"/>
  <c r="M271" i="7"/>
  <c r="K271" i="7"/>
  <c r="J271" i="7"/>
  <c r="E271" i="7"/>
  <c r="D271" i="7"/>
  <c r="AH270" i="7"/>
  <c r="O270" i="7"/>
  <c r="M270" i="7"/>
  <c r="N270" i="7" s="1"/>
  <c r="K270" i="7"/>
  <c r="J270" i="7"/>
  <c r="E270" i="7"/>
  <c r="D270" i="7"/>
  <c r="AH269" i="7"/>
  <c r="O269" i="7"/>
  <c r="M269" i="7"/>
  <c r="N269" i="7" s="1"/>
  <c r="K269" i="7"/>
  <c r="J269" i="7"/>
  <c r="E269" i="7"/>
  <c r="D269" i="7"/>
  <c r="AH268" i="7"/>
  <c r="O268" i="7"/>
  <c r="M268" i="7"/>
  <c r="N268" i="7" s="1"/>
  <c r="K268" i="7"/>
  <c r="J268" i="7"/>
  <c r="E268" i="7"/>
  <c r="D268" i="7"/>
  <c r="AH267" i="7"/>
  <c r="O267" i="7"/>
  <c r="M267" i="7"/>
  <c r="N267" i="7" s="1"/>
  <c r="K267" i="7"/>
  <c r="J267" i="7"/>
  <c r="E267" i="7"/>
  <c r="D267" i="7"/>
  <c r="AH266" i="7"/>
  <c r="O266" i="7"/>
  <c r="N266" i="7"/>
  <c r="M266" i="7"/>
  <c r="K266" i="7"/>
  <c r="J266" i="7"/>
  <c r="E266" i="7"/>
  <c r="D266" i="7"/>
  <c r="AH265" i="7"/>
  <c r="O265" i="7"/>
  <c r="N265" i="7"/>
  <c r="M265" i="7"/>
  <c r="K265" i="7"/>
  <c r="J265" i="7"/>
  <c r="E265" i="7"/>
  <c r="D265" i="7"/>
  <c r="AH264" i="7"/>
  <c r="O264" i="7"/>
  <c r="N264" i="7"/>
  <c r="M264" i="7"/>
  <c r="K264" i="7"/>
  <c r="J264" i="7"/>
  <c r="E264" i="7"/>
  <c r="D264" i="7"/>
  <c r="AH263" i="7"/>
  <c r="O263" i="7"/>
  <c r="N263" i="7"/>
  <c r="M263" i="7"/>
  <c r="K263" i="7"/>
  <c r="J263" i="7"/>
  <c r="E263" i="7"/>
  <c r="D263" i="7"/>
  <c r="AH262" i="7"/>
  <c r="O262" i="7"/>
  <c r="M262" i="7"/>
  <c r="N262" i="7" s="1"/>
  <c r="K262" i="7"/>
  <c r="J262" i="7"/>
  <c r="E262" i="7"/>
  <c r="D262" i="7"/>
  <c r="AH261" i="7"/>
  <c r="O261" i="7"/>
  <c r="M261" i="7"/>
  <c r="N261" i="7" s="1"/>
  <c r="K261" i="7"/>
  <c r="J261" i="7"/>
  <c r="E261" i="7"/>
  <c r="D261" i="7"/>
  <c r="AH260" i="7"/>
  <c r="O260" i="7"/>
  <c r="M260" i="7"/>
  <c r="N260" i="7" s="1"/>
  <c r="K260" i="7"/>
  <c r="J260" i="7"/>
  <c r="E260" i="7"/>
  <c r="D260" i="7"/>
  <c r="AH259" i="7"/>
  <c r="O259" i="7"/>
  <c r="M259" i="7"/>
  <c r="N259" i="7" s="1"/>
  <c r="K259" i="7"/>
  <c r="J259" i="7"/>
  <c r="E259" i="7"/>
  <c r="D259" i="7"/>
  <c r="AH258" i="7"/>
  <c r="O258" i="7"/>
  <c r="N258" i="7"/>
  <c r="M258" i="7"/>
  <c r="K258" i="7"/>
  <c r="J258" i="7"/>
  <c r="E258" i="7"/>
  <c r="D258" i="7"/>
  <c r="AH257" i="7"/>
  <c r="O257" i="7"/>
  <c r="N257" i="7"/>
  <c r="M257" i="7"/>
  <c r="K257" i="7"/>
  <c r="J257" i="7"/>
  <c r="E257" i="7"/>
  <c r="D257" i="7"/>
  <c r="AH256" i="7"/>
  <c r="O256" i="7"/>
  <c r="N256" i="7"/>
  <c r="M256" i="7"/>
  <c r="K256" i="7"/>
  <c r="J256" i="7"/>
  <c r="E256" i="7"/>
  <c r="D256" i="7"/>
  <c r="AH255" i="7"/>
  <c r="O255" i="7"/>
  <c r="N255" i="7"/>
  <c r="M255" i="7"/>
  <c r="K255" i="7"/>
  <c r="J255" i="7"/>
  <c r="E255" i="7"/>
  <c r="D255" i="7"/>
  <c r="AH254" i="7"/>
  <c r="O254" i="7"/>
  <c r="N254" i="7"/>
  <c r="M254" i="7"/>
  <c r="K254" i="7"/>
  <c r="J254" i="7"/>
  <c r="E254" i="7"/>
  <c r="D254" i="7"/>
  <c r="AH253" i="7"/>
  <c r="O253" i="7"/>
  <c r="N253" i="7"/>
  <c r="M253" i="7"/>
  <c r="K253" i="7"/>
  <c r="J253" i="7"/>
  <c r="E253" i="7"/>
  <c r="D253" i="7"/>
  <c r="AH252" i="7"/>
  <c r="O252" i="7"/>
  <c r="N252" i="7"/>
  <c r="M252" i="7"/>
  <c r="K252" i="7"/>
  <c r="J252" i="7"/>
  <c r="E252" i="7"/>
  <c r="D252" i="7"/>
  <c r="AH251" i="7"/>
  <c r="O251" i="7"/>
  <c r="M251" i="7"/>
  <c r="N251" i="7" s="1"/>
  <c r="K251" i="7"/>
  <c r="J251" i="7"/>
  <c r="E251" i="7"/>
  <c r="D251" i="7"/>
  <c r="AH250" i="7"/>
  <c r="O250" i="7"/>
  <c r="N250" i="7"/>
  <c r="M250" i="7"/>
  <c r="K250" i="7"/>
  <c r="J250" i="7"/>
  <c r="E250" i="7"/>
  <c r="D250" i="7"/>
  <c r="AH249" i="7"/>
  <c r="O249" i="7"/>
  <c r="N249" i="7"/>
  <c r="M249" i="7"/>
  <c r="K249" i="7"/>
  <c r="J249" i="7"/>
  <c r="E249" i="7"/>
  <c r="D249" i="7"/>
  <c r="AH248" i="7"/>
  <c r="O248" i="7"/>
  <c r="M248" i="7"/>
  <c r="N248" i="7" s="1"/>
  <c r="K248" i="7"/>
  <c r="J248" i="7"/>
  <c r="E248" i="7"/>
  <c r="D248" i="7"/>
  <c r="AH247" i="7"/>
  <c r="O247" i="7"/>
  <c r="N247" i="7"/>
  <c r="M247" i="7"/>
  <c r="K247" i="7"/>
  <c r="J247" i="7"/>
  <c r="E247" i="7"/>
  <c r="D247" i="7"/>
  <c r="AH246" i="7"/>
  <c r="O246" i="7"/>
  <c r="N246" i="7"/>
  <c r="M246" i="7"/>
  <c r="K246" i="7"/>
  <c r="J246" i="7"/>
  <c r="E246" i="7"/>
  <c r="D246" i="7"/>
  <c r="AH245" i="7"/>
  <c r="O245" i="7"/>
  <c r="M245" i="7"/>
  <c r="N245" i="7" s="1"/>
  <c r="K245" i="7"/>
  <c r="J245" i="7"/>
  <c r="E245" i="7"/>
  <c r="D245" i="7"/>
  <c r="AH244" i="7"/>
  <c r="O244" i="7"/>
  <c r="M244" i="7"/>
  <c r="N244" i="7" s="1"/>
  <c r="K244" i="7"/>
  <c r="J244" i="7"/>
  <c r="E244" i="7"/>
  <c r="D244" i="7"/>
  <c r="AH243" i="7"/>
  <c r="O243" i="7"/>
  <c r="M243" i="7"/>
  <c r="N243" i="7" s="1"/>
  <c r="K243" i="7"/>
  <c r="J243" i="7"/>
  <c r="E243" i="7"/>
  <c r="D243" i="7"/>
  <c r="AH242" i="7"/>
  <c r="O242" i="7"/>
  <c r="N242" i="7"/>
  <c r="M242" i="7"/>
  <c r="K242" i="7"/>
  <c r="J242" i="7"/>
  <c r="E242" i="7"/>
  <c r="D242" i="7"/>
  <c r="AH241" i="7"/>
  <c r="O241" i="7"/>
  <c r="M241" i="7"/>
  <c r="N241" i="7" s="1"/>
  <c r="K241" i="7"/>
  <c r="J241" i="7"/>
  <c r="E241" i="7"/>
  <c r="D241" i="7"/>
  <c r="AH240" i="7"/>
  <c r="O240" i="7"/>
  <c r="M240" i="7"/>
  <c r="N240" i="7" s="1"/>
  <c r="K240" i="7"/>
  <c r="J240" i="7"/>
  <c r="E240" i="7"/>
  <c r="D240" i="7"/>
  <c r="AH239" i="7"/>
  <c r="O239" i="7"/>
  <c r="N239" i="7"/>
  <c r="M239" i="7"/>
  <c r="K239" i="7"/>
  <c r="J239" i="7"/>
  <c r="E239" i="7"/>
  <c r="D239" i="7"/>
  <c r="AH238" i="7"/>
  <c r="O238" i="7"/>
  <c r="M238" i="7"/>
  <c r="N238" i="7" s="1"/>
  <c r="K238" i="7"/>
  <c r="J238" i="7"/>
  <c r="E238" i="7"/>
  <c r="D238" i="7"/>
  <c r="AH237" i="7"/>
  <c r="O237" i="7"/>
  <c r="M237" i="7"/>
  <c r="N237" i="7" s="1"/>
  <c r="K237" i="7"/>
  <c r="J237" i="7"/>
  <c r="E237" i="7"/>
  <c r="D237" i="7"/>
  <c r="AH236" i="7"/>
  <c r="O236" i="7"/>
  <c r="N236" i="7"/>
  <c r="M236" i="7"/>
  <c r="K236" i="7"/>
  <c r="J236" i="7"/>
  <c r="E236" i="7"/>
  <c r="D236" i="7"/>
  <c r="AH235" i="7"/>
  <c r="O235" i="7"/>
  <c r="N235" i="7"/>
  <c r="M235" i="7"/>
  <c r="K235" i="7"/>
  <c r="J235" i="7"/>
  <c r="E235" i="7"/>
  <c r="D235" i="7"/>
  <c r="AH234" i="7"/>
  <c r="O234" i="7"/>
  <c r="N234" i="7"/>
  <c r="M234" i="7"/>
  <c r="K234" i="7"/>
  <c r="J234" i="7"/>
  <c r="E234" i="7"/>
  <c r="D234" i="7"/>
  <c r="AH233" i="7"/>
  <c r="O233" i="7"/>
  <c r="N233" i="7"/>
  <c r="M233" i="7"/>
  <c r="K233" i="7"/>
  <c r="J233" i="7"/>
  <c r="E233" i="7"/>
  <c r="D233" i="7"/>
  <c r="AH232" i="7"/>
  <c r="O232" i="7"/>
  <c r="M232" i="7"/>
  <c r="N232" i="7" s="1"/>
  <c r="K232" i="7"/>
  <c r="J232" i="7"/>
  <c r="E232" i="7"/>
  <c r="D232" i="7"/>
  <c r="AH231" i="7"/>
  <c r="O231" i="7"/>
  <c r="M231" i="7"/>
  <c r="N231" i="7" s="1"/>
  <c r="K231" i="7"/>
  <c r="J231" i="7"/>
  <c r="E231" i="7"/>
  <c r="D231" i="7"/>
  <c r="AH230" i="7"/>
  <c r="O230" i="7"/>
  <c r="M230" i="7"/>
  <c r="N230" i="7" s="1"/>
  <c r="K230" i="7"/>
  <c r="J230" i="7"/>
  <c r="E230" i="7"/>
  <c r="D230" i="7"/>
  <c r="AH229" i="7"/>
  <c r="O229" i="7"/>
  <c r="M229" i="7"/>
  <c r="N229" i="7" s="1"/>
  <c r="K229" i="7"/>
  <c r="J229" i="7"/>
  <c r="E229" i="7"/>
  <c r="D229" i="7"/>
  <c r="AH228" i="7"/>
  <c r="O228" i="7"/>
  <c r="N228" i="7"/>
  <c r="M228" i="7"/>
  <c r="K228" i="7"/>
  <c r="J228" i="7"/>
  <c r="E228" i="7"/>
  <c r="D228" i="7"/>
  <c r="AH227" i="7"/>
  <c r="O227" i="7"/>
  <c r="M227" i="7"/>
  <c r="N227" i="7" s="1"/>
  <c r="K227" i="7"/>
  <c r="J227" i="7"/>
  <c r="E227" i="7"/>
  <c r="D227" i="7"/>
  <c r="AH226" i="7"/>
  <c r="O226" i="7"/>
  <c r="N226" i="7"/>
  <c r="M226" i="7"/>
  <c r="K226" i="7"/>
  <c r="J226" i="7"/>
  <c r="E226" i="7"/>
  <c r="D226" i="7"/>
  <c r="AH225" i="7"/>
  <c r="O225" i="7"/>
  <c r="N225" i="7"/>
  <c r="M225" i="7"/>
  <c r="K225" i="7"/>
  <c r="J225" i="7"/>
  <c r="E225" i="7"/>
  <c r="D225" i="7"/>
  <c r="AH224" i="7"/>
  <c r="O224" i="7"/>
  <c r="N224" i="7"/>
  <c r="M224" i="7"/>
  <c r="K224" i="7"/>
  <c r="J224" i="7"/>
  <c r="E224" i="7"/>
  <c r="D224" i="7"/>
  <c r="AH223" i="7"/>
  <c r="O223" i="7"/>
  <c r="M223" i="7"/>
  <c r="N223" i="7" s="1"/>
  <c r="K223" i="7"/>
  <c r="J223" i="7"/>
  <c r="E223" i="7"/>
  <c r="D223" i="7"/>
  <c r="AH222" i="7"/>
  <c r="O222" i="7"/>
  <c r="M222" i="7"/>
  <c r="N222" i="7" s="1"/>
  <c r="K222" i="7"/>
  <c r="J222" i="7"/>
  <c r="E222" i="7"/>
  <c r="D222" i="7"/>
  <c r="AH221" i="7"/>
  <c r="O221" i="7"/>
  <c r="M221" i="7"/>
  <c r="N221" i="7" s="1"/>
  <c r="K221" i="7"/>
  <c r="J221" i="7"/>
  <c r="E221" i="7"/>
  <c r="D221" i="7"/>
  <c r="AH220" i="7"/>
  <c r="O220" i="7"/>
  <c r="N220" i="7"/>
  <c r="M220" i="7"/>
  <c r="K220" i="7"/>
  <c r="J220" i="7"/>
  <c r="E220" i="7"/>
  <c r="D220" i="7"/>
  <c r="AH219" i="7"/>
  <c r="O219" i="7"/>
  <c r="M219" i="7"/>
  <c r="N219" i="7" s="1"/>
  <c r="K219" i="7"/>
  <c r="J219" i="7"/>
  <c r="E219" i="7"/>
  <c r="D219" i="7"/>
  <c r="AH218" i="7"/>
  <c r="O218" i="7"/>
  <c r="N218" i="7"/>
  <c r="M218" i="7"/>
  <c r="K218" i="7"/>
  <c r="J218" i="7"/>
  <c r="E218" i="7"/>
  <c r="D218" i="7"/>
  <c r="AH217" i="7"/>
  <c r="O217" i="7"/>
  <c r="N217" i="7"/>
  <c r="M217" i="7"/>
  <c r="K217" i="7"/>
  <c r="J217" i="7"/>
  <c r="E217" i="7"/>
  <c r="D217" i="7"/>
  <c r="AH216" i="7"/>
  <c r="O216" i="7"/>
  <c r="N216" i="7"/>
  <c r="M216" i="7"/>
  <c r="K216" i="7"/>
  <c r="J216" i="7"/>
  <c r="E216" i="7"/>
  <c r="D216" i="7"/>
  <c r="AH215" i="7"/>
  <c r="O215" i="7"/>
  <c r="M215" i="7"/>
  <c r="N215" i="7" s="1"/>
  <c r="K215" i="7"/>
  <c r="J215" i="7"/>
  <c r="E215" i="7"/>
  <c r="D215" i="7"/>
  <c r="AH214" i="7"/>
  <c r="O214" i="7"/>
  <c r="M214" i="7"/>
  <c r="N214" i="7" s="1"/>
  <c r="K214" i="7"/>
  <c r="J214" i="7"/>
  <c r="E214" i="7"/>
  <c r="D214" i="7"/>
  <c r="AH213" i="7"/>
  <c r="O213" i="7"/>
  <c r="M213" i="7"/>
  <c r="N213" i="7" s="1"/>
  <c r="K213" i="7"/>
  <c r="J213" i="7"/>
  <c r="E213" i="7"/>
  <c r="D213" i="7"/>
  <c r="AH212" i="7"/>
  <c r="O212" i="7"/>
  <c r="N212" i="7"/>
  <c r="M212" i="7"/>
  <c r="K212" i="7"/>
  <c r="J212" i="7"/>
  <c r="E212" i="7"/>
  <c r="D212" i="7"/>
  <c r="AH211" i="7"/>
  <c r="O211" i="7"/>
  <c r="M211" i="7"/>
  <c r="N211" i="7" s="1"/>
  <c r="K211" i="7"/>
  <c r="J211" i="7"/>
  <c r="E211" i="7"/>
  <c r="D211" i="7"/>
  <c r="AH210" i="7"/>
  <c r="O210" i="7"/>
  <c r="N210" i="7"/>
  <c r="M210" i="7"/>
  <c r="K210" i="7"/>
  <c r="J210" i="7"/>
  <c r="E210" i="7"/>
  <c r="D210" i="7"/>
  <c r="AH209" i="7"/>
  <c r="O209" i="7"/>
  <c r="N209" i="7"/>
  <c r="M209" i="7"/>
  <c r="K209" i="7"/>
  <c r="J209" i="7"/>
  <c r="E209" i="7"/>
  <c r="D209" i="7"/>
  <c r="AH208" i="7"/>
  <c r="O208" i="7"/>
  <c r="M208" i="7"/>
  <c r="N208" i="7" s="1"/>
  <c r="K208" i="7"/>
  <c r="J208" i="7"/>
  <c r="E208" i="7"/>
  <c r="D208" i="7"/>
  <c r="AH207" i="7"/>
  <c r="O207" i="7"/>
  <c r="M207" i="7"/>
  <c r="N207" i="7" s="1"/>
  <c r="K207" i="7"/>
  <c r="J207" i="7"/>
  <c r="E207" i="7"/>
  <c r="D207" i="7"/>
  <c r="AH206" i="7"/>
  <c r="O206" i="7"/>
  <c r="M206" i="7"/>
  <c r="N206" i="7" s="1"/>
  <c r="K206" i="7"/>
  <c r="J206" i="7"/>
  <c r="E206" i="7"/>
  <c r="D206" i="7"/>
  <c r="AH205" i="7"/>
  <c r="O205" i="7"/>
  <c r="M205" i="7"/>
  <c r="N205" i="7" s="1"/>
  <c r="K205" i="7"/>
  <c r="J205" i="7"/>
  <c r="E205" i="7"/>
  <c r="D205" i="7"/>
  <c r="AH204" i="7"/>
  <c r="O204" i="7"/>
  <c r="M204" i="7"/>
  <c r="N204" i="7" s="1"/>
  <c r="K204" i="7"/>
  <c r="J204" i="7"/>
  <c r="E204" i="7"/>
  <c r="D204" i="7"/>
  <c r="AH203" i="7"/>
  <c r="O203" i="7"/>
  <c r="M203" i="7"/>
  <c r="N203" i="7" s="1"/>
  <c r="K203" i="7"/>
  <c r="J203" i="7"/>
  <c r="E203" i="7"/>
  <c r="D203" i="7"/>
  <c r="AH202" i="7"/>
  <c r="O202" i="7"/>
  <c r="M202" i="7"/>
  <c r="N202" i="7" s="1"/>
  <c r="K202" i="7"/>
  <c r="J202" i="7"/>
  <c r="E202" i="7"/>
  <c r="D202" i="7"/>
  <c r="AH201" i="7"/>
  <c r="O201" i="7"/>
  <c r="N201" i="7"/>
  <c r="M201" i="7"/>
  <c r="K201" i="7"/>
  <c r="J201" i="7"/>
  <c r="E201" i="7"/>
  <c r="D201" i="7"/>
  <c r="AH200" i="7"/>
  <c r="O200" i="7"/>
  <c r="N200" i="7"/>
  <c r="M200" i="7"/>
  <c r="K200" i="7"/>
  <c r="J200" i="7"/>
  <c r="E200" i="7"/>
  <c r="D200" i="7"/>
  <c r="AH199" i="7"/>
  <c r="O199" i="7"/>
  <c r="M199" i="7"/>
  <c r="N199" i="7" s="1"/>
  <c r="K199" i="7"/>
  <c r="J199" i="7"/>
  <c r="E199" i="7"/>
  <c r="D199" i="7"/>
  <c r="AH198" i="7"/>
  <c r="O198" i="7"/>
  <c r="N198" i="7"/>
  <c r="M198" i="7"/>
  <c r="K198" i="7"/>
  <c r="J198" i="7"/>
  <c r="E198" i="7"/>
  <c r="D198" i="7"/>
  <c r="AH197" i="7"/>
  <c r="O197" i="7"/>
  <c r="M197" i="7"/>
  <c r="N197" i="7" s="1"/>
  <c r="K197" i="7"/>
  <c r="J197" i="7"/>
  <c r="E197" i="7"/>
  <c r="D197" i="7"/>
  <c r="AH196" i="7"/>
  <c r="O196" i="7"/>
  <c r="N196" i="7"/>
  <c r="M196" i="7"/>
  <c r="K196" i="7"/>
  <c r="J196" i="7"/>
  <c r="E196" i="7"/>
  <c r="D196" i="7"/>
  <c r="AH195" i="7"/>
  <c r="O195" i="7"/>
  <c r="N195" i="7"/>
  <c r="M195" i="7"/>
  <c r="K195" i="7"/>
  <c r="J195" i="7"/>
  <c r="E195" i="7"/>
  <c r="D195" i="7"/>
  <c r="AH194" i="7"/>
  <c r="O194" i="7"/>
  <c r="N194" i="7"/>
  <c r="M194" i="7"/>
  <c r="K194" i="7"/>
  <c r="J194" i="7"/>
  <c r="E194" i="7"/>
  <c r="D194" i="7"/>
  <c r="AH193" i="7"/>
  <c r="O193" i="7"/>
  <c r="M193" i="7"/>
  <c r="N193" i="7" s="1"/>
  <c r="K193" i="7"/>
  <c r="J193" i="7"/>
  <c r="E193" i="7"/>
  <c r="D193" i="7"/>
  <c r="AH192" i="7"/>
  <c r="O192" i="7"/>
  <c r="M192" i="7"/>
  <c r="N192" i="7" s="1"/>
  <c r="K192" i="7"/>
  <c r="J192" i="7"/>
  <c r="E192" i="7"/>
  <c r="D192" i="7"/>
  <c r="AH191" i="7"/>
  <c r="O191" i="7"/>
  <c r="M191" i="7"/>
  <c r="N191" i="7" s="1"/>
  <c r="K191" i="7"/>
  <c r="J191" i="7"/>
  <c r="E191" i="7"/>
  <c r="D191" i="7"/>
  <c r="AH190" i="7"/>
  <c r="O190" i="7"/>
  <c r="N190" i="7"/>
  <c r="M190" i="7"/>
  <c r="K190" i="7"/>
  <c r="J190" i="7"/>
  <c r="E190" i="7"/>
  <c r="D190" i="7"/>
  <c r="AH189" i="7"/>
  <c r="O189" i="7"/>
  <c r="M189" i="7"/>
  <c r="N189" i="7" s="1"/>
  <c r="K189" i="7"/>
  <c r="J189" i="7"/>
  <c r="E189" i="7"/>
  <c r="D189" i="7"/>
  <c r="AH188" i="7"/>
  <c r="O188" i="7"/>
  <c r="N188" i="7"/>
  <c r="M188" i="7"/>
  <c r="K188" i="7"/>
  <c r="J188" i="7"/>
  <c r="E188" i="7"/>
  <c r="D188" i="7"/>
  <c r="AH187" i="7"/>
  <c r="O187" i="7"/>
  <c r="M187" i="7"/>
  <c r="N187" i="7" s="1"/>
  <c r="K187" i="7"/>
  <c r="J187" i="7"/>
  <c r="E187" i="7"/>
  <c r="D187" i="7"/>
  <c r="AH186" i="7"/>
  <c r="O186" i="7"/>
  <c r="M186" i="7"/>
  <c r="N186" i="7" s="1"/>
  <c r="K186" i="7"/>
  <c r="J186" i="7"/>
  <c r="E186" i="7"/>
  <c r="D186" i="7"/>
  <c r="AH185" i="7"/>
  <c r="O185" i="7"/>
  <c r="N185" i="7"/>
  <c r="M185" i="7"/>
  <c r="K185" i="7"/>
  <c r="J185" i="7"/>
  <c r="E185" i="7"/>
  <c r="D185" i="7"/>
  <c r="AH184" i="7"/>
  <c r="O184" i="7"/>
  <c r="M184" i="7"/>
  <c r="N184" i="7" s="1"/>
  <c r="K184" i="7"/>
  <c r="J184" i="7"/>
  <c r="E184" i="7"/>
  <c r="D184" i="7"/>
  <c r="AH183" i="7"/>
  <c r="O183" i="7"/>
  <c r="M183" i="7"/>
  <c r="N183" i="7" s="1"/>
  <c r="K183" i="7"/>
  <c r="J183" i="7"/>
  <c r="E183" i="7"/>
  <c r="D183" i="7"/>
  <c r="AH182" i="7"/>
  <c r="O182" i="7"/>
  <c r="N182" i="7"/>
  <c r="M182" i="7"/>
  <c r="K182" i="7"/>
  <c r="J182" i="7"/>
  <c r="E182" i="7"/>
  <c r="D182" i="7"/>
  <c r="AH181" i="7"/>
  <c r="O181" i="7"/>
  <c r="N181" i="7"/>
  <c r="M181" i="7"/>
  <c r="K181" i="7"/>
  <c r="J181" i="7"/>
  <c r="E181" i="7"/>
  <c r="D181" i="7"/>
  <c r="AH180" i="7"/>
  <c r="O180" i="7"/>
  <c r="N180" i="7"/>
  <c r="M180" i="7"/>
  <c r="K180" i="7"/>
  <c r="J180" i="7"/>
  <c r="E180" i="7"/>
  <c r="D180" i="7"/>
  <c r="AH179" i="7"/>
  <c r="O179" i="7"/>
  <c r="M179" i="7"/>
  <c r="N179" i="7" s="1"/>
  <c r="K179" i="7"/>
  <c r="J179" i="7"/>
  <c r="E179" i="7"/>
  <c r="D179" i="7"/>
  <c r="AH178" i="7"/>
  <c r="O178" i="7"/>
  <c r="M178" i="7"/>
  <c r="N178" i="7" s="1"/>
  <c r="K178" i="7"/>
  <c r="J178" i="7"/>
  <c r="E178" i="7"/>
  <c r="D178" i="7"/>
  <c r="AH177" i="7"/>
  <c r="O177" i="7"/>
  <c r="N177" i="7"/>
  <c r="M177" i="7"/>
  <c r="K177" i="7"/>
  <c r="J177" i="7"/>
  <c r="E177" i="7"/>
  <c r="D177" i="7"/>
  <c r="AH176" i="7"/>
  <c r="O176" i="7"/>
  <c r="M176" i="7"/>
  <c r="N176" i="7" s="1"/>
  <c r="K176" i="7"/>
  <c r="J176" i="7"/>
  <c r="E176" i="7"/>
  <c r="D176" i="7"/>
  <c r="AH175" i="7"/>
  <c r="O175" i="7"/>
  <c r="M175" i="7"/>
  <c r="N175" i="7" s="1"/>
  <c r="K175" i="7"/>
  <c r="J175" i="7"/>
  <c r="E175" i="7"/>
  <c r="D175" i="7"/>
  <c r="AH174" i="7"/>
  <c r="O174" i="7"/>
  <c r="N174" i="7"/>
  <c r="M174" i="7"/>
  <c r="K174" i="7"/>
  <c r="J174" i="7"/>
  <c r="E174" i="7"/>
  <c r="D174" i="7"/>
  <c r="AH173" i="7"/>
  <c r="O173" i="7"/>
  <c r="N173" i="7"/>
  <c r="M173" i="7"/>
  <c r="K173" i="7"/>
  <c r="J173" i="7"/>
  <c r="E173" i="7"/>
  <c r="D173" i="7"/>
  <c r="AH172" i="7"/>
  <c r="O172" i="7"/>
  <c r="M172" i="7"/>
  <c r="N172" i="7" s="1"/>
  <c r="K172" i="7"/>
  <c r="J172" i="7"/>
  <c r="E172" i="7"/>
  <c r="D172" i="7"/>
  <c r="AH171" i="7"/>
  <c r="O171" i="7"/>
  <c r="N171" i="7"/>
  <c r="M171" i="7"/>
  <c r="K171" i="7"/>
  <c r="J171" i="7"/>
  <c r="E171" i="7"/>
  <c r="D171" i="7"/>
  <c r="AH170" i="7"/>
  <c r="O170" i="7"/>
  <c r="M170" i="7"/>
  <c r="N170" i="7" s="1"/>
  <c r="K170" i="7"/>
  <c r="J170" i="7"/>
  <c r="E170" i="7"/>
  <c r="D170" i="7"/>
  <c r="AH169" i="7"/>
  <c r="O169" i="7"/>
  <c r="N169" i="7"/>
  <c r="M169" i="7"/>
  <c r="K169" i="7"/>
  <c r="J169" i="7"/>
  <c r="E169" i="7"/>
  <c r="D169" i="7"/>
  <c r="AH168" i="7"/>
  <c r="O168" i="7"/>
  <c r="N168" i="7"/>
  <c r="M168" i="7"/>
  <c r="K168" i="7"/>
  <c r="J168" i="7"/>
  <c r="E168" i="7"/>
  <c r="D168" i="7"/>
  <c r="AH167" i="7"/>
  <c r="O167" i="7"/>
  <c r="M167" i="7"/>
  <c r="N167" i="7" s="1"/>
  <c r="K167" i="7"/>
  <c r="J167" i="7"/>
  <c r="E167" i="7"/>
  <c r="D167" i="7"/>
  <c r="AH166" i="7"/>
  <c r="O166" i="7"/>
  <c r="N166" i="7"/>
  <c r="M166" i="7"/>
  <c r="K166" i="7"/>
  <c r="J166" i="7"/>
  <c r="E166" i="7"/>
  <c r="D166" i="7"/>
  <c r="AH165" i="7"/>
  <c r="O165" i="7"/>
  <c r="M165" i="7"/>
  <c r="N165" i="7" s="1"/>
  <c r="K165" i="7"/>
  <c r="J165" i="7"/>
  <c r="E165" i="7"/>
  <c r="D165" i="7"/>
  <c r="AH164" i="7"/>
  <c r="O164" i="7"/>
  <c r="M164" i="7"/>
  <c r="N164" i="7" s="1"/>
  <c r="K164" i="7"/>
  <c r="J164" i="7"/>
  <c r="E164" i="7"/>
  <c r="D164" i="7"/>
  <c r="AH163" i="7"/>
  <c r="O163" i="7"/>
  <c r="M163" i="7"/>
  <c r="N163" i="7" s="1"/>
  <c r="K163" i="7"/>
  <c r="J163" i="7"/>
  <c r="E163" i="7"/>
  <c r="D163" i="7"/>
  <c r="AH162" i="7"/>
  <c r="O162" i="7"/>
  <c r="M162" i="7"/>
  <c r="N162" i="7" s="1"/>
  <c r="K162" i="7"/>
  <c r="J162" i="7"/>
  <c r="E162" i="7"/>
  <c r="D162" i="7"/>
  <c r="AH161" i="7"/>
  <c r="O161" i="7"/>
  <c r="N161" i="7"/>
  <c r="M161" i="7"/>
  <c r="K161" i="7"/>
  <c r="J161" i="7"/>
  <c r="E161" i="7"/>
  <c r="D161" i="7"/>
  <c r="AH160" i="7"/>
  <c r="O160" i="7"/>
  <c r="N160" i="7"/>
  <c r="M160" i="7"/>
  <c r="K160" i="7"/>
  <c r="J160" i="7"/>
  <c r="E160" i="7"/>
  <c r="D160" i="7"/>
  <c r="AH159" i="7"/>
  <c r="O159" i="7"/>
  <c r="M159" i="7"/>
  <c r="N159" i="7" s="1"/>
  <c r="K159" i="7"/>
  <c r="J159" i="7"/>
  <c r="E159" i="7"/>
  <c r="D159" i="7"/>
  <c r="AH158" i="7"/>
  <c r="O158" i="7"/>
  <c r="N158" i="7"/>
  <c r="M158" i="7"/>
  <c r="K158" i="7"/>
  <c r="J158" i="7"/>
  <c r="E158" i="7"/>
  <c r="D158" i="7"/>
  <c r="AH157" i="7"/>
  <c r="O157" i="7"/>
  <c r="N157" i="7"/>
  <c r="M157" i="7"/>
  <c r="K157" i="7"/>
  <c r="J157" i="7"/>
  <c r="E157" i="7"/>
  <c r="D157" i="7"/>
  <c r="AH156" i="7"/>
  <c r="O156" i="7"/>
  <c r="M156" i="7"/>
  <c r="N156" i="7" s="1"/>
  <c r="K156" i="7"/>
  <c r="J156" i="7"/>
  <c r="E156" i="7"/>
  <c r="D156" i="7"/>
  <c r="AH155" i="7"/>
  <c r="O155" i="7"/>
  <c r="N155" i="7"/>
  <c r="M155" i="7"/>
  <c r="K155" i="7"/>
  <c r="J155" i="7"/>
  <c r="E155" i="7"/>
  <c r="D155" i="7"/>
  <c r="AH154" i="7"/>
  <c r="O154" i="7"/>
  <c r="M154" i="7"/>
  <c r="N154" i="7" s="1"/>
  <c r="K154" i="7"/>
  <c r="J154" i="7"/>
  <c r="E154" i="7"/>
  <c r="D154" i="7"/>
  <c r="AH153" i="7"/>
  <c r="O153" i="7"/>
  <c r="M153" i="7"/>
  <c r="N153" i="7" s="1"/>
  <c r="K153" i="7"/>
  <c r="J153" i="7"/>
  <c r="E153" i="7"/>
  <c r="D153" i="7"/>
  <c r="AH152" i="7"/>
  <c r="O152" i="7"/>
  <c r="N152" i="7"/>
  <c r="M152" i="7"/>
  <c r="K152" i="7"/>
  <c r="J152" i="7"/>
  <c r="E152" i="7"/>
  <c r="D152" i="7"/>
  <c r="AH151" i="7"/>
  <c r="O151" i="7"/>
  <c r="M151" i="7"/>
  <c r="N151" i="7" s="1"/>
  <c r="K151" i="7"/>
  <c r="J151" i="7"/>
  <c r="E151" i="7"/>
  <c r="D151" i="7"/>
  <c r="AH150" i="7"/>
  <c r="O150" i="7"/>
  <c r="N150" i="7"/>
  <c r="M150" i="7"/>
  <c r="K150" i="7"/>
  <c r="J150" i="7"/>
  <c r="E150" i="7"/>
  <c r="D150" i="7"/>
  <c r="AH149" i="7"/>
  <c r="O149" i="7"/>
  <c r="N149" i="7"/>
  <c r="M149" i="7"/>
  <c r="K149" i="7"/>
  <c r="J149" i="7"/>
  <c r="E149" i="7"/>
  <c r="D149" i="7"/>
  <c r="AH148" i="7"/>
  <c r="O148" i="7"/>
  <c r="M148" i="7"/>
  <c r="N148" i="7" s="1"/>
  <c r="K148" i="7"/>
  <c r="J148" i="7"/>
  <c r="E148" i="7"/>
  <c r="D148" i="7"/>
  <c r="AH147" i="7"/>
  <c r="O147" i="7"/>
  <c r="N147" i="7"/>
  <c r="M147" i="7"/>
  <c r="K147" i="7"/>
  <c r="J147" i="7"/>
  <c r="E147" i="7"/>
  <c r="D147" i="7"/>
  <c r="AH146" i="7"/>
  <c r="O146" i="7"/>
  <c r="N146" i="7"/>
  <c r="M146" i="7"/>
  <c r="K146" i="7"/>
  <c r="J146" i="7"/>
  <c r="E146" i="7"/>
  <c r="D146" i="7"/>
  <c r="AH145" i="7"/>
  <c r="O145" i="7"/>
  <c r="M145" i="7"/>
  <c r="N145" i="7" s="1"/>
  <c r="K145" i="7"/>
  <c r="J145" i="7"/>
  <c r="E145" i="7"/>
  <c r="D145" i="7"/>
  <c r="AH144" i="7"/>
  <c r="O144" i="7"/>
  <c r="N144" i="7"/>
  <c r="M144" i="7"/>
  <c r="K144" i="7"/>
  <c r="J144" i="7"/>
  <c r="E144" i="7"/>
  <c r="D144" i="7"/>
  <c r="AH143" i="7"/>
  <c r="O143" i="7"/>
  <c r="M143" i="7"/>
  <c r="N143" i="7" s="1"/>
  <c r="K143" i="7"/>
  <c r="J143" i="7"/>
  <c r="E143" i="7"/>
  <c r="D143" i="7"/>
  <c r="AH142" i="7"/>
  <c r="O142" i="7"/>
  <c r="N142" i="7"/>
  <c r="M142" i="7"/>
  <c r="K142" i="7"/>
  <c r="J142" i="7"/>
  <c r="E142" i="7"/>
  <c r="D142" i="7"/>
  <c r="AH141" i="7"/>
  <c r="O141" i="7"/>
  <c r="N141" i="7"/>
  <c r="M141" i="7"/>
  <c r="K141" i="7"/>
  <c r="J141" i="7"/>
  <c r="E141" i="7"/>
  <c r="D141" i="7"/>
  <c r="AH140" i="7"/>
  <c r="O140" i="7"/>
  <c r="M140" i="7"/>
  <c r="N140" i="7" s="1"/>
  <c r="K140" i="7"/>
  <c r="J140" i="7"/>
  <c r="E140" i="7"/>
  <c r="D140" i="7"/>
  <c r="AH139" i="7"/>
  <c r="O139" i="7"/>
  <c r="N139" i="7"/>
  <c r="M139" i="7"/>
  <c r="K139" i="7"/>
  <c r="J139" i="7"/>
  <c r="E139" i="7"/>
  <c r="D139" i="7"/>
  <c r="AH138" i="7"/>
  <c r="O138" i="7"/>
  <c r="N138" i="7"/>
  <c r="M138" i="7"/>
  <c r="K138" i="7"/>
  <c r="J138" i="7"/>
  <c r="E138" i="7"/>
  <c r="D138" i="7"/>
  <c r="AH137" i="7"/>
  <c r="O137" i="7"/>
  <c r="N137" i="7"/>
  <c r="M137" i="7"/>
  <c r="K137" i="7"/>
  <c r="J137" i="7"/>
  <c r="E137" i="7"/>
  <c r="D137" i="7"/>
  <c r="AH136" i="7"/>
  <c r="O136" i="7"/>
  <c r="N136" i="7"/>
  <c r="M136" i="7"/>
  <c r="K136" i="7"/>
  <c r="J136" i="7"/>
  <c r="E136" i="7"/>
  <c r="D136" i="7"/>
  <c r="AH135" i="7"/>
  <c r="O135" i="7"/>
  <c r="M135" i="7"/>
  <c r="N135" i="7" s="1"/>
  <c r="K135" i="7"/>
  <c r="J135" i="7"/>
  <c r="E135" i="7"/>
  <c r="D135" i="7"/>
  <c r="AH134" i="7"/>
  <c r="O134" i="7"/>
  <c r="N134" i="7"/>
  <c r="M134" i="7"/>
  <c r="K134" i="7"/>
  <c r="J134" i="7"/>
  <c r="E134" i="7"/>
  <c r="D134" i="7"/>
  <c r="AH133" i="7"/>
  <c r="O133" i="7"/>
  <c r="N133" i="7"/>
  <c r="M133" i="7"/>
  <c r="K133" i="7"/>
  <c r="J133" i="7"/>
  <c r="E133" i="7"/>
  <c r="D133" i="7"/>
  <c r="AH132" i="7"/>
  <c r="O132" i="7"/>
  <c r="M132" i="7"/>
  <c r="N132" i="7" s="1"/>
  <c r="K132" i="7"/>
  <c r="J132" i="7"/>
  <c r="E132" i="7"/>
  <c r="D132" i="7"/>
  <c r="AH131" i="7"/>
  <c r="O131" i="7"/>
  <c r="N131" i="7"/>
  <c r="M131" i="7"/>
  <c r="K131" i="7"/>
  <c r="J131" i="7"/>
  <c r="E131" i="7"/>
  <c r="D131" i="7"/>
  <c r="AH130" i="7"/>
  <c r="O130" i="7"/>
  <c r="N130" i="7"/>
  <c r="M130" i="7"/>
  <c r="K130" i="7"/>
  <c r="J130" i="7"/>
  <c r="E130" i="7"/>
  <c r="D130" i="7"/>
  <c r="AH129" i="7"/>
  <c r="O129" i="7"/>
  <c r="N129" i="7"/>
  <c r="M129" i="7"/>
  <c r="K129" i="7"/>
  <c r="J129" i="7"/>
  <c r="E129" i="7"/>
  <c r="D129" i="7"/>
  <c r="AH128" i="7"/>
  <c r="O128" i="7"/>
  <c r="N128" i="7"/>
  <c r="M128" i="7"/>
  <c r="K128" i="7"/>
  <c r="J128" i="7"/>
  <c r="E128" i="7"/>
  <c r="D128" i="7"/>
  <c r="AH127" i="7"/>
  <c r="O127" i="7"/>
  <c r="M127" i="7"/>
  <c r="N127" i="7" s="1"/>
  <c r="K127" i="7"/>
  <c r="J127" i="7"/>
  <c r="E127" i="7"/>
  <c r="D127" i="7"/>
  <c r="AH126" i="7"/>
  <c r="O126" i="7"/>
  <c r="N126" i="7"/>
  <c r="M126" i="7"/>
  <c r="K126" i="7"/>
  <c r="J126" i="7"/>
  <c r="E126" i="7"/>
  <c r="D126" i="7"/>
  <c r="AH125" i="7"/>
  <c r="O125" i="7"/>
  <c r="N125" i="7"/>
  <c r="M125" i="7"/>
  <c r="K125" i="7"/>
  <c r="J125" i="7"/>
  <c r="E125" i="7"/>
  <c r="D125" i="7"/>
  <c r="AH124" i="7"/>
  <c r="O124" i="7"/>
  <c r="M124" i="7"/>
  <c r="N124" i="7" s="1"/>
  <c r="K124" i="7"/>
  <c r="J124" i="7"/>
  <c r="E124" i="7"/>
  <c r="D124" i="7"/>
  <c r="AH123" i="7"/>
  <c r="O123" i="7"/>
  <c r="N123" i="7"/>
  <c r="M123" i="7"/>
  <c r="K123" i="7"/>
  <c r="J123" i="7"/>
  <c r="E123" i="7"/>
  <c r="D123" i="7"/>
  <c r="AH122" i="7"/>
  <c r="O122" i="7"/>
  <c r="N122" i="7"/>
  <c r="M122" i="7"/>
  <c r="K122" i="7"/>
  <c r="J122" i="7"/>
  <c r="E122" i="7"/>
  <c r="D122" i="7"/>
  <c r="AH121" i="7"/>
  <c r="O121" i="7"/>
  <c r="M121" i="7"/>
  <c r="N121" i="7" s="1"/>
  <c r="K121" i="7"/>
  <c r="J121" i="7"/>
  <c r="E121" i="7"/>
  <c r="D121" i="7"/>
  <c r="AH120" i="7"/>
  <c r="O120" i="7"/>
  <c r="N120" i="7"/>
  <c r="M120" i="7"/>
  <c r="K120" i="7"/>
  <c r="J120" i="7"/>
  <c r="E120" i="7"/>
  <c r="D120" i="7"/>
  <c r="AH119" i="7"/>
  <c r="O119" i="7"/>
  <c r="N119" i="7"/>
  <c r="M119" i="7"/>
  <c r="K119" i="7"/>
  <c r="J119" i="7"/>
  <c r="E119" i="7"/>
  <c r="D119" i="7"/>
  <c r="AH118" i="7"/>
  <c r="O118" i="7"/>
  <c r="M118" i="7"/>
  <c r="N118" i="7" s="1"/>
  <c r="K118" i="7"/>
  <c r="J118" i="7"/>
  <c r="E118" i="7"/>
  <c r="D118" i="7"/>
  <c r="AH117" i="7"/>
  <c r="O117" i="7"/>
  <c r="M117" i="7"/>
  <c r="N117" i="7" s="1"/>
  <c r="K117" i="7"/>
  <c r="J117" i="7"/>
  <c r="E117" i="7"/>
  <c r="D117" i="7"/>
  <c r="AH116" i="7"/>
  <c r="O116" i="7"/>
  <c r="N116" i="7"/>
  <c r="M116" i="7"/>
  <c r="K116" i="7"/>
  <c r="J116" i="7"/>
  <c r="E116" i="7"/>
  <c r="D116" i="7"/>
  <c r="AH115" i="7"/>
  <c r="O115" i="7"/>
  <c r="N115" i="7"/>
  <c r="M115" i="7"/>
  <c r="K115" i="7"/>
  <c r="J115" i="7"/>
  <c r="E115" i="7"/>
  <c r="D115" i="7"/>
  <c r="AH114" i="7"/>
  <c r="O114" i="7"/>
  <c r="N114" i="7"/>
  <c r="M114" i="7"/>
  <c r="K114" i="7"/>
  <c r="J114" i="7"/>
  <c r="E114" i="7"/>
  <c r="D114" i="7"/>
  <c r="AH113" i="7"/>
  <c r="O113" i="7"/>
  <c r="M113" i="7"/>
  <c r="N113" i="7" s="1"/>
  <c r="K113" i="7"/>
  <c r="J113" i="7"/>
  <c r="E113" i="7"/>
  <c r="D113" i="7"/>
  <c r="AH112" i="7"/>
  <c r="O112" i="7"/>
  <c r="M112" i="7"/>
  <c r="N112" i="7" s="1"/>
  <c r="K112" i="7"/>
  <c r="J112" i="7"/>
  <c r="E112" i="7"/>
  <c r="D112" i="7"/>
  <c r="AH111" i="7"/>
  <c r="O111" i="7"/>
  <c r="N111" i="7"/>
  <c r="M111" i="7"/>
  <c r="K111" i="7"/>
  <c r="J111" i="7"/>
  <c r="E111" i="7"/>
  <c r="D111" i="7"/>
  <c r="AH110" i="7"/>
  <c r="O110" i="7"/>
  <c r="N110" i="7"/>
  <c r="M110" i="7"/>
  <c r="K110" i="7"/>
  <c r="J110" i="7"/>
  <c r="E110" i="7"/>
  <c r="D110" i="7"/>
  <c r="AH109" i="7"/>
  <c r="O109" i="7"/>
  <c r="M109" i="7"/>
  <c r="N109" i="7" s="1"/>
  <c r="K109" i="7"/>
  <c r="J109" i="7"/>
  <c r="E109" i="7"/>
  <c r="D109" i="7"/>
  <c r="AH108" i="7"/>
  <c r="O108" i="7"/>
  <c r="M108" i="7"/>
  <c r="N108" i="7" s="1"/>
  <c r="K108" i="7"/>
  <c r="J108" i="7"/>
  <c r="E108" i="7"/>
  <c r="D108" i="7"/>
  <c r="AH107" i="7"/>
  <c r="O107" i="7"/>
  <c r="N107" i="7"/>
  <c r="M107" i="7"/>
  <c r="K107" i="7"/>
  <c r="J107" i="7"/>
  <c r="E107" i="7"/>
  <c r="D107" i="7"/>
  <c r="AH106" i="7"/>
  <c r="O106" i="7"/>
  <c r="M106" i="7"/>
  <c r="N106" i="7" s="1"/>
  <c r="K106" i="7"/>
  <c r="J106" i="7"/>
  <c r="E106" i="7"/>
  <c r="D106" i="7"/>
  <c r="AH105" i="7"/>
  <c r="O105" i="7"/>
  <c r="N105" i="7"/>
  <c r="M105" i="7"/>
  <c r="K105" i="7"/>
  <c r="J105" i="7"/>
  <c r="E105" i="7"/>
  <c r="D105" i="7"/>
  <c r="AH104" i="7"/>
  <c r="O104" i="7"/>
  <c r="M104" i="7"/>
  <c r="N104" i="7" s="1"/>
  <c r="K104" i="7"/>
  <c r="J104" i="7"/>
  <c r="E104" i="7"/>
  <c r="D104" i="7"/>
  <c r="AH103" i="7"/>
  <c r="O103" i="7"/>
  <c r="N103" i="7"/>
  <c r="M103" i="7"/>
  <c r="K103" i="7"/>
  <c r="J103" i="7"/>
  <c r="E103" i="7"/>
  <c r="D103" i="7"/>
  <c r="AH102" i="7"/>
  <c r="O102" i="7"/>
  <c r="N102" i="7"/>
  <c r="M102" i="7"/>
  <c r="K102" i="7"/>
  <c r="J102" i="7"/>
  <c r="E102" i="7"/>
  <c r="D102" i="7"/>
  <c r="AH101" i="7"/>
  <c r="O101" i="7"/>
  <c r="M101" i="7"/>
  <c r="N101" i="7" s="1"/>
  <c r="K101" i="7"/>
  <c r="J101" i="7"/>
  <c r="E101" i="7"/>
  <c r="D101" i="7"/>
  <c r="AH100" i="7"/>
  <c r="O100" i="7"/>
  <c r="M100" i="7"/>
  <c r="N100" i="7" s="1"/>
  <c r="K100" i="7"/>
  <c r="J100" i="7"/>
  <c r="E100" i="7"/>
  <c r="D100" i="7"/>
  <c r="AH99" i="7"/>
  <c r="O99" i="7"/>
  <c r="N99" i="7"/>
  <c r="M99" i="7"/>
  <c r="K99" i="7"/>
  <c r="J99" i="7"/>
  <c r="E99" i="7"/>
  <c r="D99" i="7"/>
  <c r="AH98" i="7"/>
  <c r="O98" i="7"/>
  <c r="M98" i="7"/>
  <c r="N98" i="7" s="1"/>
  <c r="K98" i="7"/>
  <c r="J98" i="7"/>
  <c r="E98" i="7"/>
  <c r="D98" i="7"/>
  <c r="AH97" i="7"/>
  <c r="O97" i="7"/>
  <c r="N97" i="7"/>
  <c r="M97" i="7"/>
  <c r="K97" i="7"/>
  <c r="J97" i="7"/>
  <c r="E97" i="7"/>
  <c r="D97" i="7"/>
  <c r="AH96" i="7"/>
  <c r="O96" i="7"/>
  <c r="N96" i="7"/>
  <c r="M96" i="7"/>
  <c r="K96" i="7"/>
  <c r="J96" i="7"/>
  <c r="E96" i="7"/>
  <c r="D96" i="7"/>
  <c r="AH95" i="7"/>
  <c r="O95" i="7"/>
  <c r="N95" i="7"/>
  <c r="M95" i="7"/>
  <c r="K95" i="7"/>
  <c r="J95" i="7"/>
  <c r="E95" i="7"/>
  <c r="D95" i="7"/>
  <c r="AH94" i="7"/>
  <c r="O94" i="7"/>
  <c r="N94" i="7"/>
  <c r="M94" i="7"/>
  <c r="K94" i="7"/>
  <c r="J94" i="7"/>
  <c r="E94" i="7"/>
  <c r="D94" i="7"/>
  <c r="AH93" i="7"/>
  <c r="O93" i="7"/>
  <c r="M93" i="7"/>
  <c r="N93" i="7" s="1"/>
  <c r="K93" i="7"/>
  <c r="J93" i="7"/>
  <c r="E93" i="7"/>
  <c r="D93" i="7"/>
  <c r="AH92" i="7"/>
  <c r="O92" i="7"/>
  <c r="M92" i="7"/>
  <c r="N92" i="7" s="1"/>
  <c r="K92" i="7"/>
  <c r="J92" i="7"/>
  <c r="E92" i="7"/>
  <c r="D92" i="7"/>
  <c r="AH91" i="7"/>
  <c r="O91" i="7"/>
  <c r="N91" i="7"/>
  <c r="M91" i="7"/>
  <c r="K91" i="7"/>
  <c r="J91" i="7"/>
  <c r="E91" i="7"/>
  <c r="D91" i="7"/>
  <c r="AH90" i="7"/>
  <c r="O90" i="7"/>
  <c r="M90" i="7"/>
  <c r="N90" i="7" s="1"/>
  <c r="K90" i="7"/>
  <c r="J90" i="7"/>
  <c r="E90" i="7"/>
  <c r="D90" i="7"/>
  <c r="AH89" i="7"/>
  <c r="O89" i="7"/>
  <c r="N89" i="7"/>
  <c r="M89" i="7"/>
  <c r="K89" i="7"/>
  <c r="J89" i="7"/>
  <c r="E89" i="7"/>
  <c r="D89" i="7"/>
  <c r="AH88" i="7"/>
  <c r="O88" i="7"/>
  <c r="M88" i="7"/>
  <c r="N88" i="7" s="1"/>
  <c r="K88" i="7"/>
  <c r="J88" i="7"/>
  <c r="E88" i="7"/>
  <c r="D88" i="7"/>
  <c r="AH87" i="7"/>
  <c r="O87" i="7"/>
  <c r="N87" i="7"/>
  <c r="M87" i="7"/>
  <c r="K87" i="7"/>
  <c r="J87" i="7"/>
  <c r="E87" i="7"/>
  <c r="D87" i="7"/>
  <c r="AH86" i="7"/>
  <c r="O86" i="7"/>
  <c r="N86" i="7"/>
  <c r="M86" i="7"/>
  <c r="K86" i="7"/>
  <c r="J86" i="7"/>
  <c r="E86" i="7"/>
  <c r="D86" i="7"/>
  <c r="AH85" i="7"/>
  <c r="O85" i="7"/>
  <c r="M85" i="7"/>
  <c r="N85" i="7" s="1"/>
  <c r="K85" i="7"/>
  <c r="J85" i="7"/>
  <c r="E85" i="7"/>
  <c r="D85" i="7"/>
  <c r="AH84" i="7"/>
  <c r="O84" i="7"/>
  <c r="M84" i="7"/>
  <c r="N84" i="7" s="1"/>
  <c r="K84" i="7"/>
  <c r="J84" i="7"/>
  <c r="E84" i="7"/>
  <c r="D84" i="7"/>
  <c r="AH83" i="7"/>
  <c r="O83" i="7"/>
  <c r="N83" i="7"/>
  <c r="M83" i="7"/>
  <c r="K83" i="7"/>
  <c r="J83" i="7"/>
  <c r="E83" i="7"/>
  <c r="D83" i="7"/>
  <c r="AH82" i="7"/>
  <c r="O82" i="7"/>
  <c r="M82" i="7"/>
  <c r="N82" i="7" s="1"/>
  <c r="K82" i="7"/>
  <c r="J82" i="7"/>
  <c r="E82" i="7"/>
  <c r="D82" i="7"/>
  <c r="AH81" i="7"/>
  <c r="O81" i="7"/>
  <c r="N81" i="7"/>
  <c r="M81" i="7"/>
  <c r="K81" i="7"/>
  <c r="J81" i="7"/>
  <c r="E81" i="7"/>
  <c r="D81" i="7"/>
  <c r="AH80" i="7"/>
  <c r="O80" i="7"/>
  <c r="N80" i="7"/>
  <c r="M80" i="7"/>
  <c r="K80" i="7"/>
  <c r="J80" i="7"/>
  <c r="E80" i="7"/>
  <c r="D80" i="7"/>
  <c r="AH79" i="7"/>
  <c r="O79" i="7"/>
  <c r="N79" i="7"/>
  <c r="M79" i="7"/>
  <c r="K79" i="7"/>
  <c r="J79" i="7"/>
  <c r="E79" i="7"/>
  <c r="D79" i="7"/>
  <c r="AH78" i="7"/>
  <c r="O78" i="7"/>
  <c r="N78" i="7"/>
  <c r="M78" i="7"/>
  <c r="K78" i="7"/>
  <c r="J78" i="7"/>
  <c r="E78" i="7"/>
  <c r="D78" i="7"/>
  <c r="AH77" i="7"/>
  <c r="O77" i="7"/>
  <c r="M77" i="7"/>
  <c r="N77" i="7" s="1"/>
  <c r="K77" i="7"/>
  <c r="J77" i="7"/>
  <c r="E77" i="7"/>
  <c r="D77" i="7"/>
  <c r="AH76" i="7"/>
  <c r="O76" i="7"/>
  <c r="N76" i="7"/>
  <c r="M76" i="7"/>
  <c r="K76" i="7"/>
  <c r="J76" i="7"/>
  <c r="E76" i="7"/>
  <c r="D76" i="7"/>
  <c r="AH75" i="7"/>
  <c r="O75" i="7"/>
  <c r="M75" i="7"/>
  <c r="N75" i="7" s="1"/>
  <c r="K75" i="7"/>
  <c r="J75" i="7"/>
  <c r="E75" i="7"/>
  <c r="D75" i="7"/>
  <c r="AH74" i="7"/>
  <c r="O74" i="7"/>
  <c r="M74" i="7"/>
  <c r="N74" i="7" s="1"/>
  <c r="K74" i="7"/>
  <c r="J74" i="7"/>
  <c r="E74" i="7"/>
  <c r="D74" i="7"/>
  <c r="AH73" i="7"/>
  <c r="O73" i="7"/>
  <c r="N73" i="7"/>
  <c r="M73" i="7"/>
  <c r="K73" i="7"/>
  <c r="J73" i="7"/>
  <c r="E73" i="7"/>
  <c r="D73" i="7"/>
  <c r="AH72" i="7"/>
  <c r="O72" i="7"/>
  <c r="N72" i="7"/>
  <c r="M72" i="7"/>
  <c r="K72" i="7"/>
  <c r="J72" i="7"/>
  <c r="E72" i="7"/>
  <c r="D72" i="7"/>
  <c r="AH71" i="7"/>
  <c r="O71" i="7"/>
  <c r="M71" i="7"/>
  <c r="N71" i="7" s="1"/>
  <c r="K71" i="7"/>
  <c r="J71" i="7"/>
  <c r="E71" i="7"/>
  <c r="D71" i="7"/>
  <c r="AH70" i="7"/>
  <c r="O70" i="7"/>
  <c r="N70" i="7"/>
  <c r="M70" i="7"/>
  <c r="K70" i="7"/>
  <c r="J70" i="7"/>
  <c r="E70" i="7"/>
  <c r="D70" i="7"/>
  <c r="AH69" i="7"/>
  <c r="O69" i="7"/>
  <c r="N69" i="7"/>
  <c r="M69" i="7"/>
  <c r="K69" i="7"/>
  <c r="J69" i="7"/>
  <c r="E69" i="7"/>
  <c r="D69" i="7"/>
  <c r="AH68" i="7"/>
  <c r="O68" i="7"/>
  <c r="M68" i="7"/>
  <c r="N68" i="7" s="1"/>
  <c r="K68" i="7"/>
  <c r="J68" i="7"/>
  <c r="E68" i="7"/>
  <c r="D68" i="7"/>
  <c r="AH67" i="7"/>
  <c r="O67" i="7"/>
  <c r="N67" i="7"/>
  <c r="M67" i="7"/>
  <c r="K67" i="7"/>
  <c r="J67" i="7"/>
  <c r="E67" i="7"/>
  <c r="D67" i="7"/>
  <c r="AH66" i="7"/>
  <c r="O66" i="7"/>
  <c r="M66" i="7"/>
  <c r="N66" i="7" s="1"/>
  <c r="K66" i="7"/>
  <c r="J66" i="7"/>
  <c r="E66" i="7"/>
  <c r="D66" i="7"/>
  <c r="M65" i="7"/>
  <c r="N65" i="7" s="1"/>
  <c r="O65" i="7" s="1"/>
  <c r="J65" i="7"/>
  <c r="K65" i="7" s="1"/>
  <c r="AK31" i="7" s="1" a="1"/>
  <c r="AK31" i="7" s="1"/>
  <c r="E65" i="7"/>
  <c r="D65" i="7"/>
  <c r="Y64" i="7"/>
  <c r="V64" i="7"/>
  <c r="M64" i="7"/>
  <c r="R64" i="7" s="1"/>
  <c r="L64" i="7" a="1"/>
  <c r="L64" i="7" s="1"/>
  <c r="J64" i="7"/>
  <c r="H64" i="7"/>
  <c r="V148" i="7" s="1"/>
  <c r="D64" i="7"/>
  <c r="Y63" i="7"/>
  <c r="V63" i="7"/>
  <c r="W64" i="7" s="1"/>
  <c r="M63" i="7"/>
  <c r="N63" i="7" s="1"/>
  <c r="L63" i="7" a="1"/>
  <c r="L63" i="7" s="1"/>
  <c r="J63" i="7"/>
  <c r="H63" i="7"/>
  <c r="V147" i="7" s="1"/>
  <c r="D63" i="7"/>
  <c r="Y62" i="7"/>
  <c r="V62" i="7"/>
  <c r="N62" i="7"/>
  <c r="M62" i="7"/>
  <c r="R62" i="7" s="1"/>
  <c r="L62" i="7" a="1"/>
  <c r="L62" i="7" s="1"/>
  <c r="K62" i="7"/>
  <c r="J62" i="7"/>
  <c r="H62" i="7"/>
  <c r="V146" i="7" s="1"/>
  <c r="D62" i="7"/>
  <c r="Y61" i="7"/>
  <c r="V61" i="7"/>
  <c r="W61" i="7" s="1"/>
  <c r="N61" i="7"/>
  <c r="M61" i="7"/>
  <c r="R61" i="7" s="1"/>
  <c r="L61" i="7" a="1"/>
  <c r="L61" i="7" s="1"/>
  <c r="K61" i="7"/>
  <c r="J61" i="7"/>
  <c r="H61" i="7"/>
  <c r="D61" i="7"/>
  <c r="Y60" i="7"/>
  <c r="V60" i="7"/>
  <c r="W60" i="7" s="1"/>
  <c r="R60" i="7"/>
  <c r="M60" i="7"/>
  <c r="N60" i="7" s="1"/>
  <c r="L60" i="7" a="1"/>
  <c r="L60" i="7" s="1"/>
  <c r="K60" i="7"/>
  <c r="J60" i="7"/>
  <c r="H60" i="7"/>
  <c r="D60" i="7"/>
  <c r="E60" i="7" s="1"/>
  <c r="Y59" i="7"/>
  <c r="W59" i="7"/>
  <c r="V59" i="7"/>
  <c r="R59" i="7"/>
  <c r="M59" i="7"/>
  <c r="L59" i="7" a="1"/>
  <c r="L59" i="7" s="1"/>
  <c r="J59" i="7"/>
  <c r="K63" i="7" s="1"/>
  <c r="H59" i="7"/>
  <c r="E59" i="7"/>
  <c r="D59" i="7"/>
  <c r="Y58" i="7"/>
  <c r="W58" i="7"/>
  <c r="V58" i="7"/>
  <c r="R58" i="7"/>
  <c r="N58" i="7"/>
  <c r="M58" i="7"/>
  <c r="N59" i="7" s="1"/>
  <c r="L58" i="7" a="1"/>
  <c r="L58" i="7" s="1"/>
  <c r="J58" i="7"/>
  <c r="H58" i="7"/>
  <c r="V142" i="7" s="1"/>
  <c r="E58" i="7"/>
  <c r="D58" i="7"/>
  <c r="E64" i="7" s="1"/>
  <c r="Y57" i="7"/>
  <c r="V57" i="7"/>
  <c r="R57" i="7"/>
  <c r="M57" i="7"/>
  <c r="L57" i="7" a="1"/>
  <c r="L57" i="7" s="1"/>
  <c r="J57" i="7"/>
  <c r="H57" i="7"/>
  <c r="V141" i="7" s="1"/>
  <c r="D57" i="7"/>
  <c r="E62" i="7" s="1"/>
  <c r="Y56" i="7"/>
  <c r="V56" i="7"/>
  <c r="W56" i="7" s="1"/>
  <c r="N56" i="7"/>
  <c r="M56" i="7"/>
  <c r="R56" i="7" s="1"/>
  <c r="L56" i="7" a="1"/>
  <c r="L56" i="7" s="1"/>
  <c r="J56" i="7"/>
  <c r="H56" i="7"/>
  <c r="V140" i="7" s="1"/>
  <c r="D56" i="7"/>
  <c r="Y55" i="7"/>
  <c r="Z55" i="7" s="1"/>
  <c r="AA55" i="7" s="1"/>
  <c r="AD55" i="7" s="1"/>
  <c r="V55" i="7"/>
  <c r="N55" i="7"/>
  <c r="M55" i="7"/>
  <c r="R55" i="7" s="1"/>
  <c r="L55" i="7"/>
  <c r="L55" i="7" a="1"/>
  <c r="J55" i="7"/>
  <c r="H55" i="7"/>
  <c r="V139" i="7" s="1"/>
  <c r="D55" i="7"/>
  <c r="E61" i="7" s="1"/>
  <c r="Y54" i="7"/>
  <c r="Z54" i="7" s="1"/>
  <c r="V54" i="7"/>
  <c r="W55" i="7" s="1"/>
  <c r="N54" i="7"/>
  <c r="M54" i="7"/>
  <c r="R54" i="7" s="1"/>
  <c r="L54" i="7" a="1"/>
  <c r="L54" i="7" s="1"/>
  <c r="K54" i="7"/>
  <c r="J54" i="7"/>
  <c r="H54" i="7"/>
  <c r="V138" i="7" s="1"/>
  <c r="D54" i="7"/>
  <c r="Y53" i="7"/>
  <c r="Z53" i="7" s="1"/>
  <c r="AC52" i="7" s="1"/>
  <c r="V53" i="7"/>
  <c r="M53" i="7"/>
  <c r="R53" i="7" s="1"/>
  <c r="L53" i="7" a="1"/>
  <c r="L53" i="7" s="1"/>
  <c r="T53" i="7" s="1"/>
  <c r="K53" i="7"/>
  <c r="J53" i="7"/>
  <c r="H53" i="7"/>
  <c r="D53" i="7"/>
  <c r="Y52" i="7"/>
  <c r="V52" i="7"/>
  <c r="R52" i="7"/>
  <c r="M52" i="7"/>
  <c r="N52" i="7" s="1"/>
  <c r="L52" i="7" a="1"/>
  <c r="L52" i="7" s="1"/>
  <c r="J52" i="7"/>
  <c r="K58" i="7" s="1"/>
  <c r="H52" i="7"/>
  <c r="D52" i="7"/>
  <c r="AG51" i="7"/>
  <c r="AH51" i="7" s="1"/>
  <c r="Y51" i="7"/>
  <c r="V51" i="7"/>
  <c r="R51" i="7"/>
  <c r="M51" i="7"/>
  <c r="L51" i="7" a="1"/>
  <c r="L51" i="7" s="1"/>
  <c r="J51" i="7"/>
  <c r="H51" i="7"/>
  <c r="D51" i="7"/>
  <c r="E57" i="7" s="1"/>
  <c r="Y50" i="7"/>
  <c r="W50" i="7"/>
  <c r="V50" i="7"/>
  <c r="R50" i="7"/>
  <c r="N50" i="7"/>
  <c r="M50" i="7"/>
  <c r="N51" i="7" s="1"/>
  <c r="L50" i="7" a="1"/>
  <c r="L50" i="7" s="1"/>
  <c r="J50" i="7"/>
  <c r="H50" i="7"/>
  <c r="V134" i="7" s="1"/>
  <c r="D50" i="7"/>
  <c r="E56" i="7" s="1"/>
  <c r="Y49" i="7"/>
  <c r="V49" i="7"/>
  <c r="W49" i="7" s="1"/>
  <c r="R49" i="7"/>
  <c r="M49" i="7"/>
  <c r="L49" i="7" a="1"/>
  <c r="L49" i="7" s="1"/>
  <c r="J49" i="7"/>
  <c r="K55" i="7" s="1"/>
  <c r="H49" i="7"/>
  <c r="V133" i="7" s="1"/>
  <c r="E49" i="7"/>
  <c r="D49" i="7"/>
  <c r="AG48" i="7"/>
  <c r="AH48" i="7" s="1"/>
  <c r="Y48" i="7"/>
  <c r="V48" i="7"/>
  <c r="M48" i="7"/>
  <c r="R48" i="7" s="1"/>
  <c r="L48" i="7" a="1"/>
  <c r="L48" i="7" s="1"/>
  <c r="J48" i="7"/>
  <c r="H48" i="7"/>
  <c r="V132" i="7" s="1"/>
  <c r="D48" i="7"/>
  <c r="Y47" i="7"/>
  <c r="V47" i="7"/>
  <c r="M47" i="7"/>
  <c r="R47" i="7" s="1"/>
  <c r="L47" i="7"/>
  <c r="L47" i="7" a="1"/>
  <c r="J47" i="7"/>
  <c r="H47" i="7"/>
  <c r="V131" i="7" s="1"/>
  <c r="D47" i="7"/>
  <c r="E53" i="7" s="1"/>
  <c r="Y46" i="7"/>
  <c r="V46" i="7"/>
  <c r="M46" i="7"/>
  <c r="R46" i="7" s="1"/>
  <c r="L46" i="7" a="1"/>
  <c r="L46" i="7" s="1"/>
  <c r="J46" i="7"/>
  <c r="K52" i="7" s="1"/>
  <c r="H46" i="7"/>
  <c r="V130" i="7" s="1"/>
  <c r="D46" i="7"/>
  <c r="E52" i="7" s="1"/>
  <c r="Y45" i="7"/>
  <c r="V45" i="7"/>
  <c r="M45" i="7"/>
  <c r="R45" i="7" s="1"/>
  <c r="L45" i="7" a="1"/>
  <c r="L45" i="7" s="1"/>
  <c r="J45" i="7"/>
  <c r="H45" i="7"/>
  <c r="D45" i="7"/>
  <c r="E51" i="7" s="1"/>
  <c r="Y44" i="7"/>
  <c r="V44" i="7"/>
  <c r="W44" i="7" s="1"/>
  <c r="R44" i="7"/>
  <c r="M44" i="7"/>
  <c r="N44" i="7" s="1"/>
  <c r="L44" i="7" a="1"/>
  <c r="L44" i="7" s="1"/>
  <c r="J44" i="7"/>
  <c r="K50" i="7" s="1"/>
  <c r="H44" i="7"/>
  <c r="V128" i="7" s="1"/>
  <c r="D44" i="7"/>
  <c r="E50" i="7" s="1"/>
  <c r="AH43" i="7"/>
  <c r="AG43" i="7"/>
  <c r="Y43" i="7"/>
  <c r="V43" i="7"/>
  <c r="W43" i="7" s="1"/>
  <c r="R43" i="7"/>
  <c r="M43" i="7"/>
  <c r="L43" i="7" a="1"/>
  <c r="L43" i="7" s="1"/>
  <c r="J43" i="7"/>
  <c r="H43" i="7"/>
  <c r="D43" i="7"/>
  <c r="AH42" i="7"/>
  <c r="Y42" i="7"/>
  <c r="V42" i="7"/>
  <c r="M42" i="7"/>
  <c r="N43" i="7" s="1"/>
  <c r="L42" i="7" a="1"/>
  <c r="L42" i="7" s="1"/>
  <c r="J42" i="7"/>
  <c r="H42" i="7"/>
  <c r="V126" i="7" s="1"/>
  <c r="E42" i="7"/>
  <c r="D42" i="7"/>
  <c r="E48" i="7" s="1"/>
  <c r="Y41" i="7"/>
  <c r="V41" i="7"/>
  <c r="W41" i="7" s="1"/>
  <c r="R41" i="7"/>
  <c r="M41" i="7"/>
  <c r="L41" i="7" a="1"/>
  <c r="L41" i="7" s="1"/>
  <c r="T41" i="7" s="1"/>
  <c r="J41" i="7"/>
  <c r="H41" i="7"/>
  <c r="V125" i="7" s="1"/>
  <c r="D41" i="7"/>
  <c r="E46" i="7" s="1"/>
  <c r="Y40" i="7"/>
  <c r="V40" i="7"/>
  <c r="W40" i="7" s="1"/>
  <c r="M40" i="7"/>
  <c r="R40" i="7" s="1"/>
  <c r="L40" i="7" a="1"/>
  <c r="L40" i="7" s="1"/>
  <c r="J40" i="7"/>
  <c r="K46" i="7" s="1"/>
  <c r="H40" i="7"/>
  <c r="V124" i="7" s="1"/>
  <c r="D40" i="7"/>
  <c r="Y39" i="7"/>
  <c r="V39" i="7"/>
  <c r="M39" i="7"/>
  <c r="R39" i="7" s="1"/>
  <c r="L39" i="7" a="1"/>
  <c r="L39" i="7" s="1"/>
  <c r="J39" i="7"/>
  <c r="H39" i="7"/>
  <c r="V123" i="7" s="1"/>
  <c r="D39" i="7"/>
  <c r="E45" i="7" s="1"/>
  <c r="AG38" i="7"/>
  <c r="AH38" i="7" s="1"/>
  <c r="Y38" i="7"/>
  <c r="V38" i="7"/>
  <c r="M38" i="7"/>
  <c r="N39" i="7" s="1"/>
  <c r="L38" i="7" a="1"/>
  <c r="L38" i="7" s="1"/>
  <c r="J38" i="7"/>
  <c r="H38" i="7"/>
  <c r="V122" i="7" s="1"/>
  <c r="D38" i="7"/>
  <c r="E43" i="7" s="1"/>
  <c r="Y37" i="7"/>
  <c r="V37" i="7"/>
  <c r="N37" i="7"/>
  <c r="M37" i="7"/>
  <c r="R37" i="7" s="1"/>
  <c r="U37" i="7" s="1"/>
  <c r="L37" i="7"/>
  <c r="L37" i="7" a="1"/>
  <c r="J37" i="7"/>
  <c r="K43" i="7" s="1"/>
  <c r="H37" i="7"/>
  <c r="V121" i="7" s="1"/>
  <c r="D37" i="7"/>
  <c r="AG36" i="7"/>
  <c r="AH36" i="7" s="1"/>
  <c r="Y36" i="7"/>
  <c r="V36" i="7"/>
  <c r="M36" i="7"/>
  <c r="R36" i="7" s="1"/>
  <c r="U36" i="7" s="1"/>
  <c r="L36" i="7" a="1"/>
  <c r="L36" i="7" s="1"/>
  <c r="J36" i="7"/>
  <c r="H36" i="7"/>
  <c r="D36" i="7"/>
  <c r="Y35" i="7"/>
  <c r="V35" i="7"/>
  <c r="Z35" i="7" s="1"/>
  <c r="M35" i="7"/>
  <c r="R35" i="7" s="1"/>
  <c r="U35" i="7" s="1"/>
  <c r="L35" i="7" a="1"/>
  <c r="L35" i="7" s="1"/>
  <c r="J35" i="7"/>
  <c r="H35" i="7"/>
  <c r="V119" i="7" s="1"/>
  <c r="D35" i="7"/>
  <c r="E41" i="7" s="1"/>
  <c r="Z34" i="7"/>
  <c r="AA34" i="7" s="1"/>
  <c r="AD34" i="7" s="1"/>
  <c r="Y34" i="7"/>
  <c r="V34" i="7"/>
  <c r="S34" i="7"/>
  <c r="R34" i="7"/>
  <c r="U34" i="7" s="1"/>
  <c r="N34" i="7"/>
  <c r="M34" i="7"/>
  <c r="N35" i="7" s="1"/>
  <c r="L34" i="7" a="1"/>
  <c r="L34" i="7" s="1"/>
  <c r="J34" i="7"/>
  <c r="K40" i="7" s="1"/>
  <c r="H34" i="7"/>
  <c r="V118" i="7" s="1"/>
  <c r="D34" i="7"/>
  <c r="Y33" i="7"/>
  <c r="V33" i="7"/>
  <c r="R33" i="7"/>
  <c r="U33" i="7" s="1"/>
  <c r="M33" i="7"/>
  <c r="L33" i="7" a="1"/>
  <c r="L33" i="7" s="1"/>
  <c r="J33" i="7"/>
  <c r="K37" i="7" s="1"/>
  <c r="H33" i="7"/>
  <c r="V117" i="7" s="1"/>
  <c r="W117" i="7" s="1"/>
  <c r="D33" i="7"/>
  <c r="AG32" i="7"/>
  <c r="AH32" i="7" s="1"/>
  <c r="Y32" i="7"/>
  <c r="W32" i="7"/>
  <c r="V32" i="7"/>
  <c r="Z32" i="7" s="1"/>
  <c r="U32" i="7"/>
  <c r="R32" i="7"/>
  <c r="M32" i="7"/>
  <c r="N33" i="7" s="1"/>
  <c r="L32" i="7" a="1"/>
  <c r="L32" i="7" s="1"/>
  <c r="J32" i="7"/>
  <c r="H32" i="7"/>
  <c r="V116" i="7" s="1"/>
  <c r="D32" i="7"/>
  <c r="E38" i="7" s="1"/>
  <c r="Y31" i="7"/>
  <c r="V31" i="7"/>
  <c r="Z31" i="7" s="1"/>
  <c r="AA31" i="7" s="1"/>
  <c r="AD31" i="7" s="1"/>
  <c r="U31" i="7"/>
  <c r="X31" i="7" s="1"/>
  <c r="R31" i="7"/>
  <c r="M31" i="7"/>
  <c r="L31" i="7" a="1"/>
  <c r="L31" i="7" s="1"/>
  <c r="H31" i="7"/>
  <c r="V115" i="7" s="1"/>
  <c r="I30" i="7"/>
  <c r="H30" i="7"/>
  <c r="V114" i="7" s="1"/>
  <c r="C30" i="7"/>
  <c r="AG50" i="7" s="1"/>
  <c r="AH50" i="7" s="1"/>
  <c r="AG29" i="7"/>
  <c r="I29" i="7"/>
  <c r="C29" i="7"/>
  <c r="H28" i="7" s="1"/>
  <c r="V112" i="7" s="1"/>
  <c r="I28" i="7"/>
  <c r="C28" i="7"/>
  <c r="AG27" i="7"/>
  <c r="I27" i="7"/>
  <c r="C27" i="7"/>
  <c r="AG47" i="7" s="1"/>
  <c r="AH47" i="7" s="1"/>
  <c r="AG26" i="7"/>
  <c r="I26" i="7"/>
  <c r="B25" i="7" s="1"/>
  <c r="C26" i="7"/>
  <c r="AG46" i="7" s="1"/>
  <c r="AH46" i="7" s="1"/>
  <c r="I25" i="7"/>
  <c r="C25" i="7"/>
  <c r="AG45" i="7" s="1"/>
  <c r="AH45" i="7" s="1"/>
  <c r="I24" i="7"/>
  <c r="B112" i="7" s="1"/>
  <c r="C24" i="7"/>
  <c r="AG22" i="7"/>
  <c r="C22" i="7"/>
  <c r="AG42" i="7" s="1"/>
  <c r="H21" i="7"/>
  <c r="V105" i="7" s="1"/>
  <c r="C21" i="7"/>
  <c r="AG41" i="7" s="1"/>
  <c r="AH41" i="7" s="1"/>
  <c r="H20" i="7"/>
  <c r="V104" i="7" s="1"/>
  <c r="C20" i="7"/>
  <c r="AG40" i="7" s="1"/>
  <c r="AH40" i="7" s="1"/>
  <c r="C19" i="7"/>
  <c r="H18" i="7" s="1"/>
  <c r="V102" i="7" s="1"/>
  <c r="C18" i="7"/>
  <c r="H17" i="7"/>
  <c r="V101" i="7" s="1"/>
  <c r="C17" i="7"/>
  <c r="AG37" i="7" s="1"/>
  <c r="AH37" i="7" s="1"/>
  <c r="H16" i="7"/>
  <c r="H15" i="7"/>
  <c r="C15" i="7"/>
  <c r="AG35" i="7" s="1"/>
  <c r="AH35" i="7" s="1"/>
  <c r="C14" i="7"/>
  <c r="AG34" i="7" s="1"/>
  <c r="AH34" i="7" s="1"/>
  <c r="H13" i="7"/>
  <c r="C13" i="7"/>
  <c r="H12" i="7" s="1"/>
  <c r="C12" i="7"/>
  <c r="C11" i="7"/>
  <c r="AG31" i="7" s="1"/>
  <c r="AH31" i="7" s="1"/>
  <c r="H10" i="7"/>
  <c r="C10" i="7"/>
  <c r="AG30" i="7" s="1"/>
  <c r="H9" i="7"/>
  <c r="C8" i="7"/>
  <c r="AG28" i="7" s="1"/>
  <c r="AH28" i="7" s="1"/>
  <c r="C7" i="7"/>
  <c r="H6" i="7" s="1"/>
  <c r="C6" i="7"/>
  <c r="H5" i="7" s="1"/>
  <c r="C5" i="7"/>
  <c r="AG25" i="7" s="1"/>
  <c r="C4" i="7"/>
  <c r="AG24" i="7" s="1"/>
  <c r="C3" i="7"/>
  <c r="AG23" i="7" s="1"/>
  <c r="AH23" i="7" s="1"/>
  <c r="H2" i="7"/>
  <c r="AH385" i="6"/>
  <c r="O385" i="6"/>
  <c r="M385" i="6"/>
  <c r="N385" i="6" s="1"/>
  <c r="K385" i="6"/>
  <c r="J385" i="6"/>
  <c r="E385" i="6"/>
  <c r="D385" i="6"/>
  <c r="AH384" i="6"/>
  <c r="O384" i="6"/>
  <c r="M384" i="6"/>
  <c r="N384" i="6" s="1"/>
  <c r="K384" i="6"/>
  <c r="J384" i="6"/>
  <c r="E384" i="6"/>
  <c r="D384" i="6"/>
  <c r="AH383" i="6"/>
  <c r="O383" i="6"/>
  <c r="N383" i="6"/>
  <c r="M383" i="6"/>
  <c r="K383" i="6"/>
  <c r="J383" i="6"/>
  <c r="E383" i="6"/>
  <c r="D383" i="6"/>
  <c r="AH382" i="6"/>
  <c r="O382" i="6"/>
  <c r="M382" i="6"/>
  <c r="N382" i="6" s="1"/>
  <c r="K382" i="6"/>
  <c r="J382" i="6"/>
  <c r="E382" i="6"/>
  <c r="D382" i="6"/>
  <c r="AH381" i="6"/>
  <c r="O381" i="6"/>
  <c r="M381" i="6"/>
  <c r="N381" i="6" s="1"/>
  <c r="K381" i="6"/>
  <c r="J381" i="6"/>
  <c r="E381" i="6"/>
  <c r="D381" i="6"/>
  <c r="AH380" i="6"/>
  <c r="O380" i="6"/>
  <c r="N380" i="6"/>
  <c r="M380" i="6"/>
  <c r="K380" i="6"/>
  <c r="J380" i="6"/>
  <c r="E380" i="6"/>
  <c r="D380" i="6"/>
  <c r="AH379" i="6"/>
  <c r="O379" i="6"/>
  <c r="N379" i="6"/>
  <c r="M379" i="6"/>
  <c r="K379" i="6"/>
  <c r="J379" i="6"/>
  <c r="E379" i="6"/>
  <c r="D379" i="6"/>
  <c r="AH378" i="6"/>
  <c r="O378" i="6"/>
  <c r="N378" i="6"/>
  <c r="M378" i="6"/>
  <c r="K378" i="6"/>
  <c r="J378" i="6"/>
  <c r="E378" i="6"/>
  <c r="D378" i="6"/>
  <c r="AH377" i="6"/>
  <c r="O377" i="6"/>
  <c r="N377" i="6"/>
  <c r="M377" i="6"/>
  <c r="K377" i="6"/>
  <c r="J377" i="6"/>
  <c r="E377" i="6"/>
  <c r="D377" i="6"/>
  <c r="AH376" i="6"/>
  <c r="O376" i="6"/>
  <c r="N376" i="6"/>
  <c r="M376" i="6"/>
  <c r="K376" i="6"/>
  <c r="J376" i="6"/>
  <c r="E376" i="6"/>
  <c r="D376" i="6"/>
  <c r="AH375" i="6"/>
  <c r="O375" i="6"/>
  <c r="N375" i="6"/>
  <c r="M375" i="6"/>
  <c r="K375" i="6"/>
  <c r="J375" i="6"/>
  <c r="E375" i="6"/>
  <c r="D375" i="6"/>
  <c r="AH374" i="6"/>
  <c r="O374" i="6"/>
  <c r="M374" i="6"/>
  <c r="N374" i="6" s="1"/>
  <c r="K374" i="6"/>
  <c r="J374" i="6"/>
  <c r="E374" i="6"/>
  <c r="D374" i="6"/>
  <c r="AH373" i="6"/>
  <c r="O373" i="6"/>
  <c r="M373" i="6"/>
  <c r="N373" i="6" s="1"/>
  <c r="K373" i="6"/>
  <c r="J373" i="6"/>
  <c r="E373" i="6"/>
  <c r="D373" i="6"/>
  <c r="AH372" i="6"/>
  <c r="O372" i="6"/>
  <c r="N372" i="6"/>
  <c r="M372" i="6"/>
  <c r="K372" i="6"/>
  <c r="J372" i="6"/>
  <c r="E372" i="6"/>
  <c r="D372" i="6"/>
  <c r="AH371" i="6"/>
  <c r="O371" i="6"/>
  <c r="N371" i="6"/>
  <c r="M371" i="6"/>
  <c r="K371" i="6"/>
  <c r="J371" i="6"/>
  <c r="E371" i="6"/>
  <c r="D371" i="6"/>
  <c r="AH370" i="6"/>
  <c r="O370" i="6"/>
  <c r="N370" i="6"/>
  <c r="M370" i="6"/>
  <c r="K370" i="6"/>
  <c r="J370" i="6"/>
  <c r="E370" i="6"/>
  <c r="D370" i="6"/>
  <c r="AH369" i="6"/>
  <c r="O369" i="6"/>
  <c r="M369" i="6"/>
  <c r="N369" i="6" s="1"/>
  <c r="K369" i="6"/>
  <c r="J369" i="6"/>
  <c r="E369" i="6"/>
  <c r="D369" i="6"/>
  <c r="AH368" i="6"/>
  <c r="O368" i="6"/>
  <c r="N368" i="6"/>
  <c r="M368" i="6"/>
  <c r="K368" i="6"/>
  <c r="J368" i="6"/>
  <c r="E368" i="6"/>
  <c r="D368" i="6"/>
  <c r="AH367" i="6"/>
  <c r="O367" i="6"/>
  <c r="N367" i="6"/>
  <c r="M367" i="6"/>
  <c r="K367" i="6"/>
  <c r="J367" i="6"/>
  <c r="E367" i="6"/>
  <c r="D367" i="6"/>
  <c r="AH366" i="6"/>
  <c r="O366" i="6"/>
  <c r="N366" i="6"/>
  <c r="M366" i="6"/>
  <c r="K366" i="6"/>
  <c r="J366" i="6"/>
  <c r="E366" i="6"/>
  <c r="D366" i="6"/>
  <c r="AH365" i="6"/>
  <c r="O365" i="6"/>
  <c r="M365" i="6"/>
  <c r="N365" i="6" s="1"/>
  <c r="K365" i="6"/>
  <c r="J365" i="6"/>
  <c r="E365" i="6"/>
  <c r="D365" i="6"/>
  <c r="AH364" i="6"/>
  <c r="O364" i="6"/>
  <c r="M364" i="6"/>
  <c r="N364" i="6" s="1"/>
  <c r="K364" i="6"/>
  <c r="J364" i="6"/>
  <c r="E364" i="6"/>
  <c r="D364" i="6"/>
  <c r="AH363" i="6"/>
  <c r="O363" i="6"/>
  <c r="N363" i="6"/>
  <c r="M363" i="6"/>
  <c r="K363" i="6"/>
  <c r="J363" i="6"/>
  <c r="E363" i="6"/>
  <c r="D363" i="6"/>
  <c r="AH362" i="6"/>
  <c r="O362" i="6"/>
  <c r="N362" i="6"/>
  <c r="M362" i="6"/>
  <c r="K362" i="6"/>
  <c r="J362" i="6"/>
  <c r="E362" i="6"/>
  <c r="D362" i="6"/>
  <c r="AH361" i="6"/>
  <c r="O361" i="6"/>
  <c r="M361" i="6"/>
  <c r="N361" i="6" s="1"/>
  <c r="K361" i="6"/>
  <c r="J361" i="6"/>
  <c r="E361" i="6"/>
  <c r="D361" i="6"/>
  <c r="AH360" i="6"/>
  <c r="O360" i="6"/>
  <c r="N360" i="6"/>
  <c r="M360" i="6"/>
  <c r="K360" i="6"/>
  <c r="J360" i="6"/>
  <c r="E360" i="6"/>
  <c r="D360" i="6"/>
  <c r="AH359" i="6"/>
  <c r="O359" i="6"/>
  <c r="N359" i="6"/>
  <c r="M359" i="6"/>
  <c r="K359" i="6"/>
  <c r="J359" i="6"/>
  <c r="E359" i="6"/>
  <c r="D359" i="6"/>
  <c r="AH358" i="6"/>
  <c r="O358" i="6"/>
  <c r="N358" i="6"/>
  <c r="M358" i="6"/>
  <c r="K358" i="6"/>
  <c r="J358" i="6"/>
  <c r="E358" i="6"/>
  <c r="D358" i="6"/>
  <c r="AH357" i="6"/>
  <c r="O357" i="6"/>
  <c r="M357" i="6"/>
  <c r="N357" i="6" s="1"/>
  <c r="K357" i="6"/>
  <c r="J357" i="6"/>
  <c r="E357" i="6"/>
  <c r="D357" i="6"/>
  <c r="AH356" i="6"/>
  <c r="O356" i="6"/>
  <c r="N356" i="6"/>
  <c r="M356" i="6"/>
  <c r="K356" i="6"/>
  <c r="J356" i="6"/>
  <c r="E356" i="6"/>
  <c r="D356" i="6"/>
  <c r="AH355" i="6"/>
  <c r="O355" i="6"/>
  <c r="M355" i="6"/>
  <c r="N355" i="6" s="1"/>
  <c r="K355" i="6"/>
  <c r="J355" i="6"/>
  <c r="E355" i="6"/>
  <c r="D355" i="6"/>
  <c r="AH354" i="6"/>
  <c r="O354" i="6"/>
  <c r="N354" i="6"/>
  <c r="M354" i="6"/>
  <c r="K354" i="6"/>
  <c r="J354" i="6"/>
  <c r="E354" i="6"/>
  <c r="D354" i="6"/>
  <c r="AH353" i="6"/>
  <c r="O353" i="6"/>
  <c r="M353" i="6"/>
  <c r="N353" i="6" s="1"/>
  <c r="K353" i="6"/>
  <c r="J353" i="6"/>
  <c r="E353" i="6"/>
  <c r="D353" i="6"/>
  <c r="AH352" i="6"/>
  <c r="O352" i="6"/>
  <c r="N352" i="6"/>
  <c r="M352" i="6"/>
  <c r="K352" i="6"/>
  <c r="J352" i="6"/>
  <c r="E352" i="6"/>
  <c r="D352" i="6"/>
  <c r="AH351" i="6"/>
  <c r="O351" i="6"/>
  <c r="N351" i="6"/>
  <c r="M351" i="6"/>
  <c r="K351" i="6"/>
  <c r="J351" i="6"/>
  <c r="E351" i="6"/>
  <c r="D351" i="6"/>
  <c r="AH350" i="6"/>
  <c r="O350" i="6"/>
  <c r="N350" i="6"/>
  <c r="M350" i="6"/>
  <c r="K350" i="6"/>
  <c r="J350" i="6"/>
  <c r="E350" i="6"/>
  <c r="D350" i="6"/>
  <c r="AH349" i="6"/>
  <c r="O349" i="6"/>
  <c r="M349" i="6"/>
  <c r="N349" i="6" s="1"/>
  <c r="K349" i="6"/>
  <c r="J349" i="6"/>
  <c r="E349" i="6"/>
  <c r="D349" i="6"/>
  <c r="AH348" i="6"/>
  <c r="O348" i="6"/>
  <c r="N348" i="6"/>
  <c r="M348" i="6"/>
  <c r="K348" i="6"/>
  <c r="J348" i="6"/>
  <c r="E348" i="6"/>
  <c r="D348" i="6"/>
  <c r="AH347" i="6"/>
  <c r="O347" i="6"/>
  <c r="M347" i="6"/>
  <c r="N347" i="6" s="1"/>
  <c r="K347" i="6"/>
  <c r="J347" i="6"/>
  <c r="E347" i="6"/>
  <c r="D347" i="6"/>
  <c r="AH346" i="6"/>
  <c r="O346" i="6"/>
  <c r="N346" i="6"/>
  <c r="M346" i="6"/>
  <c r="K346" i="6"/>
  <c r="J346" i="6"/>
  <c r="E346" i="6"/>
  <c r="D346" i="6"/>
  <c r="AH345" i="6"/>
  <c r="O345" i="6"/>
  <c r="M345" i="6"/>
  <c r="N345" i="6" s="1"/>
  <c r="K345" i="6"/>
  <c r="J345" i="6"/>
  <c r="E345" i="6"/>
  <c r="D345" i="6"/>
  <c r="AH344" i="6"/>
  <c r="O344" i="6"/>
  <c r="N344" i="6"/>
  <c r="M344" i="6"/>
  <c r="K344" i="6"/>
  <c r="J344" i="6"/>
  <c r="E344" i="6"/>
  <c r="D344" i="6"/>
  <c r="AH343" i="6"/>
  <c r="O343" i="6"/>
  <c r="N343" i="6"/>
  <c r="M343" i="6"/>
  <c r="K343" i="6"/>
  <c r="J343" i="6"/>
  <c r="E343" i="6"/>
  <c r="D343" i="6"/>
  <c r="AH342" i="6"/>
  <c r="O342" i="6"/>
  <c r="N342" i="6"/>
  <c r="M342" i="6"/>
  <c r="K342" i="6"/>
  <c r="J342" i="6"/>
  <c r="E342" i="6"/>
  <c r="D342" i="6"/>
  <c r="AH341" i="6"/>
  <c r="O341" i="6"/>
  <c r="N341" i="6"/>
  <c r="M341" i="6"/>
  <c r="K341" i="6"/>
  <c r="J341" i="6"/>
  <c r="E341" i="6"/>
  <c r="D341" i="6"/>
  <c r="AH340" i="6"/>
  <c r="O340" i="6"/>
  <c r="N340" i="6"/>
  <c r="M340" i="6"/>
  <c r="K340" i="6"/>
  <c r="J340" i="6"/>
  <c r="E340" i="6"/>
  <c r="D340" i="6"/>
  <c r="AH339" i="6"/>
  <c r="O339" i="6"/>
  <c r="M339" i="6"/>
  <c r="N339" i="6" s="1"/>
  <c r="K339" i="6"/>
  <c r="J339" i="6"/>
  <c r="E339" i="6"/>
  <c r="D339" i="6"/>
  <c r="AH338" i="6"/>
  <c r="O338" i="6"/>
  <c r="N338" i="6"/>
  <c r="M338" i="6"/>
  <c r="K338" i="6"/>
  <c r="J338" i="6"/>
  <c r="E338" i="6"/>
  <c r="D338" i="6"/>
  <c r="AH337" i="6"/>
  <c r="O337" i="6"/>
  <c r="M337" i="6"/>
  <c r="N337" i="6" s="1"/>
  <c r="K337" i="6"/>
  <c r="J337" i="6"/>
  <c r="E337" i="6"/>
  <c r="D337" i="6"/>
  <c r="AH336" i="6"/>
  <c r="O336" i="6"/>
  <c r="N336" i="6"/>
  <c r="M336" i="6"/>
  <c r="K336" i="6"/>
  <c r="J336" i="6"/>
  <c r="E336" i="6"/>
  <c r="D336" i="6"/>
  <c r="AH335" i="6"/>
  <c r="O335" i="6"/>
  <c r="N335" i="6"/>
  <c r="M335" i="6"/>
  <c r="K335" i="6"/>
  <c r="J335" i="6"/>
  <c r="E335" i="6"/>
  <c r="D335" i="6"/>
  <c r="AH334" i="6"/>
  <c r="O334" i="6"/>
  <c r="M334" i="6"/>
  <c r="N334" i="6" s="1"/>
  <c r="K334" i="6"/>
  <c r="J334" i="6"/>
  <c r="E334" i="6"/>
  <c r="D334" i="6"/>
  <c r="AH333" i="6"/>
  <c r="O333" i="6"/>
  <c r="M333" i="6"/>
  <c r="N333" i="6" s="1"/>
  <c r="K333" i="6"/>
  <c r="J333" i="6"/>
  <c r="E333" i="6"/>
  <c r="D333" i="6"/>
  <c r="AH332" i="6"/>
  <c r="O332" i="6"/>
  <c r="N332" i="6"/>
  <c r="M332" i="6"/>
  <c r="K332" i="6"/>
  <c r="J332" i="6"/>
  <c r="E332" i="6"/>
  <c r="D332" i="6"/>
  <c r="AH331" i="6"/>
  <c r="O331" i="6"/>
  <c r="M331" i="6"/>
  <c r="N331" i="6" s="1"/>
  <c r="K331" i="6"/>
  <c r="J331" i="6"/>
  <c r="E331" i="6"/>
  <c r="D331" i="6"/>
  <c r="AH330" i="6"/>
  <c r="O330" i="6"/>
  <c r="N330" i="6"/>
  <c r="M330" i="6"/>
  <c r="K330" i="6"/>
  <c r="J330" i="6"/>
  <c r="E330" i="6"/>
  <c r="D330" i="6"/>
  <c r="AH329" i="6"/>
  <c r="O329" i="6"/>
  <c r="M329" i="6"/>
  <c r="N329" i="6" s="1"/>
  <c r="K329" i="6"/>
  <c r="J329" i="6"/>
  <c r="E329" i="6"/>
  <c r="D329" i="6"/>
  <c r="AH328" i="6"/>
  <c r="O328" i="6"/>
  <c r="N328" i="6"/>
  <c r="M328" i="6"/>
  <c r="K328" i="6"/>
  <c r="J328" i="6"/>
  <c r="E328" i="6"/>
  <c r="D328" i="6"/>
  <c r="AH327" i="6"/>
  <c r="O327" i="6"/>
  <c r="N327" i="6"/>
  <c r="M327" i="6"/>
  <c r="K327" i="6"/>
  <c r="J327" i="6"/>
  <c r="E327" i="6"/>
  <c r="D327" i="6"/>
  <c r="AH326" i="6"/>
  <c r="O326" i="6"/>
  <c r="M326" i="6"/>
  <c r="N326" i="6" s="1"/>
  <c r="K326" i="6"/>
  <c r="J326" i="6"/>
  <c r="E326" i="6"/>
  <c r="D326" i="6"/>
  <c r="AH325" i="6"/>
  <c r="O325" i="6"/>
  <c r="M325" i="6"/>
  <c r="N325" i="6" s="1"/>
  <c r="K325" i="6"/>
  <c r="J325" i="6"/>
  <c r="E325" i="6"/>
  <c r="D325" i="6"/>
  <c r="AH324" i="6"/>
  <c r="O324" i="6"/>
  <c r="M324" i="6"/>
  <c r="N324" i="6" s="1"/>
  <c r="K324" i="6"/>
  <c r="J324" i="6"/>
  <c r="E324" i="6"/>
  <c r="D324" i="6"/>
  <c r="AH323" i="6"/>
  <c r="O323" i="6"/>
  <c r="M323" i="6"/>
  <c r="N323" i="6" s="1"/>
  <c r="K323" i="6"/>
  <c r="J323" i="6"/>
  <c r="E323" i="6"/>
  <c r="D323" i="6"/>
  <c r="AH322" i="6"/>
  <c r="O322" i="6"/>
  <c r="N322" i="6"/>
  <c r="M322" i="6"/>
  <c r="K322" i="6"/>
  <c r="J322" i="6"/>
  <c r="E322" i="6"/>
  <c r="D322" i="6"/>
  <c r="AH321" i="6"/>
  <c r="O321" i="6"/>
  <c r="N321" i="6"/>
  <c r="M321" i="6"/>
  <c r="K321" i="6"/>
  <c r="J321" i="6"/>
  <c r="E321" i="6"/>
  <c r="D321" i="6"/>
  <c r="AH320" i="6"/>
  <c r="O320" i="6"/>
  <c r="M320" i="6"/>
  <c r="N320" i="6" s="1"/>
  <c r="K320" i="6"/>
  <c r="J320" i="6"/>
  <c r="E320" i="6"/>
  <c r="D320" i="6"/>
  <c r="AH319" i="6"/>
  <c r="O319" i="6"/>
  <c r="N319" i="6"/>
  <c r="M319" i="6"/>
  <c r="K319" i="6"/>
  <c r="J319" i="6"/>
  <c r="E319" i="6"/>
  <c r="D319" i="6"/>
  <c r="AH318" i="6"/>
  <c r="O318" i="6"/>
  <c r="M318" i="6"/>
  <c r="N318" i="6" s="1"/>
  <c r="K318" i="6"/>
  <c r="J318" i="6"/>
  <c r="E318" i="6"/>
  <c r="D318" i="6"/>
  <c r="AH317" i="6"/>
  <c r="O317" i="6"/>
  <c r="M317" i="6"/>
  <c r="N317" i="6" s="1"/>
  <c r="K317" i="6"/>
  <c r="J317" i="6"/>
  <c r="E317" i="6"/>
  <c r="D317" i="6"/>
  <c r="AH316" i="6"/>
  <c r="O316" i="6"/>
  <c r="M316" i="6"/>
  <c r="N316" i="6" s="1"/>
  <c r="K316" i="6"/>
  <c r="J316" i="6"/>
  <c r="E316" i="6"/>
  <c r="D316" i="6"/>
  <c r="AH315" i="6"/>
  <c r="O315" i="6"/>
  <c r="N315" i="6"/>
  <c r="M315" i="6"/>
  <c r="K315" i="6"/>
  <c r="J315" i="6"/>
  <c r="E315" i="6"/>
  <c r="D315" i="6"/>
  <c r="AH314" i="6"/>
  <c r="O314" i="6"/>
  <c r="N314" i="6"/>
  <c r="M314" i="6"/>
  <c r="K314" i="6"/>
  <c r="J314" i="6"/>
  <c r="E314" i="6"/>
  <c r="D314" i="6"/>
  <c r="AH313" i="6"/>
  <c r="O313" i="6"/>
  <c r="N313" i="6"/>
  <c r="M313" i="6"/>
  <c r="K313" i="6"/>
  <c r="J313" i="6"/>
  <c r="E313" i="6"/>
  <c r="D313" i="6"/>
  <c r="AH312" i="6"/>
  <c r="O312" i="6"/>
  <c r="M312" i="6"/>
  <c r="N312" i="6" s="1"/>
  <c r="K312" i="6"/>
  <c r="J312" i="6"/>
  <c r="E312" i="6"/>
  <c r="D312" i="6"/>
  <c r="AH311" i="6"/>
  <c r="O311" i="6"/>
  <c r="N311" i="6"/>
  <c r="M311" i="6"/>
  <c r="K311" i="6"/>
  <c r="J311" i="6"/>
  <c r="E311" i="6"/>
  <c r="D311" i="6"/>
  <c r="AH310" i="6"/>
  <c r="O310" i="6"/>
  <c r="M310" i="6"/>
  <c r="N310" i="6" s="1"/>
  <c r="K310" i="6"/>
  <c r="J310" i="6"/>
  <c r="E310" i="6"/>
  <c r="D310" i="6"/>
  <c r="AH309" i="6"/>
  <c r="O309" i="6"/>
  <c r="M309" i="6"/>
  <c r="N309" i="6" s="1"/>
  <c r="K309" i="6"/>
  <c r="J309" i="6"/>
  <c r="E309" i="6"/>
  <c r="D309" i="6"/>
  <c r="AH308" i="6"/>
  <c r="O308" i="6"/>
  <c r="M308" i="6"/>
  <c r="N308" i="6" s="1"/>
  <c r="K308" i="6"/>
  <c r="J308" i="6"/>
  <c r="E308" i="6"/>
  <c r="D308" i="6"/>
  <c r="AH307" i="6"/>
  <c r="O307" i="6"/>
  <c r="N307" i="6"/>
  <c r="M307" i="6"/>
  <c r="K307" i="6"/>
  <c r="J307" i="6"/>
  <c r="E307" i="6"/>
  <c r="D307" i="6"/>
  <c r="AH306" i="6"/>
  <c r="O306" i="6"/>
  <c r="N306" i="6"/>
  <c r="M306" i="6"/>
  <c r="K306" i="6"/>
  <c r="J306" i="6"/>
  <c r="E306" i="6"/>
  <c r="D306" i="6"/>
  <c r="AH305" i="6"/>
  <c r="O305" i="6"/>
  <c r="N305" i="6"/>
  <c r="M305" i="6"/>
  <c r="K305" i="6"/>
  <c r="J305" i="6"/>
  <c r="E305" i="6"/>
  <c r="D305" i="6"/>
  <c r="AH304" i="6"/>
  <c r="O304" i="6"/>
  <c r="M304" i="6"/>
  <c r="N304" i="6" s="1"/>
  <c r="K304" i="6"/>
  <c r="J304" i="6"/>
  <c r="E304" i="6"/>
  <c r="D304" i="6"/>
  <c r="AH303" i="6"/>
  <c r="O303" i="6"/>
  <c r="N303" i="6"/>
  <c r="M303" i="6"/>
  <c r="K303" i="6"/>
  <c r="J303" i="6"/>
  <c r="E303" i="6"/>
  <c r="D303" i="6"/>
  <c r="AH302" i="6"/>
  <c r="O302" i="6"/>
  <c r="M302" i="6"/>
  <c r="N302" i="6" s="1"/>
  <c r="K302" i="6"/>
  <c r="J302" i="6"/>
  <c r="E302" i="6"/>
  <c r="D302" i="6"/>
  <c r="AH301" i="6"/>
  <c r="O301" i="6"/>
  <c r="M301" i="6"/>
  <c r="N301" i="6" s="1"/>
  <c r="K301" i="6"/>
  <c r="J301" i="6"/>
  <c r="E301" i="6"/>
  <c r="D301" i="6"/>
  <c r="AH300" i="6"/>
  <c r="O300" i="6"/>
  <c r="N300" i="6"/>
  <c r="M300" i="6"/>
  <c r="K300" i="6"/>
  <c r="J300" i="6"/>
  <c r="E300" i="6"/>
  <c r="D300" i="6"/>
  <c r="AH299" i="6"/>
  <c r="O299" i="6"/>
  <c r="N299" i="6"/>
  <c r="M299" i="6"/>
  <c r="K299" i="6"/>
  <c r="J299" i="6"/>
  <c r="E299" i="6"/>
  <c r="D299" i="6"/>
  <c r="AH298" i="6"/>
  <c r="O298" i="6"/>
  <c r="N298" i="6"/>
  <c r="M298" i="6"/>
  <c r="K298" i="6"/>
  <c r="J298" i="6"/>
  <c r="E298" i="6"/>
  <c r="D298" i="6"/>
  <c r="AH297" i="6"/>
  <c r="O297" i="6"/>
  <c r="M297" i="6"/>
  <c r="N297" i="6" s="1"/>
  <c r="K297" i="6"/>
  <c r="J297" i="6"/>
  <c r="E297" i="6"/>
  <c r="D297" i="6"/>
  <c r="AH296" i="6"/>
  <c r="O296" i="6"/>
  <c r="N296" i="6"/>
  <c r="M296" i="6"/>
  <c r="K296" i="6"/>
  <c r="J296" i="6"/>
  <c r="E296" i="6"/>
  <c r="D296" i="6"/>
  <c r="AH295" i="6"/>
  <c r="O295" i="6"/>
  <c r="N295" i="6"/>
  <c r="M295" i="6"/>
  <c r="K295" i="6"/>
  <c r="J295" i="6"/>
  <c r="E295" i="6"/>
  <c r="D295" i="6"/>
  <c r="AH294" i="6"/>
  <c r="O294" i="6"/>
  <c r="M294" i="6"/>
  <c r="N294" i="6" s="1"/>
  <c r="K294" i="6"/>
  <c r="J294" i="6"/>
  <c r="E294" i="6"/>
  <c r="D294" i="6"/>
  <c r="AH293" i="6"/>
  <c r="O293" i="6"/>
  <c r="M293" i="6"/>
  <c r="N293" i="6" s="1"/>
  <c r="K293" i="6"/>
  <c r="J293" i="6"/>
  <c r="E293" i="6"/>
  <c r="D293" i="6"/>
  <c r="AH292" i="6"/>
  <c r="O292" i="6"/>
  <c r="N292" i="6"/>
  <c r="M292" i="6"/>
  <c r="K292" i="6"/>
  <c r="J292" i="6"/>
  <c r="E292" i="6"/>
  <c r="D292" i="6"/>
  <c r="AH291" i="6"/>
  <c r="O291" i="6"/>
  <c r="M291" i="6"/>
  <c r="N291" i="6" s="1"/>
  <c r="K291" i="6"/>
  <c r="J291" i="6"/>
  <c r="E291" i="6"/>
  <c r="D291" i="6"/>
  <c r="AH290" i="6"/>
  <c r="O290" i="6"/>
  <c r="N290" i="6"/>
  <c r="M290" i="6"/>
  <c r="K290" i="6"/>
  <c r="J290" i="6"/>
  <c r="E290" i="6"/>
  <c r="D290" i="6"/>
  <c r="AH289" i="6"/>
  <c r="O289" i="6"/>
  <c r="M289" i="6"/>
  <c r="N289" i="6" s="1"/>
  <c r="K289" i="6"/>
  <c r="J289" i="6"/>
  <c r="E289" i="6"/>
  <c r="D289" i="6"/>
  <c r="AH288" i="6"/>
  <c r="O288" i="6"/>
  <c r="M288" i="6"/>
  <c r="N288" i="6" s="1"/>
  <c r="K288" i="6"/>
  <c r="J288" i="6"/>
  <c r="E288" i="6"/>
  <c r="D288" i="6"/>
  <c r="AH287" i="6"/>
  <c r="O287" i="6"/>
  <c r="N287" i="6"/>
  <c r="M287" i="6"/>
  <c r="K287" i="6"/>
  <c r="J287" i="6"/>
  <c r="E287" i="6"/>
  <c r="D287" i="6"/>
  <c r="AH286" i="6"/>
  <c r="O286" i="6"/>
  <c r="M286" i="6"/>
  <c r="N286" i="6" s="1"/>
  <c r="K286" i="6"/>
  <c r="J286" i="6"/>
  <c r="E286" i="6"/>
  <c r="D286" i="6"/>
  <c r="AH285" i="6"/>
  <c r="O285" i="6"/>
  <c r="M285" i="6"/>
  <c r="N285" i="6" s="1"/>
  <c r="K285" i="6"/>
  <c r="J285" i="6"/>
  <c r="E285" i="6"/>
  <c r="D285" i="6"/>
  <c r="AH284" i="6"/>
  <c r="O284" i="6"/>
  <c r="N284" i="6"/>
  <c r="M284" i="6"/>
  <c r="K284" i="6"/>
  <c r="J284" i="6"/>
  <c r="E284" i="6"/>
  <c r="D284" i="6"/>
  <c r="AH283" i="6"/>
  <c r="O283" i="6"/>
  <c r="M283" i="6"/>
  <c r="N283" i="6" s="1"/>
  <c r="K283" i="6"/>
  <c r="J283" i="6"/>
  <c r="E283" i="6"/>
  <c r="D283" i="6"/>
  <c r="AH282" i="6"/>
  <c r="O282" i="6"/>
  <c r="N282" i="6"/>
  <c r="M282" i="6"/>
  <c r="K282" i="6"/>
  <c r="J282" i="6"/>
  <c r="E282" i="6"/>
  <c r="D282" i="6"/>
  <c r="AH281" i="6"/>
  <c r="O281" i="6"/>
  <c r="M281" i="6"/>
  <c r="N281" i="6" s="1"/>
  <c r="K281" i="6"/>
  <c r="J281" i="6"/>
  <c r="E281" i="6"/>
  <c r="D281" i="6"/>
  <c r="AH280" i="6"/>
  <c r="O280" i="6"/>
  <c r="N280" i="6"/>
  <c r="M280" i="6"/>
  <c r="K280" i="6"/>
  <c r="J280" i="6"/>
  <c r="E280" i="6"/>
  <c r="D280" i="6"/>
  <c r="AH279" i="6"/>
  <c r="O279" i="6"/>
  <c r="N279" i="6"/>
  <c r="M279" i="6"/>
  <c r="K279" i="6"/>
  <c r="J279" i="6"/>
  <c r="E279" i="6"/>
  <c r="D279" i="6"/>
  <c r="AH278" i="6"/>
  <c r="O278" i="6"/>
  <c r="M278" i="6"/>
  <c r="N278" i="6" s="1"/>
  <c r="K278" i="6"/>
  <c r="J278" i="6"/>
  <c r="E278" i="6"/>
  <c r="D278" i="6"/>
  <c r="AH277" i="6"/>
  <c r="O277" i="6"/>
  <c r="M277" i="6"/>
  <c r="N277" i="6" s="1"/>
  <c r="K277" i="6"/>
  <c r="J277" i="6"/>
  <c r="E277" i="6"/>
  <c r="D277" i="6"/>
  <c r="AH276" i="6"/>
  <c r="O276" i="6"/>
  <c r="N276" i="6"/>
  <c r="M276" i="6"/>
  <c r="K276" i="6"/>
  <c r="J276" i="6"/>
  <c r="E276" i="6"/>
  <c r="D276" i="6"/>
  <c r="AH275" i="6"/>
  <c r="O275" i="6"/>
  <c r="M275" i="6"/>
  <c r="N275" i="6" s="1"/>
  <c r="K275" i="6"/>
  <c r="J275" i="6"/>
  <c r="E275" i="6"/>
  <c r="D275" i="6"/>
  <c r="AH274" i="6"/>
  <c r="O274" i="6"/>
  <c r="N274" i="6"/>
  <c r="M274" i="6"/>
  <c r="K274" i="6"/>
  <c r="J274" i="6"/>
  <c r="E274" i="6"/>
  <c r="D274" i="6"/>
  <c r="AH273" i="6"/>
  <c r="O273" i="6"/>
  <c r="M273" i="6"/>
  <c r="N273" i="6" s="1"/>
  <c r="K273" i="6"/>
  <c r="J273" i="6"/>
  <c r="E273" i="6"/>
  <c r="D273" i="6"/>
  <c r="AH272" i="6"/>
  <c r="O272" i="6"/>
  <c r="M272" i="6"/>
  <c r="N272" i="6" s="1"/>
  <c r="K272" i="6"/>
  <c r="J272" i="6"/>
  <c r="E272" i="6"/>
  <c r="D272" i="6"/>
  <c r="AH271" i="6"/>
  <c r="O271" i="6"/>
  <c r="N271" i="6"/>
  <c r="M271" i="6"/>
  <c r="K271" i="6"/>
  <c r="J271" i="6"/>
  <c r="E271" i="6"/>
  <c r="D271" i="6"/>
  <c r="AH270" i="6"/>
  <c r="O270" i="6"/>
  <c r="N270" i="6"/>
  <c r="M270" i="6"/>
  <c r="K270" i="6"/>
  <c r="J270" i="6"/>
  <c r="E270" i="6"/>
  <c r="D270" i="6"/>
  <c r="AH269" i="6"/>
  <c r="O269" i="6"/>
  <c r="M269" i="6"/>
  <c r="N269" i="6" s="1"/>
  <c r="K269" i="6"/>
  <c r="J269" i="6"/>
  <c r="E269" i="6"/>
  <c r="D269" i="6"/>
  <c r="AH268" i="6"/>
  <c r="O268" i="6"/>
  <c r="N268" i="6"/>
  <c r="M268" i="6"/>
  <c r="K268" i="6"/>
  <c r="J268" i="6"/>
  <c r="E268" i="6"/>
  <c r="D268" i="6"/>
  <c r="AH267" i="6"/>
  <c r="O267" i="6"/>
  <c r="M267" i="6"/>
  <c r="N267" i="6" s="1"/>
  <c r="K267" i="6"/>
  <c r="J267" i="6"/>
  <c r="E267" i="6"/>
  <c r="D267" i="6"/>
  <c r="AH266" i="6"/>
  <c r="O266" i="6"/>
  <c r="M266" i="6"/>
  <c r="N266" i="6" s="1"/>
  <c r="K266" i="6"/>
  <c r="J266" i="6"/>
  <c r="E266" i="6"/>
  <c r="D266" i="6"/>
  <c r="AH265" i="6"/>
  <c r="O265" i="6"/>
  <c r="M265" i="6"/>
  <c r="N265" i="6" s="1"/>
  <c r="K265" i="6"/>
  <c r="J265" i="6"/>
  <c r="E265" i="6"/>
  <c r="D265" i="6"/>
  <c r="AH264" i="6"/>
  <c r="O264" i="6"/>
  <c r="M264" i="6"/>
  <c r="N264" i="6" s="1"/>
  <c r="K264" i="6"/>
  <c r="J264" i="6"/>
  <c r="E264" i="6"/>
  <c r="D264" i="6"/>
  <c r="AH263" i="6"/>
  <c r="O263" i="6"/>
  <c r="N263" i="6"/>
  <c r="M263" i="6"/>
  <c r="K263" i="6"/>
  <c r="J263" i="6"/>
  <c r="E263" i="6"/>
  <c r="D263" i="6"/>
  <c r="AH262" i="6"/>
  <c r="O262" i="6"/>
  <c r="N262" i="6"/>
  <c r="M262" i="6"/>
  <c r="K262" i="6"/>
  <c r="J262" i="6"/>
  <c r="E262" i="6"/>
  <c r="D262" i="6"/>
  <c r="AH261" i="6"/>
  <c r="O261" i="6"/>
  <c r="M261" i="6"/>
  <c r="N261" i="6" s="1"/>
  <c r="K261" i="6"/>
  <c r="J261" i="6"/>
  <c r="E261" i="6"/>
  <c r="D261" i="6"/>
  <c r="AH260" i="6"/>
  <c r="O260" i="6"/>
  <c r="N260" i="6"/>
  <c r="M260" i="6"/>
  <c r="K260" i="6"/>
  <c r="J260" i="6"/>
  <c r="E260" i="6"/>
  <c r="D260" i="6"/>
  <c r="AH259" i="6"/>
  <c r="O259" i="6"/>
  <c r="N259" i="6"/>
  <c r="M259" i="6"/>
  <c r="K259" i="6"/>
  <c r="J259" i="6"/>
  <c r="E259" i="6"/>
  <c r="D259" i="6"/>
  <c r="AH258" i="6"/>
  <c r="O258" i="6"/>
  <c r="M258" i="6"/>
  <c r="N258" i="6" s="1"/>
  <c r="K258" i="6"/>
  <c r="J258" i="6"/>
  <c r="E258" i="6"/>
  <c r="D258" i="6"/>
  <c r="AH257" i="6"/>
  <c r="O257" i="6"/>
  <c r="M257" i="6"/>
  <c r="N257" i="6" s="1"/>
  <c r="K257" i="6"/>
  <c r="J257" i="6"/>
  <c r="E257" i="6"/>
  <c r="D257" i="6"/>
  <c r="AH256" i="6"/>
  <c r="O256" i="6"/>
  <c r="M256" i="6"/>
  <c r="N256" i="6" s="1"/>
  <c r="K256" i="6"/>
  <c r="J256" i="6"/>
  <c r="E256" i="6"/>
  <c r="D256" i="6"/>
  <c r="AH255" i="6"/>
  <c r="O255" i="6"/>
  <c r="N255" i="6"/>
  <c r="M255" i="6"/>
  <c r="K255" i="6"/>
  <c r="J255" i="6"/>
  <c r="E255" i="6"/>
  <c r="D255" i="6"/>
  <c r="AH254" i="6"/>
  <c r="O254" i="6"/>
  <c r="M254" i="6"/>
  <c r="N254" i="6" s="1"/>
  <c r="K254" i="6"/>
  <c r="J254" i="6"/>
  <c r="E254" i="6"/>
  <c r="D254" i="6"/>
  <c r="AH253" i="6"/>
  <c r="O253" i="6"/>
  <c r="M253" i="6"/>
  <c r="N253" i="6" s="1"/>
  <c r="K253" i="6"/>
  <c r="J253" i="6"/>
  <c r="E253" i="6"/>
  <c r="D253" i="6"/>
  <c r="AH252" i="6"/>
  <c r="O252" i="6"/>
  <c r="M252" i="6"/>
  <c r="N252" i="6" s="1"/>
  <c r="K252" i="6"/>
  <c r="J252" i="6"/>
  <c r="E252" i="6"/>
  <c r="D252" i="6"/>
  <c r="AH251" i="6"/>
  <c r="O251" i="6"/>
  <c r="M251" i="6"/>
  <c r="N251" i="6" s="1"/>
  <c r="K251" i="6"/>
  <c r="J251" i="6"/>
  <c r="E251" i="6"/>
  <c r="D251" i="6"/>
  <c r="AH250" i="6"/>
  <c r="O250" i="6"/>
  <c r="M250" i="6"/>
  <c r="N250" i="6" s="1"/>
  <c r="K250" i="6"/>
  <c r="J250" i="6"/>
  <c r="E250" i="6"/>
  <c r="D250" i="6"/>
  <c r="AH249" i="6"/>
  <c r="O249" i="6"/>
  <c r="M249" i="6"/>
  <c r="N249" i="6" s="1"/>
  <c r="K249" i="6"/>
  <c r="J249" i="6"/>
  <c r="E249" i="6"/>
  <c r="D249" i="6"/>
  <c r="AH248" i="6"/>
  <c r="O248" i="6"/>
  <c r="M248" i="6"/>
  <c r="N248" i="6" s="1"/>
  <c r="K248" i="6"/>
  <c r="J248" i="6"/>
  <c r="E248" i="6"/>
  <c r="D248" i="6"/>
  <c r="AH247" i="6"/>
  <c r="O247" i="6"/>
  <c r="N247" i="6"/>
  <c r="M247" i="6"/>
  <c r="K247" i="6"/>
  <c r="J247" i="6"/>
  <c r="E247" i="6"/>
  <c r="D247" i="6"/>
  <c r="AH246" i="6"/>
  <c r="O246" i="6"/>
  <c r="M246" i="6"/>
  <c r="N246" i="6" s="1"/>
  <c r="K246" i="6"/>
  <c r="J246" i="6"/>
  <c r="E246" i="6"/>
  <c r="D246" i="6"/>
  <c r="AH245" i="6"/>
  <c r="O245" i="6"/>
  <c r="N245" i="6"/>
  <c r="M245" i="6"/>
  <c r="K245" i="6"/>
  <c r="J245" i="6"/>
  <c r="E245" i="6"/>
  <c r="D245" i="6"/>
  <c r="AH244" i="6"/>
  <c r="O244" i="6"/>
  <c r="M244" i="6"/>
  <c r="N244" i="6" s="1"/>
  <c r="K244" i="6"/>
  <c r="J244" i="6"/>
  <c r="E244" i="6"/>
  <c r="D244" i="6"/>
  <c r="AH243" i="6"/>
  <c r="O243" i="6"/>
  <c r="N243" i="6"/>
  <c r="M243" i="6"/>
  <c r="K243" i="6"/>
  <c r="J243" i="6"/>
  <c r="E243" i="6"/>
  <c r="D243" i="6"/>
  <c r="AH242" i="6"/>
  <c r="O242" i="6"/>
  <c r="M242" i="6"/>
  <c r="N242" i="6" s="1"/>
  <c r="K242" i="6"/>
  <c r="J242" i="6"/>
  <c r="E242" i="6"/>
  <c r="D242" i="6"/>
  <c r="AH241" i="6"/>
  <c r="O241" i="6"/>
  <c r="N241" i="6"/>
  <c r="M241" i="6"/>
  <c r="K241" i="6"/>
  <c r="J241" i="6"/>
  <c r="E241" i="6"/>
  <c r="D241" i="6"/>
  <c r="AH240" i="6"/>
  <c r="O240" i="6"/>
  <c r="M240" i="6"/>
  <c r="N240" i="6" s="1"/>
  <c r="K240" i="6"/>
  <c r="J240" i="6"/>
  <c r="E240" i="6"/>
  <c r="D240" i="6"/>
  <c r="AH239" i="6"/>
  <c r="O239" i="6"/>
  <c r="M239" i="6"/>
  <c r="N239" i="6" s="1"/>
  <c r="K239" i="6"/>
  <c r="J239" i="6"/>
  <c r="E239" i="6"/>
  <c r="D239" i="6"/>
  <c r="AH238" i="6"/>
  <c r="O238" i="6"/>
  <c r="N238" i="6"/>
  <c r="M238" i="6"/>
  <c r="K238" i="6"/>
  <c r="J238" i="6"/>
  <c r="E238" i="6"/>
  <c r="D238" i="6"/>
  <c r="AH237" i="6"/>
  <c r="O237" i="6"/>
  <c r="M237" i="6"/>
  <c r="N237" i="6" s="1"/>
  <c r="K237" i="6"/>
  <c r="J237" i="6"/>
  <c r="E237" i="6"/>
  <c r="D237" i="6"/>
  <c r="AH236" i="6"/>
  <c r="O236" i="6"/>
  <c r="N236" i="6"/>
  <c r="M236" i="6"/>
  <c r="K236" i="6"/>
  <c r="J236" i="6"/>
  <c r="E236" i="6"/>
  <c r="D236" i="6"/>
  <c r="AH235" i="6"/>
  <c r="O235" i="6"/>
  <c r="M235" i="6"/>
  <c r="N235" i="6" s="1"/>
  <c r="K235" i="6"/>
  <c r="J235" i="6"/>
  <c r="E235" i="6"/>
  <c r="D235" i="6"/>
  <c r="AH234" i="6"/>
  <c r="O234" i="6"/>
  <c r="N234" i="6"/>
  <c r="M234" i="6"/>
  <c r="K234" i="6"/>
  <c r="J234" i="6"/>
  <c r="E234" i="6"/>
  <c r="D234" i="6"/>
  <c r="AH233" i="6"/>
  <c r="O233" i="6"/>
  <c r="N233" i="6"/>
  <c r="M233" i="6"/>
  <c r="K233" i="6"/>
  <c r="J233" i="6"/>
  <c r="E233" i="6"/>
  <c r="D233" i="6"/>
  <c r="AH232" i="6"/>
  <c r="O232" i="6"/>
  <c r="M232" i="6"/>
  <c r="N232" i="6" s="1"/>
  <c r="K232" i="6"/>
  <c r="J232" i="6"/>
  <c r="E232" i="6"/>
  <c r="D232" i="6"/>
  <c r="AH231" i="6"/>
  <c r="O231" i="6"/>
  <c r="M231" i="6"/>
  <c r="N231" i="6" s="1"/>
  <c r="K231" i="6"/>
  <c r="J231" i="6"/>
  <c r="E231" i="6"/>
  <c r="D231" i="6"/>
  <c r="AH230" i="6"/>
  <c r="O230" i="6"/>
  <c r="N230" i="6"/>
  <c r="M230" i="6"/>
  <c r="K230" i="6"/>
  <c r="J230" i="6"/>
  <c r="E230" i="6"/>
  <c r="D230" i="6"/>
  <c r="AH229" i="6"/>
  <c r="O229" i="6"/>
  <c r="M229" i="6"/>
  <c r="N229" i="6" s="1"/>
  <c r="K229" i="6"/>
  <c r="J229" i="6"/>
  <c r="E229" i="6"/>
  <c r="D229" i="6"/>
  <c r="AH228" i="6"/>
  <c r="O228" i="6"/>
  <c r="N228" i="6"/>
  <c r="M228" i="6"/>
  <c r="K228" i="6"/>
  <c r="J228" i="6"/>
  <c r="E228" i="6"/>
  <c r="D228" i="6"/>
  <c r="AH227" i="6"/>
  <c r="O227" i="6"/>
  <c r="M227" i="6"/>
  <c r="N227" i="6" s="1"/>
  <c r="K227" i="6"/>
  <c r="J227" i="6"/>
  <c r="E227" i="6"/>
  <c r="D227" i="6"/>
  <c r="AH226" i="6"/>
  <c r="O226" i="6"/>
  <c r="N226" i="6"/>
  <c r="M226" i="6"/>
  <c r="K226" i="6"/>
  <c r="J226" i="6"/>
  <c r="E226" i="6"/>
  <c r="D226" i="6"/>
  <c r="AH225" i="6"/>
  <c r="O225" i="6"/>
  <c r="N225" i="6"/>
  <c r="M225" i="6"/>
  <c r="K225" i="6"/>
  <c r="J225" i="6"/>
  <c r="E225" i="6"/>
  <c r="D225" i="6"/>
  <c r="AH224" i="6"/>
  <c r="O224" i="6"/>
  <c r="N224" i="6"/>
  <c r="M224" i="6"/>
  <c r="K224" i="6"/>
  <c r="J224" i="6"/>
  <c r="E224" i="6"/>
  <c r="D224" i="6"/>
  <c r="AH223" i="6"/>
  <c r="O223" i="6"/>
  <c r="M223" i="6"/>
  <c r="N223" i="6" s="1"/>
  <c r="K223" i="6"/>
  <c r="J223" i="6"/>
  <c r="E223" i="6"/>
  <c r="D223" i="6"/>
  <c r="AH222" i="6"/>
  <c r="O222" i="6"/>
  <c r="N222" i="6"/>
  <c r="M222" i="6"/>
  <c r="K222" i="6"/>
  <c r="J222" i="6"/>
  <c r="E222" i="6"/>
  <c r="D222" i="6"/>
  <c r="AH221" i="6"/>
  <c r="O221" i="6"/>
  <c r="M221" i="6"/>
  <c r="N221" i="6" s="1"/>
  <c r="K221" i="6"/>
  <c r="J221" i="6"/>
  <c r="E221" i="6"/>
  <c r="D221" i="6"/>
  <c r="AH220" i="6"/>
  <c r="O220" i="6"/>
  <c r="N220" i="6"/>
  <c r="M220" i="6"/>
  <c r="K220" i="6"/>
  <c r="J220" i="6"/>
  <c r="E220" i="6"/>
  <c r="D220" i="6"/>
  <c r="AH219" i="6"/>
  <c r="O219" i="6"/>
  <c r="M219" i="6"/>
  <c r="N219" i="6" s="1"/>
  <c r="K219" i="6"/>
  <c r="J219" i="6"/>
  <c r="E219" i="6"/>
  <c r="D219" i="6"/>
  <c r="AH218" i="6"/>
  <c r="O218" i="6"/>
  <c r="M218" i="6"/>
  <c r="N218" i="6" s="1"/>
  <c r="K218" i="6"/>
  <c r="J218" i="6"/>
  <c r="E218" i="6"/>
  <c r="D218" i="6"/>
  <c r="AH217" i="6"/>
  <c r="O217" i="6"/>
  <c r="N217" i="6"/>
  <c r="M217" i="6"/>
  <c r="K217" i="6"/>
  <c r="J217" i="6"/>
  <c r="E217" i="6"/>
  <c r="D217" i="6"/>
  <c r="AH216" i="6"/>
  <c r="O216" i="6"/>
  <c r="M216" i="6"/>
  <c r="N216" i="6" s="1"/>
  <c r="K216" i="6"/>
  <c r="J216" i="6"/>
  <c r="E216" i="6"/>
  <c r="D216" i="6"/>
  <c r="AH215" i="6"/>
  <c r="O215" i="6"/>
  <c r="M215" i="6"/>
  <c r="N215" i="6" s="1"/>
  <c r="K215" i="6"/>
  <c r="J215" i="6"/>
  <c r="E215" i="6"/>
  <c r="D215" i="6"/>
  <c r="AH214" i="6"/>
  <c r="O214" i="6"/>
  <c r="N214" i="6"/>
  <c r="M214" i="6"/>
  <c r="K214" i="6"/>
  <c r="J214" i="6"/>
  <c r="E214" i="6"/>
  <c r="D214" i="6"/>
  <c r="AH213" i="6"/>
  <c r="O213" i="6"/>
  <c r="M213" i="6"/>
  <c r="N213" i="6" s="1"/>
  <c r="K213" i="6"/>
  <c r="J213" i="6"/>
  <c r="E213" i="6"/>
  <c r="D213" i="6"/>
  <c r="AH212" i="6"/>
  <c r="O212" i="6"/>
  <c r="N212" i="6"/>
  <c r="M212" i="6"/>
  <c r="K212" i="6"/>
  <c r="J212" i="6"/>
  <c r="E212" i="6"/>
  <c r="D212" i="6"/>
  <c r="AH211" i="6"/>
  <c r="O211" i="6"/>
  <c r="N211" i="6"/>
  <c r="M211" i="6"/>
  <c r="K211" i="6"/>
  <c r="J211" i="6"/>
  <c r="E211" i="6"/>
  <c r="D211" i="6"/>
  <c r="AH210" i="6"/>
  <c r="O210" i="6"/>
  <c r="N210" i="6"/>
  <c r="M210" i="6"/>
  <c r="K210" i="6"/>
  <c r="J210" i="6"/>
  <c r="E210" i="6"/>
  <c r="D210" i="6"/>
  <c r="AH209" i="6"/>
  <c r="O209" i="6"/>
  <c r="N209" i="6"/>
  <c r="M209" i="6"/>
  <c r="K209" i="6"/>
  <c r="J209" i="6"/>
  <c r="E209" i="6"/>
  <c r="D209" i="6"/>
  <c r="AH208" i="6"/>
  <c r="O208" i="6"/>
  <c r="M208" i="6"/>
  <c r="N208" i="6" s="1"/>
  <c r="K208" i="6"/>
  <c r="J208" i="6"/>
  <c r="E208" i="6"/>
  <c r="D208" i="6"/>
  <c r="AH207" i="6"/>
  <c r="O207" i="6"/>
  <c r="M207" i="6"/>
  <c r="N207" i="6" s="1"/>
  <c r="K207" i="6"/>
  <c r="J207" i="6"/>
  <c r="E207" i="6"/>
  <c r="D207" i="6"/>
  <c r="AH206" i="6"/>
  <c r="O206" i="6"/>
  <c r="N206" i="6"/>
  <c r="M206" i="6"/>
  <c r="K206" i="6"/>
  <c r="J206" i="6"/>
  <c r="E206" i="6"/>
  <c r="D206" i="6"/>
  <c r="AH205" i="6"/>
  <c r="O205" i="6"/>
  <c r="M205" i="6"/>
  <c r="N205" i="6" s="1"/>
  <c r="K205" i="6"/>
  <c r="J205" i="6"/>
  <c r="E205" i="6"/>
  <c r="D205" i="6"/>
  <c r="AH204" i="6"/>
  <c r="O204" i="6"/>
  <c r="N204" i="6"/>
  <c r="M204" i="6"/>
  <c r="K204" i="6"/>
  <c r="J204" i="6"/>
  <c r="E204" i="6"/>
  <c r="D204" i="6"/>
  <c r="AH203" i="6"/>
  <c r="O203" i="6"/>
  <c r="N203" i="6"/>
  <c r="M203" i="6"/>
  <c r="K203" i="6"/>
  <c r="J203" i="6"/>
  <c r="E203" i="6"/>
  <c r="D203" i="6"/>
  <c r="AH202" i="6"/>
  <c r="O202" i="6"/>
  <c r="N202" i="6"/>
  <c r="M202" i="6"/>
  <c r="K202" i="6"/>
  <c r="J202" i="6"/>
  <c r="E202" i="6"/>
  <c r="D202" i="6"/>
  <c r="AH201" i="6"/>
  <c r="O201" i="6"/>
  <c r="M201" i="6"/>
  <c r="N201" i="6" s="1"/>
  <c r="K201" i="6"/>
  <c r="J201" i="6"/>
  <c r="E201" i="6"/>
  <c r="D201" i="6"/>
  <c r="AH200" i="6"/>
  <c r="O200" i="6"/>
  <c r="M200" i="6"/>
  <c r="N200" i="6" s="1"/>
  <c r="K200" i="6"/>
  <c r="J200" i="6"/>
  <c r="E200" i="6"/>
  <c r="D200" i="6"/>
  <c r="AH199" i="6"/>
  <c r="O199" i="6"/>
  <c r="M199" i="6"/>
  <c r="N199" i="6" s="1"/>
  <c r="K199" i="6"/>
  <c r="J199" i="6"/>
  <c r="E199" i="6"/>
  <c r="D199" i="6"/>
  <c r="AH198" i="6"/>
  <c r="O198" i="6"/>
  <c r="M198" i="6"/>
  <c r="N198" i="6" s="1"/>
  <c r="K198" i="6"/>
  <c r="J198" i="6"/>
  <c r="E198" i="6"/>
  <c r="D198" i="6"/>
  <c r="AH197" i="6"/>
  <c r="O197" i="6"/>
  <c r="N197" i="6"/>
  <c r="M197" i="6"/>
  <c r="K197" i="6"/>
  <c r="J197" i="6"/>
  <c r="E197" i="6"/>
  <c r="D197" i="6"/>
  <c r="AH196" i="6"/>
  <c r="O196" i="6"/>
  <c r="M196" i="6"/>
  <c r="N196" i="6" s="1"/>
  <c r="K196" i="6"/>
  <c r="J196" i="6"/>
  <c r="E196" i="6"/>
  <c r="D196" i="6"/>
  <c r="AH195" i="6"/>
  <c r="O195" i="6"/>
  <c r="M195" i="6"/>
  <c r="N195" i="6" s="1"/>
  <c r="K195" i="6"/>
  <c r="J195" i="6"/>
  <c r="E195" i="6"/>
  <c r="D195" i="6"/>
  <c r="AH194" i="6"/>
  <c r="O194" i="6"/>
  <c r="M194" i="6"/>
  <c r="N194" i="6" s="1"/>
  <c r="K194" i="6"/>
  <c r="J194" i="6"/>
  <c r="E194" i="6"/>
  <c r="D194" i="6"/>
  <c r="AH193" i="6"/>
  <c r="O193" i="6"/>
  <c r="M193" i="6"/>
  <c r="N193" i="6" s="1"/>
  <c r="K193" i="6"/>
  <c r="J193" i="6"/>
  <c r="E193" i="6"/>
  <c r="D193" i="6"/>
  <c r="AH192" i="6"/>
  <c r="O192" i="6"/>
  <c r="M192" i="6"/>
  <c r="N192" i="6" s="1"/>
  <c r="K192" i="6"/>
  <c r="J192" i="6"/>
  <c r="E192" i="6"/>
  <c r="D192" i="6"/>
  <c r="AH191" i="6"/>
  <c r="O191" i="6"/>
  <c r="M191" i="6"/>
  <c r="N191" i="6" s="1"/>
  <c r="K191" i="6"/>
  <c r="J191" i="6"/>
  <c r="E191" i="6"/>
  <c r="D191" i="6"/>
  <c r="AH190" i="6"/>
  <c r="O190" i="6"/>
  <c r="M190" i="6"/>
  <c r="N190" i="6" s="1"/>
  <c r="K190" i="6"/>
  <c r="J190" i="6"/>
  <c r="E190" i="6"/>
  <c r="D190" i="6"/>
  <c r="AH189" i="6"/>
  <c r="O189" i="6"/>
  <c r="N189" i="6"/>
  <c r="M189" i="6"/>
  <c r="K189" i="6"/>
  <c r="J189" i="6"/>
  <c r="E189" i="6"/>
  <c r="D189" i="6"/>
  <c r="AH188" i="6"/>
  <c r="O188" i="6"/>
  <c r="M188" i="6"/>
  <c r="N188" i="6" s="1"/>
  <c r="K188" i="6"/>
  <c r="J188" i="6"/>
  <c r="E188" i="6"/>
  <c r="D188" i="6"/>
  <c r="AH187" i="6"/>
  <c r="O187" i="6"/>
  <c r="M187" i="6"/>
  <c r="N187" i="6" s="1"/>
  <c r="K187" i="6"/>
  <c r="J187" i="6"/>
  <c r="E187" i="6"/>
  <c r="D187" i="6"/>
  <c r="AH186" i="6"/>
  <c r="O186" i="6"/>
  <c r="M186" i="6"/>
  <c r="N186" i="6" s="1"/>
  <c r="K186" i="6"/>
  <c r="J186" i="6"/>
  <c r="E186" i="6"/>
  <c r="D186" i="6"/>
  <c r="AH185" i="6"/>
  <c r="O185" i="6"/>
  <c r="M185" i="6"/>
  <c r="N185" i="6" s="1"/>
  <c r="K185" i="6"/>
  <c r="J185" i="6"/>
  <c r="E185" i="6"/>
  <c r="D185" i="6"/>
  <c r="AH184" i="6"/>
  <c r="O184" i="6"/>
  <c r="M184" i="6"/>
  <c r="N184" i="6" s="1"/>
  <c r="K184" i="6"/>
  <c r="J184" i="6"/>
  <c r="E184" i="6"/>
  <c r="D184" i="6"/>
  <c r="AH183" i="6"/>
  <c r="O183" i="6"/>
  <c r="N183" i="6"/>
  <c r="M183" i="6"/>
  <c r="K183" i="6"/>
  <c r="J183" i="6"/>
  <c r="E183" i="6"/>
  <c r="D183" i="6"/>
  <c r="AH182" i="6"/>
  <c r="O182" i="6"/>
  <c r="M182" i="6"/>
  <c r="N182" i="6" s="1"/>
  <c r="K182" i="6"/>
  <c r="J182" i="6"/>
  <c r="E182" i="6"/>
  <c r="D182" i="6"/>
  <c r="AH181" i="6"/>
  <c r="O181" i="6"/>
  <c r="N181" i="6"/>
  <c r="M181" i="6"/>
  <c r="K181" i="6"/>
  <c r="J181" i="6"/>
  <c r="E181" i="6"/>
  <c r="D181" i="6"/>
  <c r="AH180" i="6"/>
  <c r="O180" i="6"/>
  <c r="M180" i="6"/>
  <c r="N180" i="6" s="1"/>
  <c r="K180" i="6"/>
  <c r="J180" i="6"/>
  <c r="E180" i="6"/>
  <c r="D180" i="6"/>
  <c r="AH179" i="6"/>
  <c r="O179" i="6"/>
  <c r="M179" i="6"/>
  <c r="N179" i="6" s="1"/>
  <c r="K179" i="6"/>
  <c r="J179" i="6"/>
  <c r="E179" i="6"/>
  <c r="D179" i="6"/>
  <c r="AH178" i="6"/>
  <c r="O178" i="6"/>
  <c r="N178" i="6"/>
  <c r="M178" i="6"/>
  <c r="K178" i="6"/>
  <c r="J178" i="6"/>
  <c r="E178" i="6"/>
  <c r="D178" i="6"/>
  <c r="AH177" i="6"/>
  <c r="O177" i="6"/>
  <c r="M177" i="6"/>
  <c r="N177" i="6" s="1"/>
  <c r="K177" i="6"/>
  <c r="J177" i="6"/>
  <c r="E177" i="6"/>
  <c r="D177" i="6"/>
  <c r="AH176" i="6"/>
  <c r="O176" i="6"/>
  <c r="N176" i="6"/>
  <c r="M176" i="6"/>
  <c r="K176" i="6"/>
  <c r="J176" i="6"/>
  <c r="E176" i="6"/>
  <c r="D176" i="6"/>
  <c r="AH175" i="6"/>
  <c r="O175" i="6"/>
  <c r="N175" i="6"/>
  <c r="M175" i="6"/>
  <c r="K175" i="6"/>
  <c r="J175" i="6"/>
  <c r="E175" i="6"/>
  <c r="D175" i="6"/>
  <c r="AH174" i="6"/>
  <c r="O174" i="6"/>
  <c r="M174" i="6"/>
  <c r="N174" i="6" s="1"/>
  <c r="K174" i="6"/>
  <c r="J174" i="6"/>
  <c r="E174" i="6"/>
  <c r="D174" i="6"/>
  <c r="AH173" i="6"/>
  <c r="O173" i="6"/>
  <c r="N173" i="6"/>
  <c r="M173" i="6"/>
  <c r="K173" i="6"/>
  <c r="J173" i="6"/>
  <c r="E173" i="6"/>
  <c r="D173" i="6"/>
  <c r="AH172" i="6"/>
  <c r="O172" i="6"/>
  <c r="N172" i="6"/>
  <c r="M172" i="6"/>
  <c r="K172" i="6"/>
  <c r="J172" i="6"/>
  <c r="E172" i="6"/>
  <c r="D172" i="6"/>
  <c r="AH171" i="6"/>
  <c r="O171" i="6"/>
  <c r="N171" i="6"/>
  <c r="M171" i="6"/>
  <c r="K171" i="6"/>
  <c r="J171" i="6"/>
  <c r="E171" i="6"/>
  <c r="D171" i="6"/>
  <c r="AH170" i="6"/>
  <c r="O170" i="6"/>
  <c r="M170" i="6"/>
  <c r="N170" i="6" s="1"/>
  <c r="K170" i="6"/>
  <c r="J170" i="6"/>
  <c r="E170" i="6"/>
  <c r="D170" i="6"/>
  <c r="AH169" i="6"/>
  <c r="O169" i="6"/>
  <c r="M169" i="6"/>
  <c r="N169" i="6" s="1"/>
  <c r="K169" i="6"/>
  <c r="J169" i="6"/>
  <c r="E169" i="6"/>
  <c r="D169" i="6"/>
  <c r="AH168" i="6"/>
  <c r="O168" i="6"/>
  <c r="M168" i="6"/>
  <c r="N168" i="6" s="1"/>
  <c r="K168" i="6"/>
  <c r="J168" i="6"/>
  <c r="E168" i="6"/>
  <c r="D168" i="6"/>
  <c r="AH167" i="6"/>
  <c r="O167" i="6"/>
  <c r="M167" i="6"/>
  <c r="N167" i="6" s="1"/>
  <c r="K167" i="6"/>
  <c r="J167" i="6"/>
  <c r="E167" i="6"/>
  <c r="D167" i="6"/>
  <c r="AH166" i="6"/>
  <c r="O166" i="6"/>
  <c r="M166" i="6"/>
  <c r="N166" i="6" s="1"/>
  <c r="K166" i="6"/>
  <c r="J166" i="6"/>
  <c r="E166" i="6"/>
  <c r="D166" i="6"/>
  <c r="AH165" i="6"/>
  <c r="O165" i="6"/>
  <c r="N165" i="6"/>
  <c r="M165" i="6"/>
  <c r="K165" i="6"/>
  <c r="J165" i="6"/>
  <c r="E165" i="6"/>
  <c r="D165" i="6"/>
  <c r="AH164" i="6"/>
  <c r="O164" i="6"/>
  <c r="N164" i="6"/>
  <c r="M164" i="6"/>
  <c r="K164" i="6"/>
  <c r="J164" i="6"/>
  <c r="E164" i="6"/>
  <c r="D164" i="6"/>
  <c r="AH163" i="6"/>
  <c r="O163" i="6"/>
  <c r="M163" i="6"/>
  <c r="N163" i="6" s="1"/>
  <c r="K163" i="6"/>
  <c r="J163" i="6"/>
  <c r="E163" i="6"/>
  <c r="D163" i="6"/>
  <c r="AH162" i="6"/>
  <c r="O162" i="6"/>
  <c r="M162" i="6"/>
  <c r="N162" i="6" s="1"/>
  <c r="K162" i="6"/>
  <c r="J162" i="6"/>
  <c r="E162" i="6"/>
  <c r="D162" i="6"/>
  <c r="AH161" i="6"/>
  <c r="O161" i="6"/>
  <c r="N161" i="6"/>
  <c r="M161" i="6"/>
  <c r="K161" i="6"/>
  <c r="J161" i="6"/>
  <c r="E161" i="6"/>
  <c r="D161" i="6"/>
  <c r="AH160" i="6"/>
  <c r="O160" i="6"/>
  <c r="M160" i="6"/>
  <c r="N160" i="6" s="1"/>
  <c r="K160" i="6"/>
  <c r="J160" i="6"/>
  <c r="E160" i="6"/>
  <c r="D160" i="6"/>
  <c r="AH159" i="6"/>
  <c r="O159" i="6"/>
  <c r="M159" i="6"/>
  <c r="N159" i="6" s="1"/>
  <c r="K159" i="6"/>
  <c r="J159" i="6"/>
  <c r="E159" i="6"/>
  <c r="D159" i="6"/>
  <c r="AH158" i="6"/>
  <c r="O158" i="6"/>
  <c r="N158" i="6"/>
  <c r="M158" i="6"/>
  <c r="K158" i="6"/>
  <c r="J158" i="6"/>
  <c r="E158" i="6"/>
  <c r="D158" i="6"/>
  <c r="AH157" i="6"/>
  <c r="O157" i="6"/>
  <c r="N157" i="6"/>
  <c r="M157" i="6"/>
  <c r="K157" i="6"/>
  <c r="J157" i="6"/>
  <c r="E157" i="6"/>
  <c r="D157" i="6"/>
  <c r="AH156" i="6"/>
  <c r="O156" i="6"/>
  <c r="N156" i="6"/>
  <c r="M156" i="6"/>
  <c r="K156" i="6"/>
  <c r="J156" i="6"/>
  <c r="E156" i="6"/>
  <c r="D156" i="6"/>
  <c r="AH155" i="6"/>
  <c r="O155" i="6"/>
  <c r="M155" i="6"/>
  <c r="N155" i="6" s="1"/>
  <c r="K155" i="6"/>
  <c r="J155" i="6"/>
  <c r="E155" i="6"/>
  <c r="D155" i="6"/>
  <c r="AH154" i="6"/>
  <c r="O154" i="6"/>
  <c r="M154" i="6"/>
  <c r="N154" i="6" s="1"/>
  <c r="K154" i="6"/>
  <c r="J154" i="6"/>
  <c r="E154" i="6"/>
  <c r="D154" i="6"/>
  <c r="AH153" i="6"/>
  <c r="O153" i="6"/>
  <c r="N153" i="6"/>
  <c r="M153" i="6"/>
  <c r="K153" i="6"/>
  <c r="J153" i="6"/>
  <c r="E153" i="6"/>
  <c r="D153" i="6"/>
  <c r="AH152" i="6"/>
  <c r="O152" i="6"/>
  <c r="M152" i="6"/>
  <c r="N152" i="6" s="1"/>
  <c r="K152" i="6"/>
  <c r="J152" i="6"/>
  <c r="E152" i="6"/>
  <c r="D152" i="6"/>
  <c r="AH151" i="6"/>
  <c r="O151" i="6"/>
  <c r="M151" i="6"/>
  <c r="N151" i="6" s="1"/>
  <c r="K151" i="6"/>
  <c r="J151" i="6"/>
  <c r="E151" i="6"/>
  <c r="D151" i="6"/>
  <c r="AH150" i="6"/>
  <c r="O150" i="6"/>
  <c r="N150" i="6"/>
  <c r="M150" i="6"/>
  <c r="K150" i="6"/>
  <c r="J150" i="6"/>
  <c r="E150" i="6"/>
  <c r="D150" i="6"/>
  <c r="AH149" i="6"/>
  <c r="O149" i="6"/>
  <c r="N149" i="6"/>
  <c r="M149" i="6"/>
  <c r="K149" i="6"/>
  <c r="J149" i="6"/>
  <c r="E149" i="6"/>
  <c r="D149" i="6"/>
  <c r="AH148" i="6"/>
  <c r="O148" i="6"/>
  <c r="N148" i="6"/>
  <c r="M148" i="6"/>
  <c r="K148" i="6"/>
  <c r="J148" i="6"/>
  <c r="E148" i="6"/>
  <c r="D148" i="6"/>
  <c r="AH147" i="6"/>
  <c r="O147" i="6"/>
  <c r="N147" i="6"/>
  <c r="M147" i="6"/>
  <c r="K147" i="6"/>
  <c r="J147" i="6"/>
  <c r="E147" i="6"/>
  <c r="D147" i="6"/>
  <c r="AH146" i="6"/>
  <c r="O146" i="6"/>
  <c r="M146" i="6"/>
  <c r="N146" i="6" s="1"/>
  <c r="K146" i="6"/>
  <c r="J146" i="6"/>
  <c r="E146" i="6"/>
  <c r="D146" i="6"/>
  <c r="AH145" i="6"/>
  <c r="O145" i="6"/>
  <c r="M145" i="6"/>
  <c r="N145" i="6" s="1"/>
  <c r="K145" i="6"/>
  <c r="J145" i="6"/>
  <c r="E145" i="6"/>
  <c r="D145" i="6"/>
  <c r="AH144" i="6"/>
  <c r="O144" i="6"/>
  <c r="M144" i="6"/>
  <c r="N144" i="6" s="1"/>
  <c r="K144" i="6"/>
  <c r="J144" i="6"/>
  <c r="E144" i="6"/>
  <c r="D144" i="6"/>
  <c r="AH143" i="6"/>
  <c r="O143" i="6"/>
  <c r="M143" i="6"/>
  <c r="N143" i="6" s="1"/>
  <c r="K143" i="6"/>
  <c r="J143" i="6"/>
  <c r="E143" i="6"/>
  <c r="D143" i="6"/>
  <c r="AH142" i="6"/>
  <c r="O142" i="6"/>
  <c r="N142" i="6"/>
  <c r="M142" i="6"/>
  <c r="K142" i="6"/>
  <c r="J142" i="6"/>
  <c r="E142" i="6"/>
  <c r="D142" i="6"/>
  <c r="AH141" i="6"/>
  <c r="O141" i="6"/>
  <c r="M141" i="6"/>
  <c r="N141" i="6" s="1"/>
  <c r="K141" i="6"/>
  <c r="J141" i="6"/>
  <c r="E141" i="6"/>
  <c r="D141" i="6"/>
  <c r="AH140" i="6"/>
  <c r="O140" i="6"/>
  <c r="N140" i="6"/>
  <c r="M140" i="6"/>
  <c r="K140" i="6"/>
  <c r="J140" i="6"/>
  <c r="E140" i="6"/>
  <c r="D140" i="6"/>
  <c r="AH139" i="6"/>
  <c r="O139" i="6"/>
  <c r="M139" i="6"/>
  <c r="N139" i="6" s="1"/>
  <c r="K139" i="6"/>
  <c r="J139" i="6"/>
  <c r="E139" i="6"/>
  <c r="D139" i="6"/>
  <c r="AH138" i="6"/>
  <c r="O138" i="6"/>
  <c r="M138" i="6"/>
  <c r="N138" i="6" s="1"/>
  <c r="K138" i="6"/>
  <c r="J138" i="6"/>
  <c r="E138" i="6"/>
  <c r="D138" i="6"/>
  <c r="AH137" i="6"/>
  <c r="O137" i="6"/>
  <c r="M137" i="6"/>
  <c r="N137" i="6" s="1"/>
  <c r="K137" i="6"/>
  <c r="J137" i="6"/>
  <c r="E137" i="6"/>
  <c r="D137" i="6"/>
  <c r="AH136" i="6"/>
  <c r="O136" i="6"/>
  <c r="M136" i="6"/>
  <c r="N136" i="6" s="1"/>
  <c r="K136" i="6"/>
  <c r="J136" i="6"/>
  <c r="E136" i="6"/>
  <c r="D136" i="6"/>
  <c r="AH135" i="6"/>
  <c r="O135" i="6"/>
  <c r="M135" i="6"/>
  <c r="N135" i="6" s="1"/>
  <c r="K135" i="6"/>
  <c r="J135" i="6"/>
  <c r="E135" i="6"/>
  <c r="D135" i="6"/>
  <c r="AH134" i="6"/>
  <c r="O134" i="6"/>
  <c r="M134" i="6"/>
  <c r="N134" i="6" s="1"/>
  <c r="K134" i="6"/>
  <c r="J134" i="6"/>
  <c r="E134" i="6"/>
  <c r="D134" i="6"/>
  <c r="AH133" i="6"/>
  <c r="O133" i="6"/>
  <c r="M133" i="6"/>
  <c r="N133" i="6" s="1"/>
  <c r="K133" i="6"/>
  <c r="J133" i="6"/>
  <c r="E133" i="6"/>
  <c r="D133" i="6"/>
  <c r="AH132" i="6"/>
  <c r="O132" i="6"/>
  <c r="N132" i="6"/>
  <c r="M132" i="6"/>
  <c r="K132" i="6"/>
  <c r="J132" i="6"/>
  <c r="E132" i="6"/>
  <c r="D132" i="6"/>
  <c r="AH131" i="6"/>
  <c r="O131" i="6"/>
  <c r="N131" i="6"/>
  <c r="M131" i="6"/>
  <c r="K131" i="6"/>
  <c r="J131" i="6"/>
  <c r="E131" i="6"/>
  <c r="D131" i="6"/>
  <c r="AH130" i="6"/>
  <c r="O130" i="6"/>
  <c r="N130" i="6"/>
  <c r="M130" i="6"/>
  <c r="K130" i="6"/>
  <c r="J130" i="6"/>
  <c r="E130" i="6"/>
  <c r="D130" i="6"/>
  <c r="AH129" i="6"/>
  <c r="O129" i="6"/>
  <c r="M129" i="6"/>
  <c r="N129" i="6" s="1"/>
  <c r="K129" i="6"/>
  <c r="J129" i="6"/>
  <c r="E129" i="6"/>
  <c r="D129" i="6"/>
  <c r="AH128" i="6"/>
  <c r="O128" i="6"/>
  <c r="M128" i="6"/>
  <c r="N128" i="6" s="1"/>
  <c r="K128" i="6"/>
  <c r="J128" i="6"/>
  <c r="E128" i="6"/>
  <c r="D128" i="6"/>
  <c r="AH127" i="6"/>
  <c r="O127" i="6"/>
  <c r="M127" i="6"/>
  <c r="N127" i="6" s="1"/>
  <c r="K127" i="6"/>
  <c r="J127" i="6"/>
  <c r="E127" i="6"/>
  <c r="D127" i="6"/>
  <c r="AH126" i="6"/>
  <c r="O126" i="6"/>
  <c r="N126" i="6"/>
  <c r="M126" i="6"/>
  <c r="K126" i="6"/>
  <c r="J126" i="6"/>
  <c r="E126" i="6"/>
  <c r="D126" i="6"/>
  <c r="AH125" i="6"/>
  <c r="O125" i="6"/>
  <c r="N125" i="6"/>
  <c r="M125" i="6"/>
  <c r="K125" i="6"/>
  <c r="J125" i="6"/>
  <c r="E125" i="6"/>
  <c r="D125" i="6"/>
  <c r="AH124" i="6"/>
  <c r="O124" i="6"/>
  <c r="N124" i="6"/>
  <c r="M124" i="6"/>
  <c r="K124" i="6"/>
  <c r="J124" i="6"/>
  <c r="E124" i="6"/>
  <c r="D124" i="6"/>
  <c r="AH123" i="6"/>
  <c r="O123" i="6"/>
  <c r="N123" i="6"/>
  <c r="M123" i="6"/>
  <c r="K123" i="6"/>
  <c r="J123" i="6"/>
  <c r="E123" i="6"/>
  <c r="D123" i="6"/>
  <c r="AH122" i="6"/>
  <c r="O122" i="6"/>
  <c r="M122" i="6"/>
  <c r="N122" i="6" s="1"/>
  <c r="K122" i="6"/>
  <c r="J122" i="6"/>
  <c r="E122" i="6"/>
  <c r="D122" i="6"/>
  <c r="AH121" i="6"/>
  <c r="O121" i="6"/>
  <c r="M121" i="6"/>
  <c r="N121" i="6" s="1"/>
  <c r="K121" i="6"/>
  <c r="J121" i="6"/>
  <c r="E121" i="6"/>
  <c r="D121" i="6"/>
  <c r="AH120" i="6"/>
  <c r="O120" i="6"/>
  <c r="M120" i="6"/>
  <c r="N120" i="6" s="1"/>
  <c r="K120" i="6"/>
  <c r="J120" i="6"/>
  <c r="E120" i="6"/>
  <c r="D120" i="6"/>
  <c r="AH119" i="6"/>
  <c r="O119" i="6"/>
  <c r="M119" i="6"/>
  <c r="N119" i="6" s="1"/>
  <c r="K119" i="6"/>
  <c r="J119" i="6"/>
  <c r="E119" i="6"/>
  <c r="D119" i="6"/>
  <c r="AH118" i="6"/>
  <c r="O118" i="6"/>
  <c r="N118" i="6"/>
  <c r="M118" i="6"/>
  <c r="K118" i="6"/>
  <c r="J118" i="6"/>
  <c r="E118" i="6"/>
  <c r="D118" i="6"/>
  <c r="AH117" i="6"/>
  <c r="O117" i="6"/>
  <c r="M117" i="6"/>
  <c r="N117" i="6" s="1"/>
  <c r="K117" i="6"/>
  <c r="J117" i="6"/>
  <c r="E117" i="6"/>
  <c r="D117" i="6"/>
  <c r="AH116" i="6"/>
  <c r="O116" i="6"/>
  <c r="M116" i="6"/>
  <c r="N116" i="6" s="1"/>
  <c r="K116" i="6"/>
  <c r="J116" i="6"/>
  <c r="E116" i="6"/>
  <c r="D116" i="6"/>
  <c r="AH115" i="6"/>
  <c r="O115" i="6"/>
  <c r="N115" i="6"/>
  <c r="M115" i="6"/>
  <c r="K115" i="6"/>
  <c r="J115" i="6"/>
  <c r="E115" i="6"/>
  <c r="D115" i="6"/>
  <c r="AH114" i="6"/>
  <c r="O114" i="6"/>
  <c r="M114" i="6"/>
  <c r="N114" i="6" s="1"/>
  <c r="K114" i="6"/>
  <c r="J114" i="6"/>
  <c r="E114" i="6"/>
  <c r="D114" i="6"/>
  <c r="AH113" i="6"/>
  <c r="O113" i="6"/>
  <c r="M113" i="6"/>
  <c r="N113" i="6" s="1"/>
  <c r="K113" i="6"/>
  <c r="J113" i="6"/>
  <c r="E113" i="6"/>
  <c r="D113" i="6"/>
  <c r="AH112" i="6"/>
  <c r="O112" i="6"/>
  <c r="M112" i="6"/>
  <c r="N112" i="6" s="1"/>
  <c r="K112" i="6"/>
  <c r="J112" i="6"/>
  <c r="E112" i="6"/>
  <c r="D112" i="6"/>
  <c r="AH111" i="6"/>
  <c r="O111" i="6"/>
  <c r="M111" i="6"/>
  <c r="N111" i="6" s="1"/>
  <c r="K111" i="6"/>
  <c r="J111" i="6"/>
  <c r="E111" i="6"/>
  <c r="D111" i="6"/>
  <c r="AH110" i="6"/>
  <c r="O110" i="6"/>
  <c r="N110" i="6"/>
  <c r="M110" i="6"/>
  <c r="K110" i="6"/>
  <c r="J110" i="6"/>
  <c r="E110" i="6"/>
  <c r="D110" i="6"/>
  <c r="AH109" i="6"/>
  <c r="O109" i="6"/>
  <c r="M109" i="6"/>
  <c r="N109" i="6" s="1"/>
  <c r="K109" i="6"/>
  <c r="J109" i="6"/>
  <c r="E109" i="6"/>
  <c r="D109" i="6"/>
  <c r="AH108" i="6"/>
  <c r="O108" i="6"/>
  <c r="M108" i="6"/>
  <c r="N108" i="6" s="1"/>
  <c r="K108" i="6"/>
  <c r="J108" i="6"/>
  <c r="E108" i="6"/>
  <c r="D108" i="6"/>
  <c r="AH107" i="6"/>
  <c r="O107" i="6"/>
  <c r="N107" i="6"/>
  <c r="M107" i="6"/>
  <c r="K107" i="6"/>
  <c r="J107" i="6"/>
  <c r="E107" i="6"/>
  <c r="D107" i="6"/>
  <c r="AH106" i="6"/>
  <c r="O106" i="6"/>
  <c r="M106" i="6"/>
  <c r="N106" i="6" s="1"/>
  <c r="K106" i="6"/>
  <c r="J106" i="6"/>
  <c r="E106" i="6"/>
  <c r="D106" i="6"/>
  <c r="AH105" i="6"/>
  <c r="O105" i="6"/>
  <c r="M105" i="6"/>
  <c r="N105" i="6" s="1"/>
  <c r="K105" i="6"/>
  <c r="J105" i="6"/>
  <c r="E105" i="6"/>
  <c r="D105" i="6"/>
  <c r="AH104" i="6"/>
  <c r="O104" i="6"/>
  <c r="M104" i="6"/>
  <c r="N104" i="6" s="1"/>
  <c r="K104" i="6"/>
  <c r="J104" i="6"/>
  <c r="E104" i="6"/>
  <c r="D104" i="6"/>
  <c r="AH103" i="6"/>
  <c r="O103" i="6"/>
  <c r="M103" i="6"/>
  <c r="N103" i="6" s="1"/>
  <c r="K103" i="6"/>
  <c r="J103" i="6"/>
  <c r="E103" i="6"/>
  <c r="D103" i="6"/>
  <c r="AH102" i="6"/>
  <c r="O102" i="6"/>
  <c r="N102" i="6"/>
  <c r="M102" i="6"/>
  <c r="K102" i="6"/>
  <c r="J102" i="6"/>
  <c r="E102" i="6"/>
  <c r="D102" i="6"/>
  <c r="AH101" i="6"/>
  <c r="O101" i="6"/>
  <c r="M101" i="6"/>
  <c r="N101" i="6" s="1"/>
  <c r="K101" i="6"/>
  <c r="J101" i="6"/>
  <c r="E101" i="6"/>
  <c r="D101" i="6"/>
  <c r="AH100" i="6"/>
  <c r="O100" i="6"/>
  <c r="M100" i="6"/>
  <c r="N100" i="6" s="1"/>
  <c r="K100" i="6"/>
  <c r="J100" i="6"/>
  <c r="E100" i="6"/>
  <c r="D100" i="6"/>
  <c r="AH99" i="6"/>
  <c r="O99" i="6"/>
  <c r="N99" i="6"/>
  <c r="M99" i="6"/>
  <c r="K99" i="6"/>
  <c r="J99" i="6"/>
  <c r="E99" i="6"/>
  <c r="D99" i="6"/>
  <c r="AH98" i="6"/>
  <c r="O98" i="6"/>
  <c r="N98" i="6"/>
  <c r="M98" i="6"/>
  <c r="K98" i="6"/>
  <c r="J98" i="6"/>
  <c r="E98" i="6"/>
  <c r="D98" i="6"/>
  <c r="AH97" i="6"/>
  <c r="O97" i="6"/>
  <c r="M97" i="6"/>
  <c r="N97" i="6" s="1"/>
  <c r="K97" i="6"/>
  <c r="J97" i="6"/>
  <c r="E97" i="6"/>
  <c r="D97" i="6"/>
  <c r="AH96" i="6"/>
  <c r="O96" i="6"/>
  <c r="M96" i="6"/>
  <c r="N96" i="6" s="1"/>
  <c r="K96" i="6"/>
  <c r="J96" i="6"/>
  <c r="E96" i="6"/>
  <c r="D96" i="6"/>
  <c r="AH95" i="6"/>
  <c r="O95" i="6"/>
  <c r="M95" i="6"/>
  <c r="N95" i="6" s="1"/>
  <c r="K95" i="6"/>
  <c r="J95" i="6"/>
  <c r="E95" i="6"/>
  <c r="D95" i="6"/>
  <c r="AH94" i="6"/>
  <c r="O94" i="6"/>
  <c r="N94" i="6"/>
  <c r="M94" i="6"/>
  <c r="K94" i="6"/>
  <c r="J94" i="6"/>
  <c r="E94" i="6"/>
  <c r="D94" i="6"/>
  <c r="AH93" i="6"/>
  <c r="O93" i="6"/>
  <c r="M93" i="6"/>
  <c r="N93" i="6" s="1"/>
  <c r="K93" i="6"/>
  <c r="J93" i="6"/>
  <c r="E93" i="6"/>
  <c r="D93" i="6"/>
  <c r="AH92" i="6"/>
  <c r="O92" i="6"/>
  <c r="M92" i="6"/>
  <c r="N92" i="6" s="1"/>
  <c r="K92" i="6"/>
  <c r="J92" i="6"/>
  <c r="E92" i="6"/>
  <c r="D92" i="6"/>
  <c r="AH91" i="6"/>
  <c r="O91" i="6"/>
  <c r="M91" i="6"/>
  <c r="N91" i="6" s="1"/>
  <c r="K91" i="6"/>
  <c r="J91" i="6"/>
  <c r="E91" i="6"/>
  <c r="D91" i="6"/>
  <c r="AH90" i="6"/>
  <c r="O90" i="6"/>
  <c r="N90" i="6"/>
  <c r="M90" i="6"/>
  <c r="K90" i="6"/>
  <c r="J90" i="6"/>
  <c r="E90" i="6"/>
  <c r="D90" i="6"/>
  <c r="AH89" i="6"/>
  <c r="O89" i="6"/>
  <c r="N89" i="6"/>
  <c r="M89" i="6"/>
  <c r="K89" i="6"/>
  <c r="J89" i="6"/>
  <c r="E89" i="6"/>
  <c r="D89" i="6"/>
  <c r="AH88" i="6"/>
  <c r="O88" i="6"/>
  <c r="N88" i="6"/>
  <c r="M88" i="6"/>
  <c r="K88" i="6"/>
  <c r="J88" i="6"/>
  <c r="E88" i="6"/>
  <c r="D88" i="6"/>
  <c r="AH87" i="6"/>
  <c r="O87" i="6"/>
  <c r="M87" i="6"/>
  <c r="N87" i="6" s="1"/>
  <c r="K87" i="6"/>
  <c r="J87" i="6"/>
  <c r="E87" i="6"/>
  <c r="D87" i="6"/>
  <c r="AH86" i="6"/>
  <c r="O86" i="6"/>
  <c r="N86" i="6"/>
  <c r="M86" i="6"/>
  <c r="K86" i="6"/>
  <c r="J86" i="6"/>
  <c r="E86" i="6"/>
  <c r="D86" i="6"/>
  <c r="AH85" i="6"/>
  <c r="O85" i="6"/>
  <c r="M85" i="6"/>
  <c r="N85" i="6" s="1"/>
  <c r="K85" i="6"/>
  <c r="J85" i="6"/>
  <c r="E85" i="6"/>
  <c r="D85" i="6"/>
  <c r="AH84" i="6"/>
  <c r="O84" i="6"/>
  <c r="M84" i="6"/>
  <c r="N84" i="6" s="1"/>
  <c r="K84" i="6"/>
  <c r="J84" i="6"/>
  <c r="E84" i="6"/>
  <c r="D84" i="6"/>
  <c r="AH83" i="6"/>
  <c r="O83" i="6"/>
  <c r="N83" i="6"/>
  <c r="M83" i="6"/>
  <c r="K83" i="6"/>
  <c r="J83" i="6"/>
  <c r="E83" i="6"/>
  <c r="D83" i="6"/>
  <c r="AH82" i="6"/>
  <c r="O82" i="6"/>
  <c r="M82" i="6"/>
  <c r="N82" i="6" s="1"/>
  <c r="K82" i="6"/>
  <c r="J82" i="6"/>
  <c r="E82" i="6"/>
  <c r="D82" i="6"/>
  <c r="AH81" i="6"/>
  <c r="O81" i="6"/>
  <c r="M81" i="6"/>
  <c r="N81" i="6" s="1"/>
  <c r="K81" i="6"/>
  <c r="J81" i="6"/>
  <c r="E81" i="6"/>
  <c r="D81" i="6"/>
  <c r="AH80" i="6"/>
  <c r="O80" i="6"/>
  <c r="M80" i="6"/>
  <c r="N80" i="6" s="1"/>
  <c r="K80" i="6"/>
  <c r="J80" i="6"/>
  <c r="E80" i="6"/>
  <c r="D80" i="6"/>
  <c r="AH79" i="6"/>
  <c r="O79" i="6"/>
  <c r="M79" i="6"/>
  <c r="N79" i="6" s="1"/>
  <c r="K79" i="6"/>
  <c r="J79" i="6"/>
  <c r="E79" i="6"/>
  <c r="D79" i="6"/>
  <c r="AH78" i="6"/>
  <c r="O78" i="6"/>
  <c r="N78" i="6"/>
  <c r="M78" i="6"/>
  <c r="K78" i="6"/>
  <c r="J78" i="6"/>
  <c r="E78" i="6"/>
  <c r="D78" i="6"/>
  <c r="AH77" i="6"/>
  <c r="O77" i="6"/>
  <c r="M77" i="6"/>
  <c r="N77" i="6" s="1"/>
  <c r="K77" i="6"/>
  <c r="J77" i="6"/>
  <c r="E77" i="6"/>
  <c r="D77" i="6"/>
  <c r="AH76" i="6"/>
  <c r="O76" i="6"/>
  <c r="M76" i="6"/>
  <c r="N76" i="6" s="1"/>
  <c r="K76" i="6"/>
  <c r="J76" i="6"/>
  <c r="E76" i="6"/>
  <c r="D76" i="6"/>
  <c r="AH75" i="6"/>
  <c r="O75" i="6"/>
  <c r="M75" i="6"/>
  <c r="N75" i="6" s="1"/>
  <c r="K75" i="6"/>
  <c r="J75" i="6"/>
  <c r="E75" i="6"/>
  <c r="D75" i="6"/>
  <c r="AH74" i="6"/>
  <c r="O74" i="6"/>
  <c r="M74" i="6"/>
  <c r="N74" i="6" s="1"/>
  <c r="K74" i="6"/>
  <c r="J74" i="6"/>
  <c r="E74" i="6"/>
  <c r="D74" i="6"/>
  <c r="AH73" i="6"/>
  <c r="O73" i="6"/>
  <c r="M73" i="6"/>
  <c r="N73" i="6" s="1"/>
  <c r="K73" i="6"/>
  <c r="J73" i="6"/>
  <c r="E73" i="6"/>
  <c r="D73" i="6"/>
  <c r="AH72" i="6"/>
  <c r="O72" i="6"/>
  <c r="M72" i="6"/>
  <c r="N72" i="6" s="1"/>
  <c r="K72" i="6"/>
  <c r="J72" i="6"/>
  <c r="E72" i="6"/>
  <c r="D72" i="6"/>
  <c r="AH71" i="6"/>
  <c r="O71" i="6"/>
  <c r="N71" i="6"/>
  <c r="M71" i="6"/>
  <c r="K71" i="6"/>
  <c r="J71" i="6"/>
  <c r="E71" i="6"/>
  <c r="D71" i="6"/>
  <c r="AH70" i="6"/>
  <c r="O70" i="6"/>
  <c r="M70" i="6"/>
  <c r="N70" i="6" s="1"/>
  <c r="K70" i="6"/>
  <c r="J70" i="6"/>
  <c r="E70" i="6"/>
  <c r="D70" i="6"/>
  <c r="AH69" i="6"/>
  <c r="O69" i="6"/>
  <c r="N69" i="6"/>
  <c r="M69" i="6"/>
  <c r="K69" i="6"/>
  <c r="J69" i="6"/>
  <c r="E69" i="6"/>
  <c r="D69" i="6"/>
  <c r="AH68" i="6"/>
  <c r="O68" i="6"/>
  <c r="M68" i="6"/>
  <c r="N68" i="6" s="1"/>
  <c r="K68" i="6"/>
  <c r="J68" i="6"/>
  <c r="E68" i="6"/>
  <c r="D68" i="6"/>
  <c r="AH67" i="6"/>
  <c r="O67" i="6"/>
  <c r="M67" i="6"/>
  <c r="N67" i="6" s="1"/>
  <c r="K67" i="6"/>
  <c r="J67" i="6"/>
  <c r="E67" i="6"/>
  <c r="D67" i="6"/>
  <c r="AH66" i="6"/>
  <c r="O66" i="6"/>
  <c r="M66" i="6"/>
  <c r="N66" i="6" s="1"/>
  <c r="K66" i="6"/>
  <c r="J66" i="6"/>
  <c r="E66" i="6"/>
  <c r="D66" i="6"/>
  <c r="M65" i="6"/>
  <c r="N65" i="6" s="1"/>
  <c r="O65" i="6" s="1"/>
  <c r="K65" i="6"/>
  <c r="AK31" i="6" s="1" a="1"/>
  <c r="AK31" i="6" s="1"/>
  <c r="J65" i="6"/>
  <c r="E65" i="6"/>
  <c r="D65" i="6"/>
  <c r="Y64" i="6"/>
  <c r="V64" i="6"/>
  <c r="R64" i="6"/>
  <c r="M64" i="6"/>
  <c r="N64" i="6" s="1"/>
  <c r="L64" i="6" a="1"/>
  <c r="L64" i="6" s="1"/>
  <c r="J64" i="6"/>
  <c r="H64" i="6"/>
  <c r="V148" i="6" s="1"/>
  <c r="D64" i="6"/>
  <c r="Y63" i="6"/>
  <c r="Z63" i="6" s="1"/>
  <c r="AA63" i="6" s="1"/>
  <c r="AD63" i="6" s="1"/>
  <c r="V63" i="6"/>
  <c r="W63" i="6" s="1"/>
  <c r="M63" i="6"/>
  <c r="R63" i="6" s="1"/>
  <c r="L63" i="6" a="1"/>
  <c r="L63" i="6" s="1"/>
  <c r="J63" i="6"/>
  <c r="H63" i="6"/>
  <c r="V147" i="6" s="1"/>
  <c r="D63" i="6"/>
  <c r="Y62" i="6"/>
  <c r="V62" i="6"/>
  <c r="M62" i="6"/>
  <c r="L62" i="6" a="1"/>
  <c r="L62" i="6" s="1"/>
  <c r="J62" i="6"/>
  <c r="H62" i="6"/>
  <c r="V146" i="6" s="1"/>
  <c r="D62" i="6"/>
  <c r="Y61" i="6"/>
  <c r="Z61" i="6" s="1"/>
  <c r="AC60" i="6" s="1"/>
  <c r="V61" i="6"/>
  <c r="M61" i="6"/>
  <c r="R61" i="6" s="1"/>
  <c r="L61" i="6" a="1"/>
  <c r="L61" i="6" s="1"/>
  <c r="J61" i="6"/>
  <c r="H61" i="6"/>
  <c r="V145" i="6" s="1"/>
  <c r="D61" i="6"/>
  <c r="Y60" i="6"/>
  <c r="Z60" i="6" s="1"/>
  <c r="V60" i="6"/>
  <c r="W60" i="6" s="1"/>
  <c r="M60" i="6"/>
  <c r="R60" i="6" s="1"/>
  <c r="L60" i="6" a="1"/>
  <c r="L60" i="6" s="1"/>
  <c r="J60" i="6"/>
  <c r="H60" i="6"/>
  <c r="D60" i="6"/>
  <c r="Y59" i="6"/>
  <c r="V59" i="6"/>
  <c r="R59" i="6"/>
  <c r="M59" i="6"/>
  <c r="N59" i="6" s="1"/>
  <c r="L59" i="6" a="1"/>
  <c r="L59" i="6" s="1"/>
  <c r="T59" i="6" s="1"/>
  <c r="J59" i="6"/>
  <c r="H59" i="6"/>
  <c r="V143" i="6" s="1"/>
  <c r="E59" i="6"/>
  <c r="D59" i="6"/>
  <c r="Y58" i="6"/>
  <c r="V58" i="6"/>
  <c r="M58" i="6"/>
  <c r="R58" i="6" s="1"/>
  <c r="L58" i="6" a="1"/>
  <c r="L58" i="6" s="1"/>
  <c r="J58" i="6"/>
  <c r="H58" i="6"/>
  <c r="V142" i="6" s="1"/>
  <c r="D58" i="6"/>
  <c r="E64" i="6" s="1"/>
  <c r="Y57" i="6"/>
  <c r="V57" i="6"/>
  <c r="R57" i="6"/>
  <c r="M57" i="6"/>
  <c r="L57" i="6" a="1"/>
  <c r="L57" i="6" s="1"/>
  <c r="T58" i="6" s="1"/>
  <c r="J57" i="6"/>
  <c r="H57" i="6"/>
  <c r="V141" i="6" s="1"/>
  <c r="D57" i="6"/>
  <c r="Y56" i="6"/>
  <c r="V56" i="6"/>
  <c r="R56" i="6"/>
  <c r="M56" i="6"/>
  <c r="L56" i="6" a="1"/>
  <c r="L56" i="6" s="1"/>
  <c r="J56" i="6"/>
  <c r="K62" i="6" s="1"/>
  <c r="H56" i="6"/>
  <c r="V140" i="6" s="1"/>
  <c r="D56" i="6"/>
  <c r="Y55" i="6"/>
  <c r="Z55" i="6" s="1"/>
  <c r="V55" i="6"/>
  <c r="N55" i="6"/>
  <c r="M55" i="6"/>
  <c r="R55" i="6" s="1"/>
  <c r="L55" i="6" a="1"/>
  <c r="L55" i="6" s="1"/>
  <c r="T55" i="6" s="1"/>
  <c r="J55" i="6"/>
  <c r="K60" i="6" s="1"/>
  <c r="H55" i="6"/>
  <c r="V139" i="6" s="1"/>
  <c r="D55" i="6"/>
  <c r="Y54" i="6"/>
  <c r="V54" i="6"/>
  <c r="N54" i="6"/>
  <c r="M54" i="6"/>
  <c r="R54" i="6" s="1"/>
  <c r="L54" i="6"/>
  <c r="L54" i="6" a="1"/>
  <c r="J54" i="6"/>
  <c r="H54" i="6"/>
  <c r="V138" i="6" s="1"/>
  <c r="D54" i="6"/>
  <c r="Y53" i="6"/>
  <c r="V53" i="6"/>
  <c r="W53" i="6" s="1"/>
  <c r="M53" i="6"/>
  <c r="R53" i="6" s="1"/>
  <c r="L53" i="6"/>
  <c r="L53" i="6" a="1"/>
  <c r="J53" i="6"/>
  <c r="K59" i="6" s="1"/>
  <c r="H53" i="6"/>
  <c r="D53" i="6"/>
  <c r="Y52" i="6"/>
  <c r="Z52" i="6" s="1"/>
  <c r="V52" i="6"/>
  <c r="N52" i="6"/>
  <c r="M52" i="6"/>
  <c r="R52" i="6" s="1"/>
  <c r="L52" i="6" a="1"/>
  <c r="L52" i="6" s="1"/>
  <c r="J52" i="6"/>
  <c r="H52" i="6"/>
  <c r="D52" i="6"/>
  <c r="AH51" i="6"/>
  <c r="AG51" i="6"/>
  <c r="Y51" i="6"/>
  <c r="V51" i="6"/>
  <c r="R51" i="6"/>
  <c r="M51" i="6"/>
  <c r="N51" i="6" s="1"/>
  <c r="L51" i="6" a="1"/>
  <c r="L51" i="6" s="1"/>
  <c r="T51" i="6" s="1"/>
  <c r="J51" i="6"/>
  <c r="H51" i="6"/>
  <c r="E51" i="6"/>
  <c r="D51" i="6"/>
  <c r="E57" i="6" s="1"/>
  <c r="Y50" i="6"/>
  <c r="V50" i="6"/>
  <c r="M50" i="6"/>
  <c r="R50" i="6" s="1"/>
  <c r="L50" i="6" a="1"/>
  <c r="L50" i="6" s="1"/>
  <c r="J50" i="6"/>
  <c r="K56" i="6" s="1"/>
  <c r="H50" i="6"/>
  <c r="D50" i="6"/>
  <c r="Y49" i="6"/>
  <c r="V49" i="6"/>
  <c r="R49" i="6"/>
  <c r="M49" i="6"/>
  <c r="N49" i="6" s="1"/>
  <c r="L49" i="6" a="1"/>
  <c r="L49" i="6" s="1"/>
  <c r="J49" i="6"/>
  <c r="H49" i="6"/>
  <c r="V133" i="6" s="1"/>
  <c r="D49" i="6"/>
  <c r="Y48" i="6"/>
  <c r="V48" i="6"/>
  <c r="R48" i="6"/>
  <c r="M48" i="6"/>
  <c r="L48" i="6" a="1"/>
  <c r="L48" i="6" s="1"/>
  <c r="J48" i="6"/>
  <c r="H48" i="6"/>
  <c r="V132" i="6" s="1"/>
  <c r="D48" i="6"/>
  <c r="E54" i="6" s="1"/>
  <c r="Y47" i="6"/>
  <c r="V47" i="6"/>
  <c r="W47" i="6" s="1"/>
  <c r="R47" i="6"/>
  <c r="N47" i="6"/>
  <c r="M47" i="6"/>
  <c r="L47" i="6" a="1"/>
  <c r="L47" i="6" s="1"/>
  <c r="J47" i="6"/>
  <c r="K53" i="6" s="1"/>
  <c r="H47" i="6"/>
  <c r="V131" i="6" s="1"/>
  <c r="D47" i="6"/>
  <c r="AG46" i="6"/>
  <c r="AH46" i="6" s="1"/>
  <c r="Y46" i="6"/>
  <c r="V46" i="6"/>
  <c r="R46" i="6"/>
  <c r="M46" i="6"/>
  <c r="L46" i="6" a="1"/>
  <c r="L46" i="6" s="1"/>
  <c r="J46" i="6"/>
  <c r="H46" i="6"/>
  <c r="V130" i="6" s="1"/>
  <c r="D46" i="6"/>
  <c r="E52" i="6" s="1"/>
  <c r="Y45" i="6"/>
  <c r="V45" i="6"/>
  <c r="W45" i="6" s="1"/>
  <c r="M45" i="6"/>
  <c r="N46" i="6" s="1"/>
  <c r="L45" i="6" a="1"/>
  <c r="L45" i="6" s="1"/>
  <c r="J45" i="6"/>
  <c r="K51" i="6" s="1"/>
  <c r="H45" i="6"/>
  <c r="V129" i="6" s="1"/>
  <c r="D45" i="6"/>
  <c r="E50" i="6" s="1"/>
  <c r="Y44" i="6"/>
  <c r="V44" i="6"/>
  <c r="M44" i="6"/>
  <c r="R44" i="6" s="1"/>
  <c r="L44" i="6"/>
  <c r="L44" i="6" a="1"/>
  <c r="J44" i="6"/>
  <c r="K50" i="6" s="1"/>
  <c r="H44" i="6"/>
  <c r="V128" i="6" s="1"/>
  <c r="D44" i="6"/>
  <c r="AH43" i="6"/>
  <c r="AG43" i="6"/>
  <c r="Y43" i="6"/>
  <c r="V43" i="6"/>
  <c r="W43" i="6" s="1"/>
  <c r="R43" i="6"/>
  <c r="M43" i="6"/>
  <c r="N43" i="6" s="1"/>
  <c r="L43" i="6" a="1"/>
  <c r="L43" i="6" s="1"/>
  <c r="K43" i="6"/>
  <c r="J43" i="6"/>
  <c r="H43" i="6"/>
  <c r="V127" i="6" s="1"/>
  <c r="D43" i="6"/>
  <c r="E49" i="6" s="1"/>
  <c r="Y42" i="6"/>
  <c r="V42" i="6"/>
  <c r="M42" i="6"/>
  <c r="R42" i="6" s="1"/>
  <c r="L42" i="6" a="1"/>
  <c r="L42" i="6" s="1"/>
  <c r="J42" i="6"/>
  <c r="H42" i="6"/>
  <c r="D42" i="6"/>
  <c r="E48" i="6" s="1"/>
  <c r="Y41" i="6"/>
  <c r="Z41" i="6" s="1"/>
  <c r="AA41" i="6" s="1"/>
  <c r="AD41" i="6" s="1"/>
  <c r="V41" i="6"/>
  <c r="W41" i="6" s="1"/>
  <c r="R41" i="6"/>
  <c r="N41" i="6"/>
  <c r="M41" i="6"/>
  <c r="N42" i="6" s="1"/>
  <c r="L41" i="6" a="1"/>
  <c r="L41" i="6" s="1"/>
  <c r="J41" i="6"/>
  <c r="H41" i="6"/>
  <c r="V125" i="6" s="1"/>
  <c r="D41" i="6"/>
  <c r="Y40" i="6"/>
  <c r="Z40" i="6" s="1"/>
  <c r="W40" i="6"/>
  <c r="V40" i="6"/>
  <c r="R40" i="6"/>
  <c r="M40" i="6"/>
  <c r="N40" i="6" s="1"/>
  <c r="L40" i="6" a="1"/>
  <c r="L40" i="6" s="1"/>
  <c r="J40" i="6"/>
  <c r="K45" i="6" s="1"/>
  <c r="H40" i="6"/>
  <c r="V124" i="6" s="1"/>
  <c r="E40" i="6"/>
  <c r="D40" i="6"/>
  <c r="E46" i="6" s="1"/>
  <c r="Y39" i="6"/>
  <c r="Z39" i="6" s="1"/>
  <c r="V39" i="6"/>
  <c r="R39" i="6"/>
  <c r="M39" i="6"/>
  <c r="L39" i="6" a="1"/>
  <c r="L39" i="6" s="1"/>
  <c r="J39" i="6"/>
  <c r="K44" i="6" s="1"/>
  <c r="H39" i="6"/>
  <c r="V123" i="6" s="1"/>
  <c r="D39" i="6"/>
  <c r="Y38" i="6"/>
  <c r="V38" i="6"/>
  <c r="M38" i="6"/>
  <c r="N39" i="6" s="1"/>
  <c r="L38" i="6" a="1"/>
  <c r="L38" i="6" s="1"/>
  <c r="J38" i="6"/>
  <c r="H38" i="6"/>
  <c r="V122" i="6" s="1"/>
  <c r="D38" i="6"/>
  <c r="Y37" i="6"/>
  <c r="V37" i="6"/>
  <c r="M37" i="6"/>
  <c r="R37" i="6" s="1"/>
  <c r="U37" i="6" s="1"/>
  <c r="L37" i="6" a="1"/>
  <c r="L37" i="6" s="1"/>
  <c r="J37" i="6"/>
  <c r="H37" i="6"/>
  <c r="D37" i="6"/>
  <c r="E43" i="6" s="1"/>
  <c r="AH36" i="6"/>
  <c r="AG36" i="6"/>
  <c r="Y36" i="6"/>
  <c r="V36" i="6"/>
  <c r="Z36" i="6" s="1"/>
  <c r="AA36" i="6" s="1"/>
  <c r="AD36" i="6" s="1"/>
  <c r="R36" i="6"/>
  <c r="U36" i="6" s="1"/>
  <c r="N36" i="6"/>
  <c r="M36" i="6"/>
  <c r="L36" i="6" a="1"/>
  <c r="L36" i="6" s="1"/>
  <c r="J36" i="6"/>
  <c r="K42" i="6" s="1"/>
  <c r="H36" i="6"/>
  <c r="V120" i="6" s="1"/>
  <c r="D36" i="6"/>
  <c r="Y35" i="6"/>
  <c r="V35" i="6"/>
  <c r="Z35" i="6" s="1"/>
  <c r="S35" i="6"/>
  <c r="R35" i="6"/>
  <c r="U35" i="6" s="1"/>
  <c r="M35" i="6"/>
  <c r="N35" i="6" s="1"/>
  <c r="L35" i="6"/>
  <c r="L35" i="6" a="1"/>
  <c r="J35" i="6"/>
  <c r="K40" i="6" s="1"/>
  <c r="H35" i="6"/>
  <c r="V119" i="6" s="1"/>
  <c r="D35" i="6"/>
  <c r="AG34" i="6"/>
  <c r="AH34" i="6" s="1"/>
  <c r="Y34" i="6"/>
  <c r="V34" i="6"/>
  <c r="W34" i="6" s="1"/>
  <c r="R34" i="6"/>
  <c r="U34" i="6" s="1"/>
  <c r="N34" i="6"/>
  <c r="M34" i="6"/>
  <c r="L34" i="6" a="1"/>
  <c r="L34" i="6" s="1"/>
  <c r="J34" i="6"/>
  <c r="H34" i="6"/>
  <c r="V118" i="6" s="1"/>
  <c r="W118" i="6" s="1"/>
  <c r="D34" i="6"/>
  <c r="Y33" i="6"/>
  <c r="V33" i="6"/>
  <c r="W33" i="6" s="1"/>
  <c r="R33" i="6"/>
  <c r="U33" i="6" s="1"/>
  <c r="M33" i="6"/>
  <c r="N33" i="6" s="1"/>
  <c r="L33" i="6" a="1"/>
  <c r="L33" i="6" s="1"/>
  <c r="J33" i="6"/>
  <c r="K39" i="6" s="1"/>
  <c r="H33" i="6"/>
  <c r="V117" i="6" s="1"/>
  <c r="D33" i="6"/>
  <c r="AG32" i="6"/>
  <c r="AH32" i="6" s="1"/>
  <c r="Y32" i="6"/>
  <c r="V32" i="6"/>
  <c r="Z32" i="6" s="1"/>
  <c r="N32" i="6"/>
  <c r="M32" i="6"/>
  <c r="R32" i="6" s="1"/>
  <c r="U32" i="6" s="1"/>
  <c r="L32" i="6"/>
  <c r="L32" i="6" a="1"/>
  <c r="J32" i="6"/>
  <c r="H32" i="6"/>
  <c r="V116" i="6" s="1"/>
  <c r="D32" i="6"/>
  <c r="Y31" i="6"/>
  <c r="V31" i="6"/>
  <c r="Z31" i="6" s="1"/>
  <c r="AA31" i="6" s="1"/>
  <c r="AD31" i="6" s="1"/>
  <c r="U31" i="6"/>
  <c r="X31" i="6" s="1"/>
  <c r="R31" i="6"/>
  <c r="M31" i="6"/>
  <c r="L31" i="6" a="1"/>
  <c r="L31" i="6" s="1"/>
  <c r="H31" i="6"/>
  <c r="V115" i="6" s="1"/>
  <c r="I30" i="6"/>
  <c r="C30" i="6"/>
  <c r="AG50" i="6" s="1"/>
  <c r="AH50" i="6" s="1"/>
  <c r="AG29" i="6"/>
  <c r="I29" i="6"/>
  <c r="C29" i="6"/>
  <c r="AG49" i="6" s="1"/>
  <c r="AH49" i="6" s="1"/>
  <c r="I28" i="6"/>
  <c r="H28" i="6"/>
  <c r="V112" i="6" s="1"/>
  <c r="C28" i="6"/>
  <c r="AG27" i="6"/>
  <c r="AH27" i="6" s="1"/>
  <c r="I27" i="6"/>
  <c r="B15" i="6" s="1"/>
  <c r="H27" i="6"/>
  <c r="V111" i="6" s="1"/>
  <c r="C27" i="6"/>
  <c r="H26" i="6" s="1"/>
  <c r="V110" i="6" s="1"/>
  <c r="AG26" i="6"/>
  <c r="I26" i="6"/>
  <c r="C26" i="6"/>
  <c r="AH26" i="6" s="1"/>
  <c r="AG25" i="6"/>
  <c r="AH25" i="6" s="1"/>
  <c r="I25" i="6"/>
  <c r="H25" i="6"/>
  <c r="V109" i="6" s="1"/>
  <c r="C25" i="6"/>
  <c r="H24" i="6" s="1"/>
  <c r="V108" i="6" s="1"/>
  <c r="I24" i="6"/>
  <c r="B47" i="6" s="1"/>
  <c r="C24" i="6"/>
  <c r="H23" i="6"/>
  <c r="V107" i="6" s="1"/>
  <c r="AG22" i="6"/>
  <c r="C22" i="6"/>
  <c r="AG42" i="6" s="1"/>
  <c r="AH42" i="6" s="1"/>
  <c r="C21" i="6"/>
  <c r="AG41" i="6" s="1"/>
  <c r="AH41" i="6" s="1"/>
  <c r="C20" i="6"/>
  <c r="AG40" i="6" s="1"/>
  <c r="AH40" i="6" s="1"/>
  <c r="H19" i="6"/>
  <c r="V103" i="6" s="1"/>
  <c r="C19" i="6"/>
  <c r="AG39" i="6" s="1"/>
  <c r="AH39" i="6" s="1"/>
  <c r="C18" i="6"/>
  <c r="H17" i="6" s="1"/>
  <c r="V101" i="6" s="1"/>
  <c r="C17" i="6"/>
  <c r="AG37" i="6" s="1"/>
  <c r="AH37" i="6" s="1"/>
  <c r="H16" i="6"/>
  <c r="H15" i="6"/>
  <c r="C15" i="6"/>
  <c r="H14" i="6" s="1"/>
  <c r="C14" i="6"/>
  <c r="H13" i="6"/>
  <c r="C13" i="6"/>
  <c r="AG33" i="6" s="1"/>
  <c r="AH33" i="6" s="1"/>
  <c r="H12" i="6"/>
  <c r="C12" i="6"/>
  <c r="H11" i="6" s="1"/>
  <c r="C11" i="6"/>
  <c r="AG31" i="6" s="1"/>
  <c r="AH31" i="6" s="1"/>
  <c r="C10" i="6"/>
  <c r="H9" i="6" s="1"/>
  <c r="C8" i="6"/>
  <c r="H8" i="6" s="1"/>
  <c r="C7" i="6"/>
  <c r="C6" i="6"/>
  <c r="H6" i="6" s="1"/>
  <c r="C5" i="6"/>
  <c r="H4" i="6"/>
  <c r="C4" i="6"/>
  <c r="H3" i="6" s="1"/>
  <c r="C3" i="6"/>
  <c r="AG23" i="6" s="1"/>
  <c r="AH23" i="6" s="1"/>
  <c r="H2" i="6"/>
  <c r="AH385" i="5"/>
  <c r="O385" i="5"/>
  <c r="M385" i="5"/>
  <c r="N385" i="5" s="1"/>
  <c r="K385" i="5"/>
  <c r="J385" i="5"/>
  <c r="E385" i="5"/>
  <c r="D385" i="5"/>
  <c r="AH384" i="5"/>
  <c r="O384" i="5"/>
  <c r="M384" i="5"/>
  <c r="N384" i="5" s="1"/>
  <c r="K384" i="5"/>
  <c r="J384" i="5"/>
  <c r="E384" i="5"/>
  <c r="D384" i="5"/>
  <c r="AH383" i="5"/>
  <c r="O383" i="5"/>
  <c r="N383" i="5"/>
  <c r="M383" i="5"/>
  <c r="K383" i="5"/>
  <c r="J383" i="5"/>
  <c r="E383" i="5"/>
  <c r="D383" i="5"/>
  <c r="AH382" i="5"/>
  <c r="O382" i="5"/>
  <c r="M382" i="5"/>
  <c r="N382" i="5" s="1"/>
  <c r="K382" i="5"/>
  <c r="J382" i="5"/>
  <c r="E382" i="5"/>
  <c r="D382" i="5"/>
  <c r="AH381" i="5"/>
  <c r="O381" i="5"/>
  <c r="M381" i="5"/>
  <c r="N381" i="5" s="1"/>
  <c r="K381" i="5"/>
  <c r="J381" i="5"/>
  <c r="E381" i="5"/>
  <c r="D381" i="5"/>
  <c r="AH380" i="5"/>
  <c r="O380" i="5"/>
  <c r="N380" i="5"/>
  <c r="M380" i="5"/>
  <c r="K380" i="5"/>
  <c r="J380" i="5"/>
  <c r="E380" i="5"/>
  <c r="D380" i="5"/>
  <c r="AH379" i="5"/>
  <c r="O379" i="5"/>
  <c r="N379" i="5"/>
  <c r="M379" i="5"/>
  <c r="K379" i="5"/>
  <c r="J379" i="5"/>
  <c r="E379" i="5"/>
  <c r="D379" i="5"/>
  <c r="AH378" i="5"/>
  <c r="O378" i="5"/>
  <c r="M378" i="5"/>
  <c r="N378" i="5" s="1"/>
  <c r="K378" i="5"/>
  <c r="J378" i="5"/>
  <c r="E378" i="5"/>
  <c r="D378" i="5"/>
  <c r="AH377" i="5"/>
  <c r="O377" i="5"/>
  <c r="N377" i="5"/>
  <c r="M377" i="5"/>
  <c r="K377" i="5"/>
  <c r="J377" i="5"/>
  <c r="E377" i="5"/>
  <c r="D377" i="5"/>
  <c r="AH376" i="5"/>
  <c r="O376" i="5"/>
  <c r="N376" i="5"/>
  <c r="M376" i="5"/>
  <c r="K376" i="5"/>
  <c r="J376" i="5"/>
  <c r="E376" i="5"/>
  <c r="D376" i="5"/>
  <c r="AH375" i="5"/>
  <c r="O375" i="5"/>
  <c r="N375" i="5"/>
  <c r="M375" i="5"/>
  <c r="K375" i="5"/>
  <c r="J375" i="5"/>
  <c r="E375" i="5"/>
  <c r="D375" i="5"/>
  <c r="AH374" i="5"/>
  <c r="O374" i="5"/>
  <c r="M374" i="5"/>
  <c r="N374" i="5" s="1"/>
  <c r="K374" i="5"/>
  <c r="J374" i="5"/>
  <c r="E374" i="5"/>
  <c r="D374" i="5"/>
  <c r="AH373" i="5"/>
  <c r="O373" i="5"/>
  <c r="N373" i="5"/>
  <c r="M373" i="5"/>
  <c r="K373" i="5"/>
  <c r="J373" i="5"/>
  <c r="E373" i="5"/>
  <c r="D373" i="5"/>
  <c r="AH372" i="5"/>
  <c r="O372" i="5"/>
  <c r="N372" i="5"/>
  <c r="M372" i="5"/>
  <c r="K372" i="5"/>
  <c r="J372" i="5"/>
  <c r="E372" i="5"/>
  <c r="D372" i="5"/>
  <c r="AH371" i="5"/>
  <c r="O371" i="5"/>
  <c r="M371" i="5"/>
  <c r="N371" i="5" s="1"/>
  <c r="K371" i="5"/>
  <c r="J371" i="5"/>
  <c r="E371" i="5"/>
  <c r="D371" i="5"/>
  <c r="AH370" i="5"/>
  <c r="O370" i="5"/>
  <c r="M370" i="5"/>
  <c r="N370" i="5" s="1"/>
  <c r="K370" i="5"/>
  <c r="J370" i="5"/>
  <c r="E370" i="5"/>
  <c r="D370" i="5"/>
  <c r="AH369" i="5"/>
  <c r="O369" i="5"/>
  <c r="M369" i="5"/>
  <c r="N369" i="5" s="1"/>
  <c r="K369" i="5"/>
  <c r="J369" i="5"/>
  <c r="E369" i="5"/>
  <c r="D369" i="5"/>
  <c r="AH368" i="5"/>
  <c r="O368" i="5"/>
  <c r="N368" i="5"/>
  <c r="M368" i="5"/>
  <c r="K368" i="5"/>
  <c r="J368" i="5"/>
  <c r="E368" i="5"/>
  <c r="D368" i="5"/>
  <c r="AH367" i="5"/>
  <c r="O367" i="5"/>
  <c r="N367" i="5"/>
  <c r="M367" i="5"/>
  <c r="K367" i="5"/>
  <c r="J367" i="5"/>
  <c r="E367" i="5"/>
  <c r="D367" i="5"/>
  <c r="AH366" i="5"/>
  <c r="O366" i="5"/>
  <c r="M366" i="5"/>
  <c r="N366" i="5" s="1"/>
  <c r="K366" i="5"/>
  <c r="J366" i="5"/>
  <c r="E366" i="5"/>
  <c r="D366" i="5"/>
  <c r="AH365" i="5"/>
  <c r="O365" i="5"/>
  <c r="N365" i="5"/>
  <c r="M365" i="5"/>
  <c r="K365" i="5"/>
  <c r="J365" i="5"/>
  <c r="E365" i="5"/>
  <c r="D365" i="5"/>
  <c r="AH364" i="5"/>
  <c r="O364" i="5"/>
  <c r="N364" i="5"/>
  <c r="M364" i="5"/>
  <c r="K364" i="5"/>
  <c r="J364" i="5"/>
  <c r="E364" i="5"/>
  <c r="D364" i="5"/>
  <c r="AH363" i="5"/>
  <c r="O363" i="5"/>
  <c r="M363" i="5"/>
  <c r="N363" i="5" s="1"/>
  <c r="K363" i="5"/>
  <c r="J363" i="5"/>
  <c r="E363" i="5"/>
  <c r="D363" i="5"/>
  <c r="AH362" i="5"/>
  <c r="O362" i="5"/>
  <c r="M362" i="5"/>
  <c r="N362" i="5" s="1"/>
  <c r="K362" i="5"/>
  <c r="J362" i="5"/>
  <c r="E362" i="5"/>
  <c r="D362" i="5"/>
  <c r="AH361" i="5"/>
  <c r="O361" i="5"/>
  <c r="M361" i="5"/>
  <c r="N361" i="5" s="1"/>
  <c r="K361" i="5"/>
  <c r="J361" i="5"/>
  <c r="E361" i="5"/>
  <c r="D361" i="5"/>
  <c r="AH360" i="5"/>
  <c r="O360" i="5"/>
  <c r="N360" i="5"/>
  <c r="M360" i="5"/>
  <c r="K360" i="5"/>
  <c r="J360" i="5"/>
  <c r="E360" i="5"/>
  <c r="D360" i="5"/>
  <c r="AH359" i="5"/>
  <c r="O359" i="5"/>
  <c r="N359" i="5"/>
  <c r="M359" i="5"/>
  <c r="K359" i="5"/>
  <c r="J359" i="5"/>
  <c r="E359" i="5"/>
  <c r="D359" i="5"/>
  <c r="AH358" i="5"/>
  <c r="O358" i="5"/>
  <c r="M358" i="5"/>
  <c r="N358" i="5" s="1"/>
  <c r="K358" i="5"/>
  <c r="J358" i="5"/>
  <c r="E358" i="5"/>
  <c r="D358" i="5"/>
  <c r="AH357" i="5"/>
  <c r="O357" i="5"/>
  <c r="N357" i="5"/>
  <c r="M357" i="5"/>
  <c r="K357" i="5"/>
  <c r="J357" i="5"/>
  <c r="E357" i="5"/>
  <c r="D357" i="5"/>
  <c r="AH356" i="5"/>
  <c r="O356" i="5"/>
  <c r="N356" i="5"/>
  <c r="M356" i="5"/>
  <c r="K356" i="5"/>
  <c r="J356" i="5"/>
  <c r="E356" i="5"/>
  <c r="D356" i="5"/>
  <c r="AH355" i="5"/>
  <c r="O355" i="5"/>
  <c r="M355" i="5"/>
  <c r="N355" i="5" s="1"/>
  <c r="K355" i="5"/>
  <c r="J355" i="5"/>
  <c r="E355" i="5"/>
  <c r="D355" i="5"/>
  <c r="AH354" i="5"/>
  <c r="O354" i="5"/>
  <c r="M354" i="5"/>
  <c r="N354" i="5" s="1"/>
  <c r="K354" i="5"/>
  <c r="J354" i="5"/>
  <c r="E354" i="5"/>
  <c r="D354" i="5"/>
  <c r="AH353" i="5"/>
  <c r="O353" i="5"/>
  <c r="M353" i="5"/>
  <c r="N353" i="5" s="1"/>
  <c r="K353" i="5"/>
  <c r="J353" i="5"/>
  <c r="E353" i="5"/>
  <c r="D353" i="5"/>
  <c r="AH352" i="5"/>
  <c r="O352" i="5"/>
  <c r="N352" i="5"/>
  <c r="M352" i="5"/>
  <c r="K352" i="5"/>
  <c r="J352" i="5"/>
  <c r="E352" i="5"/>
  <c r="D352" i="5"/>
  <c r="AH351" i="5"/>
  <c r="O351" i="5"/>
  <c r="N351" i="5"/>
  <c r="M351" i="5"/>
  <c r="K351" i="5"/>
  <c r="J351" i="5"/>
  <c r="E351" i="5"/>
  <c r="D351" i="5"/>
  <c r="AH350" i="5"/>
  <c r="O350" i="5"/>
  <c r="M350" i="5"/>
  <c r="N350" i="5" s="1"/>
  <c r="K350" i="5"/>
  <c r="J350" i="5"/>
  <c r="E350" i="5"/>
  <c r="D350" i="5"/>
  <c r="AH349" i="5"/>
  <c r="O349" i="5"/>
  <c r="N349" i="5"/>
  <c r="M349" i="5"/>
  <c r="K349" i="5"/>
  <c r="J349" i="5"/>
  <c r="E349" i="5"/>
  <c r="D349" i="5"/>
  <c r="AH348" i="5"/>
  <c r="O348" i="5"/>
  <c r="N348" i="5"/>
  <c r="M348" i="5"/>
  <c r="K348" i="5"/>
  <c r="J348" i="5"/>
  <c r="E348" i="5"/>
  <c r="D348" i="5"/>
  <c r="AH347" i="5"/>
  <c r="O347" i="5"/>
  <c r="M347" i="5"/>
  <c r="N347" i="5" s="1"/>
  <c r="K347" i="5"/>
  <c r="J347" i="5"/>
  <c r="E347" i="5"/>
  <c r="D347" i="5"/>
  <c r="AH346" i="5"/>
  <c r="O346" i="5"/>
  <c r="M346" i="5"/>
  <c r="N346" i="5" s="1"/>
  <c r="K346" i="5"/>
  <c r="J346" i="5"/>
  <c r="E346" i="5"/>
  <c r="D346" i="5"/>
  <c r="AH345" i="5"/>
  <c r="O345" i="5"/>
  <c r="M345" i="5"/>
  <c r="N345" i="5" s="1"/>
  <c r="K345" i="5"/>
  <c r="J345" i="5"/>
  <c r="E345" i="5"/>
  <c r="D345" i="5"/>
  <c r="AH344" i="5"/>
  <c r="O344" i="5"/>
  <c r="N344" i="5"/>
  <c r="M344" i="5"/>
  <c r="K344" i="5"/>
  <c r="J344" i="5"/>
  <c r="E344" i="5"/>
  <c r="D344" i="5"/>
  <c r="AH343" i="5"/>
  <c r="O343" i="5"/>
  <c r="N343" i="5"/>
  <c r="M343" i="5"/>
  <c r="K343" i="5"/>
  <c r="J343" i="5"/>
  <c r="E343" i="5"/>
  <c r="D343" i="5"/>
  <c r="AH342" i="5"/>
  <c r="O342" i="5"/>
  <c r="N342" i="5"/>
  <c r="M342" i="5"/>
  <c r="K342" i="5"/>
  <c r="J342" i="5"/>
  <c r="E342" i="5"/>
  <c r="D342" i="5"/>
  <c r="AH341" i="5"/>
  <c r="O341" i="5"/>
  <c r="N341" i="5"/>
  <c r="M341" i="5"/>
  <c r="K341" i="5"/>
  <c r="J341" i="5"/>
  <c r="E341" i="5"/>
  <c r="D341" i="5"/>
  <c r="AH340" i="5"/>
  <c r="O340" i="5"/>
  <c r="M340" i="5"/>
  <c r="N340" i="5" s="1"/>
  <c r="K340" i="5"/>
  <c r="J340" i="5"/>
  <c r="E340" i="5"/>
  <c r="D340" i="5"/>
  <c r="AH339" i="5"/>
  <c r="O339" i="5"/>
  <c r="M339" i="5"/>
  <c r="N339" i="5" s="1"/>
  <c r="K339" i="5"/>
  <c r="J339" i="5"/>
  <c r="E339" i="5"/>
  <c r="D339" i="5"/>
  <c r="AH338" i="5"/>
  <c r="O338" i="5"/>
  <c r="M338" i="5"/>
  <c r="N338" i="5" s="1"/>
  <c r="K338" i="5"/>
  <c r="J338" i="5"/>
  <c r="E338" i="5"/>
  <c r="D338" i="5"/>
  <c r="AH337" i="5"/>
  <c r="O337" i="5"/>
  <c r="M337" i="5"/>
  <c r="N337" i="5" s="1"/>
  <c r="K337" i="5"/>
  <c r="J337" i="5"/>
  <c r="E337" i="5"/>
  <c r="D337" i="5"/>
  <c r="AH336" i="5"/>
  <c r="O336" i="5"/>
  <c r="M336" i="5"/>
  <c r="N336" i="5" s="1"/>
  <c r="K336" i="5"/>
  <c r="J336" i="5"/>
  <c r="E336" i="5"/>
  <c r="D336" i="5"/>
  <c r="AH335" i="5"/>
  <c r="O335" i="5"/>
  <c r="N335" i="5"/>
  <c r="M335" i="5"/>
  <c r="K335" i="5"/>
  <c r="J335" i="5"/>
  <c r="E335" i="5"/>
  <c r="D335" i="5"/>
  <c r="AH334" i="5"/>
  <c r="O334" i="5"/>
  <c r="M334" i="5"/>
  <c r="N334" i="5" s="1"/>
  <c r="K334" i="5"/>
  <c r="J334" i="5"/>
  <c r="E334" i="5"/>
  <c r="D334" i="5"/>
  <c r="AH333" i="5"/>
  <c r="O333" i="5"/>
  <c r="M333" i="5"/>
  <c r="N333" i="5" s="1"/>
  <c r="K333" i="5"/>
  <c r="J333" i="5"/>
  <c r="E333" i="5"/>
  <c r="D333" i="5"/>
  <c r="AH332" i="5"/>
  <c r="O332" i="5"/>
  <c r="N332" i="5"/>
  <c r="M332" i="5"/>
  <c r="K332" i="5"/>
  <c r="J332" i="5"/>
  <c r="E332" i="5"/>
  <c r="D332" i="5"/>
  <c r="AH331" i="5"/>
  <c r="O331" i="5"/>
  <c r="N331" i="5"/>
  <c r="M331" i="5"/>
  <c r="K331" i="5"/>
  <c r="J331" i="5"/>
  <c r="E331" i="5"/>
  <c r="D331" i="5"/>
  <c r="AH330" i="5"/>
  <c r="O330" i="5"/>
  <c r="N330" i="5"/>
  <c r="M330" i="5"/>
  <c r="K330" i="5"/>
  <c r="J330" i="5"/>
  <c r="E330" i="5"/>
  <c r="D330" i="5"/>
  <c r="AH329" i="5"/>
  <c r="O329" i="5"/>
  <c r="M329" i="5"/>
  <c r="N329" i="5" s="1"/>
  <c r="K329" i="5"/>
  <c r="J329" i="5"/>
  <c r="E329" i="5"/>
  <c r="D329" i="5"/>
  <c r="AH328" i="5"/>
  <c r="O328" i="5"/>
  <c r="M328" i="5"/>
  <c r="N328" i="5" s="1"/>
  <c r="K328" i="5"/>
  <c r="J328" i="5"/>
  <c r="E328" i="5"/>
  <c r="D328" i="5"/>
  <c r="AH327" i="5"/>
  <c r="O327" i="5"/>
  <c r="M327" i="5"/>
  <c r="N327" i="5" s="1"/>
  <c r="K327" i="5"/>
  <c r="J327" i="5"/>
  <c r="E327" i="5"/>
  <c r="D327" i="5"/>
  <c r="AH326" i="5"/>
  <c r="O326" i="5"/>
  <c r="N326" i="5"/>
  <c r="M326" i="5"/>
  <c r="K326" i="5"/>
  <c r="J326" i="5"/>
  <c r="E326" i="5"/>
  <c r="D326" i="5"/>
  <c r="AH325" i="5"/>
  <c r="O325" i="5"/>
  <c r="M325" i="5"/>
  <c r="N325" i="5" s="1"/>
  <c r="K325" i="5"/>
  <c r="J325" i="5"/>
  <c r="E325" i="5"/>
  <c r="D325" i="5"/>
  <c r="AH324" i="5"/>
  <c r="O324" i="5"/>
  <c r="N324" i="5"/>
  <c r="M324" i="5"/>
  <c r="K324" i="5"/>
  <c r="J324" i="5"/>
  <c r="E324" i="5"/>
  <c r="D324" i="5"/>
  <c r="AH323" i="5"/>
  <c r="O323" i="5"/>
  <c r="N323" i="5"/>
  <c r="M323" i="5"/>
  <c r="K323" i="5"/>
  <c r="J323" i="5"/>
  <c r="E323" i="5"/>
  <c r="D323" i="5"/>
  <c r="AH322" i="5"/>
  <c r="O322" i="5"/>
  <c r="N322" i="5"/>
  <c r="M322" i="5"/>
  <c r="K322" i="5"/>
  <c r="J322" i="5"/>
  <c r="E322" i="5"/>
  <c r="D322" i="5"/>
  <c r="AH321" i="5"/>
  <c r="O321" i="5"/>
  <c r="M321" i="5"/>
  <c r="N321" i="5" s="1"/>
  <c r="K321" i="5"/>
  <c r="J321" i="5"/>
  <c r="E321" i="5"/>
  <c r="D321" i="5"/>
  <c r="AH320" i="5"/>
  <c r="O320" i="5"/>
  <c r="M320" i="5"/>
  <c r="N320" i="5" s="1"/>
  <c r="K320" i="5"/>
  <c r="J320" i="5"/>
  <c r="E320" i="5"/>
  <c r="D320" i="5"/>
  <c r="AH319" i="5"/>
  <c r="O319" i="5"/>
  <c r="M319" i="5"/>
  <c r="N319" i="5" s="1"/>
  <c r="K319" i="5"/>
  <c r="J319" i="5"/>
  <c r="E319" i="5"/>
  <c r="D319" i="5"/>
  <c r="AH318" i="5"/>
  <c r="O318" i="5"/>
  <c r="N318" i="5"/>
  <c r="M318" i="5"/>
  <c r="K318" i="5"/>
  <c r="J318" i="5"/>
  <c r="E318" i="5"/>
  <c r="D318" i="5"/>
  <c r="AH317" i="5"/>
  <c r="O317" i="5"/>
  <c r="M317" i="5"/>
  <c r="N317" i="5" s="1"/>
  <c r="K317" i="5"/>
  <c r="J317" i="5"/>
  <c r="E317" i="5"/>
  <c r="D317" i="5"/>
  <c r="AH316" i="5"/>
  <c r="O316" i="5"/>
  <c r="N316" i="5"/>
  <c r="M316" i="5"/>
  <c r="K316" i="5"/>
  <c r="J316" i="5"/>
  <c r="E316" i="5"/>
  <c r="D316" i="5"/>
  <c r="AH315" i="5"/>
  <c r="O315" i="5"/>
  <c r="N315" i="5"/>
  <c r="M315" i="5"/>
  <c r="K315" i="5"/>
  <c r="J315" i="5"/>
  <c r="E315" i="5"/>
  <c r="D315" i="5"/>
  <c r="AH314" i="5"/>
  <c r="O314" i="5"/>
  <c r="N314" i="5"/>
  <c r="M314" i="5"/>
  <c r="K314" i="5"/>
  <c r="J314" i="5"/>
  <c r="E314" i="5"/>
  <c r="D314" i="5"/>
  <c r="AH313" i="5"/>
  <c r="O313" i="5"/>
  <c r="M313" i="5"/>
  <c r="N313" i="5" s="1"/>
  <c r="K313" i="5"/>
  <c r="J313" i="5"/>
  <c r="E313" i="5"/>
  <c r="D313" i="5"/>
  <c r="AH312" i="5"/>
  <c r="O312" i="5"/>
  <c r="M312" i="5"/>
  <c r="N312" i="5" s="1"/>
  <c r="K312" i="5"/>
  <c r="J312" i="5"/>
  <c r="E312" i="5"/>
  <c r="D312" i="5"/>
  <c r="AH311" i="5"/>
  <c r="O311" i="5"/>
  <c r="M311" i="5"/>
  <c r="N311" i="5" s="1"/>
  <c r="K311" i="5"/>
  <c r="J311" i="5"/>
  <c r="E311" i="5"/>
  <c r="D311" i="5"/>
  <c r="AH310" i="5"/>
  <c r="O310" i="5"/>
  <c r="N310" i="5"/>
  <c r="M310" i="5"/>
  <c r="K310" i="5"/>
  <c r="J310" i="5"/>
  <c r="E310" i="5"/>
  <c r="D310" i="5"/>
  <c r="AH309" i="5"/>
  <c r="O309" i="5"/>
  <c r="M309" i="5"/>
  <c r="N309" i="5" s="1"/>
  <c r="K309" i="5"/>
  <c r="J309" i="5"/>
  <c r="E309" i="5"/>
  <c r="D309" i="5"/>
  <c r="AH308" i="5"/>
  <c r="O308" i="5"/>
  <c r="N308" i="5"/>
  <c r="M308" i="5"/>
  <c r="K308" i="5"/>
  <c r="J308" i="5"/>
  <c r="E308" i="5"/>
  <c r="D308" i="5"/>
  <c r="AH307" i="5"/>
  <c r="O307" i="5"/>
  <c r="N307" i="5"/>
  <c r="M307" i="5"/>
  <c r="K307" i="5"/>
  <c r="J307" i="5"/>
  <c r="E307" i="5"/>
  <c r="D307" i="5"/>
  <c r="AH306" i="5"/>
  <c r="O306" i="5"/>
  <c r="N306" i="5"/>
  <c r="M306" i="5"/>
  <c r="K306" i="5"/>
  <c r="J306" i="5"/>
  <c r="E306" i="5"/>
  <c r="D306" i="5"/>
  <c r="AH305" i="5"/>
  <c r="O305" i="5"/>
  <c r="M305" i="5"/>
  <c r="N305" i="5" s="1"/>
  <c r="K305" i="5"/>
  <c r="J305" i="5"/>
  <c r="E305" i="5"/>
  <c r="D305" i="5"/>
  <c r="AH304" i="5"/>
  <c r="O304" i="5"/>
  <c r="N304" i="5"/>
  <c r="M304" i="5"/>
  <c r="K304" i="5"/>
  <c r="J304" i="5"/>
  <c r="E304" i="5"/>
  <c r="D304" i="5"/>
  <c r="AH303" i="5"/>
  <c r="O303" i="5"/>
  <c r="M303" i="5"/>
  <c r="N303" i="5" s="1"/>
  <c r="K303" i="5"/>
  <c r="J303" i="5"/>
  <c r="E303" i="5"/>
  <c r="D303" i="5"/>
  <c r="AH302" i="5"/>
  <c r="O302" i="5"/>
  <c r="N302" i="5"/>
  <c r="M302" i="5"/>
  <c r="K302" i="5"/>
  <c r="J302" i="5"/>
  <c r="E302" i="5"/>
  <c r="D302" i="5"/>
  <c r="AH301" i="5"/>
  <c r="O301" i="5"/>
  <c r="M301" i="5"/>
  <c r="N301" i="5" s="1"/>
  <c r="K301" i="5"/>
  <c r="J301" i="5"/>
  <c r="E301" i="5"/>
  <c r="D301" i="5"/>
  <c r="AH300" i="5"/>
  <c r="O300" i="5"/>
  <c r="N300" i="5"/>
  <c r="M300" i="5"/>
  <c r="K300" i="5"/>
  <c r="J300" i="5"/>
  <c r="E300" i="5"/>
  <c r="D300" i="5"/>
  <c r="AH299" i="5"/>
  <c r="O299" i="5"/>
  <c r="N299" i="5"/>
  <c r="M299" i="5"/>
  <c r="K299" i="5"/>
  <c r="J299" i="5"/>
  <c r="E299" i="5"/>
  <c r="D299" i="5"/>
  <c r="AH298" i="5"/>
  <c r="O298" i="5"/>
  <c r="N298" i="5"/>
  <c r="M298" i="5"/>
  <c r="K298" i="5"/>
  <c r="J298" i="5"/>
  <c r="E298" i="5"/>
  <c r="D298" i="5"/>
  <c r="AH297" i="5"/>
  <c r="O297" i="5"/>
  <c r="M297" i="5"/>
  <c r="N297" i="5" s="1"/>
  <c r="K297" i="5"/>
  <c r="J297" i="5"/>
  <c r="E297" i="5"/>
  <c r="D297" i="5"/>
  <c r="AH296" i="5"/>
  <c r="O296" i="5"/>
  <c r="M296" i="5"/>
  <c r="N296" i="5" s="1"/>
  <c r="K296" i="5"/>
  <c r="J296" i="5"/>
  <c r="E296" i="5"/>
  <c r="D296" i="5"/>
  <c r="AH295" i="5"/>
  <c r="O295" i="5"/>
  <c r="N295" i="5"/>
  <c r="M295" i="5"/>
  <c r="K295" i="5"/>
  <c r="J295" i="5"/>
  <c r="E295" i="5"/>
  <c r="D295" i="5"/>
  <c r="AH294" i="5"/>
  <c r="O294" i="5"/>
  <c r="M294" i="5"/>
  <c r="N294" i="5" s="1"/>
  <c r="K294" i="5"/>
  <c r="J294" i="5"/>
  <c r="E294" i="5"/>
  <c r="D294" i="5"/>
  <c r="AH293" i="5"/>
  <c r="O293" i="5"/>
  <c r="M293" i="5"/>
  <c r="N293" i="5" s="1"/>
  <c r="K293" i="5"/>
  <c r="J293" i="5"/>
  <c r="E293" i="5"/>
  <c r="D293" i="5"/>
  <c r="AH292" i="5"/>
  <c r="O292" i="5"/>
  <c r="N292" i="5"/>
  <c r="M292" i="5"/>
  <c r="K292" i="5"/>
  <c r="J292" i="5"/>
  <c r="E292" i="5"/>
  <c r="D292" i="5"/>
  <c r="AH291" i="5"/>
  <c r="O291" i="5"/>
  <c r="M291" i="5"/>
  <c r="N291" i="5" s="1"/>
  <c r="K291" i="5"/>
  <c r="J291" i="5"/>
  <c r="E291" i="5"/>
  <c r="D291" i="5"/>
  <c r="AH290" i="5"/>
  <c r="O290" i="5"/>
  <c r="M290" i="5"/>
  <c r="N290" i="5" s="1"/>
  <c r="K290" i="5"/>
  <c r="J290" i="5"/>
  <c r="E290" i="5"/>
  <c r="D290" i="5"/>
  <c r="AH289" i="5"/>
  <c r="O289" i="5"/>
  <c r="M289" i="5"/>
  <c r="N289" i="5" s="1"/>
  <c r="K289" i="5"/>
  <c r="J289" i="5"/>
  <c r="E289" i="5"/>
  <c r="D289" i="5"/>
  <c r="AH288" i="5"/>
  <c r="O288" i="5"/>
  <c r="N288" i="5"/>
  <c r="M288" i="5"/>
  <c r="K288" i="5"/>
  <c r="J288" i="5"/>
  <c r="E288" i="5"/>
  <c r="D288" i="5"/>
  <c r="AH287" i="5"/>
  <c r="O287" i="5"/>
  <c r="N287" i="5"/>
  <c r="M287" i="5"/>
  <c r="K287" i="5"/>
  <c r="J287" i="5"/>
  <c r="E287" i="5"/>
  <c r="D287" i="5"/>
  <c r="AH286" i="5"/>
  <c r="O286" i="5"/>
  <c r="M286" i="5"/>
  <c r="N286" i="5" s="1"/>
  <c r="K286" i="5"/>
  <c r="J286" i="5"/>
  <c r="E286" i="5"/>
  <c r="D286" i="5"/>
  <c r="AH285" i="5"/>
  <c r="O285" i="5"/>
  <c r="M285" i="5"/>
  <c r="N285" i="5" s="1"/>
  <c r="K285" i="5"/>
  <c r="J285" i="5"/>
  <c r="E285" i="5"/>
  <c r="D285" i="5"/>
  <c r="AH284" i="5"/>
  <c r="O284" i="5"/>
  <c r="N284" i="5"/>
  <c r="M284" i="5"/>
  <c r="K284" i="5"/>
  <c r="J284" i="5"/>
  <c r="E284" i="5"/>
  <c r="D284" i="5"/>
  <c r="AH283" i="5"/>
  <c r="O283" i="5"/>
  <c r="M283" i="5"/>
  <c r="N283" i="5" s="1"/>
  <c r="K283" i="5"/>
  <c r="J283" i="5"/>
  <c r="E283" i="5"/>
  <c r="D283" i="5"/>
  <c r="AH282" i="5"/>
  <c r="O282" i="5"/>
  <c r="M282" i="5"/>
  <c r="N282" i="5" s="1"/>
  <c r="K282" i="5"/>
  <c r="J282" i="5"/>
  <c r="E282" i="5"/>
  <c r="D282" i="5"/>
  <c r="AH281" i="5"/>
  <c r="O281" i="5"/>
  <c r="M281" i="5"/>
  <c r="N281" i="5" s="1"/>
  <c r="K281" i="5"/>
  <c r="J281" i="5"/>
  <c r="E281" i="5"/>
  <c r="D281" i="5"/>
  <c r="AH280" i="5"/>
  <c r="O280" i="5"/>
  <c r="N280" i="5"/>
  <c r="M280" i="5"/>
  <c r="K280" i="5"/>
  <c r="J280" i="5"/>
  <c r="E280" i="5"/>
  <c r="D280" i="5"/>
  <c r="AH279" i="5"/>
  <c r="O279" i="5"/>
  <c r="M279" i="5"/>
  <c r="N279" i="5" s="1"/>
  <c r="K279" i="5"/>
  <c r="J279" i="5"/>
  <c r="E279" i="5"/>
  <c r="D279" i="5"/>
  <c r="AH278" i="5"/>
  <c r="O278" i="5"/>
  <c r="M278" i="5"/>
  <c r="N278" i="5" s="1"/>
  <c r="K278" i="5"/>
  <c r="J278" i="5"/>
  <c r="E278" i="5"/>
  <c r="D278" i="5"/>
  <c r="AH277" i="5"/>
  <c r="O277" i="5"/>
  <c r="M277" i="5"/>
  <c r="N277" i="5" s="1"/>
  <c r="K277" i="5"/>
  <c r="J277" i="5"/>
  <c r="E277" i="5"/>
  <c r="D277" i="5"/>
  <c r="AH276" i="5"/>
  <c r="O276" i="5"/>
  <c r="N276" i="5"/>
  <c r="M276" i="5"/>
  <c r="K276" i="5"/>
  <c r="J276" i="5"/>
  <c r="E276" i="5"/>
  <c r="D276" i="5"/>
  <c r="AH275" i="5"/>
  <c r="O275" i="5"/>
  <c r="M275" i="5"/>
  <c r="N275" i="5" s="1"/>
  <c r="K275" i="5"/>
  <c r="J275" i="5"/>
  <c r="E275" i="5"/>
  <c r="D275" i="5"/>
  <c r="AH274" i="5"/>
  <c r="O274" i="5"/>
  <c r="M274" i="5"/>
  <c r="N274" i="5" s="1"/>
  <c r="K274" i="5"/>
  <c r="J274" i="5"/>
  <c r="E274" i="5"/>
  <c r="D274" i="5"/>
  <c r="AH273" i="5"/>
  <c r="O273" i="5"/>
  <c r="M273" i="5"/>
  <c r="N273" i="5" s="1"/>
  <c r="K273" i="5"/>
  <c r="J273" i="5"/>
  <c r="E273" i="5"/>
  <c r="D273" i="5"/>
  <c r="AH272" i="5"/>
  <c r="O272" i="5"/>
  <c r="N272" i="5"/>
  <c r="M272" i="5"/>
  <c r="K272" i="5"/>
  <c r="J272" i="5"/>
  <c r="E272" i="5"/>
  <c r="D272" i="5"/>
  <c r="AH271" i="5"/>
  <c r="O271" i="5"/>
  <c r="N271" i="5"/>
  <c r="M271" i="5"/>
  <c r="K271" i="5"/>
  <c r="J271" i="5"/>
  <c r="E271" i="5"/>
  <c r="D271" i="5"/>
  <c r="AH270" i="5"/>
  <c r="O270" i="5"/>
  <c r="M270" i="5"/>
  <c r="N270" i="5" s="1"/>
  <c r="K270" i="5"/>
  <c r="J270" i="5"/>
  <c r="E270" i="5"/>
  <c r="D270" i="5"/>
  <c r="AH269" i="5"/>
  <c r="O269" i="5"/>
  <c r="M269" i="5"/>
  <c r="N269" i="5" s="1"/>
  <c r="K269" i="5"/>
  <c r="J269" i="5"/>
  <c r="E269" i="5"/>
  <c r="D269" i="5"/>
  <c r="AH268" i="5"/>
  <c r="O268" i="5"/>
  <c r="M268" i="5"/>
  <c r="N268" i="5" s="1"/>
  <c r="K268" i="5"/>
  <c r="J268" i="5"/>
  <c r="E268" i="5"/>
  <c r="D268" i="5"/>
  <c r="AH267" i="5"/>
  <c r="O267" i="5"/>
  <c r="M267" i="5"/>
  <c r="N267" i="5" s="1"/>
  <c r="K267" i="5"/>
  <c r="J267" i="5"/>
  <c r="E267" i="5"/>
  <c r="D267" i="5"/>
  <c r="AH266" i="5"/>
  <c r="O266" i="5"/>
  <c r="M266" i="5"/>
  <c r="N266" i="5" s="1"/>
  <c r="K266" i="5"/>
  <c r="J266" i="5"/>
  <c r="E266" i="5"/>
  <c r="D266" i="5"/>
  <c r="AH265" i="5"/>
  <c r="O265" i="5"/>
  <c r="M265" i="5"/>
  <c r="N265" i="5" s="1"/>
  <c r="K265" i="5"/>
  <c r="J265" i="5"/>
  <c r="E265" i="5"/>
  <c r="D265" i="5"/>
  <c r="AH264" i="5"/>
  <c r="O264" i="5"/>
  <c r="N264" i="5"/>
  <c r="M264" i="5"/>
  <c r="K264" i="5"/>
  <c r="J264" i="5"/>
  <c r="E264" i="5"/>
  <c r="D264" i="5"/>
  <c r="AH263" i="5"/>
  <c r="O263" i="5"/>
  <c r="N263" i="5"/>
  <c r="M263" i="5"/>
  <c r="K263" i="5"/>
  <c r="J263" i="5"/>
  <c r="E263" i="5"/>
  <c r="D263" i="5"/>
  <c r="AH262" i="5"/>
  <c r="O262" i="5"/>
  <c r="N262" i="5"/>
  <c r="M262" i="5"/>
  <c r="K262" i="5"/>
  <c r="J262" i="5"/>
  <c r="E262" i="5"/>
  <c r="D262" i="5"/>
  <c r="AH261" i="5"/>
  <c r="O261" i="5"/>
  <c r="M261" i="5"/>
  <c r="N261" i="5" s="1"/>
  <c r="K261" i="5"/>
  <c r="J261" i="5"/>
  <c r="E261" i="5"/>
  <c r="D261" i="5"/>
  <c r="AH260" i="5"/>
  <c r="O260" i="5"/>
  <c r="N260" i="5"/>
  <c r="M260" i="5"/>
  <c r="K260" i="5"/>
  <c r="J260" i="5"/>
  <c r="E260" i="5"/>
  <c r="D260" i="5"/>
  <c r="AH259" i="5"/>
  <c r="O259" i="5"/>
  <c r="M259" i="5"/>
  <c r="N259" i="5" s="1"/>
  <c r="K259" i="5"/>
  <c r="J259" i="5"/>
  <c r="E259" i="5"/>
  <c r="D259" i="5"/>
  <c r="AH258" i="5"/>
  <c r="O258" i="5"/>
  <c r="M258" i="5"/>
  <c r="N258" i="5" s="1"/>
  <c r="K258" i="5"/>
  <c r="J258" i="5"/>
  <c r="E258" i="5"/>
  <c r="D258" i="5"/>
  <c r="AH257" i="5"/>
  <c r="O257" i="5"/>
  <c r="M257" i="5"/>
  <c r="N257" i="5" s="1"/>
  <c r="K257" i="5"/>
  <c r="J257" i="5"/>
  <c r="E257" i="5"/>
  <c r="D257" i="5"/>
  <c r="AH256" i="5"/>
  <c r="O256" i="5"/>
  <c r="N256" i="5"/>
  <c r="M256" i="5"/>
  <c r="K256" i="5"/>
  <c r="J256" i="5"/>
  <c r="E256" i="5"/>
  <c r="D256" i="5"/>
  <c r="AH255" i="5"/>
  <c r="O255" i="5"/>
  <c r="M255" i="5"/>
  <c r="N255" i="5" s="1"/>
  <c r="K255" i="5"/>
  <c r="J255" i="5"/>
  <c r="E255" i="5"/>
  <c r="D255" i="5"/>
  <c r="AH254" i="5"/>
  <c r="O254" i="5"/>
  <c r="N254" i="5"/>
  <c r="M254" i="5"/>
  <c r="K254" i="5"/>
  <c r="J254" i="5"/>
  <c r="E254" i="5"/>
  <c r="D254" i="5"/>
  <c r="AH253" i="5"/>
  <c r="O253" i="5"/>
  <c r="M253" i="5"/>
  <c r="N253" i="5" s="1"/>
  <c r="K253" i="5"/>
  <c r="J253" i="5"/>
  <c r="E253" i="5"/>
  <c r="D253" i="5"/>
  <c r="AH252" i="5"/>
  <c r="O252" i="5"/>
  <c r="N252" i="5"/>
  <c r="M252" i="5"/>
  <c r="K252" i="5"/>
  <c r="J252" i="5"/>
  <c r="E252" i="5"/>
  <c r="D252" i="5"/>
  <c r="AH251" i="5"/>
  <c r="O251" i="5"/>
  <c r="M251" i="5"/>
  <c r="N251" i="5" s="1"/>
  <c r="K251" i="5"/>
  <c r="J251" i="5"/>
  <c r="E251" i="5"/>
  <c r="D251" i="5"/>
  <c r="AH250" i="5"/>
  <c r="O250" i="5"/>
  <c r="M250" i="5"/>
  <c r="N250" i="5" s="1"/>
  <c r="K250" i="5"/>
  <c r="J250" i="5"/>
  <c r="E250" i="5"/>
  <c r="D250" i="5"/>
  <c r="AH249" i="5"/>
  <c r="O249" i="5"/>
  <c r="N249" i="5"/>
  <c r="M249" i="5"/>
  <c r="K249" i="5"/>
  <c r="J249" i="5"/>
  <c r="E249" i="5"/>
  <c r="D249" i="5"/>
  <c r="AH248" i="5"/>
  <c r="O248" i="5"/>
  <c r="N248" i="5"/>
  <c r="M248" i="5"/>
  <c r="K248" i="5"/>
  <c r="J248" i="5"/>
  <c r="E248" i="5"/>
  <c r="D248" i="5"/>
  <c r="AH247" i="5"/>
  <c r="O247" i="5"/>
  <c r="M247" i="5"/>
  <c r="N247" i="5" s="1"/>
  <c r="K247" i="5"/>
  <c r="J247" i="5"/>
  <c r="E247" i="5"/>
  <c r="D247" i="5"/>
  <c r="AH246" i="5"/>
  <c r="O246" i="5"/>
  <c r="M246" i="5"/>
  <c r="N246" i="5" s="1"/>
  <c r="K246" i="5"/>
  <c r="J246" i="5"/>
  <c r="E246" i="5"/>
  <c r="D246" i="5"/>
  <c r="AH245" i="5"/>
  <c r="O245" i="5"/>
  <c r="M245" i="5"/>
  <c r="N245" i="5" s="1"/>
  <c r="K245" i="5"/>
  <c r="J245" i="5"/>
  <c r="E245" i="5"/>
  <c r="D245" i="5"/>
  <c r="AH244" i="5"/>
  <c r="O244" i="5"/>
  <c r="M244" i="5"/>
  <c r="N244" i="5" s="1"/>
  <c r="K244" i="5"/>
  <c r="J244" i="5"/>
  <c r="E244" i="5"/>
  <c r="D244" i="5"/>
  <c r="AH243" i="5"/>
  <c r="O243" i="5"/>
  <c r="M243" i="5"/>
  <c r="N243" i="5" s="1"/>
  <c r="K243" i="5"/>
  <c r="J243" i="5"/>
  <c r="E243" i="5"/>
  <c r="D243" i="5"/>
  <c r="AH242" i="5"/>
  <c r="O242" i="5"/>
  <c r="M242" i="5"/>
  <c r="N242" i="5" s="1"/>
  <c r="K242" i="5"/>
  <c r="J242" i="5"/>
  <c r="E242" i="5"/>
  <c r="D242" i="5"/>
  <c r="AH241" i="5"/>
  <c r="O241" i="5"/>
  <c r="N241" i="5"/>
  <c r="M241" i="5"/>
  <c r="K241" i="5"/>
  <c r="J241" i="5"/>
  <c r="E241" i="5"/>
  <c r="D241" i="5"/>
  <c r="AH240" i="5"/>
  <c r="O240" i="5"/>
  <c r="N240" i="5"/>
  <c r="M240" i="5"/>
  <c r="K240" i="5"/>
  <c r="J240" i="5"/>
  <c r="E240" i="5"/>
  <c r="D240" i="5"/>
  <c r="AH239" i="5"/>
  <c r="O239" i="5"/>
  <c r="M239" i="5"/>
  <c r="N239" i="5" s="1"/>
  <c r="K239" i="5"/>
  <c r="J239" i="5"/>
  <c r="E239" i="5"/>
  <c r="D239" i="5"/>
  <c r="AH238" i="5"/>
  <c r="O238" i="5"/>
  <c r="M238" i="5"/>
  <c r="N238" i="5" s="1"/>
  <c r="K238" i="5"/>
  <c r="J238" i="5"/>
  <c r="E238" i="5"/>
  <c r="D238" i="5"/>
  <c r="AH237" i="5"/>
  <c r="O237" i="5"/>
  <c r="N237" i="5"/>
  <c r="M237" i="5"/>
  <c r="K237" i="5"/>
  <c r="J237" i="5"/>
  <c r="E237" i="5"/>
  <c r="D237" i="5"/>
  <c r="AH236" i="5"/>
  <c r="O236" i="5"/>
  <c r="M236" i="5"/>
  <c r="N236" i="5" s="1"/>
  <c r="K236" i="5"/>
  <c r="J236" i="5"/>
  <c r="E236" i="5"/>
  <c r="D236" i="5"/>
  <c r="AH235" i="5"/>
  <c r="O235" i="5"/>
  <c r="M235" i="5"/>
  <c r="N235" i="5" s="1"/>
  <c r="K235" i="5"/>
  <c r="J235" i="5"/>
  <c r="E235" i="5"/>
  <c r="D235" i="5"/>
  <c r="AH234" i="5"/>
  <c r="O234" i="5"/>
  <c r="M234" i="5"/>
  <c r="N234" i="5" s="1"/>
  <c r="K234" i="5"/>
  <c r="J234" i="5"/>
  <c r="E234" i="5"/>
  <c r="D234" i="5"/>
  <c r="AH233" i="5"/>
  <c r="O233" i="5"/>
  <c r="N233" i="5"/>
  <c r="M233" i="5"/>
  <c r="K233" i="5"/>
  <c r="J233" i="5"/>
  <c r="E233" i="5"/>
  <c r="D233" i="5"/>
  <c r="AH232" i="5"/>
  <c r="O232" i="5"/>
  <c r="M232" i="5"/>
  <c r="N232" i="5" s="1"/>
  <c r="K232" i="5"/>
  <c r="J232" i="5"/>
  <c r="E232" i="5"/>
  <c r="D232" i="5"/>
  <c r="AH231" i="5"/>
  <c r="O231" i="5"/>
  <c r="N231" i="5"/>
  <c r="M231" i="5"/>
  <c r="K231" i="5"/>
  <c r="J231" i="5"/>
  <c r="E231" i="5"/>
  <c r="D231" i="5"/>
  <c r="AH230" i="5"/>
  <c r="O230" i="5"/>
  <c r="N230" i="5"/>
  <c r="M230" i="5"/>
  <c r="K230" i="5"/>
  <c r="J230" i="5"/>
  <c r="E230" i="5"/>
  <c r="D230" i="5"/>
  <c r="AH229" i="5"/>
  <c r="O229" i="5"/>
  <c r="N229" i="5"/>
  <c r="M229" i="5"/>
  <c r="K229" i="5"/>
  <c r="J229" i="5"/>
  <c r="E229" i="5"/>
  <c r="D229" i="5"/>
  <c r="AH228" i="5"/>
  <c r="O228" i="5"/>
  <c r="M228" i="5"/>
  <c r="N228" i="5" s="1"/>
  <c r="K228" i="5"/>
  <c r="J228" i="5"/>
  <c r="E228" i="5"/>
  <c r="D228" i="5"/>
  <c r="AH227" i="5"/>
  <c r="O227" i="5"/>
  <c r="N227" i="5"/>
  <c r="M227" i="5"/>
  <c r="K227" i="5"/>
  <c r="J227" i="5"/>
  <c r="E227" i="5"/>
  <c r="D227" i="5"/>
  <c r="AH226" i="5"/>
  <c r="O226" i="5"/>
  <c r="M226" i="5"/>
  <c r="N226" i="5" s="1"/>
  <c r="K226" i="5"/>
  <c r="J226" i="5"/>
  <c r="E226" i="5"/>
  <c r="D226" i="5"/>
  <c r="AH225" i="5"/>
  <c r="O225" i="5"/>
  <c r="N225" i="5"/>
  <c r="M225" i="5"/>
  <c r="K225" i="5"/>
  <c r="J225" i="5"/>
  <c r="E225" i="5"/>
  <c r="D225" i="5"/>
  <c r="AH224" i="5"/>
  <c r="O224" i="5"/>
  <c r="N224" i="5"/>
  <c r="M224" i="5"/>
  <c r="K224" i="5"/>
  <c r="J224" i="5"/>
  <c r="E224" i="5"/>
  <c r="D224" i="5"/>
  <c r="AH223" i="5"/>
  <c r="O223" i="5"/>
  <c r="N223" i="5"/>
  <c r="M223" i="5"/>
  <c r="K223" i="5"/>
  <c r="J223" i="5"/>
  <c r="E223" i="5"/>
  <c r="D223" i="5"/>
  <c r="AH222" i="5"/>
  <c r="O222" i="5"/>
  <c r="N222" i="5"/>
  <c r="M222" i="5"/>
  <c r="K222" i="5"/>
  <c r="J222" i="5"/>
  <c r="E222" i="5"/>
  <c r="D222" i="5"/>
  <c r="AH221" i="5"/>
  <c r="O221" i="5"/>
  <c r="N221" i="5"/>
  <c r="M221" i="5"/>
  <c r="K221" i="5"/>
  <c r="J221" i="5"/>
  <c r="E221" i="5"/>
  <c r="D221" i="5"/>
  <c r="AH220" i="5"/>
  <c r="O220" i="5"/>
  <c r="M220" i="5"/>
  <c r="N220" i="5" s="1"/>
  <c r="K220" i="5"/>
  <c r="J220" i="5"/>
  <c r="E220" i="5"/>
  <c r="D220" i="5"/>
  <c r="AH219" i="5"/>
  <c r="O219" i="5"/>
  <c r="N219" i="5"/>
  <c r="M219" i="5"/>
  <c r="K219" i="5"/>
  <c r="J219" i="5"/>
  <c r="E219" i="5"/>
  <c r="D219" i="5"/>
  <c r="AH218" i="5"/>
  <c r="O218" i="5"/>
  <c r="M218" i="5"/>
  <c r="N218" i="5" s="1"/>
  <c r="K218" i="5"/>
  <c r="J218" i="5"/>
  <c r="E218" i="5"/>
  <c r="D218" i="5"/>
  <c r="AH217" i="5"/>
  <c r="O217" i="5"/>
  <c r="N217" i="5"/>
  <c r="M217" i="5"/>
  <c r="K217" i="5"/>
  <c r="J217" i="5"/>
  <c r="E217" i="5"/>
  <c r="D217" i="5"/>
  <c r="AH216" i="5"/>
  <c r="O216" i="5"/>
  <c r="N216" i="5"/>
  <c r="M216" i="5"/>
  <c r="K216" i="5"/>
  <c r="J216" i="5"/>
  <c r="E216" i="5"/>
  <c r="D216" i="5"/>
  <c r="AH215" i="5"/>
  <c r="O215" i="5"/>
  <c r="N215" i="5"/>
  <c r="M215" i="5"/>
  <c r="K215" i="5"/>
  <c r="J215" i="5"/>
  <c r="E215" i="5"/>
  <c r="D215" i="5"/>
  <c r="AH214" i="5"/>
  <c r="O214" i="5"/>
  <c r="N214" i="5"/>
  <c r="M214" i="5"/>
  <c r="K214" i="5"/>
  <c r="J214" i="5"/>
  <c r="E214" i="5"/>
  <c r="D214" i="5"/>
  <c r="AH213" i="5"/>
  <c r="O213" i="5"/>
  <c r="N213" i="5"/>
  <c r="M213" i="5"/>
  <c r="K213" i="5"/>
  <c r="J213" i="5"/>
  <c r="E213" i="5"/>
  <c r="D213" i="5"/>
  <c r="AH212" i="5"/>
  <c r="O212" i="5"/>
  <c r="M212" i="5"/>
  <c r="N212" i="5" s="1"/>
  <c r="K212" i="5"/>
  <c r="J212" i="5"/>
  <c r="E212" i="5"/>
  <c r="D212" i="5"/>
  <c r="AH211" i="5"/>
  <c r="O211" i="5"/>
  <c r="N211" i="5"/>
  <c r="M211" i="5"/>
  <c r="K211" i="5"/>
  <c r="J211" i="5"/>
  <c r="E211" i="5"/>
  <c r="D211" i="5"/>
  <c r="AH210" i="5"/>
  <c r="O210" i="5"/>
  <c r="M210" i="5"/>
  <c r="N210" i="5" s="1"/>
  <c r="K210" i="5"/>
  <c r="J210" i="5"/>
  <c r="E210" i="5"/>
  <c r="D210" i="5"/>
  <c r="AH209" i="5"/>
  <c r="O209" i="5"/>
  <c r="N209" i="5"/>
  <c r="M209" i="5"/>
  <c r="K209" i="5"/>
  <c r="J209" i="5"/>
  <c r="E209" i="5"/>
  <c r="D209" i="5"/>
  <c r="AH208" i="5"/>
  <c r="O208" i="5"/>
  <c r="M208" i="5"/>
  <c r="N208" i="5" s="1"/>
  <c r="K208" i="5"/>
  <c r="J208" i="5"/>
  <c r="E208" i="5"/>
  <c r="D208" i="5"/>
  <c r="AH207" i="5"/>
  <c r="O207" i="5"/>
  <c r="M207" i="5"/>
  <c r="N207" i="5" s="1"/>
  <c r="K207" i="5"/>
  <c r="J207" i="5"/>
  <c r="E207" i="5"/>
  <c r="D207" i="5"/>
  <c r="AH206" i="5"/>
  <c r="O206" i="5"/>
  <c r="M206" i="5"/>
  <c r="N206" i="5" s="1"/>
  <c r="K206" i="5"/>
  <c r="J206" i="5"/>
  <c r="E206" i="5"/>
  <c r="D206" i="5"/>
  <c r="AH205" i="5"/>
  <c r="O205" i="5"/>
  <c r="M205" i="5"/>
  <c r="N205" i="5" s="1"/>
  <c r="K205" i="5"/>
  <c r="J205" i="5"/>
  <c r="E205" i="5"/>
  <c r="D205" i="5"/>
  <c r="AH204" i="5"/>
  <c r="O204" i="5"/>
  <c r="M204" i="5"/>
  <c r="N204" i="5" s="1"/>
  <c r="K204" i="5"/>
  <c r="J204" i="5"/>
  <c r="E204" i="5"/>
  <c r="D204" i="5"/>
  <c r="AH203" i="5"/>
  <c r="O203" i="5"/>
  <c r="M203" i="5"/>
  <c r="N203" i="5" s="1"/>
  <c r="K203" i="5"/>
  <c r="J203" i="5"/>
  <c r="E203" i="5"/>
  <c r="D203" i="5"/>
  <c r="AH202" i="5"/>
  <c r="O202" i="5"/>
  <c r="M202" i="5"/>
  <c r="N202" i="5" s="1"/>
  <c r="K202" i="5"/>
  <c r="J202" i="5"/>
  <c r="E202" i="5"/>
  <c r="D202" i="5"/>
  <c r="AH201" i="5"/>
  <c r="O201" i="5"/>
  <c r="N201" i="5"/>
  <c r="M201" i="5"/>
  <c r="K201" i="5"/>
  <c r="J201" i="5"/>
  <c r="E201" i="5"/>
  <c r="D201" i="5"/>
  <c r="AH200" i="5"/>
  <c r="O200" i="5"/>
  <c r="M200" i="5"/>
  <c r="N200" i="5" s="1"/>
  <c r="K200" i="5"/>
  <c r="J200" i="5"/>
  <c r="E200" i="5"/>
  <c r="D200" i="5"/>
  <c r="AH199" i="5"/>
  <c r="O199" i="5"/>
  <c r="M199" i="5"/>
  <c r="N199" i="5" s="1"/>
  <c r="K199" i="5"/>
  <c r="J199" i="5"/>
  <c r="E199" i="5"/>
  <c r="D199" i="5"/>
  <c r="AH198" i="5"/>
  <c r="O198" i="5"/>
  <c r="M198" i="5"/>
  <c r="N198" i="5" s="1"/>
  <c r="K198" i="5"/>
  <c r="J198" i="5"/>
  <c r="E198" i="5"/>
  <c r="D198" i="5"/>
  <c r="AH197" i="5"/>
  <c r="O197" i="5"/>
  <c r="M197" i="5"/>
  <c r="N197" i="5" s="1"/>
  <c r="K197" i="5"/>
  <c r="J197" i="5"/>
  <c r="E197" i="5"/>
  <c r="D197" i="5"/>
  <c r="AH196" i="5"/>
  <c r="O196" i="5"/>
  <c r="N196" i="5"/>
  <c r="M196" i="5"/>
  <c r="K196" i="5"/>
  <c r="J196" i="5"/>
  <c r="E196" i="5"/>
  <c r="D196" i="5"/>
  <c r="AH195" i="5"/>
  <c r="O195" i="5"/>
  <c r="M195" i="5"/>
  <c r="N195" i="5" s="1"/>
  <c r="K195" i="5"/>
  <c r="J195" i="5"/>
  <c r="E195" i="5"/>
  <c r="D195" i="5"/>
  <c r="AH194" i="5"/>
  <c r="O194" i="5"/>
  <c r="M194" i="5"/>
  <c r="N194" i="5" s="1"/>
  <c r="K194" i="5"/>
  <c r="J194" i="5"/>
  <c r="E194" i="5"/>
  <c r="D194" i="5"/>
  <c r="AH193" i="5"/>
  <c r="O193" i="5"/>
  <c r="N193" i="5"/>
  <c r="M193" i="5"/>
  <c r="K193" i="5"/>
  <c r="J193" i="5"/>
  <c r="E193" i="5"/>
  <c r="D193" i="5"/>
  <c r="AH192" i="5"/>
  <c r="O192" i="5"/>
  <c r="N192" i="5"/>
  <c r="M192" i="5"/>
  <c r="K192" i="5"/>
  <c r="J192" i="5"/>
  <c r="E192" i="5"/>
  <c r="D192" i="5"/>
  <c r="AH191" i="5"/>
  <c r="O191" i="5"/>
  <c r="N191" i="5"/>
  <c r="M191" i="5"/>
  <c r="K191" i="5"/>
  <c r="J191" i="5"/>
  <c r="E191" i="5"/>
  <c r="D191" i="5"/>
  <c r="AH190" i="5"/>
  <c r="O190" i="5"/>
  <c r="M190" i="5"/>
  <c r="N190" i="5" s="1"/>
  <c r="K190" i="5"/>
  <c r="J190" i="5"/>
  <c r="E190" i="5"/>
  <c r="D190" i="5"/>
  <c r="AH189" i="5"/>
  <c r="O189" i="5"/>
  <c r="M189" i="5"/>
  <c r="N189" i="5" s="1"/>
  <c r="K189" i="5"/>
  <c r="J189" i="5"/>
  <c r="E189" i="5"/>
  <c r="D189" i="5"/>
  <c r="AH188" i="5"/>
  <c r="O188" i="5"/>
  <c r="M188" i="5"/>
  <c r="N188" i="5" s="1"/>
  <c r="K188" i="5"/>
  <c r="J188" i="5"/>
  <c r="E188" i="5"/>
  <c r="D188" i="5"/>
  <c r="AH187" i="5"/>
  <c r="O187" i="5"/>
  <c r="M187" i="5"/>
  <c r="N187" i="5" s="1"/>
  <c r="K187" i="5"/>
  <c r="J187" i="5"/>
  <c r="E187" i="5"/>
  <c r="D187" i="5"/>
  <c r="AH186" i="5"/>
  <c r="O186" i="5"/>
  <c r="N186" i="5"/>
  <c r="M186" i="5"/>
  <c r="K186" i="5"/>
  <c r="J186" i="5"/>
  <c r="E186" i="5"/>
  <c r="D186" i="5"/>
  <c r="AH185" i="5"/>
  <c r="O185" i="5"/>
  <c r="N185" i="5"/>
  <c r="M185" i="5"/>
  <c r="K185" i="5"/>
  <c r="J185" i="5"/>
  <c r="E185" i="5"/>
  <c r="D185" i="5"/>
  <c r="AH184" i="5"/>
  <c r="O184" i="5"/>
  <c r="M184" i="5"/>
  <c r="N184" i="5" s="1"/>
  <c r="K184" i="5"/>
  <c r="J184" i="5"/>
  <c r="E184" i="5"/>
  <c r="D184" i="5"/>
  <c r="AH183" i="5"/>
  <c r="O183" i="5"/>
  <c r="N183" i="5"/>
  <c r="M183" i="5"/>
  <c r="K183" i="5"/>
  <c r="J183" i="5"/>
  <c r="E183" i="5"/>
  <c r="D183" i="5"/>
  <c r="AH182" i="5"/>
  <c r="O182" i="5"/>
  <c r="M182" i="5"/>
  <c r="N182" i="5" s="1"/>
  <c r="K182" i="5"/>
  <c r="J182" i="5"/>
  <c r="E182" i="5"/>
  <c r="D182" i="5"/>
  <c r="AH181" i="5"/>
  <c r="O181" i="5"/>
  <c r="M181" i="5"/>
  <c r="N181" i="5" s="1"/>
  <c r="K181" i="5"/>
  <c r="J181" i="5"/>
  <c r="E181" i="5"/>
  <c r="D181" i="5"/>
  <c r="AH180" i="5"/>
  <c r="O180" i="5"/>
  <c r="N180" i="5"/>
  <c r="M180" i="5"/>
  <c r="K180" i="5"/>
  <c r="J180" i="5"/>
  <c r="E180" i="5"/>
  <c r="D180" i="5"/>
  <c r="AH179" i="5"/>
  <c r="O179" i="5"/>
  <c r="N179" i="5"/>
  <c r="M179" i="5"/>
  <c r="K179" i="5"/>
  <c r="J179" i="5"/>
  <c r="E179" i="5"/>
  <c r="D179" i="5"/>
  <c r="AH178" i="5"/>
  <c r="O178" i="5"/>
  <c r="N178" i="5"/>
  <c r="M178" i="5"/>
  <c r="K178" i="5"/>
  <c r="J178" i="5"/>
  <c r="E178" i="5"/>
  <c r="D178" i="5"/>
  <c r="AH177" i="5"/>
  <c r="O177" i="5"/>
  <c r="N177" i="5"/>
  <c r="M177" i="5"/>
  <c r="K177" i="5"/>
  <c r="J177" i="5"/>
  <c r="E177" i="5"/>
  <c r="D177" i="5"/>
  <c r="AH176" i="5"/>
  <c r="O176" i="5"/>
  <c r="M176" i="5"/>
  <c r="N176" i="5" s="1"/>
  <c r="K176" i="5"/>
  <c r="J176" i="5"/>
  <c r="E176" i="5"/>
  <c r="D176" i="5"/>
  <c r="AH175" i="5"/>
  <c r="O175" i="5"/>
  <c r="N175" i="5"/>
  <c r="M175" i="5"/>
  <c r="K175" i="5"/>
  <c r="J175" i="5"/>
  <c r="E175" i="5"/>
  <c r="D175" i="5"/>
  <c r="AH174" i="5"/>
  <c r="O174" i="5"/>
  <c r="M174" i="5"/>
  <c r="N174" i="5" s="1"/>
  <c r="K174" i="5"/>
  <c r="J174" i="5"/>
  <c r="E174" i="5"/>
  <c r="D174" i="5"/>
  <c r="AH173" i="5"/>
  <c r="O173" i="5"/>
  <c r="M173" i="5"/>
  <c r="N173" i="5" s="1"/>
  <c r="K173" i="5"/>
  <c r="J173" i="5"/>
  <c r="E173" i="5"/>
  <c r="D173" i="5"/>
  <c r="AH172" i="5"/>
  <c r="O172" i="5"/>
  <c r="N172" i="5"/>
  <c r="M172" i="5"/>
  <c r="K172" i="5"/>
  <c r="J172" i="5"/>
  <c r="E172" i="5"/>
  <c r="D172" i="5"/>
  <c r="AH171" i="5"/>
  <c r="O171" i="5"/>
  <c r="N171" i="5"/>
  <c r="M171" i="5"/>
  <c r="K171" i="5"/>
  <c r="J171" i="5"/>
  <c r="E171" i="5"/>
  <c r="D171" i="5"/>
  <c r="AH170" i="5"/>
  <c r="O170" i="5"/>
  <c r="N170" i="5"/>
  <c r="M170" i="5"/>
  <c r="K170" i="5"/>
  <c r="J170" i="5"/>
  <c r="E170" i="5"/>
  <c r="D170" i="5"/>
  <c r="AH169" i="5"/>
  <c r="O169" i="5"/>
  <c r="N169" i="5"/>
  <c r="M169" i="5"/>
  <c r="K169" i="5"/>
  <c r="J169" i="5"/>
  <c r="E169" i="5"/>
  <c r="D169" i="5"/>
  <c r="AH168" i="5"/>
  <c r="O168" i="5"/>
  <c r="N168" i="5"/>
  <c r="M168" i="5"/>
  <c r="K168" i="5"/>
  <c r="J168" i="5"/>
  <c r="E168" i="5"/>
  <c r="D168" i="5"/>
  <c r="AH167" i="5"/>
  <c r="O167" i="5"/>
  <c r="N167" i="5"/>
  <c r="M167" i="5"/>
  <c r="K167" i="5"/>
  <c r="J167" i="5"/>
  <c r="E167" i="5"/>
  <c r="D167" i="5"/>
  <c r="AH166" i="5"/>
  <c r="O166" i="5"/>
  <c r="M166" i="5"/>
  <c r="N166" i="5" s="1"/>
  <c r="K166" i="5"/>
  <c r="J166" i="5"/>
  <c r="E166" i="5"/>
  <c r="D166" i="5"/>
  <c r="AH165" i="5"/>
  <c r="O165" i="5"/>
  <c r="N165" i="5"/>
  <c r="M165" i="5"/>
  <c r="K165" i="5"/>
  <c r="J165" i="5"/>
  <c r="E165" i="5"/>
  <c r="D165" i="5"/>
  <c r="AH164" i="5"/>
  <c r="O164" i="5"/>
  <c r="M164" i="5"/>
  <c r="N164" i="5" s="1"/>
  <c r="K164" i="5"/>
  <c r="J164" i="5"/>
  <c r="E164" i="5"/>
  <c r="D164" i="5"/>
  <c r="AH163" i="5"/>
  <c r="O163" i="5"/>
  <c r="N163" i="5"/>
  <c r="M163" i="5"/>
  <c r="K163" i="5"/>
  <c r="J163" i="5"/>
  <c r="E163" i="5"/>
  <c r="D163" i="5"/>
  <c r="AH162" i="5"/>
  <c r="O162" i="5"/>
  <c r="N162" i="5"/>
  <c r="M162" i="5"/>
  <c r="K162" i="5"/>
  <c r="J162" i="5"/>
  <c r="E162" i="5"/>
  <c r="D162" i="5"/>
  <c r="AH161" i="5"/>
  <c r="O161" i="5"/>
  <c r="N161" i="5"/>
  <c r="M161" i="5"/>
  <c r="K161" i="5"/>
  <c r="J161" i="5"/>
  <c r="E161" i="5"/>
  <c r="D161" i="5"/>
  <c r="AH160" i="5"/>
  <c r="O160" i="5"/>
  <c r="N160" i="5"/>
  <c r="M160" i="5"/>
  <c r="K160" i="5"/>
  <c r="J160" i="5"/>
  <c r="E160" i="5"/>
  <c r="D160" i="5"/>
  <c r="AH159" i="5"/>
  <c r="O159" i="5"/>
  <c r="N159" i="5"/>
  <c r="M159" i="5"/>
  <c r="K159" i="5"/>
  <c r="J159" i="5"/>
  <c r="E159" i="5"/>
  <c r="D159" i="5"/>
  <c r="AH158" i="5"/>
  <c r="O158" i="5"/>
  <c r="M158" i="5"/>
  <c r="N158" i="5" s="1"/>
  <c r="K158" i="5"/>
  <c r="J158" i="5"/>
  <c r="E158" i="5"/>
  <c r="D158" i="5"/>
  <c r="AH157" i="5"/>
  <c r="O157" i="5"/>
  <c r="M157" i="5"/>
  <c r="N157" i="5" s="1"/>
  <c r="K157" i="5"/>
  <c r="J157" i="5"/>
  <c r="E157" i="5"/>
  <c r="D157" i="5"/>
  <c r="AH156" i="5"/>
  <c r="O156" i="5"/>
  <c r="N156" i="5"/>
  <c r="M156" i="5"/>
  <c r="K156" i="5"/>
  <c r="J156" i="5"/>
  <c r="E156" i="5"/>
  <c r="D156" i="5"/>
  <c r="AH155" i="5"/>
  <c r="O155" i="5"/>
  <c r="M155" i="5"/>
  <c r="N155" i="5" s="1"/>
  <c r="K155" i="5"/>
  <c r="J155" i="5"/>
  <c r="E155" i="5"/>
  <c r="D155" i="5"/>
  <c r="AH154" i="5"/>
  <c r="O154" i="5"/>
  <c r="N154" i="5"/>
  <c r="M154" i="5"/>
  <c r="K154" i="5"/>
  <c r="J154" i="5"/>
  <c r="E154" i="5"/>
  <c r="D154" i="5"/>
  <c r="AH153" i="5"/>
  <c r="O153" i="5"/>
  <c r="N153" i="5"/>
  <c r="M153" i="5"/>
  <c r="K153" i="5"/>
  <c r="J153" i="5"/>
  <c r="E153" i="5"/>
  <c r="D153" i="5"/>
  <c r="AH152" i="5"/>
  <c r="O152" i="5"/>
  <c r="M152" i="5"/>
  <c r="N152" i="5" s="1"/>
  <c r="K152" i="5"/>
  <c r="J152" i="5"/>
  <c r="E152" i="5"/>
  <c r="D152" i="5"/>
  <c r="AH151" i="5"/>
  <c r="O151" i="5"/>
  <c r="N151" i="5"/>
  <c r="M151" i="5"/>
  <c r="K151" i="5"/>
  <c r="J151" i="5"/>
  <c r="E151" i="5"/>
  <c r="D151" i="5"/>
  <c r="AH150" i="5"/>
  <c r="O150" i="5"/>
  <c r="M150" i="5"/>
  <c r="N150" i="5" s="1"/>
  <c r="K150" i="5"/>
  <c r="J150" i="5"/>
  <c r="E150" i="5"/>
  <c r="D150" i="5"/>
  <c r="AH149" i="5"/>
  <c r="O149" i="5"/>
  <c r="N149" i="5"/>
  <c r="M149" i="5"/>
  <c r="K149" i="5"/>
  <c r="J149" i="5"/>
  <c r="E149" i="5"/>
  <c r="D149" i="5"/>
  <c r="AH148" i="5"/>
  <c r="O148" i="5"/>
  <c r="N148" i="5"/>
  <c r="M148" i="5"/>
  <c r="K148" i="5"/>
  <c r="J148" i="5"/>
  <c r="E148" i="5"/>
  <c r="D148" i="5"/>
  <c r="AH147" i="5"/>
  <c r="O147" i="5"/>
  <c r="N147" i="5"/>
  <c r="M147" i="5"/>
  <c r="K147" i="5"/>
  <c r="J147" i="5"/>
  <c r="E147" i="5"/>
  <c r="D147" i="5"/>
  <c r="AH146" i="5"/>
  <c r="O146" i="5"/>
  <c r="M146" i="5"/>
  <c r="N146" i="5" s="1"/>
  <c r="K146" i="5"/>
  <c r="J146" i="5"/>
  <c r="E146" i="5"/>
  <c r="D146" i="5"/>
  <c r="AH145" i="5"/>
  <c r="O145" i="5"/>
  <c r="N145" i="5"/>
  <c r="M145" i="5"/>
  <c r="K145" i="5"/>
  <c r="J145" i="5"/>
  <c r="E145" i="5"/>
  <c r="D145" i="5"/>
  <c r="AH144" i="5"/>
  <c r="O144" i="5"/>
  <c r="N144" i="5"/>
  <c r="M144" i="5"/>
  <c r="K144" i="5"/>
  <c r="J144" i="5"/>
  <c r="E144" i="5"/>
  <c r="D144" i="5"/>
  <c r="AH143" i="5"/>
  <c r="O143" i="5"/>
  <c r="M143" i="5"/>
  <c r="N143" i="5" s="1"/>
  <c r="K143" i="5"/>
  <c r="J143" i="5"/>
  <c r="E143" i="5"/>
  <c r="D143" i="5"/>
  <c r="AH142" i="5"/>
  <c r="O142" i="5"/>
  <c r="M142" i="5"/>
  <c r="N142" i="5" s="1"/>
  <c r="K142" i="5"/>
  <c r="J142" i="5"/>
  <c r="E142" i="5"/>
  <c r="D142" i="5"/>
  <c r="AH141" i="5"/>
  <c r="O141" i="5"/>
  <c r="M141" i="5"/>
  <c r="N141" i="5" s="1"/>
  <c r="K141" i="5"/>
  <c r="J141" i="5"/>
  <c r="E141" i="5"/>
  <c r="D141" i="5"/>
  <c r="AH140" i="5"/>
  <c r="O140" i="5"/>
  <c r="M140" i="5"/>
  <c r="N140" i="5" s="1"/>
  <c r="K140" i="5"/>
  <c r="J140" i="5"/>
  <c r="E140" i="5"/>
  <c r="D140" i="5"/>
  <c r="AH139" i="5"/>
  <c r="O139" i="5"/>
  <c r="M139" i="5"/>
  <c r="N139" i="5" s="1"/>
  <c r="K139" i="5"/>
  <c r="J139" i="5"/>
  <c r="E139" i="5"/>
  <c r="D139" i="5"/>
  <c r="AH138" i="5"/>
  <c r="O138" i="5"/>
  <c r="M138" i="5"/>
  <c r="N138" i="5" s="1"/>
  <c r="K138" i="5"/>
  <c r="J138" i="5"/>
  <c r="E138" i="5"/>
  <c r="D138" i="5"/>
  <c r="AH137" i="5"/>
  <c r="O137" i="5"/>
  <c r="N137" i="5"/>
  <c r="M137" i="5"/>
  <c r="K137" i="5"/>
  <c r="J137" i="5"/>
  <c r="E137" i="5"/>
  <c r="D137" i="5"/>
  <c r="AH136" i="5"/>
  <c r="O136" i="5"/>
  <c r="N136" i="5"/>
  <c r="M136" i="5"/>
  <c r="K136" i="5"/>
  <c r="J136" i="5"/>
  <c r="E136" i="5"/>
  <c r="D136" i="5"/>
  <c r="AH135" i="5"/>
  <c r="O135" i="5"/>
  <c r="M135" i="5"/>
  <c r="N135" i="5" s="1"/>
  <c r="K135" i="5"/>
  <c r="J135" i="5"/>
  <c r="E135" i="5"/>
  <c r="D135" i="5"/>
  <c r="AH134" i="5"/>
  <c r="O134" i="5"/>
  <c r="M134" i="5"/>
  <c r="N134" i="5" s="1"/>
  <c r="K134" i="5"/>
  <c r="J134" i="5"/>
  <c r="E134" i="5"/>
  <c r="D134" i="5"/>
  <c r="AH133" i="5"/>
  <c r="O133" i="5"/>
  <c r="M133" i="5"/>
  <c r="N133" i="5" s="1"/>
  <c r="K133" i="5"/>
  <c r="J133" i="5"/>
  <c r="E133" i="5"/>
  <c r="D133" i="5"/>
  <c r="AH132" i="5"/>
  <c r="O132" i="5"/>
  <c r="M132" i="5"/>
  <c r="N132" i="5" s="1"/>
  <c r="K132" i="5"/>
  <c r="J132" i="5"/>
  <c r="E132" i="5"/>
  <c r="D132" i="5"/>
  <c r="AH131" i="5"/>
  <c r="O131" i="5"/>
  <c r="M131" i="5"/>
  <c r="N131" i="5" s="1"/>
  <c r="K131" i="5"/>
  <c r="J131" i="5"/>
  <c r="E131" i="5"/>
  <c r="D131" i="5"/>
  <c r="AH130" i="5"/>
  <c r="O130" i="5"/>
  <c r="M130" i="5"/>
  <c r="N130" i="5" s="1"/>
  <c r="K130" i="5"/>
  <c r="J130" i="5"/>
  <c r="E130" i="5"/>
  <c r="D130" i="5"/>
  <c r="AH129" i="5"/>
  <c r="O129" i="5"/>
  <c r="N129" i="5"/>
  <c r="M129" i="5"/>
  <c r="K129" i="5"/>
  <c r="J129" i="5"/>
  <c r="E129" i="5"/>
  <c r="D129" i="5"/>
  <c r="AH128" i="5"/>
  <c r="O128" i="5"/>
  <c r="N128" i="5"/>
  <c r="M128" i="5"/>
  <c r="K128" i="5"/>
  <c r="J128" i="5"/>
  <c r="E128" i="5"/>
  <c r="D128" i="5"/>
  <c r="AH127" i="5"/>
  <c r="O127" i="5"/>
  <c r="M127" i="5"/>
  <c r="N127" i="5" s="1"/>
  <c r="K127" i="5"/>
  <c r="J127" i="5"/>
  <c r="E127" i="5"/>
  <c r="D127" i="5"/>
  <c r="AH126" i="5"/>
  <c r="O126" i="5"/>
  <c r="M126" i="5"/>
  <c r="N126" i="5" s="1"/>
  <c r="K126" i="5"/>
  <c r="J126" i="5"/>
  <c r="E126" i="5"/>
  <c r="D126" i="5"/>
  <c r="AH125" i="5"/>
  <c r="O125" i="5"/>
  <c r="M125" i="5"/>
  <c r="N125" i="5" s="1"/>
  <c r="K125" i="5"/>
  <c r="J125" i="5"/>
  <c r="E125" i="5"/>
  <c r="D125" i="5"/>
  <c r="AH124" i="5"/>
  <c r="O124" i="5"/>
  <c r="M124" i="5"/>
  <c r="N124" i="5" s="1"/>
  <c r="K124" i="5"/>
  <c r="J124" i="5"/>
  <c r="E124" i="5"/>
  <c r="D124" i="5"/>
  <c r="AH123" i="5"/>
  <c r="O123" i="5"/>
  <c r="N123" i="5"/>
  <c r="M123" i="5"/>
  <c r="K123" i="5"/>
  <c r="J123" i="5"/>
  <c r="E123" i="5"/>
  <c r="D123" i="5"/>
  <c r="AH122" i="5"/>
  <c r="O122" i="5"/>
  <c r="M122" i="5"/>
  <c r="N122" i="5" s="1"/>
  <c r="K122" i="5"/>
  <c r="J122" i="5"/>
  <c r="E122" i="5"/>
  <c r="D122" i="5"/>
  <c r="AH121" i="5"/>
  <c r="O121" i="5"/>
  <c r="N121" i="5"/>
  <c r="M121" i="5"/>
  <c r="K121" i="5"/>
  <c r="J121" i="5"/>
  <c r="E121" i="5"/>
  <c r="D121" i="5"/>
  <c r="AH120" i="5"/>
  <c r="V120" i="5"/>
  <c r="O120" i="5"/>
  <c r="M120" i="5"/>
  <c r="N120" i="5" s="1"/>
  <c r="K120" i="5"/>
  <c r="J120" i="5"/>
  <c r="E120" i="5"/>
  <c r="D120" i="5"/>
  <c r="AH119" i="5"/>
  <c r="O119" i="5"/>
  <c r="M119" i="5"/>
  <c r="N119" i="5" s="1"/>
  <c r="K119" i="5"/>
  <c r="J119" i="5"/>
  <c r="E119" i="5"/>
  <c r="D119" i="5"/>
  <c r="AH118" i="5"/>
  <c r="O118" i="5"/>
  <c r="N118" i="5"/>
  <c r="M118" i="5"/>
  <c r="K118" i="5"/>
  <c r="J118" i="5"/>
  <c r="E118" i="5"/>
  <c r="D118" i="5"/>
  <c r="AH117" i="5"/>
  <c r="O117" i="5"/>
  <c r="M117" i="5"/>
  <c r="N117" i="5" s="1"/>
  <c r="K117" i="5"/>
  <c r="J117" i="5"/>
  <c r="E117" i="5"/>
  <c r="D117" i="5"/>
  <c r="AH116" i="5"/>
  <c r="O116" i="5"/>
  <c r="N116" i="5"/>
  <c r="M116" i="5"/>
  <c r="K116" i="5"/>
  <c r="J116" i="5"/>
  <c r="E116" i="5"/>
  <c r="D116" i="5"/>
  <c r="AH115" i="5"/>
  <c r="O115" i="5"/>
  <c r="M115" i="5"/>
  <c r="N115" i="5" s="1"/>
  <c r="K115" i="5"/>
  <c r="J115" i="5"/>
  <c r="E115" i="5"/>
  <c r="D115" i="5"/>
  <c r="AH114" i="5"/>
  <c r="O114" i="5"/>
  <c r="M114" i="5"/>
  <c r="N114" i="5" s="1"/>
  <c r="K114" i="5"/>
  <c r="J114" i="5"/>
  <c r="E114" i="5"/>
  <c r="D114" i="5"/>
  <c r="AH113" i="5"/>
  <c r="O113" i="5"/>
  <c r="N113" i="5"/>
  <c r="M113" i="5"/>
  <c r="K113" i="5"/>
  <c r="J113" i="5"/>
  <c r="E113" i="5"/>
  <c r="D113" i="5"/>
  <c r="AH112" i="5"/>
  <c r="O112" i="5"/>
  <c r="N112" i="5"/>
  <c r="M112" i="5"/>
  <c r="K112" i="5"/>
  <c r="J112" i="5"/>
  <c r="E112" i="5"/>
  <c r="D112" i="5"/>
  <c r="AH111" i="5"/>
  <c r="O111" i="5"/>
  <c r="N111" i="5"/>
  <c r="M111" i="5"/>
  <c r="K111" i="5"/>
  <c r="J111" i="5"/>
  <c r="E111" i="5"/>
  <c r="D111" i="5"/>
  <c r="AH110" i="5"/>
  <c r="O110" i="5"/>
  <c r="M110" i="5"/>
  <c r="N110" i="5" s="1"/>
  <c r="K110" i="5"/>
  <c r="J110" i="5"/>
  <c r="E110" i="5"/>
  <c r="D110" i="5"/>
  <c r="AH109" i="5"/>
  <c r="O109" i="5"/>
  <c r="N109" i="5"/>
  <c r="M109" i="5"/>
  <c r="K109" i="5"/>
  <c r="J109" i="5"/>
  <c r="E109" i="5"/>
  <c r="D109" i="5"/>
  <c r="AH108" i="5"/>
  <c r="O108" i="5"/>
  <c r="M108" i="5"/>
  <c r="N108" i="5" s="1"/>
  <c r="K108" i="5"/>
  <c r="J108" i="5"/>
  <c r="E108" i="5"/>
  <c r="D108" i="5"/>
  <c r="AH107" i="5"/>
  <c r="O107" i="5"/>
  <c r="N107" i="5"/>
  <c r="M107" i="5"/>
  <c r="K107" i="5"/>
  <c r="J107" i="5"/>
  <c r="E107" i="5"/>
  <c r="D107" i="5"/>
  <c r="AH106" i="5"/>
  <c r="O106" i="5"/>
  <c r="N106" i="5"/>
  <c r="M106" i="5"/>
  <c r="K106" i="5"/>
  <c r="J106" i="5"/>
  <c r="E106" i="5"/>
  <c r="D106" i="5"/>
  <c r="AH105" i="5"/>
  <c r="O105" i="5"/>
  <c r="N105" i="5"/>
  <c r="M105" i="5"/>
  <c r="K105" i="5"/>
  <c r="J105" i="5"/>
  <c r="E105" i="5"/>
  <c r="D105" i="5"/>
  <c r="AH104" i="5"/>
  <c r="O104" i="5"/>
  <c r="N104" i="5"/>
  <c r="M104" i="5"/>
  <c r="K104" i="5"/>
  <c r="J104" i="5"/>
  <c r="E104" i="5"/>
  <c r="D104" i="5"/>
  <c r="AH103" i="5"/>
  <c r="O103" i="5"/>
  <c r="N103" i="5"/>
  <c r="M103" i="5"/>
  <c r="K103" i="5"/>
  <c r="J103" i="5"/>
  <c r="E103" i="5"/>
  <c r="D103" i="5"/>
  <c r="AH102" i="5"/>
  <c r="O102" i="5"/>
  <c r="M102" i="5"/>
  <c r="N102" i="5" s="1"/>
  <c r="K102" i="5"/>
  <c r="J102" i="5"/>
  <c r="E102" i="5"/>
  <c r="D102" i="5"/>
  <c r="AH101" i="5"/>
  <c r="O101" i="5"/>
  <c r="N101" i="5"/>
  <c r="M101" i="5"/>
  <c r="K101" i="5"/>
  <c r="J101" i="5"/>
  <c r="E101" i="5"/>
  <c r="D101" i="5"/>
  <c r="AH100" i="5"/>
  <c r="O100" i="5"/>
  <c r="M100" i="5"/>
  <c r="N100" i="5" s="1"/>
  <c r="K100" i="5"/>
  <c r="J100" i="5"/>
  <c r="E100" i="5"/>
  <c r="D100" i="5"/>
  <c r="AH99" i="5"/>
  <c r="O99" i="5"/>
  <c r="N99" i="5"/>
  <c r="M99" i="5"/>
  <c r="K99" i="5"/>
  <c r="J99" i="5"/>
  <c r="E99" i="5"/>
  <c r="D99" i="5"/>
  <c r="AH98" i="5"/>
  <c r="O98" i="5"/>
  <c r="N98" i="5"/>
  <c r="M98" i="5"/>
  <c r="K98" i="5"/>
  <c r="J98" i="5"/>
  <c r="E98" i="5"/>
  <c r="D98" i="5"/>
  <c r="AH97" i="5"/>
  <c r="O97" i="5"/>
  <c r="N97" i="5"/>
  <c r="M97" i="5"/>
  <c r="K97" i="5"/>
  <c r="J97" i="5"/>
  <c r="E97" i="5"/>
  <c r="D97" i="5"/>
  <c r="AH96" i="5"/>
  <c r="O96" i="5"/>
  <c r="N96" i="5"/>
  <c r="M96" i="5"/>
  <c r="K96" i="5"/>
  <c r="J96" i="5"/>
  <c r="E96" i="5"/>
  <c r="D96" i="5"/>
  <c r="AH95" i="5"/>
  <c r="O95" i="5"/>
  <c r="N95" i="5"/>
  <c r="M95" i="5"/>
  <c r="K95" i="5"/>
  <c r="J95" i="5"/>
  <c r="E95" i="5"/>
  <c r="D95" i="5"/>
  <c r="AH94" i="5"/>
  <c r="O94" i="5"/>
  <c r="M94" i="5"/>
  <c r="N94" i="5" s="1"/>
  <c r="K94" i="5"/>
  <c r="J94" i="5"/>
  <c r="E94" i="5"/>
  <c r="D94" i="5"/>
  <c r="AH93" i="5"/>
  <c r="O93" i="5"/>
  <c r="N93" i="5"/>
  <c r="M93" i="5"/>
  <c r="K93" i="5"/>
  <c r="J93" i="5"/>
  <c r="E93" i="5"/>
  <c r="D93" i="5"/>
  <c r="AH92" i="5"/>
  <c r="O92" i="5"/>
  <c r="M92" i="5"/>
  <c r="N92" i="5" s="1"/>
  <c r="K92" i="5"/>
  <c r="J92" i="5"/>
  <c r="E92" i="5"/>
  <c r="D92" i="5"/>
  <c r="AH91" i="5"/>
  <c r="O91" i="5"/>
  <c r="N91" i="5"/>
  <c r="M91" i="5"/>
  <c r="K91" i="5"/>
  <c r="J91" i="5"/>
  <c r="E91" i="5"/>
  <c r="D91" i="5"/>
  <c r="AH90" i="5"/>
  <c r="O90" i="5"/>
  <c r="N90" i="5"/>
  <c r="M90" i="5"/>
  <c r="K90" i="5"/>
  <c r="J90" i="5"/>
  <c r="E90" i="5"/>
  <c r="D90" i="5"/>
  <c r="AH89" i="5"/>
  <c r="O89" i="5"/>
  <c r="N89" i="5"/>
  <c r="M89" i="5"/>
  <c r="K89" i="5"/>
  <c r="J89" i="5"/>
  <c r="E89" i="5"/>
  <c r="D89" i="5"/>
  <c r="AH88" i="5"/>
  <c r="O88" i="5"/>
  <c r="N88" i="5"/>
  <c r="M88" i="5"/>
  <c r="K88" i="5"/>
  <c r="J88" i="5"/>
  <c r="E88" i="5"/>
  <c r="D88" i="5"/>
  <c r="AH87" i="5"/>
  <c r="O87" i="5"/>
  <c r="N87" i="5"/>
  <c r="M87" i="5"/>
  <c r="K87" i="5"/>
  <c r="J87" i="5"/>
  <c r="E87" i="5"/>
  <c r="D87" i="5"/>
  <c r="AH86" i="5"/>
  <c r="O86" i="5"/>
  <c r="M86" i="5"/>
  <c r="N86" i="5" s="1"/>
  <c r="K86" i="5"/>
  <c r="J86" i="5"/>
  <c r="E86" i="5"/>
  <c r="D86" i="5"/>
  <c r="AH85" i="5"/>
  <c r="O85" i="5"/>
  <c r="N85" i="5"/>
  <c r="M85" i="5"/>
  <c r="K85" i="5"/>
  <c r="J85" i="5"/>
  <c r="E85" i="5"/>
  <c r="D85" i="5"/>
  <c r="AH84" i="5"/>
  <c r="O84" i="5"/>
  <c r="M84" i="5"/>
  <c r="N84" i="5" s="1"/>
  <c r="K84" i="5"/>
  <c r="J84" i="5"/>
  <c r="E84" i="5"/>
  <c r="D84" i="5"/>
  <c r="AH83" i="5"/>
  <c r="O83" i="5"/>
  <c r="N83" i="5"/>
  <c r="M83" i="5"/>
  <c r="K83" i="5"/>
  <c r="J83" i="5"/>
  <c r="E83" i="5"/>
  <c r="D83" i="5"/>
  <c r="AH82" i="5"/>
  <c r="O82" i="5"/>
  <c r="N82" i="5"/>
  <c r="M82" i="5"/>
  <c r="K82" i="5"/>
  <c r="J82" i="5"/>
  <c r="E82" i="5"/>
  <c r="D82" i="5"/>
  <c r="AH81" i="5"/>
  <c r="O81" i="5"/>
  <c r="N81" i="5"/>
  <c r="M81" i="5"/>
  <c r="K81" i="5"/>
  <c r="J81" i="5"/>
  <c r="E81" i="5"/>
  <c r="D81" i="5"/>
  <c r="AH80" i="5"/>
  <c r="O80" i="5"/>
  <c r="N80" i="5"/>
  <c r="M80" i="5"/>
  <c r="K80" i="5"/>
  <c r="J80" i="5"/>
  <c r="E80" i="5"/>
  <c r="D80" i="5"/>
  <c r="AH79" i="5"/>
  <c r="O79" i="5"/>
  <c r="N79" i="5"/>
  <c r="M79" i="5"/>
  <c r="K79" i="5"/>
  <c r="J79" i="5"/>
  <c r="E79" i="5"/>
  <c r="D79" i="5"/>
  <c r="AH78" i="5"/>
  <c r="O78" i="5"/>
  <c r="M78" i="5"/>
  <c r="N78" i="5" s="1"/>
  <c r="K78" i="5"/>
  <c r="J78" i="5"/>
  <c r="E78" i="5"/>
  <c r="D78" i="5"/>
  <c r="AH77" i="5"/>
  <c r="O77" i="5"/>
  <c r="N77" i="5"/>
  <c r="M77" i="5"/>
  <c r="K77" i="5"/>
  <c r="J77" i="5"/>
  <c r="E77" i="5"/>
  <c r="D77" i="5"/>
  <c r="AH76" i="5"/>
  <c r="O76" i="5"/>
  <c r="N76" i="5"/>
  <c r="M76" i="5"/>
  <c r="K76" i="5"/>
  <c r="J76" i="5"/>
  <c r="E76" i="5"/>
  <c r="D76" i="5"/>
  <c r="AH75" i="5"/>
  <c r="O75" i="5"/>
  <c r="N75" i="5"/>
  <c r="M75" i="5"/>
  <c r="K75" i="5"/>
  <c r="J75" i="5"/>
  <c r="E75" i="5"/>
  <c r="D75" i="5"/>
  <c r="AH74" i="5"/>
  <c r="O74" i="5"/>
  <c r="M74" i="5"/>
  <c r="N74" i="5" s="1"/>
  <c r="K74" i="5"/>
  <c r="J74" i="5"/>
  <c r="E74" i="5"/>
  <c r="D74" i="5"/>
  <c r="AH73" i="5"/>
  <c r="O73" i="5"/>
  <c r="N73" i="5"/>
  <c r="M73" i="5"/>
  <c r="K73" i="5"/>
  <c r="J73" i="5"/>
  <c r="E73" i="5"/>
  <c r="D73" i="5"/>
  <c r="AH72" i="5"/>
  <c r="O72" i="5"/>
  <c r="N72" i="5"/>
  <c r="M72" i="5"/>
  <c r="K72" i="5"/>
  <c r="J72" i="5"/>
  <c r="E72" i="5"/>
  <c r="D72" i="5"/>
  <c r="AH71" i="5"/>
  <c r="O71" i="5"/>
  <c r="M71" i="5"/>
  <c r="N71" i="5" s="1"/>
  <c r="K71" i="5"/>
  <c r="J71" i="5"/>
  <c r="E71" i="5"/>
  <c r="D71" i="5"/>
  <c r="AH70" i="5"/>
  <c r="O70" i="5"/>
  <c r="M70" i="5"/>
  <c r="N70" i="5" s="1"/>
  <c r="K70" i="5"/>
  <c r="J70" i="5"/>
  <c r="E70" i="5"/>
  <c r="D70" i="5"/>
  <c r="AH69" i="5"/>
  <c r="O69" i="5"/>
  <c r="N69" i="5"/>
  <c r="M69" i="5"/>
  <c r="K69" i="5"/>
  <c r="J69" i="5"/>
  <c r="E69" i="5"/>
  <c r="D69" i="5"/>
  <c r="AH68" i="5"/>
  <c r="O68" i="5"/>
  <c r="N68" i="5"/>
  <c r="M68" i="5"/>
  <c r="K68" i="5"/>
  <c r="J68" i="5"/>
  <c r="E68" i="5"/>
  <c r="D68" i="5"/>
  <c r="AH67" i="5"/>
  <c r="O67" i="5"/>
  <c r="M67" i="5"/>
  <c r="N67" i="5" s="1"/>
  <c r="K67" i="5"/>
  <c r="J67" i="5"/>
  <c r="E67" i="5"/>
  <c r="D67" i="5"/>
  <c r="AH66" i="5"/>
  <c r="O66" i="5"/>
  <c r="N66" i="5"/>
  <c r="M66" i="5"/>
  <c r="K66" i="5"/>
  <c r="J66" i="5"/>
  <c r="E66" i="5"/>
  <c r="D66" i="5"/>
  <c r="M65" i="5"/>
  <c r="N65" i="5" s="1"/>
  <c r="O65" i="5" s="1"/>
  <c r="K65" i="5"/>
  <c r="J65" i="5"/>
  <c r="E65" i="5"/>
  <c r="D65" i="5"/>
  <c r="Y64" i="5"/>
  <c r="V64" i="5"/>
  <c r="R64" i="5"/>
  <c r="N64" i="5"/>
  <c r="M64" i="5"/>
  <c r="L64" i="5" a="1"/>
  <c r="L64" i="5" s="1"/>
  <c r="K64" i="5"/>
  <c r="J64" i="5"/>
  <c r="H64" i="5"/>
  <c r="D64" i="5"/>
  <c r="Y63" i="5"/>
  <c r="V63" i="5"/>
  <c r="R63" i="5"/>
  <c r="M63" i="5"/>
  <c r="L63" i="5" a="1"/>
  <c r="L63" i="5" s="1"/>
  <c r="J63" i="5"/>
  <c r="H63" i="5"/>
  <c r="V147" i="5" s="1"/>
  <c r="E63" i="5"/>
  <c r="D63" i="5"/>
  <c r="Y62" i="5"/>
  <c r="V62" i="5"/>
  <c r="M62" i="5"/>
  <c r="N62" i="5" s="1"/>
  <c r="L62" i="5" a="1"/>
  <c r="L62" i="5" s="1"/>
  <c r="J62" i="5"/>
  <c r="H62" i="5"/>
  <c r="V146" i="5" s="1"/>
  <c r="D62" i="5"/>
  <c r="Y61" i="5"/>
  <c r="V61" i="5"/>
  <c r="R61" i="5"/>
  <c r="M61" i="5"/>
  <c r="L61" i="5" a="1"/>
  <c r="L61" i="5" s="1"/>
  <c r="J61" i="5"/>
  <c r="H61" i="5"/>
  <c r="V145" i="5" s="1"/>
  <c r="D61" i="5"/>
  <c r="Y60" i="5"/>
  <c r="V60" i="5"/>
  <c r="M60" i="5"/>
  <c r="R60" i="5" s="1"/>
  <c r="L60" i="5" a="1"/>
  <c r="L60" i="5" s="1"/>
  <c r="J60" i="5"/>
  <c r="H60" i="5"/>
  <c r="V144" i="5" s="1"/>
  <c r="D60" i="5"/>
  <c r="Y59" i="5"/>
  <c r="V59" i="5"/>
  <c r="M59" i="5"/>
  <c r="R59" i="5" s="1"/>
  <c r="L59" i="5" a="1"/>
  <c r="L59" i="5" s="1"/>
  <c r="J59" i="5"/>
  <c r="H59" i="5"/>
  <c r="V143" i="5" s="1"/>
  <c r="D59" i="5"/>
  <c r="Y58" i="5"/>
  <c r="V58" i="5"/>
  <c r="W58" i="5" s="1"/>
  <c r="R58" i="5"/>
  <c r="N58" i="5"/>
  <c r="M58" i="5"/>
  <c r="L58" i="5" a="1"/>
  <c r="L58" i="5" s="1"/>
  <c r="J58" i="5"/>
  <c r="K63" i="5" s="1"/>
  <c r="H58" i="5"/>
  <c r="V142" i="5" s="1"/>
  <c r="D58" i="5"/>
  <c r="E64" i="5" s="1"/>
  <c r="Y57" i="5"/>
  <c r="V57" i="5"/>
  <c r="R57" i="5"/>
  <c r="M57" i="5"/>
  <c r="N57" i="5" s="1"/>
  <c r="L57" i="5" a="1"/>
  <c r="L57" i="5" s="1"/>
  <c r="J57" i="5"/>
  <c r="H57" i="5"/>
  <c r="V141" i="5" s="1"/>
  <c r="D57" i="5"/>
  <c r="E62" i="5" s="1"/>
  <c r="Y56" i="5"/>
  <c r="V56" i="5"/>
  <c r="M56" i="5"/>
  <c r="R56" i="5" s="1"/>
  <c r="L56" i="5" a="1"/>
  <c r="L56" i="5" s="1"/>
  <c r="J56" i="5"/>
  <c r="K62" i="5" s="1"/>
  <c r="H56" i="5"/>
  <c r="D56" i="5"/>
  <c r="Y55" i="5"/>
  <c r="V55" i="5"/>
  <c r="W56" i="5" s="1"/>
  <c r="M55" i="5"/>
  <c r="R55" i="5" s="1"/>
  <c r="L55" i="5" a="1"/>
  <c r="L55" i="5" s="1"/>
  <c r="K55" i="5"/>
  <c r="J55" i="5"/>
  <c r="K61" i="5" s="1"/>
  <c r="H55" i="5"/>
  <c r="V139" i="5" s="1"/>
  <c r="D55" i="5"/>
  <c r="E60" i="5" s="1"/>
  <c r="Y54" i="5"/>
  <c r="V54" i="5"/>
  <c r="M54" i="5"/>
  <c r="R54" i="5" s="1"/>
  <c r="L54" i="5" a="1"/>
  <c r="L54" i="5" s="1"/>
  <c r="J54" i="5"/>
  <c r="K60" i="5" s="1"/>
  <c r="H54" i="5"/>
  <c r="V138" i="5" s="1"/>
  <c r="D54" i="5"/>
  <c r="Y53" i="5"/>
  <c r="V53" i="5"/>
  <c r="R53" i="5"/>
  <c r="M53" i="5"/>
  <c r="L53" i="5" a="1"/>
  <c r="L53" i="5" s="1"/>
  <c r="J53" i="5"/>
  <c r="K59" i="5" s="1"/>
  <c r="H53" i="5"/>
  <c r="V137" i="5" s="1"/>
  <c r="E53" i="5"/>
  <c r="D53" i="5"/>
  <c r="E59" i="5" s="1"/>
  <c r="Y52" i="5"/>
  <c r="V52" i="5"/>
  <c r="M52" i="5"/>
  <c r="R52" i="5" s="1"/>
  <c r="L52" i="5" a="1"/>
  <c r="L52" i="5" s="1"/>
  <c r="J52" i="5"/>
  <c r="K57" i="5" s="1"/>
  <c r="H52" i="5"/>
  <c r="V136" i="5" s="1"/>
  <c r="D52" i="5"/>
  <c r="E58" i="5" s="1"/>
  <c r="AH51" i="5"/>
  <c r="AG51" i="5"/>
  <c r="Y51" i="5"/>
  <c r="V51" i="5"/>
  <c r="R51" i="5"/>
  <c r="N51" i="5"/>
  <c r="M51" i="5"/>
  <c r="L51" i="5" a="1"/>
  <c r="L51" i="5" s="1"/>
  <c r="J51" i="5"/>
  <c r="H51" i="5"/>
  <c r="V135" i="5" s="1"/>
  <c r="D51" i="5"/>
  <c r="E57" i="5" s="1"/>
  <c r="Y50" i="5"/>
  <c r="V50" i="5"/>
  <c r="R50" i="5"/>
  <c r="M50" i="5"/>
  <c r="L50" i="5" a="1"/>
  <c r="L50" i="5" s="1"/>
  <c r="J50" i="5"/>
  <c r="K56" i="5" s="1"/>
  <c r="H50" i="5"/>
  <c r="V134" i="5" s="1"/>
  <c r="D50" i="5"/>
  <c r="E55" i="5" s="1"/>
  <c r="Y49" i="5"/>
  <c r="V49" i="5"/>
  <c r="R49" i="5"/>
  <c r="N49" i="5"/>
  <c r="M49" i="5"/>
  <c r="N50" i="5" s="1"/>
  <c r="L49" i="5" a="1"/>
  <c r="L49" i="5" s="1"/>
  <c r="J49" i="5"/>
  <c r="H49" i="5"/>
  <c r="V133" i="5" s="1"/>
  <c r="D49" i="5"/>
  <c r="Y48" i="5"/>
  <c r="V48" i="5"/>
  <c r="M48" i="5"/>
  <c r="R48" i="5" s="1"/>
  <c r="L48" i="5" a="1"/>
  <c r="L48" i="5" s="1"/>
  <c r="T48" i="5" s="1"/>
  <c r="J48" i="5"/>
  <c r="H48" i="5"/>
  <c r="V132" i="5" s="1"/>
  <c r="D48" i="5"/>
  <c r="E54" i="5" s="1"/>
  <c r="Y47" i="5"/>
  <c r="V47" i="5"/>
  <c r="W47" i="5" s="1"/>
  <c r="M47" i="5"/>
  <c r="R47" i="5" s="1"/>
  <c r="L47" i="5" a="1"/>
  <c r="L47" i="5" s="1"/>
  <c r="K47" i="5"/>
  <c r="J47" i="5"/>
  <c r="K53" i="5" s="1"/>
  <c r="H47" i="5"/>
  <c r="V131" i="5" s="1"/>
  <c r="D47" i="5"/>
  <c r="Y46" i="5"/>
  <c r="V46" i="5"/>
  <c r="M46" i="5"/>
  <c r="R46" i="5" s="1"/>
  <c r="L46" i="5" a="1"/>
  <c r="L46" i="5" s="1"/>
  <c r="J46" i="5"/>
  <c r="K52" i="5" s="1"/>
  <c r="H46" i="5"/>
  <c r="V130" i="5" s="1"/>
  <c r="D46" i="5"/>
  <c r="Y45" i="5"/>
  <c r="V45" i="5"/>
  <c r="W46" i="5" s="1"/>
  <c r="R45" i="5"/>
  <c r="M45" i="5"/>
  <c r="L45" i="5" a="1"/>
  <c r="L45" i="5" s="1"/>
  <c r="J45" i="5"/>
  <c r="K51" i="5" s="1"/>
  <c r="H45" i="5"/>
  <c r="V129" i="5" s="1"/>
  <c r="E45" i="5"/>
  <c r="D45" i="5"/>
  <c r="E51" i="5" s="1"/>
  <c r="Y44" i="5"/>
  <c r="V44" i="5"/>
  <c r="M44" i="5"/>
  <c r="R44" i="5" s="1"/>
  <c r="L44" i="5" a="1"/>
  <c r="L44" i="5" s="1"/>
  <c r="J44" i="5"/>
  <c r="K49" i="5" s="1"/>
  <c r="H44" i="5"/>
  <c r="V128" i="5" s="1"/>
  <c r="D44" i="5"/>
  <c r="E50" i="5" s="1"/>
  <c r="AH43" i="5"/>
  <c r="AG43" i="5"/>
  <c r="Y43" i="5"/>
  <c r="V43" i="5"/>
  <c r="R43" i="5"/>
  <c r="N43" i="5"/>
  <c r="M43" i="5"/>
  <c r="L43" i="5" a="1"/>
  <c r="L43" i="5" s="1"/>
  <c r="J43" i="5"/>
  <c r="H43" i="5"/>
  <c r="V127" i="5" s="1"/>
  <c r="D43" i="5"/>
  <c r="E49" i="5" s="1"/>
  <c r="AG42" i="5"/>
  <c r="AH42" i="5" s="1"/>
  <c r="Y42" i="5"/>
  <c r="V42" i="5"/>
  <c r="R42" i="5"/>
  <c r="M42" i="5"/>
  <c r="L42" i="5" a="1"/>
  <c r="L42" i="5" s="1"/>
  <c r="J42" i="5"/>
  <c r="K48" i="5" s="1"/>
  <c r="H42" i="5"/>
  <c r="V126" i="5" s="1"/>
  <c r="D42" i="5"/>
  <c r="E47" i="5" s="1"/>
  <c r="Y41" i="5"/>
  <c r="V41" i="5"/>
  <c r="R41" i="5"/>
  <c r="N41" i="5"/>
  <c r="M41" i="5"/>
  <c r="N42" i="5" s="1"/>
  <c r="L41" i="5" a="1"/>
  <c r="L41" i="5" s="1"/>
  <c r="J41" i="5"/>
  <c r="K46" i="5" s="1"/>
  <c r="H41" i="5"/>
  <c r="V125" i="5" s="1"/>
  <c r="D41" i="5"/>
  <c r="Y40" i="5"/>
  <c r="V40" i="5"/>
  <c r="M40" i="5"/>
  <c r="R40" i="5" s="1"/>
  <c r="L40" i="5" a="1"/>
  <c r="L40" i="5" s="1"/>
  <c r="J40" i="5"/>
  <c r="H40" i="5"/>
  <c r="V124" i="5" s="1"/>
  <c r="D40" i="5"/>
  <c r="E46" i="5" s="1"/>
  <c r="Y39" i="5"/>
  <c r="V39" i="5"/>
  <c r="W39" i="5" s="1"/>
  <c r="M39" i="5"/>
  <c r="R39" i="5" s="1"/>
  <c r="L39" i="5" a="1"/>
  <c r="L39" i="5" s="1"/>
  <c r="K39" i="5"/>
  <c r="J39" i="5"/>
  <c r="K45" i="5" s="1"/>
  <c r="H39" i="5"/>
  <c r="V123" i="5" s="1"/>
  <c r="D39" i="5"/>
  <c r="Y38" i="5"/>
  <c r="Z38" i="5" s="1"/>
  <c r="V38" i="5"/>
  <c r="M38" i="5"/>
  <c r="R38" i="5" s="1"/>
  <c r="L38" i="5" a="1"/>
  <c r="L38" i="5" s="1"/>
  <c r="J38" i="5"/>
  <c r="K44" i="5" s="1"/>
  <c r="H38" i="5"/>
  <c r="V122" i="5" s="1"/>
  <c r="D38" i="5"/>
  <c r="Y37" i="5"/>
  <c r="V37" i="5"/>
  <c r="W38" i="5" s="1"/>
  <c r="M37" i="5"/>
  <c r="R37" i="5" s="1"/>
  <c r="U37" i="5" s="1"/>
  <c r="L37" i="5" a="1"/>
  <c r="L37" i="5" s="1"/>
  <c r="J37" i="5"/>
  <c r="K43" i="5" s="1"/>
  <c r="H37" i="5"/>
  <c r="V121" i="5" s="1"/>
  <c r="D37" i="5"/>
  <c r="AG36" i="5"/>
  <c r="AH36" i="5" s="1"/>
  <c r="Y36" i="5"/>
  <c r="V36" i="5"/>
  <c r="R36" i="5"/>
  <c r="N36" i="5"/>
  <c r="M36" i="5"/>
  <c r="L36" i="5" a="1"/>
  <c r="L36" i="5" s="1"/>
  <c r="J36" i="5"/>
  <c r="K42" i="5" s="1"/>
  <c r="H36" i="5"/>
  <c r="S36" i="5" s="1"/>
  <c r="D36" i="5"/>
  <c r="E42" i="5" s="1"/>
  <c r="Y35" i="5"/>
  <c r="V35" i="5"/>
  <c r="W36" i="5" s="1"/>
  <c r="R35" i="5"/>
  <c r="U36" i="5" s="1"/>
  <c r="M35" i="5"/>
  <c r="L35" i="5" a="1"/>
  <c r="L35" i="5" s="1"/>
  <c r="J35" i="5"/>
  <c r="K41" i="5" s="1"/>
  <c r="H35" i="5"/>
  <c r="V119" i="5" s="1"/>
  <c r="D35" i="5"/>
  <c r="E41" i="5" s="1"/>
  <c r="Z34" i="5"/>
  <c r="AC33" i="5" s="1"/>
  <c r="Y34" i="5"/>
  <c r="V34" i="5"/>
  <c r="N34" i="5"/>
  <c r="M34" i="5"/>
  <c r="R34" i="5" s="1"/>
  <c r="U34" i="5" s="1"/>
  <c r="X34" i="5" s="1"/>
  <c r="L34" i="5" a="1"/>
  <c r="L34" i="5" s="1"/>
  <c r="J34" i="5"/>
  <c r="K40" i="5" s="1"/>
  <c r="H34" i="5"/>
  <c r="V118" i="5" s="1"/>
  <c r="D34" i="5"/>
  <c r="E40" i="5" s="1"/>
  <c r="Y33" i="5"/>
  <c r="Z33" i="5" s="1"/>
  <c r="V33" i="5"/>
  <c r="W34" i="5" s="1"/>
  <c r="M33" i="5"/>
  <c r="R33" i="5" s="1"/>
  <c r="U33" i="5" s="1"/>
  <c r="L33" i="5" a="1"/>
  <c r="L33" i="5" s="1"/>
  <c r="J33" i="5"/>
  <c r="H33" i="5"/>
  <c r="V117" i="5" s="1"/>
  <c r="D33" i="5"/>
  <c r="E39" i="5" s="1"/>
  <c r="AG32" i="5"/>
  <c r="AH32" i="5" s="1"/>
  <c r="Y32" i="5"/>
  <c r="V32" i="5"/>
  <c r="S32" i="5"/>
  <c r="R32" i="5"/>
  <c r="U32" i="5" s="1"/>
  <c r="M32" i="5"/>
  <c r="N32" i="5" s="1"/>
  <c r="L32" i="5" a="1"/>
  <c r="L32" i="5" s="1"/>
  <c r="J32" i="5"/>
  <c r="K38" i="5" s="1"/>
  <c r="H32" i="5"/>
  <c r="V116" i="5" s="1"/>
  <c r="D32" i="5"/>
  <c r="E38" i="5" s="1"/>
  <c r="Y31" i="5"/>
  <c r="V31" i="5"/>
  <c r="Z31" i="5" s="1"/>
  <c r="AA31" i="5" s="1"/>
  <c r="AD31" i="5" s="1"/>
  <c r="U31" i="5"/>
  <c r="X31" i="5" s="1"/>
  <c r="R31" i="5"/>
  <c r="M31" i="5"/>
  <c r="L31" i="5" a="1"/>
  <c r="L31" i="5" s="1"/>
  <c r="H31" i="5"/>
  <c r="V115" i="5" s="1"/>
  <c r="I30" i="5"/>
  <c r="C30" i="5"/>
  <c r="AH30" i="5" s="1"/>
  <c r="AG29" i="5"/>
  <c r="AH29" i="5" s="1"/>
  <c r="I29" i="5"/>
  <c r="C29" i="5"/>
  <c r="I28" i="5"/>
  <c r="H28" i="5"/>
  <c r="V112" i="5" s="1"/>
  <c r="C28" i="5"/>
  <c r="AG48" i="5" s="1"/>
  <c r="AH48" i="5" s="1"/>
  <c r="I27" i="5"/>
  <c r="C27" i="5"/>
  <c r="H26" i="5" s="1"/>
  <c r="V110" i="5" s="1"/>
  <c r="AG26" i="5"/>
  <c r="I26" i="5"/>
  <c r="C26" i="5"/>
  <c r="AH26" i="5" s="1"/>
  <c r="I25" i="5"/>
  <c r="B20" i="5" s="1"/>
  <c r="C25" i="5"/>
  <c r="I24" i="5"/>
  <c r="C24" i="5"/>
  <c r="AG22" i="5"/>
  <c r="C22" i="5"/>
  <c r="AH22" i="5" s="1"/>
  <c r="H21" i="5"/>
  <c r="V105" i="5" s="1"/>
  <c r="C21" i="5"/>
  <c r="AG41" i="5" s="1"/>
  <c r="AH41" i="5" s="1"/>
  <c r="C20" i="5"/>
  <c r="AG40" i="5" s="1"/>
  <c r="AH40" i="5" s="1"/>
  <c r="H19" i="5"/>
  <c r="V103" i="5" s="1"/>
  <c r="C19" i="5"/>
  <c r="AG39" i="5" s="1"/>
  <c r="AH39" i="5" s="1"/>
  <c r="C18" i="5"/>
  <c r="H18" i="5" s="1"/>
  <c r="V102" i="5" s="1"/>
  <c r="C17" i="5"/>
  <c r="AG37" i="5" s="1"/>
  <c r="AH37" i="5" s="1"/>
  <c r="C15" i="5"/>
  <c r="H15" i="5" s="1"/>
  <c r="C14" i="5"/>
  <c r="C13" i="5"/>
  <c r="AG33" i="5" s="1"/>
  <c r="AH33" i="5" s="1"/>
  <c r="C12" i="5"/>
  <c r="C11" i="5"/>
  <c r="AG31" i="5" s="1"/>
  <c r="AH31" i="5" s="1"/>
  <c r="H10" i="5"/>
  <c r="C10" i="5"/>
  <c r="AG30" i="5" s="1"/>
  <c r="C8" i="5"/>
  <c r="C7" i="5"/>
  <c r="H6" i="5" s="1"/>
  <c r="C6" i="5"/>
  <c r="C5" i="5"/>
  <c r="AG25" i="5" s="1"/>
  <c r="C4" i="5"/>
  <c r="AG24" i="5" s="1"/>
  <c r="C3" i="5"/>
  <c r="H2" i="5" s="1"/>
  <c r="AH385" i="4"/>
  <c r="O385" i="4"/>
  <c r="M385" i="4"/>
  <c r="N385" i="4" s="1"/>
  <c r="K385" i="4"/>
  <c r="J385" i="4"/>
  <c r="E385" i="4"/>
  <c r="D385" i="4"/>
  <c r="AH384" i="4"/>
  <c r="O384" i="4"/>
  <c r="M384" i="4"/>
  <c r="N384" i="4" s="1"/>
  <c r="K384" i="4"/>
  <c r="J384" i="4"/>
  <c r="E384" i="4"/>
  <c r="D384" i="4"/>
  <c r="AH383" i="4"/>
  <c r="O383" i="4"/>
  <c r="N383" i="4"/>
  <c r="M383" i="4"/>
  <c r="K383" i="4"/>
  <c r="J383" i="4"/>
  <c r="E383" i="4"/>
  <c r="D383" i="4"/>
  <c r="AH382" i="4"/>
  <c r="O382" i="4"/>
  <c r="M382" i="4"/>
  <c r="N382" i="4" s="1"/>
  <c r="K382" i="4"/>
  <c r="J382" i="4"/>
  <c r="E382" i="4"/>
  <c r="D382" i="4"/>
  <c r="AH381" i="4"/>
  <c r="O381" i="4"/>
  <c r="N381" i="4"/>
  <c r="M381" i="4"/>
  <c r="K381" i="4"/>
  <c r="J381" i="4"/>
  <c r="E381" i="4"/>
  <c r="D381" i="4"/>
  <c r="AH380" i="4"/>
  <c r="O380" i="4"/>
  <c r="N380" i="4"/>
  <c r="M380" i="4"/>
  <c r="K380" i="4"/>
  <c r="J380" i="4"/>
  <c r="E380" i="4"/>
  <c r="D380" i="4"/>
  <c r="AH379" i="4"/>
  <c r="O379" i="4"/>
  <c r="N379" i="4"/>
  <c r="M379" i="4"/>
  <c r="K379" i="4"/>
  <c r="J379" i="4"/>
  <c r="E379" i="4"/>
  <c r="D379" i="4"/>
  <c r="AH378" i="4"/>
  <c r="O378" i="4"/>
  <c r="N378" i="4"/>
  <c r="M378" i="4"/>
  <c r="K378" i="4"/>
  <c r="J378" i="4"/>
  <c r="E378" i="4"/>
  <c r="D378" i="4"/>
  <c r="AH377" i="4"/>
  <c r="O377" i="4"/>
  <c r="N377" i="4"/>
  <c r="M377" i="4"/>
  <c r="K377" i="4"/>
  <c r="J377" i="4"/>
  <c r="E377" i="4"/>
  <c r="D377" i="4"/>
  <c r="AH376" i="4"/>
  <c r="O376" i="4"/>
  <c r="M376" i="4"/>
  <c r="N376" i="4" s="1"/>
  <c r="K376" i="4"/>
  <c r="J376" i="4"/>
  <c r="E376" i="4"/>
  <c r="D376" i="4"/>
  <c r="AH375" i="4"/>
  <c r="O375" i="4"/>
  <c r="N375" i="4"/>
  <c r="M375" i="4"/>
  <c r="K375" i="4"/>
  <c r="J375" i="4"/>
  <c r="E375" i="4"/>
  <c r="D375" i="4"/>
  <c r="AH374" i="4"/>
  <c r="O374" i="4"/>
  <c r="M374" i="4"/>
  <c r="N374" i="4" s="1"/>
  <c r="K374" i="4"/>
  <c r="J374" i="4"/>
  <c r="E374" i="4"/>
  <c r="D374" i="4"/>
  <c r="AH373" i="4"/>
  <c r="O373" i="4"/>
  <c r="N373" i="4"/>
  <c r="M373" i="4"/>
  <c r="K373" i="4"/>
  <c r="J373" i="4"/>
  <c r="E373" i="4"/>
  <c r="D373" i="4"/>
  <c r="AH372" i="4"/>
  <c r="O372" i="4"/>
  <c r="N372" i="4"/>
  <c r="M372" i="4"/>
  <c r="K372" i="4"/>
  <c r="J372" i="4"/>
  <c r="E372" i="4"/>
  <c r="D372" i="4"/>
  <c r="AH371" i="4"/>
  <c r="O371" i="4"/>
  <c r="M371" i="4"/>
  <c r="N371" i="4" s="1"/>
  <c r="K371" i="4"/>
  <c r="J371" i="4"/>
  <c r="E371" i="4"/>
  <c r="D371" i="4"/>
  <c r="AH370" i="4"/>
  <c r="O370" i="4"/>
  <c r="M370" i="4"/>
  <c r="N370" i="4" s="1"/>
  <c r="K370" i="4"/>
  <c r="J370" i="4"/>
  <c r="E370" i="4"/>
  <c r="D370" i="4"/>
  <c r="AH369" i="4"/>
  <c r="O369" i="4"/>
  <c r="N369" i="4"/>
  <c r="M369" i="4"/>
  <c r="K369" i="4"/>
  <c r="J369" i="4"/>
  <c r="E369" i="4"/>
  <c r="D369" i="4"/>
  <c r="AH368" i="4"/>
  <c r="O368" i="4"/>
  <c r="N368" i="4"/>
  <c r="M368" i="4"/>
  <c r="K368" i="4"/>
  <c r="J368" i="4"/>
  <c r="E368" i="4"/>
  <c r="D368" i="4"/>
  <c r="AH367" i="4"/>
  <c r="O367" i="4"/>
  <c r="N367" i="4"/>
  <c r="M367" i="4"/>
  <c r="K367" i="4"/>
  <c r="J367" i="4"/>
  <c r="E367" i="4"/>
  <c r="D367" i="4"/>
  <c r="AH366" i="4"/>
  <c r="O366" i="4"/>
  <c r="M366" i="4"/>
  <c r="N366" i="4" s="1"/>
  <c r="K366" i="4"/>
  <c r="J366" i="4"/>
  <c r="E366" i="4"/>
  <c r="D366" i="4"/>
  <c r="AH365" i="4"/>
  <c r="O365" i="4"/>
  <c r="N365" i="4"/>
  <c r="M365" i="4"/>
  <c r="K365" i="4"/>
  <c r="J365" i="4"/>
  <c r="E365" i="4"/>
  <c r="D365" i="4"/>
  <c r="AH364" i="4"/>
  <c r="O364" i="4"/>
  <c r="N364" i="4"/>
  <c r="M364" i="4"/>
  <c r="K364" i="4"/>
  <c r="J364" i="4"/>
  <c r="E364" i="4"/>
  <c r="D364" i="4"/>
  <c r="AH363" i="4"/>
  <c r="O363" i="4"/>
  <c r="M363" i="4"/>
  <c r="N363" i="4" s="1"/>
  <c r="K363" i="4"/>
  <c r="J363" i="4"/>
  <c r="E363" i="4"/>
  <c r="D363" i="4"/>
  <c r="AH362" i="4"/>
  <c r="O362" i="4"/>
  <c r="M362" i="4"/>
  <c r="N362" i="4" s="1"/>
  <c r="K362" i="4"/>
  <c r="J362" i="4"/>
  <c r="E362" i="4"/>
  <c r="D362" i="4"/>
  <c r="AH361" i="4"/>
  <c r="O361" i="4"/>
  <c r="N361" i="4"/>
  <c r="M361" i="4"/>
  <c r="K361" i="4"/>
  <c r="J361" i="4"/>
  <c r="E361" i="4"/>
  <c r="D361" i="4"/>
  <c r="AH360" i="4"/>
  <c r="O360" i="4"/>
  <c r="N360" i="4"/>
  <c r="M360" i="4"/>
  <c r="K360" i="4"/>
  <c r="J360" i="4"/>
  <c r="E360" i="4"/>
  <c r="D360" i="4"/>
  <c r="AH359" i="4"/>
  <c r="O359" i="4"/>
  <c r="N359" i="4"/>
  <c r="M359" i="4"/>
  <c r="K359" i="4"/>
  <c r="J359" i="4"/>
  <c r="E359" i="4"/>
  <c r="D359" i="4"/>
  <c r="AH358" i="4"/>
  <c r="O358" i="4"/>
  <c r="M358" i="4"/>
  <c r="N358" i="4" s="1"/>
  <c r="K358" i="4"/>
  <c r="J358" i="4"/>
  <c r="E358" i="4"/>
  <c r="D358" i="4"/>
  <c r="AH357" i="4"/>
  <c r="O357" i="4"/>
  <c r="N357" i="4"/>
  <c r="M357" i="4"/>
  <c r="K357" i="4"/>
  <c r="J357" i="4"/>
  <c r="E357" i="4"/>
  <c r="D357" i="4"/>
  <c r="AH356" i="4"/>
  <c r="O356" i="4"/>
  <c r="N356" i="4"/>
  <c r="M356" i="4"/>
  <c r="K356" i="4"/>
  <c r="J356" i="4"/>
  <c r="E356" i="4"/>
  <c r="D356" i="4"/>
  <c r="AH355" i="4"/>
  <c r="O355" i="4"/>
  <c r="M355" i="4"/>
  <c r="N355" i="4" s="1"/>
  <c r="K355" i="4"/>
  <c r="J355" i="4"/>
  <c r="E355" i="4"/>
  <c r="D355" i="4"/>
  <c r="AH354" i="4"/>
  <c r="O354" i="4"/>
  <c r="M354" i="4"/>
  <c r="N354" i="4" s="1"/>
  <c r="K354" i="4"/>
  <c r="J354" i="4"/>
  <c r="E354" i="4"/>
  <c r="D354" i="4"/>
  <c r="AH353" i="4"/>
  <c r="O353" i="4"/>
  <c r="N353" i="4"/>
  <c r="M353" i="4"/>
  <c r="K353" i="4"/>
  <c r="J353" i="4"/>
  <c r="E353" i="4"/>
  <c r="D353" i="4"/>
  <c r="AH352" i="4"/>
  <c r="O352" i="4"/>
  <c r="N352" i="4"/>
  <c r="M352" i="4"/>
  <c r="K352" i="4"/>
  <c r="J352" i="4"/>
  <c r="E352" i="4"/>
  <c r="D352" i="4"/>
  <c r="AH351" i="4"/>
  <c r="O351" i="4"/>
  <c r="M351" i="4"/>
  <c r="N351" i="4" s="1"/>
  <c r="K351" i="4"/>
  <c r="J351" i="4"/>
  <c r="E351" i="4"/>
  <c r="D351" i="4"/>
  <c r="AH350" i="4"/>
  <c r="O350" i="4"/>
  <c r="M350" i="4"/>
  <c r="N350" i="4" s="1"/>
  <c r="K350" i="4"/>
  <c r="J350" i="4"/>
  <c r="E350" i="4"/>
  <c r="D350" i="4"/>
  <c r="AH349" i="4"/>
  <c r="O349" i="4"/>
  <c r="N349" i="4"/>
  <c r="M349" i="4"/>
  <c r="K349" i="4"/>
  <c r="J349" i="4"/>
  <c r="E349" i="4"/>
  <c r="D349" i="4"/>
  <c r="AH348" i="4"/>
  <c r="O348" i="4"/>
  <c r="N348" i="4"/>
  <c r="M348" i="4"/>
  <c r="K348" i="4"/>
  <c r="J348" i="4"/>
  <c r="E348" i="4"/>
  <c r="D348" i="4"/>
  <c r="AH347" i="4"/>
  <c r="O347" i="4"/>
  <c r="M347" i="4"/>
  <c r="N347" i="4" s="1"/>
  <c r="K347" i="4"/>
  <c r="J347" i="4"/>
  <c r="E347" i="4"/>
  <c r="D347" i="4"/>
  <c r="AH346" i="4"/>
  <c r="O346" i="4"/>
  <c r="M346" i="4"/>
  <c r="N346" i="4" s="1"/>
  <c r="K346" i="4"/>
  <c r="J346" i="4"/>
  <c r="E346" i="4"/>
  <c r="D346" i="4"/>
  <c r="AH345" i="4"/>
  <c r="O345" i="4"/>
  <c r="N345" i="4"/>
  <c r="M345" i="4"/>
  <c r="K345" i="4"/>
  <c r="J345" i="4"/>
  <c r="E345" i="4"/>
  <c r="D345" i="4"/>
  <c r="AH344" i="4"/>
  <c r="O344" i="4"/>
  <c r="N344" i="4"/>
  <c r="M344" i="4"/>
  <c r="K344" i="4"/>
  <c r="J344" i="4"/>
  <c r="E344" i="4"/>
  <c r="D344" i="4"/>
  <c r="AH343" i="4"/>
  <c r="O343" i="4"/>
  <c r="M343" i="4"/>
  <c r="N343" i="4" s="1"/>
  <c r="K343" i="4"/>
  <c r="J343" i="4"/>
  <c r="E343" i="4"/>
  <c r="D343" i="4"/>
  <c r="AH342" i="4"/>
  <c r="O342" i="4"/>
  <c r="M342" i="4"/>
  <c r="N342" i="4" s="1"/>
  <c r="K342" i="4"/>
  <c r="J342" i="4"/>
  <c r="E342" i="4"/>
  <c r="D342" i="4"/>
  <c r="AH341" i="4"/>
  <c r="O341" i="4"/>
  <c r="N341" i="4"/>
  <c r="M341" i="4"/>
  <c r="K341" i="4"/>
  <c r="J341" i="4"/>
  <c r="E341" i="4"/>
  <c r="D341" i="4"/>
  <c r="AH340" i="4"/>
  <c r="O340" i="4"/>
  <c r="N340" i="4"/>
  <c r="M340" i="4"/>
  <c r="K340" i="4"/>
  <c r="J340" i="4"/>
  <c r="E340" i="4"/>
  <c r="D340" i="4"/>
  <c r="AH339" i="4"/>
  <c r="O339" i="4"/>
  <c r="M339" i="4"/>
  <c r="N339" i="4" s="1"/>
  <c r="K339" i="4"/>
  <c r="J339" i="4"/>
  <c r="E339" i="4"/>
  <c r="D339" i="4"/>
  <c r="AH338" i="4"/>
  <c r="O338" i="4"/>
  <c r="M338" i="4"/>
  <c r="N338" i="4" s="1"/>
  <c r="K338" i="4"/>
  <c r="J338" i="4"/>
  <c r="E338" i="4"/>
  <c r="D338" i="4"/>
  <c r="AH337" i="4"/>
  <c r="O337" i="4"/>
  <c r="N337" i="4"/>
  <c r="M337" i="4"/>
  <c r="K337" i="4"/>
  <c r="J337" i="4"/>
  <c r="E337" i="4"/>
  <c r="D337" i="4"/>
  <c r="AH336" i="4"/>
  <c r="O336" i="4"/>
  <c r="N336" i="4"/>
  <c r="M336" i="4"/>
  <c r="K336" i="4"/>
  <c r="J336" i="4"/>
  <c r="E336" i="4"/>
  <c r="D336" i="4"/>
  <c r="AH335" i="4"/>
  <c r="O335" i="4"/>
  <c r="M335" i="4"/>
  <c r="N335" i="4" s="1"/>
  <c r="K335" i="4"/>
  <c r="J335" i="4"/>
  <c r="E335" i="4"/>
  <c r="D335" i="4"/>
  <c r="AH334" i="4"/>
  <c r="O334" i="4"/>
  <c r="N334" i="4"/>
  <c r="M334" i="4"/>
  <c r="K334" i="4"/>
  <c r="J334" i="4"/>
  <c r="E334" i="4"/>
  <c r="D334" i="4"/>
  <c r="AH333" i="4"/>
  <c r="O333" i="4"/>
  <c r="M333" i="4"/>
  <c r="N333" i="4" s="1"/>
  <c r="K333" i="4"/>
  <c r="J333" i="4"/>
  <c r="E333" i="4"/>
  <c r="D333" i="4"/>
  <c r="AH332" i="4"/>
  <c r="O332" i="4"/>
  <c r="N332" i="4"/>
  <c r="M332" i="4"/>
  <c r="K332" i="4"/>
  <c r="J332" i="4"/>
  <c r="E332" i="4"/>
  <c r="D332" i="4"/>
  <c r="AH331" i="4"/>
  <c r="O331" i="4"/>
  <c r="M331" i="4"/>
  <c r="N331" i="4" s="1"/>
  <c r="K331" i="4"/>
  <c r="J331" i="4"/>
  <c r="E331" i="4"/>
  <c r="D331" i="4"/>
  <c r="AH330" i="4"/>
  <c r="O330" i="4"/>
  <c r="M330" i="4"/>
  <c r="N330" i="4" s="1"/>
  <c r="K330" i="4"/>
  <c r="J330" i="4"/>
  <c r="E330" i="4"/>
  <c r="D330" i="4"/>
  <c r="AH329" i="4"/>
  <c r="O329" i="4"/>
  <c r="N329" i="4"/>
  <c r="M329" i="4"/>
  <c r="K329" i="4"/>
  <c r="J329" i="4"/>
  <c r="E329" i="4"/>
  <c r="D329" i="4"/>
  <c r="AH328" i="4"/>
  <c r="O328" i="4"/>
  <c r="M328" i="4"/>
  <c r="N328" i="4" s="1"/>
  <c r="K328" i="4"/>
  <c r="J328" i="4"/>
  <c r="E328" i="4"/>
  <c r="D328" i="4"/>
  <c r="AH327" i="4"/>
  <c r="O327" i="4"/>
  <c r="M327" i="4"/>
  <c r="N327" i="4" s="1"/>
  <c r="K327" i="4"/>
  <c r="J327" i="4"/>
  <c r="E327" i="4"/>
  <c r="D327" i="4"/>
  <c r="AH326" i="4"/>
  <c r="O326" i="4"/>
  <c r="N326" i="4"/>
  <c r="M326" i="4"/>
  <c r="K326" i="4"/>
  <c r="J326" i="4"/>
  <c r="E326" i="4"/>
  <c r="D326" i="4"/>
  <c r="AH325" i="4"/>
  <c r="O325" i="4"/>
  <c r="M325" i="4"/>
  <c r="N325" i="4" s="1"/>
  <c r="K325" i="4"/>
  <c r="J325" i="4"/>
  <c r="E325" i="4"/>
  <c r="D325" i="4"/>
  <c r="AH324" i="4"/>
  <c r="O324" i="4"/>
  <c r="N324" i="4"/>
  <c r="M324" i="4"/>
  <c r="K324" i="4"/>
  <c r="J324" i="4"/>
  <c r="E324" i="4"/>
  <c r="D324" i="4"/>
  <c r="AH323" i="4"/>
  <c r="O323" i="4"/>
  <c r="M323" i="4"/>
  <c r="N323" i="4" s="1"/>
  <c r="K323" i="4"/>
  <c r="J323" i="4"/>
  <c r="E323" i="4"/>
  <c r="D323" i="4"/>
  <c r="AH322" i="4"/>
  <c r="O322" i="4"/>
  <c r="M322" i="4"/>
  <c r="N322" i="4" s="1"/>
  <c r="K322" i="4"/>
  <c r="J322" i="4"/>
  <c r="E322" i="4"/>
  <c r="D322" i="4"/>
  <c r="AH321" i="4"/>
  <c r="O321" i="4"/>
  <c r="N321" i="4"/>
  <c r="M321" i="4"/>
  <c r="K321" i="4"/>
  <c r="J321" i="4"/>
  <c r="E321" i="4"/>
  <c r="D321" i="4"/>
  <c r="AH320" i="4"/>
  <c r="O320" i="4"/>
  <c r="M320" i="4"/>
  <c r="N320" i="4" s="1"/>
  <c r="K320" i="4"/>
  <c r="J320" i="4"/>
  <c r="E320" i="4"/>
  <c r="D320" i="4"/>
  <c r="AH319" i="4"/>
  <c r="O319" i="4"/>
  <c r="M319" i="4"/>
  <c r="N319" i="4" s="1"/>
  <c r="K319" i="4"/>
  <c r="J319" i="4"/>
  <c r="E319" i="4"/>
  <c r="D319" i="4"/>
  <c r="AH318" i="4"/>
  <c r="O318" i="4"/>
  <c r="N318" i="4"/>
  <c r="M318" i="4"/>
  <c r="K318" i="4"/>
  <c r="J318" i="4"/>
  <c r="E318" i="4"/>
  <c r="D318" i="4"/>
  <c r="AH317" i="4"/>
  <c r="O317" i="4"/>
  <c r="M317" i="4"/>
  <c r="N317" i="4" s="1"/>
  <c r="K317" i="4"/>
  <c r="J317" i="4"/>
  <c r="E317" i="4"/>
  <c r="D317" i="4"/>
  <c r="AH316" i="4"/>
  <c r="O316" i="4"/>
  <c r="N316" i="4"/>
  <c r="M316" i="4"/>
  <c r="K316" i="4"/>
  <c r="J316" i="4"/>
  <c r="E316" i="4"/>
  <c r="D316" i="4"/>
  <c r="AH315" i="4"/>
  <c r="O315" i="4"/>
  <c r="N315" i="4"/>
  <c r="M315" i="4"/>
  <c r="K315" i="4"/>
  <c r="J315" i="4"/>
  <c r="E315" i="4"/>
  <c r="D315" i="4"/>
  <c r="AH314" i="4"/>
  <c r="O314" i="4"/>
  <c r="M314" i="4"/>
  <c r="N314" i="4" s="1"/>
  <c r="K314" i="4"/>
  <c r="J314" i="4"/>
  <c r="E314" i="4"/>
  <c r="D314" i="4"/>
  <c r="AH313" i="4"/>
  <c r="O313" i="4"/>
  <c r="N313" i="4"/>
  <c r="M313" i="4"/>
  <c r="K313" i="4"/>
  <c r="J313" i="4"/>
  <c r="E313" i="4"/>
  <c r="D313" i="4"/>
  <c r="AH312" i="4"/>
  <c r="O312" i="4"/>
  <c r="M312" i="4"/>
  <c r="N312" i="4" s="1"/>
  <c r="K312" i="4"/>
  <c r="J312" i="4"/>
  <c r="E312" i="4"/>
  <c r="D312" i="4"/>
  <c r="AH311" i="4"/>
  <c r="O311" i="4"/>
  <c r="M311" i="4"/>
  <c r="N311" i="4" s="1"/>
  <c r="K311" i="4"/>
  <c r="J311" i="4"/>
  <c r="E311" i="4"/>
  <c r="D311" i="4"/>
  <c r="AH310" i="4"/>
  <c r="O310" i="4"/>
  <c r="N310" i="4"/>
  <c r="M310" i="4"/>
  <c r="K310" i="4"/>
  <c r="J310" i="4"/>
  <c r="E310" i="4"/>
  <c r="D310" i="4"/>
  <c r="AH309" i="4"/>
  <c r="O309" i="4"/>
  <c r="M309" i="4"/>
  <c r="N309" i="4" s="1"/>
  <c r="K309" i="4"/>
  <c r="J309" i="4"/>
  <c r="E309" i="4"/>
  <c r="D309" i="4"/>
  <c r="AH308" i="4"/>
  <c r="O308" i="4"/>
  <c r="N308" i="4"/>
  <c r="M308" i="4"/>
  <c r="K308" i="4"/>
  <c r="J308" i="4"/>
  <c r="E308" i="4"/>
  <c r="D308" i="4"/>
  <c r="AH307" i="4"/>
  <c r="O307" i="4"/>
  <c r="N307" i="4"/>
  <c r="M307" i="4"/>
  <c r="K307" i="4"/>
  <c r="J307" i="4"/>
  <c r="E307" i="4"/>
  <c r="D307" i="4"/>
  <c r="AH306" i="4"/>
  <c r="O306" i="4"/>
  <c r="M306" i="4"/>
  <c r="N306" i="4" s="1"/>
  <c r="K306" i="4"/>
  <c r="J306" i="4"/>
  <c r="E306" i="4"/>
  <c r="D306" i="4"/>
  <c r="AH305" i="4"/>
  <c r="O305" i="4"/>
  <c r="N305" i="4"/>
  <c r="M305" i="4"/>
  <c r="K305" i="4"/>
  <c r="J305" i="4"/>
  <c r="E305" i="4"/>
  <c r="D305" i="4"/>
  <c r="AH304" i="4"/>
  <c r="O304" i="4"/>
  <c r="M304" i="4"/>
  <c r="N304" i="4" s="1"/>
  <c r="K304" i="4"/>
  <c r="J304" i="4"/>
  <c r="E304" i="4"/>
  <c r="D304" i="4"/>
  <c r="AH303" i="4"/>
  <c r="O303" i="4"/>
  <c r="N303" i="4"/>
  <c r="M303" i="4"/>
  <c r="K303" i="4"/>
  <c r="J303" i="4"/>
  <c r="E303" i="4"/>
  <c r="D303" i="4"/>
  <c r="AH302" i="4"/>
  <c r="O302" i="4"/>
  <c r="M302" i="4"/>
  <c r="N302" i="4" s="1"/>
  <c r="K302" i="4"/>
  <c r="J302" i="4"/>
  <c r="E302" i="4"/>
  <c r="D302" i="4"/>
  <c r="AH301" i="4"/>
  <c r="O301" i="4"/>
  <c r="N301" i="4"/>
  <c r="M301" i="4"/>
  <c r="K301" i="4"/>
  <c r="J301" i="4"/>
  <c r="E301" i="4"/>
  <c r="D301" i="4"/>
  <c r="AH300" i="4"/>
  <c r="O300" i="4"/>
  <c r="N300" i="4"/>
  <c r="M300" i="4"/>
  <c r="K300" i="4"/>
  <c r="J300" i="4"/>
  <c r="E300" i="4"/>
  <c r="D300" i="4"/>
  <c r="AH299" i="4"/>
  <c r="O299" i="4"/>
  <c r="N299" i="4"/>
  <c r="M299" i="4"/>
  <c r="K299" i="4"/>
  <c r="J299" i="4"/>
  <c r="E299" i="4"/>
  <c r="D299" i="4"/>
  <c r="AH298" i="4"/>
  <c r="O298" i="4"/>
  <c r="M298" i="4"/>
  <c r="N298" i="4" s="1"/>
  <c r="K298" i="4"/>
  <c r="J298" i="4"/>
  <c r="E298" i="4"/>
  <c r="D298" i="4"/>
  <c r="AH297" i="4"/>
  <c r="O297" i="4"/>
  <c r="N297" i="4"/>
  <c r="M297" i="4"/>
  <c r="K297" i="4"/>
  <c r="J297" i="4"/>
  <c r="E297" i="4"/>
  <c r="D297" i="4"/>
  <c r="AH296" i="4"/>
  <c r="O296" i="4"/>
  <c r="M296" i="4"/>
  <c r="N296" i="4" s="1"/>
  <c r="K296" i="4"/>
  <c r="J296" i="4"/>
  <c r="E296" i="4"/>
  <c r="D296" i="4"/>
  <c r="AH295" i="4"/>
  <c r="O295" i="4"/>
  <c r="N295" i="4"/>
  <c r="M295" i="4"/>
  <c r="K295" i="4"/>
  <c r="J295" i="4"/>
  <c r="E295" i="4"/>
  <c r="D295" i="4"/>
  <c r="AH294" i="4"/>
  <c r="O294" i="4"/>
  <c r="N294" i="4"/>
  <c r="M294" i="4"/>
  <c r="K294" i="4"/>
  <c r="J294" i="4"/>
  <c r="E294" i="4"/>
  <c r="D294" i="4"/>
  <c r="AH293" i="4"/>
  <c r="O293" i="4"/>
  <c r="N293" i="4"/>
  <c r="M293" i="4"/>
  <c r="K293" i="4"/>
  <c r="J293" i="4"/>
  <c r="E293" i="4"/>
  <c r="D293" i="4"/>
  <c r="AH292" i="4"/>
  <c r="O292" i="4"/>
  <c r="M292" i="4"/>
  <c r="N292" i="4" s="1"/>
  <c r="K292" i="4"/>
  <c r="J292" i="4"/>
  <c r="E292" i="4"/>
  <c r="D292" i="4"/>
  <c r="AH291" i="4"/>
  <c r="O291" i="4"/>
  <c r="M291" i="4"/>
  <c r="N291" i="4" s="1"/>
  <c r="K291" i="4"/>
  <c r="J291" i="4"/>
  <c r="E291" i="4"/>
  <c r="D291" i="4"/>
  <c r="AH290" i="4"/>
  <c r="O290" i="4"/>
  <c r="N290" i="4"/>
  <c r="M290" i="4"/>
  <c r="K290" i="4"/>
  <c r="J290" i="4"/>
  <c r="E290" i="4"/>
  <c r="D290" i="4"/>
  <c r="AH289" i="4"/>
  <c r="O289" i="4"/>
  <c r="M289" i="4"/>
  <c r="N289" i="4" s="1"/>
  <c r="K289" i="4"/>
  <c r="J289" i="4"/>
  <c r="E289" i="4"/>
  <c r="D289" i="4"/>
  <c r="AH288" i="4"/>
  <c r="O288" i="4"/>
  <c r="N288" i="4"/>
  <c r="M288" i="4"/>
  <c r="K288" i="4"/>
  <c r="J288" i="4"/>
  <c r="E288" i="4"/>
  <c r="D288" i="4"/>
  <c r="AH287" i="4"/>
  <c r="O287" i="4"/>
  <c r="M287" i="4"/>
  <c r="N287" i="4" s="1"/>
  <c r="K287" i="4"/>
  <c r="J287" i="4"/>
  <c r="E287" i="4"/>
  <c r="D287" i="4"/>
  <c r="AH286" i="4"/>
  <c r="O286" i="4"/>
  <c r="N286" i="4"/>
  <c r="M286" i="4"/>
  <c r="K286" i="4"/>
  <c r="J286" i="4"/>
  <c r="E286" i="4"/>
  <c r="D286" i="4"/>
  <c r="AH285" i="4"/>
  <c r="O285" i="4"/>
  <c r="N285" i="4"/>
  <c r="M285" i="4"/>
  <c r="K285" i="4"/>
  <c r="J285" i="4"/>
  <c r="E285" i="4"/>
  <c r="D285" i="4"/>
  <c r="AH284" i="4"/>
  <c r="O284" i="4"/>
  <c r="N284" i="4"/>
  <c r="M284" i="4"/>
  <c r="K284" i="4"/>
  <c r="J284" i="4"/>
  <c r="E284" i="4"/>
  <c r="D284" i="4"/>
  <c r="AH283" i="4"/>
  <c r="O283" i="4"/>
  <c r="M283" i="4"/>
  <c r="N283" i="4" s="1"/>
  <c r="K283" i="4"/>
  <c r="J283" i="4"/>
  <c r="E283" i="4"/>
  <c r="D283" i="4"/>
  <c r="AH282" i="4"/>
  <c r="O282" i="4"/>
  <c r="M282" i="4"/>
  <c r="N282" i="4" s="1"/>
  <c r="K282" i="4"/>
  <c r="J282" i="4"/>
  <c r="E282" i="4"/>
  <c r="D282" i="4"/>
  <c r="AH281" i="4"/>
  <c r="O281" i="4"/>
  <c r="M281" i="4"/>
  <c r="N281" i="4" s="1"/>
  <c r="K281" i="4"/>
  <c r="J281" i="4"/>
  <c r="E281" i="4"/>
  <c r="D281" i="4"/>
  <c r="AH280" i="4"/>
  <c r="O280" i="4"/>
  <c r="N280" i="4"/>
  <c r="M280" i="4"/>
  <c r="K280" i="4"/>
  <c r="J280" i="4"/>
  <c r="E280" i="4"/>
  <c r="D280" i="4"/>
  <c r="AH279" i="4"/>
  <c r="O279" i="4"/>
  <c r="M279" i="4"/>
  <c r="N279" i="4" s="1"/>
  <c r="K279" i="4"/>
  <c r="J279" i="4"/>
  <c r="E279" i="4"/>
  <c r="D279" i="4"/>
  <c r="AH278" i="4"/>
  <c r="O278" i="4"/>
  <c r="N278" i="4"/>
  <c r="M278" i="4"/>
  <c r="K278" i="4"/>
  <c r="J278" i="4"/>
  <c r="E278" i="4"/>
  <c r="D278" i="4"/>
  <c r="AH277" i="4"/>
  <c r="O277" i="4"/>
  <c r="N277" i="4"/>
  <c r="M277" i="4"/>
  <c r="K277" i="4"/>
  <c r="J277" i="4"/>
  <c r="E277" i="4"/>
  <c r="D277" i="4"/>
  <c r="AH276" i="4"/>
  <c r="O276" i="4"/>
  <c r="N276" i="4"/>
  <c r="M276" i="4"/>
  <c r="K276" i="4"/>
  <c r="J276" i="4"/>
  <c r="E276" i="4"/>
  <c r="D276" i="4"/>
  <c r="AH275" i="4"/>
  <c r="O275" i="4"/>
  <c r="M275" i="4"/>
  <c r="N275" i="4" s="1"/>
  <c r="K275" i="4"/>
  <c r="J275" i="4"/>
  <c r="E275" i="4"/>
  <c r="D275" i="4"/>
  <c r="AH274" i="4"/>
  <c r="O274" i="4"/>
  <c r="M274" i="4"/>
  <c r="N274" i="4" s="1"/>
  <c r="K274" i="4"/>
  <c r="J274" i="4"/>
  <c r="E274" i="4"/>
  <c r="D274" i="4"/>
  <c r="AH273" i="4"/>
  <c r="O273" i="4"/>
  <c r="N273" i="4"/>
  <c r="M273" i="4"/>
  <c r="K273" i="4"/>
  <c r="J273" i="4"/>
  <c r="E273" i="4"/>
  <c r="D273" i="4"/>
  <c r="AH272" i="4"/>
  <c r="O272" i="4"/>
  <c r="N272" i="4"/>
  <c r="M272" i="4"/>
  <c r="K272" i="4"/>
  <c r="J272" i="4"/>
  <c r="E272" i="4"/>
  <c r="D272" i="4"/>
  <c r="AH271" i="4"/>
  <c r="O271" i="4"/>
  <c r="M271" i="4"/>
  <c r="N271" i="4" s="1"/>
  <c r="K271" i="4"/>
  <c r="J271" i="4"/>
  <c r="E271" i="4"/>
  <c r="D271" i="4"/>
  <c r="AH270" i="4"/>
  <c r="O270" i="4"/>
  <c r="N270" i="4"/>
  <c r="M270" i="4"/>
  <c r="K270" i="4"/>
  <c r="J270" i="4"/>
  <c r="E270" i="4"/>
  <c r="D270" i="4"/>
  <c r="AH269" i="4"/>
  <c r="O269" i="4"/>
  <c r="N269" i="4"/>
  <c r="M269" i="4"/>
  <c r="K269" i="4"/>
  <c r="J269" i="4"/>
  <c r="E269" i="4"/>
  <c r="D269" i="4"/>
  <c r="AH268" i="4"/>
  <c r="O268" i="4"/>
  <c r="N268" i="4"/>
  <c r="M268" i="4"/>
  <c r="K268" i="4"/>
  <c r="J268" i="4"/>
  <c r="E268" i="4"/>
  <c r="D268" i="4"/>
  <c r="AH267" i="4"/>
  <c r="O267" i="4"/>
  <c r="N267" i="4"/>
  <c r="M267" i="4"/>
  <c r="K267" i="4"/>
  <c r="J267" i="4"/>
  <c r="E267" i="4"/>
  <c r="D267" i="4"/>
  <c r="AH266" i="4"/>
  <c r="O266" i="4"/>
  <c r="M266" i="4"/>
  <c r="N266" i="4" s="1"/>
  <c r="K266" i="4"/>
  <c r="J266" i="4"/>
  <c r="E266" i="4"/>
  <c r="D266" i="4"/>
  <c r="AH265" i="4"/>
  <c r="O265" i="4"/>
  <c r="N265" i="4"/>
  <c r="M265" i="4"/>
  <c r="K265" i="4"/>
  <c r="J265" i="4"/>
  <c r="E265" i="4"/>
  <c r="D265" i="4"/>
  <c r="AH264" i="4"/>
  <c r="O264" i="4"/>
  <c r="N264" i="4"/>
  <c r="M264" i="4"/>
  <c r="K264" i="4"/>
  <c r="J264" i="4"/>
  <c r="E264" i="4"/>
  <c r="D264" i="4"/>
  <c r="AH263" i="4"/>
  <c r="O263" i="4"/>
  <c r="M263" i="4"/>
  <c r="N263" i="4" s="1"/>
  <c r="K263" i="4"/>
  <c r="J263" i="4"/>
  <c r="E263" i="4"/>
  <c r="D263" i="4"/>
  <c r="AH262" i="4"/>
  <c r="O262" i="4"/>
  <c r="N262" i="4"/>
  <c r="M262" i="4"/>
  <c r="K262" i="4"/>
  <c r="J262" i="4"/>
  <c r="E262" i="4"/>
  <c r="D262" i="4"/>
  <c r="AH261" i="4"/>
  <c r="O261" i="4"/>
  <c r="M261" i="4"/>
  <c r="N261" i="4" s="1"/>
  <c r="K261" i="4"/>
  <c r="J261" i="4"/>
  <c r="E261" i="4"/>
  <c r="D261" i="4"/>
  <c r="AH260" i="4"/>
  <c r="O260" i="4"/>
  <c r="N260" i="4"/>
  <c r="M260" i="4"/>
  <c r="K260" i="4"/>
  <c r="J260" i="4"/>
  <c r="E260" i="4"/>
  <c r="D260" i="4"/>
  <c r="AH259" i="4"/>
  <c r="O259" i="4"/>
  <c r="N259" i="4"/>
  <c r="M259" i="4"/>
  <c r="K259" i="4"/>
  <c r="J259" i="4"/>
  <c r="E259" i="4"/>
  <c r="D259" i="4"/>
  <c r="AH258" i="4"/>
  <c r="O258" i="4"/>
  <c r="M258" i="4"/>
  <c r="N258" i="4" s="1"/>
  <c r="K258" i="4"/>
  <c r="J258" i="4"/>
  <c r="E258" i="4"/>
  <c r="D258" i="4"/>
  <c r="AH257" i="4"/>
  <c r="O257" i="4"/>
  <c r="N257" i="4"/>
  <c r="M257" i="4"/>
  <c r="K257" i="4"/>
  <c r="J257" i="4"/>
  <c r="E257" i="4"/>
  <c r="D257" i="4"/>
  <c r="AH256" i="4"/>
  <c r="O256" i="4"/>
  <c r="N256" i="4"/>
  <c r="M256" i="4"/>
  <c r="K256" i="4"/>
  <c r="J256" i="4"/>
  <c r="E256" i="4"/>
  <c r="D256" i="4"/>
  <c r="AH255" i="4"/>
  <c r="O255" i="4"/>
  <c r="N255" i="4"/>
  <c r="M255" i="4"/>
  <c r="K255" i="4"/>
  <c r="J255" i="4"/>
  <c r="E255" i="4"/>
  <c r="D255" i="4"/>
  <c r="AH254" i="4"/>
  <c r="O254" i="4"/>
  <c r="N254" i="4"/>
  <c r="M254" i="4"/>
  <c r="K254" i="4"/>
  <c r="J254" i="4"/>
  <c r="E254" i="4"/>
  <c r="D254" i="4"/>
  <c r="AH253" i="4"/>
  <c r="O253" i="4"/>
  <c r="M253" i="4"/>
  <c r="N253" i="4" s="1"/>
  <c r="K253" i="4"/>
  <c r="J253" i="4"/>
  <c r="E253" i="4"/>
  <c r="D253" i="4"/>
  <c r="AH252" i="4"/>
  <c r="O252" i="4"/>
  <c r="N252" i="4"/>
  <c r="M252" i="4"/>
  <c r="K252" i="4"/>
  <c r="J252" i="4"/>
  <c r="E252" i="4"/>
  <c r="D252" i="4"/>
  <c r="AH251" i="4"/>
  <c r="O251" i="4"/>
  <c r="N251" i="4"/>
  <c r="M251" i="4"/>
  <c r="K251" i="4"/>
  <c r="J251" i="4"/>
  <c r="E251" i="4"/>
  <c r="D251" i="4"/>
  <c r="AH250" i="4"/>
  <c r="O250" i="4"/>
  <c r="M250" i="4"/>
  <c r="N250" i="4" s="1"/>
  <c r="K250" i="4"/>
  <c r="J250" i="4"/>
  <c r="E250" i="4"/>
  <c r="D250" i="4"/>
  <c r="AH249" i="4"/>
  <c r="O249" i="4"/>
  <c r="N249" i="4"/>
  <c r="M249" i="4"/>
  <c r="K249" i="4"/>
  <c r="J249" i="4"/>
  <c r="E249" i="4"/>
  <c r="D249" i="4"/>
  <c r="AH248" i="4"/>
  <c r="O248" i="4"/>
  <c r="N248" i="4"/>
  <c r="M248" i="4"/>
  <c r="K248" i="4"/>
  <c r="J248" i="4"/>
  <c r="E248" i="4"/>
  <c r="D248" i="4"/>
  <c r="AH247" i="4"/>
  <c r="O247" i="4"/>
  <c r="N247" i="4"/>
  <c r="M247" i="4"/>
  <c r="K247" i="4"/>
  <c r="J247" i="4"/>
  <c r="E247" i="4"/>
  <c r="D247" i="4"/>
  <c r="AH246" i="4"/>
  <c r="O246" i="4"/>
  <c r="M246" i="4"/>
  <c r="N246" i="4" s="1"/>
  <c r="K246" i="4"/>
  <c r="J246" i="4"/>
  <c r="E246" i="4"/>
  <c r="D246" i="4"/>
  <c r="AH245" i="4"/>
  <c r="O245" i="4"/>
  <c r="M245" i="4"/>
  <c r="N245" i="4" s="1"/>
  <c r="K245" i="4"/>
  <c r="J245" i="4"/>
  <c r="E245" i="4"/>
  <c r="D245" i="4"/>
  <c r="AH244" i="4"/>
  <c r="O244" i="4"/>
  <c r="N244" i="4"/>
  <c r="M244" i="4"/>
  <c r="K244" i="4"/>
  <c r="J244" i="4"/>
  <c r="E244" i="4"/>
  <c r="D244" i="4"/>
  <c r="AH243" i="4"/>
  <c r="O243" i="4"/>
  <c r="N243" i="4"/>
  <c r="M243" i="4"/>
  <c r="K243" i="4"/>
  <c r="J243" i="4"/>
  <c r="E243" i="4"/>
  <c r="D243" i="4"/>
  <c r="AH242" i="4"/>
  <c r="O242" i="4"/>
  <c r="N242" i="4"/>
  <c r="M242" i="4"/>
  <c r="K242" i="4"/>
  <c r="J242" i="4"/>
  <c r="E242" i="4"/>
  <c r="D242" i="4"/>
  <c r="AH241" i="4"/>
  <c r="O241" i="4"/>
  <c r="M241" i="4"/>
  <c r="N241" i="4" s="1"/>
  <c r="K241" i="4"/>
  <c r="J241" i="4"/>
  <c r="E241" i="4"/>
  <c r="D241" i="4"/>
  <c r="AH240" i="4"/>
  <c r="O240" i="4"/>
  <c r="M240" i="4"/>
  <c r="N240" i="4" s="1"/>
  <c r="K240" i="4"/>
  <c r="J240" i="4"/>
  <c r="E240" i="4"/>
  <c r="D240" i="4"/>
  <c r="AH239" i="4"/>
  <c r="O239" i="4"/>
  <c r="N239" i="4"/>
  <c r="M239" i="4"/>
  <c r="K239" i="4"/>
  <c r="J239" i="4"/>
  <c r="E239" i="4"/>
  <c r="D239" i="4"/>
  <c r="AH238" i="4"/>
  <c r="O238" i="4"/>
  <c r="M238" i="4"/>
  <c r="N238" i="4" s="1"/>
  <c r="K238" i="4"/>
  <c r="J238" i="4"/>
  <c r="E238" i="4"/>
  <c r="D238" i="4"/>
  <c r="AH237" i="4"/>
  <c r="O237" i="4"/>
  <c r="M237" i="4"/>
  <c r="N237" i="4" s="1"/>
  <c r="K237" i="4"/>
  <c r="J237" i="4"/>
  <c r="E237" i="4"/>
  <c r="D237" i="4"/>
  <c r="AH236" i="4"/>
  <c r="O236" i="4"/>
  <c r="N236" i="4"/>
  <c r="M236" i="4"/>
  <c r="K236" i="4"/>
  <c r="J236" i="4"/>
  <c r="E236" i="4"/>
  <c r="D236" i="4"/>
  <c r="AH235" i="4"/>
  <c r="O235" i="4"/>
  <c r="M235" i="4"/>
  <c r="N235" i="4" s="1"/>
  <c r="K235" i="4"/>
  <c r="J235" i="4"/>
  <c r="E235" i="4"/>
  <c r="D235" i="4"/>
  <c r="AH234" i="4"/>
  <c r="O234" i="4"/>
  <c r="N234" i="4"/>
  <c r="M234" i="4"/>
  <c r="K234" i="4"/>
  <c r="J234" i="4"/>
  <c r="E234" i="4"/>
  <c r="D234" i="4"/>
  <c r="AH233" i="4"/>
  <c r="O233" i="4"/>
  <c r="N233" i="4"/>
  <c r="M233" i="4"/>
  <c r="K233" i="4"/>
  <c r="J233" i="4"/>
  <c r="E233" i="4"/>
  <c r="D233" i="4"/>
  <c r="AH232" i="4"/>
  <c r="O232" i="4"/>
  <c r="M232" i="4"/>
  <c r="N232" i="4" s="1"/>
  <c r="K232" i="4"/>
  <c r="J232" i="4"/>
  <c r="E232" i="4"/>
  <c r="D232" i="4"/>
  <c r="AH231" i="4"/>
  <c r="O231" i="4"/>
  <c r="N231" i="4"/>
  <c r="M231" i="4"/>
  <c r="K231" i="4"/>
  <c r="J231" i="4"/>
  <c r="E231" i="4"/>
  <c r="D231" i="4"/>
  <c r="AH230" i="4"/>
  <c r="O230" i="4"/>
  <c r="N230" i="4"/>
  <c r="M230" i="4"/>
  <c r="K230" i="4"/>
  <c r="J230" i="4"/>
  <c r="E230" i="4"/>
  <c r="D230" i="4"/>
  <c r="AH229" i="4"/>
  <c r="O229" i="4"/>
  <c r="M229" i="4"/>
  <c r="N229" i="4" s="1"/>
  <c r="K229" i="4"/>
  <c r="J229" i="4"/>
  <c r="E229" i="4"/>
  <c r="D229" i="4"/>
  <c r="AH228" i="4"/>
  <c r="O228" i="4"/>
  <c r="N228" i="4"/>
  <c r="M228" i="4"/>
  <c r="K228" i="4"/>
  <c r="J228" i="4"/>
  <c r="E228" i="4"/>
  <c r="D228" i="4"/>
  <c r="AH227" i="4"/>
  <c r="O227" i="4"/>
  <c r="M227" i="4"/>
  <c r="N227" i="4" s="1"/>
  <c r="K227" i="4"/>
  <c r="J227" i="4"/>
  <c r="E227" i="4"/>
  <c r="D227" i="4"/>
  <c r="AH226" i="4"/>
  <c r="O226" i="4"/>
  <c r="N226" i="4"/>
  <c r="M226" i="4"/>
  <c r="K226" i="4"/>
  <c r="J226" i="4"/>
  <c r="E226" i="4"/>
  <c r="D226" i="4"/>
  <c r="AH225" i="4"/>
  <c r="O225" i="4"/>
  <c r="N225" i="4"/>
  <c r="M225" i="4"/>
  <c r="K225" i="4"/>
  <c r="J225" i="4"/>
  <c r="E225" i="4"/>
  <c r="D225" i="4"/>
  <c r="AH224" i="4"/>
  <c r="O224" i="4"/>
  <c r="M224" i="4"/>
  <c r="N224" i="4" s="1"/>
  <c r="K224" i="4"/>
  <c r="J224" i="4"/>
  <c r="E224" i="4"/>
  <c r="D224" i="4"/>
  <c r="AH223" i="4"/>
  <c r="O223" i="4"/>
  <c r="N223" i="4"/>
  <c r="M223" i="4"/>
  <c r="K223" i="4"/>
  <c r="J223" i="4"/>
  <c r="E223" i="4"/>
  <c r="D223" i="4"/>
  <c r="AH222" i="4"/>
  <c r="O222" i="4"/>
  <c r="M222" i="4"/>
  <c r="N222" i="4" s="1"/>
  <c r="K222" i="4"/>
  <c r="J222" i="4"/>
  <c r="E222" i="4"/>
  <c r="D222" i="4"/>
  <c r="AH221" i="4"/>
  <c r="O221" i="4"/>
  <c r="M221" i="4"/>
  <c r="N221" i="4" s="1"/>
  <c r="K221" i="4"/>
  <c r="J221" i="4"/>
  <c r="E221" i="4"/>
  <c r="D221" i="4"/>
  <c r="AH220" i="4"/>
  <c r="O220" i="4"/>
  <c r="N220" i="4"/>
  <c r="M220" i="4"/>
  <c r="K220" i="4"/>
  <c r="J220" i="4"/>
  <c r="E220" i="4"/>
  <c r="D220" i="4"/>
  <c r="AH219" i="4"/>
  <c r="O219" i="4"/>
  <c r="M219" i="4"/>
  <c r="N219" i="4" s="1"/>
  <c r="K219" i="4"/>
  <c r="J219" i="4"/>
  <c r="E219" i="4"/>
  <c r="D219" i="4"/>
  <c r="AH218" i="4"/>
  <c r="O218" i="4"/>
  <c r="N218" i="4"/>
  <c r="M218" i="4"/>
  <c r="K218" i="4"/>
  <c r="J218" i="4"/>
  <c r="E218" i="4"/>
  <c r="D218" i="4"/>
  <c r="AH217" i="4"/>
  <c r="O217" i="4"/>
  <c r="N217" i="4"/>
  <c r="M217" i="4"/>
  <c r="K217" i="4"/>
  <c r="J217" i="4"/>
  <c r="E217" i="4"/>
  <c r="D217" i="4"/>
  <c r="AH216" i="4"/>
  <c r="O216" i="4"/>
  <c r="M216" i="4"/>
  <c r="N216" i="4" s="1"/>
  <c r="K216" i="4"/>
  <c r="J216" i="4"/>
  <c r="E216" i="4"/>
  <c r="D216" i="4"/>
  <c r="AH215" i="4"/>
  <c r="O215" i="4"/>
  <c r="N215" i="4"/>
  <c r="M215" i="4"/>
  <c r="K215" i="4"/>
  <c r="J215" i="4"/>
  <c r="E215" i="4"/>
  <c r="D215" i="4"/>
  <c r="AH214" i="4"/>
  <c r="O214" i="4"/>
  <c r="N214" i="4"/>
  <c r="M214" i="4"/>
  <c r="K214" i="4"/>
  <c r="J214" i="4"/>
  <c r="E214" i="4"/>
  <c r="D214" i="4"/>
  <c r="AH213" i="4"/>
  <c r="O213" i="4"/>
  <c r="M213" i="4"/>
  <c r="N213" i="4" s="1"/>
  <c r="K213" i="4"/>
  <c r="J213" i="4"/>
  <c r="E213" i="4"/>
  <c r="D213" i="4"/>
  <c r="AH212" i="4"/>
  <c r="O212" i="4"/>
  <c r="M212" i="4"/>
  <c r="N212" i="4" s="1"/>
  <c r="K212" i="4"/>
  <c r="J212" i="4"/>
  <c r="E212" i="4"/>
  <c r="D212" i="4"/>
  <c r="AH211" i="4"/>
  <c r="O211" i="4"/>
  <c r="M211" i="4"/>
  <c r="N211" i="4" s="1"/>
  <c r="K211" i="4"/>
  <c r="J211" i="4"/>
  <c r="E211" i="4"/>
  <c r="D211" i="4"/>
  <c r="AH210" i="4"/>
  <c r="O210" i="4"/>
  <c r="M210" i="4"/>
  <c r="N210" i="4" s="1"/>
  <c r="K210" i="4"/>
  <c r="J210" i="4"/>
  <c r="E210" i="4"/>
  <c r="D210" i="4"/>
  <c r="AH209" i="4"/>
  <c r="O209" i="4"/>
  <c r="N209" i="4"/>
  <c r="M209" i="4"/>
  <c r="K209" i="4"/>
  <c r="J209" i="4"/>
  <c r="E209" i="4"/>
  <c r="D209" i="4"/>
  <c r="AH208" i="4"/>
  <c r="O208" i="4"/>
  <c r="N208" i="4"/>
  <c r="M208" i="4"/>
  <c r="K208" i="4"/>
  <c r="J208" i="4"/>
  <c r="E208" i="4"/>
  <c r="D208" i="4"/>
  <c r="AH207" i="4"/>
  <c r="O207" i="4"/>
  <c r="N207" i="4"/>
  <c r="M207" i="4"/>
  <c r="K207" i="4"/>
  <c r="J207" i="4"/>
  <c r="E207" i="4"/>
  <c r="D207" i="4"/>
  <c r="AH206" i="4"/>
  <c r="O206" i="4"/>
  <c r="M206" i="4"/>
  <c r="N206" i="4" s="1"/>
  <c r="K206" i="4"/>
  <c r="J206" i="4"/>
  <c r="E206" i="4"/>
  <c r="D206" i="4"/>
  <c r="AH205" i="4"/>
  <c r="O205" i="4"/>
  <c r="M205" i="4"/>
  <c r="N205" i="4" s="1"/>
  <c r="K205" i="4"/>
  <c r="J205" i="4"/>
  <c r="E205" i="4"/>
  <c r="D205" i="4"/>
  <c r="AH204" i="4"/>
  <c r="O204" i="4"/>
  <c r="M204" i="4"/>
  <c r="N204" i="4" s="1"/>
  <c r="K204" i="4"/>
  <c r="J204" i="4"/>
  <c r="E204" i="4"/>
  <c r="D204" i="4"/>
  <c r="AH203" i="4"/>
  <c r="O203" i="4"/>
  <c r="N203" i="4"/>
  <c r="M203" i="4"/>
  <c r="K203" i="4"/>
  <c r="J203" i="4"/>
  <c r="E203" i="4"/>
  <c r="D203" i="4"/>
  <c r="AH202" i="4"/>
  <c r="O202" i="4"/>
  <c r="N202" i="4"/>
  <c r="M202" i="4"/>
  <c r="K202" i="4"/>
  <c r="J202" i="4"/>
  <c r="E202" i="4"/>
  <c r="D202" i="4"/>
  <c r="AH201" i="4"/>
  <c r="O201" i="4"/>
  <c r="M201" i="4"/>
  <c r="N201" i="4" s="1"/>
  <c r="K201" i="4"/>
  <c r="J201" i="4"/>
  <c r="E201" i="4"/>
  <c r="D201" i="4"/>
  <c r="AH200" i="4"/>
  <c r="O200" i="4"/>
  <c r="N200" i="4"/>
  <c r="M200" i="4"/>
  <c r="K200" i="4"/>
  <c r="J200" i="4"/>
  <c r="E200" i="4"/>
  <c r="D200" i="4"/>
  <c r="AH199" i="4"/>
  <c r="O199" i="4"/>
  <c r="N199" i="4"/>
  <c r="M199" i="4"/>
  <c r="K199" i="4"/>
  <c r="J199" i="4"/>
  <c r="E199" i="4"/>
  <c r="D199" i="4"/>
  <c r="AH198" i="4"/>
  <c r="O198" i="4"/>
  <c r="M198" i="4"/>
  <c r="N198" i="4" s="1"/>
  <c r="K198" i="4"/>
  <c r="J198" i="4"/>
  <c r="E198" i="4"/>
  <c r="D198" i="4"/>
  <c r="AH197" i="4"/>
  <c r="O197" i="4"/>
  <c r="N197" i="4"/>
  <c r="M197" i="4"/>
  <c r="K197" i="4"/>
  <c r="J197" i="4"/>
  <c r="E197" i="4"/>
  <c r="D197" i="4"/>
  <c r="AH196" i="4"/>
  <c r="O196" i="4"/>
  <c r="N196" i="4"/>
  <c r="M196" i="4"/>
  <c r="K196" i="4"/>
  <c r="J196" i="4"/>
  <c r="E196" i="4"/>
  <c r="D196" i="4"/>
  <c r="AH195" i="4"/>
  <c r="O195" i="4"/>
  <c r="M195" i="4"/>
  <c r="N195" i="4" s="1"/>
  <c r="K195" i="4"/>
  <c r="J195" i="4"/>
  <c r="E195" i="4"/>
  <c r="D195" i="4"/>
  <c r="AH194" i="4"/>
  <c r="O194" i="4"/>
  <c r="N194" i="4"/>
  <c r="M194" i="4"/>
  <c r="K194" i="4"/>
  <c r="J194" i="4"/>
  <c r="E194" i="4"/>
  <c r="D194" i="4"/>
  <c r="AH193" i="4"/>
  <c r="O193" i="4"/>
  <c r="N193" i="4"/>
  <c r="M193" i="4"/>
  <c r="K193" i="4"/>
  <c r="J193" i="4"/>
  <c r="E193" i="4"/>
  <c r="D193" i="4"/>
  <c r="AH192" i="4"/>
  <c r="O192" i="4"/>
  <c r="N192" i="4"/>
  <c r="M192" i="4"/>
  <c r="K192" i="4"/>
  <c r="J192" i="4"/>
  <c r="E192" i="4"/>
  <c r="D192" i="4"/>
  <c r="AH191" i="4"/>
  <c r="O191" i="4"/>
  <c r="M191" i="4"/>
  <c r="N191" i="4" s="1"/>
  <c r="K191" i="4"/>
  <c r="J191" i="4"/>
  <c r="E191" i="4"/>
  <c r="D191" i="4"/>
  <c r="AH190" i="4"/>
  <c r="O190" i="4"/>
  <c r="M190" i="4"/>
  <c r="N190" i="4" s="1"/>
  <c r="K190" i="4"/>
  <c r="J190" i="4"/>
  <c r="E190" i="4"/>
  <c r="D190" i="4"/>
  <c r="AH189" i="4"/>
  <c r="O189" i="4"/>
  <c r="N189" i="4"/>
  <c r="M189" i="4"/>
  <c r="K189" i="4"/>
  <c r="J189" i="4"/>
  <c r="E189" i="4"/>
  <c r="D189" i="4"/>
  <c r="AH188" i="4"/>
  <c r="O188" i="4"/>
  <c r="M188" i="4"/>
  <c r="N188" i="4" s="1"/>
  <c r="K188" i="4"/>
  <c r="J188" i="4"/>
  <c r="E188" i="4"/>
  <c r="D188" i="4"/>
  <c r="AH187" i="4"/>
  <c r="O187" i="4"/>
  <c r="M187" i="4"/>
  <c r="N187" i="4" s="1"/>
  <c r="K187" i="4"/>
  <c r="J187" i="4"/>
  <c r="E187" i="4"/>
  <c r="D187" i="4"/>
  <c r="AH186" i="4"/>
  <c r="O186" i="4"/>
  <c r="M186" i="4"/>
  <c r="N186" i="4" s="1"/>
  <c r="K186" i="4"/>
  <c r="J186" i="4"/>
  <c r="E186" i="4"/>
  <c r="D186" i="4"/>
  <c r="AH185" i="4"/>
  <c r="O185" i="4"/>
  <c r="M185" i="4"/>
  <c r="N185" i="4" s="1"/>
  <c r="K185" i="4"/>
  <c r="J185" i="4"/>
  <c r="E185" i="4"/>
  <c r="D185" i="4"/>
  <c r="AH184" i="4"/>
  <c r="O184" i="4"/>
  <c r="N184" i="4"/>
  <c r="M184" i="4"/>
  <c r="K184" i="4"/>
  <c r="J184" i="4"/>
  <c r="E184" i="4"/>
  <c r="D184" i="4"/>
  <c r="AH183" i="4"/>
  <c r="O183" i="4"/>
  <c r="M183" i="4"/>
  <c r="N183" i="4" s="1"/>
  <c r="K183" i="4"/>
  <c r="J183" i="4"/>
  <c r="E183" i="4"/>
  <c r="D183" i="4"/>
  <c r="AH182" i="4"/>
  <c r="O182" i="4"/>
  <c r="M182" i="4"/>
  <c r="N182" i="4" s="1"/>
  <c r="K182" i="4"/>
  <c r="J182" i="4"/>
  <c r="E182" i="4"/>
  <c r="D182" i="4"/>
  <c r="AH181" i="4"/>
  <c r="O181" i="4"/>
  <c r="N181" i="4"/>
  <c r="M181" i="4"/>
  <c r="K181" i="4"/>
  <c r="J181" i="4"/>
  <c r="E181" i="4"/>
  <c r="D181" i="4"/>
  <c r="AH180" i="4"/>
  <c r="O180" i="4"/>
  <c r="M180" i="4"/>
  <c r="N180" i="4" s="1"/>
  <c r="K180" i="4"/>
  <c r="J180" i="4"/>
  <c r="E180" i="4"/>
  <c r="D180" i="4"/>
  <c r="AH179" i="4"/>
  <c r="O179" i="4"/>
  <c r="N179" i="4"/>
  <c r="M179" i="4"/>
  <c r="K179" i="4"/>
  <c r="J179" i="4"/>
  <c r="E179" i="4"/>
  <c r="D179" i="4"/>
  <c r="AH178" i="4"/>
  <c r="O178" i="4"/>
  <c r="M178" i="4"/>
  <c r="N178" i="4" s="1"/>
  <c r="K178" i="4"/>
  <c r="J178" i="4"/>
  <c r="E178" i="4"/>
  <c r="D178" i="4"/>
  <c r="AH177" i="4"/>
  <c r="O177" i="4"/>
  <c r="M177" i="4"/>
  <c r="N177" i="4" s="1"/>
  <c r="K177" i="4"/>
  <c r="J177" i="4"/>
  <c r="E177" i="4"/>
  <c r="D177" i="4"/>
  <c r="AH176" i="4"/>
  <c r="O176" i="4"/>
  <c r="N176" i="4"/>
  <c r="M176" i="4"/>
  <c r="K176" i="4"/>
  <c r="J176" i="4"/>
  <c r="E176" i="4"/>
  <c r="D176" i="4"/>
  <c r="AH175" i="4"/>
  <c r="O175" i="4"/>
  <c r="N175" i="4"/>
  <c r="M175" i="4"/>
  <c r="K175" i="4"/>
  <c r="J175" i="4"/>
  <c r="E175" i="4"/>
  <c r="D175" i="4"/>
  <c r="AH174" i="4"/>
  <c r="O174" i="4"/>
  <c r="M174" i="4"/>
  <c r="N174" i="4" s="1"/>
  <c r="K174" i="4"/>
  <c r="J174" i="4"/>
  <c r="E174" i="4"/>
  <c r="D174" i="4"/>
  <c r="AH173" i="4"/>
  <c r="O173" i="4"/>
  <c r="M173" i="4"/>
  <c r="N173" i="4" s="1"/>
  <c r="K173" i="4"/>
  <c r="J173" i="4"/>
  <c r="E173" i="4"/>
  <c r="D173" i="4"/>
  <c r="AH172" i="4"/>
  <c r="O172" i="4"/>
  <c r="N172" i="4"/>
  <c r="M172" i="4"/>
  <c r="K172" i="4"/>
  <c r="J172" i="4"/>
  <c r="E172" i="4"/>
  <c r="D172" i="4"/>
  <c r="AH171" i="4"/>
  <c r="O171" i="4"/>
  <c r="M171" i="4"/>
  <c r="N171" i="4" s="1"/>
  <c r="K171" i="4"/>
  <c r="J171" i="4"/>
  <c r="E171" i="4"/>
  <c r="D171" i="4"/>
  <c r="AH170" i="4"/>
  <c r="O170" i="4"/>
  <c r="M170" i="4"/>
  <c r="N170" i="4" s="1"/>
  <c r="K170" i="4"/>
  <c r="J170" i="4"/>
  <c r="E170" i="4"/>
  <c r="D170" i="4"/>
  <c r="AH169" i="4"/>
  <c r="O169" i="4"/>
  <c r="N169" i="4"/>
  <c r="M169" i="4"/>
  <c r="K169" i="4"/>
  <c r="J169" i="4"/>
  <c r="E169" i="4"/>
  <c r="D169" i="4"/>
  <c r="AH168" i="4"/>
  <c r="O168" i="4"/>
  <c r="M168" i="4"/>
  <c r="N168" i="4" s="1"/>
  <c r="K168" i="4"/>
  <c r="J168" i="4"/>
  <c r="E168" i="4"/>
  <c r="D168" i="4"/>
  <c r="AH167" i="4"/>
  <c r="O167" i="4"/>
  <c r="M167" i="4"/>
  <c r="N167" i="4" s="1"/>
  <c r="K167" i="4"/>
  <c r="J167" i="4"/>
  <c r="E167" i="4"/>
  <c r="D167" i="4"/>
  <c r="AH166" i="4"/>
  <c r="O166" i="4"/>
  <c r="M166" i="4"/>
  <c r="N166" i="4" s="1"/>
  <c r="K166" i="4"/>
  <c r="J166" i="4"/>
  <c r="E166" i="4"/>
  <c r="D166" i="4"/>
  <c r="AH165" i="4"/>
  <c r="O165" i="4"/>
  <c r="N165" i="4"/>
  <c r="M165" i="4"/>
  <c r="K165" i="4"/>
  <c r="J165" i="4"/>
  <c r="E165" i="4"/>
  <c r="D165" i="4"/>
  <c r="AH164" i="4"/>
  <c r="O164" i="4"/>
  <c r="N164" i="4"/>
  <c r="M164" i="4"/>
  <c r="K164" i="4"/>
  <c r="J164" i="4"/>
  <c r="E164" i="4"/>
  <c r="D164" i="4"/>
  <c r="AH163" i="4"/>
  <c r="O163" i="4"/>
  <c r="M163" i="4"/>
  <c r="N163" i="4" s="1"/>
  <c r="K163" i="4"/>
  <c r="J163" i="4"/>
  <c r="E163" i="4"/>
  <c r="D163" i="4"/>
  <c r="AH162" i="4"/>
  <c r="O162" i="4"/>
  <c r="M162" i="4"/>
  <c r="N162" i="4" s="1"/>
  <c r="K162" i="4"/>
  <c r="J162" i="4"/>
  <c r="E162" i="4"/>
  <c r="D162" i="4"/>
  <c r="AH161" i="4"/>
  <c r="O161" i="4"/>
  <c r="M161" i="4"/>
  <c r="N161" i="4" s="1"/>
  <c r="K161" i="4"/>
  <c r="J161" i="4"/>
  <c r="E161" i="4"/>
  <c r="D161" i="4"/>
  <c r="AH160" i="4"/>
  <c r="O160" i="4"/>
  <c r="M160" i="4"/>
  <c r="N160" i="4" s="1"/>
  <c r="K160" i="4"/>
  <c r="J160" i="4"/>
  <c r="E160" i="4"/>
  <c r="D160" i="4"/>
  <c r="AH159" i="4"/>
  <c r="O159" i="4"/>
  <c r="M159" i="4"/>
  <c r="N159" i="4" s="1"/>
  <c r="K159" i="4"/>
  <c r="J159" i="4"/>
  <c r="E159" i="4"/>
  <c r="D159" i="4"/>
  <c r="AH158" i="4"/>
  <c r="O158" i="4"/>
  <c r="M158" i="4"/>
  <c r="N158" i="4" s="1"/>
  <c r="K158" i="4"/>
  <c r="J158" i="4"/>
  <c r="E158" i="4"/>
  <c r="D158" i="4"/>
  <c r="AH157" i="4"/>
  <c r="O157" i="4"/>
  <c r="N157" i="4"/>
  <c r="M157" i="4"/>
  <c r="K157" i="4"/>
  <c r="J157" i="4"/>
  <c r="E157" i="4"/>
  <c r="D157" i="4"/>
  <c r="AH156" i="4"/>
  <c r="O156" i="4"/>
  <c r="N156" i="4"/>
  <c r="M156" i="4"/>
  <c r="K156" i="4"/>
  <c r="J156" i="4"/>
  <c r="E156" i="4"/>
  <c r="D156" i="4"/>
  <c r="AH155" i="4"/>
  <c r="O155" i="4"/>
  <c r="M155" i="4"/>
  <c r="N155" i="4" s="1"/>
  <c r="K155" i="4"/>
  <c r="J155" i="4"/>
  <c r="E155" i="4"/>
  <c r="D155" i="4"/>
  <c r="AH154" i="4"/>
  <c r="O154" i="4"/>
  <c r="M154" i="4"/>
  <c r="N154" i="4" s="1"/>
  <c r="K154" i="4"/>
  <c r="J154" i="4"/>
  <c r="E154" i="4"/>
  <c r="D154" i="4"/>
  <c r="AH153" i="4"/>
  <c r="O153" i="4"/>
  <c r="M153" i="4"/>
  <c r="N153" i="4" s="1"/>
  <c r="K153" i="4"/>
  <c r="J153" i="4"/>
  <c r="E153" i="4"/>
  <c r="D153" i="4"/>
  <c r="AH152" i="4"/>
  <c r="O152" i="4"/>
  <c r="M152" i="4"/>
  <c r="N152" i="4" s="1"/>
  <c r="K152" i="4"/>
  <c r="J152" i="4"/>
  <c r="E152" i="4"/>
  <c r="D152" i="4"/>
  <c r="AH151" i="4"/>
  <c r="O151" i="4"/>
  <c r="M151" i="4"/>
  <c r="N151" i="4" s="1"/>
  <c r="K151" i="4"/>
  <c r="J151" i="4"/>
  <c r="E151" i="4"/>
  <c r="D151" i="4"/>
  <c r="AH150" i="4"/>
  <c r="O150" i="4"/>
  <c r="M150" i="4"/>
  <c r="N150" i="4" s="1"/>
  <c r="K150" i="4"/>
  <c r="J150" i="4"/>
  <c r="E150" i="4"/>
  <c r="D150" i="4"/>
  <c r="AH149" i="4"/>
  <c r="O149" i="4"/>
  <c r="N149" i="4"/>
  <c r="M149" i="4"/>
  <c r="K149" i="4"/>
  <c r="J149" i="4"/>
  <c r="E149" i="4"/>
  <c r="D149" i="4"/>
  <c r="AH148" i="4"/>
  <c r="O148" i="4"/>
  <c r="N148" i="4"/>
  <c r="M148" i="4"/>
  <c r="K148" i="4"/>
  <c r="J148" i="4"/>
  <c r="E148" i="4"/>
  <c r="D148" i="4"/>
  <c r="AH147" i="4"/>
  <c r="O147" i="4"/>
  <c r="M147" i="4"/>
  <c r="N147" i="4" s="1"/>
  <c r="K147" i="4"/>
  <c r="J147" i="4"/>
  <c r="E147" i="4"/>
  <c r="D147" i="4"/>
  <c r="AH146" i="4"/>
  <c r="O146" i="4"/>
  <c r="M146" i="4"/>
  <c r="N146" i="4" s="1"/>
  <c r="K146" i="4"/>
  <c r="J146" i="4"/>
  <c r="E146" i="4"/>
  <c r="D146" i="4"/>
  <c r="AH145" i="4"/>
  <c r="O145" i="4"/>
  <c r="M145" i="4"/>
  <c r="N145" i="4" s="1"/>
  <c r="K145" i="4"/>
  <c r="J145" i="4"/>
  <c r="E145" i="4"/>
  <c r="D145" i="4"/>
  <c r="AH144" i="4"/>
  <c r="O144" i="4"/>
  <c r="M144" i="4"/>
  <c r="N144" i="4" s="1"/>
  <c r="K144" i="4"/>
  <c r="J144" i="4"/>
  <c r="E144" i="4"/>
  <c r="D144" i="4"/>
  <c r="AH143" i="4"/>
  <c r="O143" i="4"/>
  <c r="M143" i="4"/>
  <c r="N143" i="4" s="1"/>
  <c r="K143" i="4"/>
  <c r="J143" i="4"/>
  <c r="E143" i="4"/>
  <c r="D143" i="4"/>
  <c r="AH142" i="4"/>
  <c r="O142" i="4"/>
  <c r="M142" i="4"/>
  <c r="N142" i="4" s="1"/>
  <c r="K142" i="4"/>
  <c r="J142" i="4"/>
  <c r="E142" i="4"/>
  <c r="D142" i="4"/>
  <c r="AH141" i="4"/>
  <c r="O141" i="4"/>
  <c r="N141" i="4"/>
  <c r="M141" i="4"/>
  <c r="K141" i="4"/>
  <c r="J141" i="4"/>
  <c r="E141" i="4"/>
  <c r="D141" i="4"/>
  <c r="AH140" i="4"/>
  <c r="O140" i="4"/>
  <c r="M140" i="4"/>
  <c r="N140" i="4" s="1"/>
  <c r="K140" i="4"/>
  <c r="J140" i="4"/>
  <c r="E140" i="4"/>
  <c r="D140" i="4"/>
  <c r="AH139" i="4"/>
  <c r="O139" i="4"/>
  <c r="M139" i="4"/>
  <c r="N139" i="4" s="1"/>
  <c r="K139" i="4"/>
  <c r="J139" i="4"/>
  <c r="E139" i="4"/>
  <c r="D139" i="4"/>
  <c r="AH138" i="4"/>
  <c r="O138" i="4"/>
  <c r="M138" i="4"/>
  <c r="N138" i="4" s="1"/>
  <c r="K138" i="4"/>
  <c r="J138" i="4"/>
  <c r="E138" i="4"/>
  <c r="D138" i="4"/>
  <c r="AH137" i="4"/>
  <c r="O137" i="4"/>
  <c r="M137" i="4"/>
  <c r="N137" i="4" s="1"/>
  <c r="K137" i="4"/>
  <c r="J137" i="4"/>
  <c r="E137" i="4"/>
  <c r="D137" i="4"/>
  <c r="AH136" i="4"/>
  <c r="O136" i="4"/>
  <c r="N136" i="4"/>
  <c r="M136" i="4"/>
  <c r="K136" i="4"/>
  <c r="J136" i="4"/>
  <c r="E136" i="4"/>
  <c r="D136" i="4"/>
  <c r="AH135" i="4"/>
  <c r="O135" i="4"/>
  <c r="M135" i="4"/>
  <c r="N135" i="4" s="1"/>
  <c r="K135" i="4"/>
  <c r="J135" i="4"/>
  <c r="E135" i="4"/>
  <c r="D135" i="4"/>
  <c r="AH134" i="4"/>
  <c r="O134" i="4"/>
  <c r="M134" i="4"/>
  <c r="N134" i="4" s="1"/>
  <c r="K134" i="4"/>
  <c r="J134" i="4"/>
  <c r="E134" i="4"/>
  <c r="D134" i="4"/>
  <c r="AH133" i="4"/>
  <c r="O133" i="4"/>
  <c r="N133" i="4"/>
  <c r="M133" i="4"/>
  <c r="K133" i="4"/>
  <c r="J133" i="4"/>
  <c r="E133" i="4"/>
  <c r="D133" i="4"/>
  <c r="AH132" i="4"/>
  <c r="O132" i="4"/>
  <c r="M132" i="4"/>
  <c r="N132" i="4" s="1"/>
  <c r="K132" i="4"/>
  <c r="J132" i="4"/>
  <c r="E132" i="4"/>
  <c r="D132" i="4"/>
  <c r="AH131" i="4"/>
  <c r="O131" i="4"/>
  <c r="M131" i="4"/>
  <c r="N131" i="4" s="1"/>
  <c r="K131" i="4"/>
  <c r="J131" i="4"/>
  <c r="E131" i="4"/>
  <c r="D131" i="4"/>
  <c r="AH130" i="4"/>
  <c r="O130" i="4"/>
  <c r="M130" i="4"/>
  <c r="N130" i="4" s="1"/>
  <c r="K130" i="4"/>
  <c r="J130" i="4"/>
  <c r="E130" i="4"/>
  <c r="D130" i="4"/>
  <c r="AH129" i="4"/>
  <c r="O129" i="4"/>
  <c r="N129" i="4"/>
  <c r="M129" i="4"/>
  <c r="K129" i="4"/>
  <c r="J129" i="4"/>
  <c r="E129" i="4"/>
  <c r="D129" i="4"/>
  <c r="AH128" i="4"/>
  <c r="O128" i="4"/>
  <c r="N128" i="4"/>
  <c r="M128" i="4"/>
  <c r="K128" i="4"/>
  <c r="J128" i="4"/>
  <c r="E128" i="4"/>
  <c r="D128" i="4"/>
  <c r="AH127" i="4"/>
  <c r="O127" i="4"/>
  <c r="M127" i="4"/>
  <c r="N127" i="4" s="1"/>
  <c r="K127" i="4"/>
  <c r="J127" i="4"/>
  <c r="E127" i="4"/>
  <c r="D127" i="4"/>
  <c r="AH126" i="4"/>
  <c r="O126" i="4"/>
  <c r="N126" i="4"/>
  <c r="M126" i="4"/>
  <c r="K126" i="4"/>
  <c r="J126" i="4"/>
  <c r="E126" i="4"/>
  <c r="D126" i="4"/>
  <c r="AH125" i="4"/>
  <c r="O125" i="4"/>
  <c r="N125" i="4"/>
  <c r="M125" i="4"/>
  <c r="K125" i="4"/>
  <c r="J125" i="4"/>
  <c r="E125" i="4"/>
  <c r="D125" i="4"/>
  <c r="AH124" i="4"/>
  <c r="O124" i="4"/>
  <c r="N124" i="4"/>
  <c r="M124" i="4"/>
  <c r="K124" i="4"/>
  <c r="J124" i="4"/>
  <c r="E124" i="4"/>
  <c r="D124" i="4"/>
  <c r="AH123" i="4"/>
  <c r="O123" i="4"/>
  <c r="M123" i="4"/>
  <c r="N123" i="4" s="1"/>
  <c r="K123" i="4"/>
  <c r="J123" i="4"/>
  <c r="E123" i="4"/>
  <c r="D123" i="4"/>
  <c r="AH122" i="4"/>
  <c r="O122" i="4"/>
  <c r="M122" i="4"/>
  <c r="N122" i="4" s="1"/>
  <c r="K122" i="4"/>
  <c r="J122" i="4"/>
  <c r="E122" i="4"/>
  <c r="D122" i="4"/>
  <c r="AH121" i="4"/>
  <c r="O121" i="4"/>
  <c r="M121" i="4"/>
  <c r="N121" i="4" s="1"/>
  <c r="K121" i="4"/>
  <c r="J121" i="4"/>
  <c r="E121" i="4"/>
  <c r="D121" i="4"/>
  <c r="AH120" i="4"/>
  <c r="O120" i="4"/>
  <c r="N120" i="4"/>
  <c r="M120" i="4"/>
  <c r="K120" i="4"/>
  <c r="J120" i="4"/>
  <c r="E120" i="4"/>
  <c r="D120" i="4"/>
  <c r="AH119" i="4"/>
  <c r="O119" i="4"/>
  <c r="M119" i="4"/>
  <c r="N119" i="4" s="1"/>
  <c r="K119" i="4"/>
  <c r="J119" i="4"/>
  <c r="E119" i="4"/>
  <c r="D119" i="4"/>
  <c r="AH118" i="4"/>
  <c r="O118" i="4"/>
  <c r="M118" i="4"/>
  <c r="N118" i="4" s="1"/>
  <c r="K118" i="4"/>
  <c r="J118" i="4"/>
  <c r="E118" i="4"/>
  <c r="D118" i="4"/>
  <c r="AH117" i="4"/>
  <c r="O117" i="4"/>
  <c r="M117" i="4"/>
  <c r="N117" i="4" s="1"/>
  <c r="K117" i="4"/>
  <c r="J117" i="4"/>
  <c r="E117" i="4"/>
  <c r="D117" i="4"/>
  <c r="AH116" i="4"/>
  <c r="O116" i="4"/>
  <c r="M116" i="4"/>
  <c r="N116" i="4" s="1"/>
  <c r="K116" i="4"/>
  <c r="J116" i="4"/>
  <c r="E116" i="4"/>
  <c r="D116" i="4"/>
  <c r="AH115" i="4"/>
  <c r="O115" i="4"/>
  <c r="M115" i="4"/>
  <c r="N115" i="4" s="1"/>
  <c r="K115" i="4"/>
  <c r="J115" i="4"/>
  <c r="E115" i="4"/>
  <c r="D115" i="4"/>
  <c r="AH114" i="4"/>
  <c r="O114" i="4"/>
  <c r="M114" i="4"/>
  <c r="N114" i="4" s="1"/>
  <c r="K114" i="4"/>
  <c r="J114" i="4"/>
  <c r="E114" i="4"/>
  <c r="D114" i="4"/>
  <c r="AH113" i="4"/>
  <c r="O113" i="4"/>
  <c r="M113" i="4"/>
  <c r="N113" i="4" s="1"/>
  <c r="K113" i="4"/>
  <c r="J113" i="4"/>
  <c r="E113" i="4"/>
  <c r="D113" i="4"/>
  <c r="AH112" i="4"/>
  <c r="O112" i="4"/>
  <c r="M112" i="4"/>
  <c r="N112" i="4" s="1"/>
  <c r="K112" i="4"/>
  <c r="J112" i="4"/>
  <c r="E112" i="4"/>
  <c r="D112" i="4"/>
  <c r="AH111" i="4"/>
  <c r="O111" i="4"/>
  <c r="M111" i="4"/>
  <c r="N111" i="4" s="1"/>
  <c r="K111" i="4"/>
  <c r="J111" i="4"/>
  <c r="E111" i="4"/>
  <c r="D111" i="4"/>
  <c r="AH110" i="4"/>
  <c r="O110" i="4"/>
  <c r="M110" i="4"/>
  <c r="N110" i="4" s="1"/>
  <c r="K110" i="4"/>
  <c r="J110" i="4"/>
  <c r="E110" i="4"/>
  <c r="D110" i="4"/>
  <c r="AH109" i="4"/>
  <c r="O109" i="4"/>
  <c r="M109" i="4"/>
  <c r="N109" i="4" s="1"/>
  <c r="K109" i="4"/>
  <c r="J109" i="4"/>
  <c r="E109" i="4"/>
  <c r="D109" i="4"/>
  <c r="AH108" i="4"/>
  <c r="O108" i="4"/>
  <c r="N108" i="4"/>
  <c r="M108" i="4"/>
  <c r="K108" i="4"/>
  <c r="J108" i="4"/>
  <c r="E108" i="4"/>
  <c r="D108" i="4"/>
  <c r="AH107" i="4"/>
  <c r="O107" i="4"/>
  <c r="N107" i="4"/>
  <c r="M107" i="4"/>
  <c r="K107" i="4"/>
  <c r="J107" i="4"/>
  <c r="E107" i="4"/>
  <c r="D107" i="4"/>
  <c r="AH106" i="4"/>
  <c r="O106" i="4"/>
  <c r="M106" i="4"/>
  <c r="N106" i="4" s="1"/>
  <c r="K106" i="4"/>
  <c r="J106" i="4"/>
  <c r="E106" i="4"/>
  <c r="D106" i="4"/>
  <c r="AH105" i="4"/>
  <c r="O105" i="4"/>
  <c r="M105" i="4"/>
  <c r="N105" i="4" s="1"/>
  <c r="K105" i="4"/>
  <c r="J105" i="4"/>
  <c r="E105" i="4"/>
  <c r="D105" i="4"/>
  <c r="AH104" i="4"/>
  <c r="O104" i="4"/>
  <c r="M104" i="4"/>
  <c r="N104" i="4" s="1"/>
  <c r="K104" i="4"/>
  <c r="J104" i="4"/>
  <c r="E104" i="4"/>
  <c r="D104" i="4"/>
  <c r="AH103" i="4"/>
  <c r="O103" i="4"/>
  <c r="M103" i="4"/>
  <c r="N103" i="4" s="1"/>
  <c r="K103" i="4"/>
  <c r="J103" i="4"/>
  <c r="E103" i="4"/>
  <c r="D103" i="4"/>
  <c r="AH102" i="4"/>
  <c r="O102" i="4"/>
  <c r="M102" i="4"/>
  <c r="N102" i="4" s="1"/>
  <c r="K102" i="4"/>
  <c r="J102" i="4"/>
  <c r="E102" i="4"/>
  <c r="D102" i="4"/>
  <c r="AH101" i="4"/>
  <c r="O101" i="4"/>
  <c r="M101" i="4"/>
  <c r="N101" i="4" s="1"/>
  <c r="K101" i="4"/>
  <c r="J101" i="4"/>
  <c r="E101" i="4"/>
  <c r="D101" i="4"/>
  <c r="AH100" i="4"/>
  <c r="O100" i="4"/>
  <c r="M100" i="4"/>
  <c r="N100" i="4" s="1"/>
  <c r="K100" i="4"/>
  <c r="J100" i="4"/>
  <c r="E100" i="4"/>
  <c r="D100" i="4"/>
  <c r="AH99" i="4"/>
  <c r="O99" i="4"/>
  <c r="N99" i="4"/>
  <c r="M99" i="4"/>
  <c r="K99" i="4"/>
  <c r="J99" i="4"/>
  <c r="E99" i="4"/>
  <c r="D99" i="4"/>
  <c r="AH98" i="4"/>
  <c r="O98" i="4"/>
  <c r="M98" i="4"/>
  <c r="N98" i="4" s="1"/>
  <c r="K98" i="4"/>
  <c r="J98" i="4"/>
  <c r="E98" i="4"/>
  <c r="D98" i="4"/>
  <c r="AH97" i="4"/>
  <c r="O97" i="4"/>
  <c r="M97" i="4"/>
  <c r="N97" i="4" s="1"/>
  <c r="K97" i="4"/>
  <c r="J97" i="4"/>
  <c r="E97" i="4"/>
  <c r="D97" i="4"/>
  <c r="AH96" i="4"/>
  <c r="O96" i="4"/>
  <c r="M96" i="4"/>
  <c r="N96" i="4" s="1"/>
  <c r="K96" i="4"/>
  <c r="J96" i="4"/>
  <c r="E96" i="4"/>
  <c r="D96" i="4"/>
  <c r="AH95" i="4"/>
  <c r="O95" i="4"/>
  <c r="M95" i="4"/>
  <c r="N95" i="4" s="1"/>
  <c r="K95" i="4"/>
  <c r="J95" i="4"/>
  <c r="E95" i="4"/>
  <c r="D95" i="4"/>
  <c r="AH94" i="4"/>
  <c r="O94" i="4"/>
  <c r="M94" i="4"/>
  <c r="N94" i="4" s="1"/>
  <c r="K94" i="4"/>
  <c r="J94" i="4"/>
  <c r="E94" i="4"/>
  <c r="D94" i="4"/>
  <c r="AH93" i="4"/>
  <c r="O93" i="4"/>
  <c r="M93" i="4"/>
  <c r="N93" i="4" s="1"/>
  <c r="K93" i="4"/>
  <c r="J93" i="4"/>
  <c r="E93" i="4"/>
  <c r="D93" i="4"/>
  <c r="AH92" i="4"/>
  <c r="O92" i="4"/>
  <c r="M92" i="4"/>
  <c r="N92" i="4" s="1"/>
  <c r="K92" i="4"/>
  <c r="J92" i="4"/>
  <c r="E92" i="4"/>
  <c r="D92" i="4"/>
  <c r="AH91" i="4"/>
  <c r="O91" i="4"/>
  <c r="M91" i="4"/>
  <c r="N91" i="4" s="1"/>
  <c r="K91" i="4"/>
  <c r="J91" i="4"/>
  <c r="E91" i="4"/>
  <c r="D91" i="4"/>
  <c r="AH90" i="4"/>
  <c r="O90" i="4"/>
  <c r="M90" i="4"/>
  <c r="N90" i="4" s="1"/>
  <c r="K90" i="4"/>
  <c r="J90" i="4"/>
  <c r="E90" i="4"/>
  <c r="D90" i="4"/>
  <c r="AH89" i="4"/>
  <c r="O89" i="4"/>
  <c r="M89" i="4"/>
  <c r="N89" i="4" s="1"/>
  <c r="K89" i="4"/>
  <c r="J89" i="4"/>
  <c r="E89" i="4"/>
  <c r="D89" i="4"/>
  <c r="AH88" i="4"/>
  <c r="O88" i="4"/>
  <c r="M88" i="4"/>
  <c r="N88" i="4" s="1"/>
  <c r="K88" i="4"/>
  <c r="J88" i="4"/>
  <c r="E88" i="4"/>
  <c r="D88" i="4"/>
  <c r="AH87" i="4"/>
  <c r="O87" i="4"/>
  <c r="N87" i="4"/>
  <c r="M87" i="4"/>
  <c r="K87" i="4"/>
  <c r="J87" i="4"/>
  <c r="E87" i="4"/>
  <c r="D87" i="4"/>
  <c r="AH86" i="4"/>
  <c r="O86" i="4"/>
  <c r="M86" i="4"/>
  <c r="N86" i="4" s="1"/>
  <c r="K86" i="4"/>
  <c r="J86" i="4"/>
  <c r="E86" i="4"/>
  <c r="D86" i="4"/>
  <c r="AH85" i="4"/>
  <c r="O85" i="4"/>
  <c r="N85" i="4"/>
  <c r="M85" i="4"/>
  <c r="K85" i="4"/>
  <c r="J85" i="4"/>
  <c r="E85" i="4"/>
  <c r="D85" i="4"/>
  <c r="AH84" i="4"/>
  <c r="O84" i="4"/>
  <c r="N84" i="4"/>
  <c r="M84" i="4"/>
  <c r="K84" i="4"/>
  <c r="J84" i="4"/>
  <c r="E84" i="4"/>
  <c r="D84" i="4"/>
  <c r="AH83" i="4"/>
  <c r="O83" i="4"/>
  <c r="N83" i="4"/>
  <c r="M83" i="4"/>
  <c r="K83" i="4"/>
  <c r="J83" i="4"/>
  <c r="E83" i="4"/>
  <c r="D83" i="4"/>
  <c r="AH82" i="4"/>
  <c r="O82" i="4"/>
  <c r="N82" i="4"/>
  <c r="M82" i="4"/>
  <c r="K82" i="4"/>
  <c r="J82" i="4"/>
  <c r="E82" i="4"/>
  <c r="D82" i="4"/>
  <c r="AH81" i="4"/>
  <c r="O81" i="4"/>
  <c r="M81" i="4"/>
  <c r="N81" i="4" s="1"/>
  <c r="K81" i="4"/>
  <c r="J81" i="4"/>
  <c r="E81" i="4"/>
  <c r="D81" i="4"/>
  <c r="AH80" i="4"/>
  <c r="O80" i="4"/>
  <c r="M80" i="4"/>
  <c r="N80" i="4" s="1"/>
  <c r="K80" i="4"/>
  <c r="J80" i="4"/>
  <c r="E80" i="4"/>
  <c r="D80" i="4"/>
  <c r="AH79" i="4"/>
  <c r="O79" i="4"/>
  <c r="N79" i="4"/>
  <c r="M79" i="4"/>
  <c r="K79" i="4"/>
  <c r="J79" i="4"/>
  <c r="E79" i="4"/>
  <c r="D79" i="4"/>
  <c r="AH78" i="4"/>
  <c r="O78" i="4"/>
  <c r="M78" i="4"/>
  <c r="N78" i="4" s="1"/>
  <c r="K78" i="4"/>
  <c r="J78" i="4"/>
  <c r="E78" i="4"/>
  <c r="D78" i="4"/>
  <c r="AH77" i="4"/>
  <c r="O77" i="4"/>
  <c r="N77" i="4"/>
  <c r="M77" i="4"/>
  <c r="K77" i="4"/>
  <c r="J77" i="4"/>
  <c r="E77" i="4"/>
  <c r="D77" i="4"/>
  <c r="AH76" i="4"/>
  <c r="O76" i="4"/>
  <c r="N76" i="4"/>
  <c r="M76" i="4"/>
  <c r="K76" i="4"/>
  <c r="J76" i="4"/>
  <c r="E76" i="4"/>
  <c r="D76" i="4"/>
  <c r="AH75" i="4"/>
  <c r="O75" i="4"/>
  <c r="N75" i="4"/>
  <c r="M75" i="4"/>
  <c r="K75" i="4"/>
  <c r="J75" i="4"/>
  <c r="E75" i="4"/>
  <c r="D75" i="4"/>
  <c r="AH74" i="4"/>
  <c r="O74" i="4"/>
  <c r="N74" i="4"/>
  <c r="M74" i="4"/>
  <c r="K74" i="4"/>
  <c r="J74" i="4"/>
  <c r="E74" i="4"/>
  <c r="D74" i="4"/>
  <c r="AH73" i="4"/>
  <c r="O73" i="4"/>
  <c r="M73" i="4"/>
  <c r="N73" i="4" s="1"/>
  <c r="K73" i="4"/>
  <c r="J73" i="4"/>
  <c r="E73" i="4"/>
  <c r="D73" i="4"/>
  <c r="AH72" i="4"/>
  <c r="O72" i="4"/>
  <c r="M72" i="4"/>
  <c r="N72" i="4" s="1"/>
  <c r="K72" i="4"/>
  <c r="J72" i="4"/>
  <c r="E72" i="4"/>
  <c r="D72" i="4"/>
  <c r="AH71" i="4"/>
  <c r="O71" i="4"/>
  <c r="M71" i="4"/>
  <c r="N71" i="4" s="1"/>
  <c r="K71" i="4"/>
  <c r="J71" i="4"/>
  <c r="E71" i="4"/>
  <c r="D71" i="4"/>
  <c r="AH70" i="4"/>
  <c r="O70" i="4"/>
  <c r="M70" i="4"/>
  <c r="N70" i="4" s="1"/>
  <c r="K70" i="4"/>
  <c r="J70" i="4"/>
  <c r="E70" i="4"/>
  <c r="D70" i="4"/>
  <c r="AH69" i="4"/>
  <c r="O69" i="4"/>
  <c r="N69" i="4"/>
  <c r="M69" i="4"/>
  <c r="K69" i="4"/>
  <c r="J69" i="4"/>
  <c r="E69" i="4"/>
  <c r="D69" i="4"/>
  <c r="AH68" i="4"/>
  <c r="O68" i="4"/>
  <c r="N68" i="4"/>
  <c r="M68" i="4"/>
  <c r="K68" i="4"/>
  <c r="J68" i="4"/>
  <c r="E68" i="4"/>
  <c r="D68" i="4"/>
  <c r="AH67" i="4"/>
  <c r="O67" i="4"/>
  <c r="N67" i="4"/>
  <c r="M67" i="4"/>
  <c r="K67" i="4"/>
  <c r="J67" i="4"/>
  <c r="E67" i="4"/>
  <c r="D67" i="4"/>
  <c r="AH66" i="4"/>
  <c r="O66" i="4"/>
  <c r="N66" i="4"/>
  <c r="M66" i="4"/>
  <c r="K66" i="4"/>
  <c r="J66" i="4"/>
  <c r="E66" i="4"/>
  <c r="D66" i="4"/>
  <c r="M65" i="4"/>
  <c r="N65" i="4" s="1"/>
  <c r="O65" i="4" s="1"/>
  <c r="J65" i="4"/>
  <c r="K65" i="4" s="1"/>
  <c r="AK31" i="4" s="1" a="1"/>
  <c r="AK31" i="4" s="1"/>
  <c r="D65" i="4"/>
  <c r="E65" i="4" s="1"/>
  <c r="Y64" i="4"/>
  <c r="Z64" i="4" s="1"/>
  <c r="AC63" i="4" s="1"/>
  <c r="V64" i="4"/>
  <c r="W64" i="4" s="1"/>
  <c r="M64" i="4"/>
  <c r="L64" i="4" a="1"/>
  <c r="L64" i="4" s="1"/>
  <c r="K64" i="4"/>
  <c r="J64" i="4"/>
  <c r="H64" i="4"/>
  <c r="D64" i="4"/>
  <c r="Y63" i="4"/>
  <c r="V63" i="4"/>
  <c r="M63" i="4"/>
  <c r="R63" i="4" s="1"/>
  <c r="L63" i="4" a="1"/>
  <c r="L63" i="4" s="1"/>
  <c r="J63" i="4"/>
  <c r="H63" i="4"/>
  <c r="D63" i="4"/>
  <c r="Y62" i="4"/>
  <c r="V62" i="4"/>
  <c r="M62" i="4"/>
  <c r="R62" i="4" s="1"/>
  <c r="L62" i="4" a="1"/>
  <c r="L62" i="4" s="1"/>
  <c r="J62" i="4"/>
  <c r="H62" i="4"/>
  <c r="V146" i="4" s="1"/>
  <c r="D62" i="4"/>
  <c r="Y61" i="4"/>
  <c r="V61" i="4"/>
  <c r="M61" i="4"/>
  <c r="R61" i="4" s="1"/>
  <c r="L61" i="4" a="1"/>
  <c r="L61" i="4" s="1"/>
  <c r="J61" i="4"/>
  <c r="H61" i="4"/>
  <c r="V145" i="4" s="1"/>
  <c r="D61" i="4"/>
  <c r="Y60" i="4"/>
  <c r="V60" i="4"/>
  <c r="R60" i="4"/>
  <c r="N60" i="4"/>
  <c r="M60" i="4"/>
  <c r="L60" i="4" a="1"/>
  <c r="L60" i="4" s="1"/>
  <c r="J60" i="4"/>
  <c r="K63" i="4" s="1"/>
  <c r="H60" i="4"/>
  <c r="V144" i="4" s="1"/>
  <c r="D60" i="4"/>
  <c r="Y59" i="4"/>
  <c r="V59" i="4"/>
  <c r="R59" i="4"/>
  <c r="N59" i="4"/>
  <c r="M59" i="4"/>
  <c r="L59" i="4" a="1"/>
  <c r="L59" i="4" s="1"/>
  <c r="J59" i="4"/>
  <c r="H59" i="4"/>
  <c r="V143" i="4" s="1"/>
  <c r="D59" i="4"/>
  <c r="Y58" i="4"/>
  <c r="V58" i="4"/>
  <c r="R58" i="4"/>
  <c r="N58" i="4"/>
  <c r="M58" i="4"/>
  <c r="L58" i="4" a="1"/>
  <c r="L58" i="4" s="1"/>
  <c r="J58" i="4"/>
  <c r="H58" i="4"/>
  <c r="V142" i="4" s="1"/>
  <c r="D58" i="4"/>
  <c r="E61" i="4" s="1"/>
  <c r="Y57" i="4"/>
  <c r="V57" i="4"/>
  <c r="M57" i="4"/>
  <c r="R57" i="4" s="1"/>
  <c r="L57" i="4" a="1"/>
  <c r="L57" i="4" s="1"/>
  <c r="J57" i="4"/>
  <c r="H57" i="4"/>
  <c r="D57" i="4"/>
  <c r="Y56" i="4"/>
  <c r="V56" i="4"/>
  <c r="W56" i="4" s="1"/>
  <c r="M56" i="4"/>
  <c r="L56" i="4" a="1"/>
  <c r="L56" i="4" s="1"/>
  <c r="J56" i="4"/>
  <c r="K62" i="4" s="1"/>
  <c r="H56" i="4"/>
  <c r="E56" i="4"/>
  <c r="D56" i="4"/>
  <c r="Y55" i="4"/>
  <c r="V55" i="4"/>
  <c r="M55" i="4"/>
  <c r="R55" i="4" s="1"/>
  <c r="L55" i="4" a="1"/>
  <c r="L55" i="4" s="1"/>
  <c r="J55" i="4"/>
  <c r="H55" i="4"/>
  <c r="D55" i="4"/>
  <c r="Y54" i="4"/>
  <c r="V54" i="4"/>
  <c r="M54" i="4"/>
  <c r="L54" i="4" a="1"/>
  <c r="L54" i="4" s="1"/>
  <c r="J54" i="4"/>
  <c r="K60" i="4" s="1"/>
  <c r="H54" i="4"/>
  <c r="V138" i="4" s="1"/>
  <c r="D54" i="4"/>
  <c r="Y53" i="4"/>
  <c r="V53" i="4"/>
  <c r="M53" i="4"/>
  <c r="R53" i="4" s="1"/>
  <c r="L53" i="4" a="1"/>
  <c r="L53" i="4" s="1"/>
  <c r="J53" i="4"/>
  <c r="K59" i="4" s="1"/>
  <c r="H53" i="4"/>
  <c r="V137" i="4" s="1"/>
  <c r="D53" i="4"/>
  <c r="E59" i="4" s="1"/>
  <c r="Y52" i="4"/>
  <c r="V52" i="4"/>
  <c r="R52" i="4"/>
  <c r="N52" i="4"/>
  <c r="M52" i="4"/>
  <c r="L52" i="4" a="1"/>
  <c r="L52" i="4" s="1"/>
  <c r="J52" i="4"/>
  <c r="H52" i="4"/>
  <c r="V136" i="4" s="1"/>
  <c r="D52" i="4"/>
  <c r="E58" i="4" s="1"/>
  <c r="AG51" i="4"/>
  <c r="AH51" i="4" s="1"/>
  <c r="Y51" i="4"/>
  <c r="V51" i="4"/>
  <c r="R51" i="4"/>
  <c r="M51" i="4"/>
  <c r="L51" i="4" a="1"/>
  <c r="L51" i="4" s="1"/>
  <c r="J51" i="4"/>
  <c r="H51" i="4"/>
  <c r="V135" i="4" s="1"/>
  <c r="D51" i="4"/>
  <c r="Y50" i="4"/>
  <c r="V50" i="4"/>
  <c r="M50" i="4"/>
  <c r="L50" i="4" a="1"/>
  <c r="L50" i="4" s="1"/>
  <c r="J50" i="4"/>
  <c r="H50" i="4"/>
  <c r="V134" i="4" s="1"/>
  <c r="D50" i="4"/>
  <c r="Y49" i="4"/>
  <c r="V49" i="4"/>
  <c r="M49" i="4"/>
  <c r="R49" i="4" s="1"/>
  <c r="L49" i="4" a="1"/>
  <c r="L49" i="4" s="1"/>
  <c r="K49" i="4"/>
  <c r="J49" i="4"/>
  <c r="H49" i="4"/>
  <c r="V133" i="4" s="1"/>
  <c r="D49" i="4"/>
  <c r="Y48" i="4"/>
  <c r="Z48" i="4" s="1"/>
  <c r="V48" i="4"/>
  <c r="W49" i="4" s="1"/>
  <c r="M48" i="4"/>
  <c r="R48" i="4" s="1"/>
  <c r="L48" i="4" a="1"/>
  <c r="L48" i="4" s="1"/>
  <c r="J48" i="4"/>
  <c r="K54" i="4" s="1"/>
  <c r="H48" i="4"/>
  <c r="D48" i="4"/>
  <c r="E54" i="4" s="1"/>
  <c r="Y47" i="4"/>
  <c r="Z47" i="4" s="1"/>
  <c r="V47" i="4"/>
  <c r="M47" i="4"/>
  <c r="R47" i="4" s="1"/>
  <c r="L47" i="4" a="1"/>
  <c r="L47" i="4" s="1"/>
  <c r="J47" i="4"/>
  <c r="K53" i="4" s="1"/>
  <c r="H47" i="4"/>
  <c r="V131" i="4" s="1"/>
  <c r="D47" i="4"/>
  <c r="Y46" i="4"/>
  <c r="V46" i="4"/>
  <c r="M46" i="4"/>
  <c r="R46" i="4" s="1"/>
  <c r="L46" i="4" a="1"/>
  <c r="L46" i="4" s="1"/>
  <c r="J46" i="4"/>
  <c r="H46" i="4"/>
  <c r="V130" i="4" s="1"/>
  <c r="D46" i="4"/>
  <c r="Y45" i="4"/>
  <c r="V45" i="4"/>
  <c r="N45" i="4"/>
  <c r="M45" i="4"/>
  <c r="R45" i="4" s="1"/>
  <c r="L45" i="4" a="1"/>
  <c r="L45" i="4" s="1"/>
  <c r="J45" i="4"/>
  <c r="H45" i="4"/>
  <c r="V129" i="4" s="1"/>
  <c r="D45" i="4"/>
  <c r="Y44" i="4"/>
  <c r="V44" i="4"/>
  <c r="R44" i="4"/>
  <c r="N44" i="4"/>
  <c r="M44" i="4"/>
  <c r="L44" i="4" a="1"/>
  <c r="L44" i="4" s="1"/>
  <c r="J44" i="4"/>
  <c r="H44" i="4"/>
  <c r="V128" i="4" s="1"/>
  <c r="D44" i="4"/>
  <c r="AG43" i="4"/>
  <c r="AH43" i="4" s="1"/>
  <c r="Y43" i="4"/>
  <c r="Z43" i="4" s="1"/>
  <c r="V43" i="4"/>
  <c r="R43" i="4"/>
  <c r="M43" i="4"/>
  <c r="L43" i="4" a="1"/>
  <c r="L43" i="4" s="1"/>
  <c r="J43" i="4"/>
  <c r="H43" i="4"/>
  <c r="V127" i="4" s="1"/>
  <c r="D43" i="4"/>
  <c r="Y42" i="4"/>
  <c r="V42" i="4"/>
  <c r="M42" i="4"/>
  <c r="N43" i="4" s="1"/>
  <c r="L42" i="4" a="1"/>
  <c r="L42" i="4" s="1"/>
  <c r="J42" i="4"/>
  <c r="H42" i="4"/>
  <c r="D42" i="4"/>
  <c r="Y41" i="4"/>
  <c r="V41" i="4"/>
  <c r="M41" i="4"/>
  <c r="L41" i="4" a="1"/>
  <c r="L41" i="4" s="1"/>
  <c r="J41" i="4"/>
  <c r="H41" i="4"/>
  <c r="D41" i="4"/>
  <c r="Y40" i="4"/>
  <c r="V40" i="4"/>
  <c r="M40" i="4"/>
  <c r="L40" i="4" a="1"/>
  <c r="L40" i="4" s="1"/>
  <c r="J40" i="4"/>
  <c r="K46" i="4" s="1"/>
  <c r="H40" i="4"/>
  <c r="D40" i="4"/>
  <c r="Y39" i="4"/>
  <c r="Z39" i="4" s="1"/>
  <c r="V39" i="4"/>
  <c r="R39" i="4"/>
  <c r="M39" i="4"/>
  <c r="N39" i="4" s="1"/>
  <c r="L39" i="4" a="1"/>
  <c r="L39" i="4" s="1"/>
  <c r="J39" i="4"/>
  <c r="H39" i="4"/>
  <c r="V123" i="4" s="1"/>
  <c r="D39" i="4"/>
  <c r="Y38" i="4"/>
  <c r="V38" i="4"/>
  <c r="N38" i="4"/>
  <c r="M38" i="4"/>
  <c r="R38" i="4" s="1"/>
  <c r="L38" i="4" a="1"/>
  <c r="L38" i="4" s="1"/>
  <c r="J38" i="4"/>
  <c r="K44" i="4" s="1"/>
  <c r="H38" i="4"/>
  <c r="V122" i="4" s="1"/>
  <c r="D38" i="4"/>
  <c r="Y37" i="4"/>
  <c r="V37" i="4"/>
  <c r="N37" i="4"/>
  <c r="M37" i="4"/>
  <c r="R37" i="4" s="1"/>
  <c r="U37" i="4" s="1"/>
  <c r="L37" i="4" a="1"/>
  <c r="L37" i="4" s="1"/>
  <c r="J37" i="4"/>
  <c r="H37" i="4"/>
  <c r="V121" i="4" s="1"/>
  <c r="D37" i="4"/>
  <c r="E43" i="4" s="1"/>
  <c r="AG36" i="4"/>
  <c r="AH36" i="4" s="1"/>
  <c r="Y36" i="4"/>
  <c r="V36" i="4"/>
  <c r="S36" i="4"/>
  <c r="R36" i="4"/>
  <c r="N36" i="4"/>
  <c r="M36" i="4"/>
  <c r="L36" i="4" a="1"/>
  <c r="L36" i="4" s="1"/>
  <c r="J36" i="4"/>
  <c r="H36" i="4"/>
  <c r="V120" i="4" s="1"/>
  <c r="D36" i="4"/>
  <c r="Y35" i="4"/>
  <c r="V35" i="4"/>
  <c r="M35" i="4"/>
  <c r="R35" i="4" s="1"/>
  <c r="L35" i="4" a="1"/>
  <c r="L35" i="4" s="1"/>
  <c r="J35" i="4"/>
  <c r="K40" i="4" s="1"/>
  <c r="H35" i="4"/>
  <c r="D35" i="4"/>
  <c r="E40" i="4" s="1"/>
  <c r="Y34" i="4"/>
  <c r="V34" i="4"/>
  <c r="M34" i="4"/>
  <c r="N34" i="4" s="1"/>
  <c r="L34" i="4" a="1"/>
  <c r="L34" i="4" s="1"/>
  <c r="J34" i="4"/>
  <c r="H34" i="4"/>
  <c r="V118" i="4" s="1"/>
  <c r="D34" i="4"/>
  <c r="Y33" i="4"/>
  <c r="V33" i="4"/>
  <c r="M33" i="4"/>
  <c r="R33" i="4" s="1"/>
  <c r="U33" i="4" s="1"/>
  <c r="L33" i="4" a="1"/>
  <c r="L33" i="4" s="1"/>
  <c r="J33" i="4"/>
  <c r="K39" i="4" s="1"/>
  <c r="H33" i="4"/>
  <c r="V117" i="4" s="1"/>
  <c r="D33" i="4"/>
  <c r="E39" i="4" s="1"/>
  <c r="AG32" i="4"/>
  <c r="AH32" i="4" s="1"/>
  <c r="Y32" i="4"/>
  <c r="V32" i="4"/>
  <c r="S32" i="4"/>
  <c r="R32" i="4"/>
  <c r="U32" i="4" s="1"/>
  <c r="N32" i="4"/>
  <c r="M32" i="4"/>
  <c r="L32" i="4" a="1"/>
  <c r="L32" i="4" s="1"/>
  <c r="J32" i="4"/>
  <c r="H32" i="4"/>
  <c r="V116" i="4" s="1"/>
  <c r="D32" i="4"/>
  <c r="E38" i="4" s="1"/>
  <c r="Y31" i="4"/>
  <c r="V31" i="4"/>
  <c r="U31" i="4"/>
  <c r="X31" i="4" s="1"/>
  <c r="R31" i="4"/>
  <c r="M31" i="4"/>
  <c r="L31" i="4" a="1"/>
  <c r="L31" i="4" s="1"/>
  <c r="H31" i="4"/>
  <c r="V115" i="4" s="1"/>
  <c r="I30" i="4"/>
  <c r="C30" i="4"/>
  <c r="AG29" i="4"/>
  <c r="I29" i="4"/>
  <c r="C29" i="4"/>
  <c r="AH29" i="4" s="1"/>
  <c r="I28" i="4"/>
  <c r="C28" i="4"/>
  <c r="AG48" i="4" s="1"/>
  <c r="AH48" i="4" s="1"/>
  <c r="AG27" i="4"/>
  <c r="I27" i="4"/>
  <c r="B15" i="4" s="1"/>
  <c r="C27" i="4"/>
  <c r="AG47" i="4" s="1"/>
  <c r="AH47" i="4" s="1"/>
  <c r="I26" i="4"/>
  <c r="C26" i="4"/>
  <c r="AG46" i="4" s="1"/>
  <c r="AH46" i="4" s="1"/>
  <c r="I25" i="4"/>
  <c r="C25" i="4"/>
  <c r="I24" i="4"/>
  <c r="C24" i="4"/>
  <c r="AG22" i="4"/>
  <c r="C22" i="4"/>
  <c r="AG42" i="4" s="1"/>
  <c r="AH42" i="4" s="1"/>
  <c r="C21" i="4"/>
  <c r="AG41" i="4" s="1"/>
  <c r="AH41" i="4" s="1"/>
  <c r="C20" i="4"/>
  <c r="AG40" i="4" s="1"/>
  <c r="AH40" i="4" s="1"/>
  <c r="C19" i="4"/>
  <c r="AG39" i="4" s="1"/>
  <c r="AH39" i="4" s="1"/>
  <c r="C18" i="4"/>
  <c r="H18" i="4" s="1"/>
  <c r="V102" i="4" s="1"/>
  <c r="C17" i="4"/>
  <c r="AG37" i="4" s="1"/>
  <c r="AH37" i="4" s="1"/>
  <c r="C15" i="4"/>
  <c r="H14" i="4" s="1"/>
  <c r="C14" i="4"/>
  <c r="H13" i="4" s="1"/>
  <c r="C13" i="4"/>
  <c r="AG33" i="4" s="1"/>
  <c r="AH33" i="4" s="1"/>
  <c r="C12" i="4"/>
  <c r="H12" i="4" s="1"/>
  <c r="C11" i="4"/>
  <c r="AG31" i="4" s="1"/>
  <c r="AH31" i="4" s="1"/>
  <c r="C10" i="4"/>
  <c r="AG30" i="4" s="1"/>
  <c r="AH30" i="4" s="1"/>
  <c r="H9" i="4"/>
  <c r="C8" i="4"/>
  <c r="H8" i="4" s="1"/>
  <c r="C7" i="4"/>
  <c r="H6" i="4" s="1"/>
  <c r="C6" i="4"/>
  <c r="AG26" i="4" s="1"/>
  <c r="H5" i="4"/>
  <c r="C5" i="4"/>
  <c r="AG25" i="4" s="1"/>
  <c r="C4" i="4"/>
  <c r="H3" i="4" s="1"/>
  <c r="B4" i="4"/>
  <c r="C3" i="4"/>
  <c r="H2" i="4" s="1"/>
  <c r="C1" i="3" a="1"/>
  <c r="C1" i="3" s="1"/>
  <c r="B1" i="3" a="1"/>
  <c r="B1" i="3" s="1"/>
  <c r="A1" i="3" a="1"/>
  <c r="A1" i="3" s="1"/>
  <c r="R16" i="2"/>
  <c r="AH385" i="1"/>
  <c r="O385" i="1"/>
  <c r="M385" i="1"/>
  <c r="N385" i="1" s="1"/>
  <c r="K385" i="1"/>
  <c r="J385" i="1"/>
  <c r="E385" i="1"/>
  <c r="D385" i="1"/>
  <c r="AH384" i="1"/>
  <c r="O384" i="1"/>
  <c r="M384" i="1"/>
  <c r="N384" i="1" s="1"/>
  <c r="K384" i="1"/>
  <c r="J384" i="1"/>
  <c r="E384" i="1"/>
  <c r="D384" i="1"/>
  <c r="AH383" i="1"/>
  <c r="O383" i="1"/>
  <c r="M383" i="1"/>
  <c r="N383" i="1" s="1"/>
  <c r="K383" i="1"/>
  <c r="J383" i="1"/>
  <c r="E383" i="1"/>
  <c r="D383" i="1"/>
  <c r="AH382" i="1"/>
  <c r="O382" i="1"/>
  <c r="M382" i="1"/>
  <c r="N382" i="1" s="1"/>
  <c r="K382" i="1"/>
  <c r="J382" i="1"/>
  <c r="E382" i="1"/>
  <c r="D382" i="1"/>
  <c r="AH381" i="1"/>
  <c r="O381" i="1"/>
  <c r="M381" i="1"/>
  <c r="N381" i="1" s="1"/>
  <c r="K381" i="1"/>
  <c r="J381" i="1"/>
  <c r="E381" i="1"/>
  <c r="D381" i="1"/>
  <c r="AH380" i="1"/>
  <c r="O380" i="1"/>
  <c r="N380" i="1"/>
  <c r="M380" i="1"/>
  <c r="K380" i="1"/>
  <c r="J380" i="1"/>
  <c r="E380" i="1"/>
  <c r="D380" i="1"/>
  <c r="AH379" i="1"/>
  <c r="O379" i="1"/>
  <c r="N379" i="1"/>
  <c r="M379" i="1"/>
  <c r="K379" i="1"/>
  <c r="J379" i="1"/>
  <c r="E379" i="1"/>
  <c r="D379" i="1"/>
  <c r="AH378" i="1"/>
  <c r="O378" i="1"/>
  <c r="N378" i="1"/>
  <c r="M378" i="1"/>
  <c r="K378" i="1"/>
  <c r="J378" i="1"/>
  <c r="E378" i="1"/>
  <c r="D378" i="1"/>
  <c r="AH377" i="1"/>
  <c r="O377" i="1"/>
  <c r="N377" i="1"/>
  <c r="M377" i="1"/>
  <c r="K377" i="1"/>
  <c r="J377" i="1"/>
  <c r="E377" i="1"/>
  <c r="D377" i="1"/>
  <c r="AH376" i="1"/>
  <c r="O376" i="1"/>
  <c r="N376" i="1"/>
  <c r="M376" i="1"/>
  <c r="K376" i="1"/>
  <c r="J376" i="1"/>
  <c r="E376" i="1"/>
  <c r="D376" i="1"/>
  <c r="AH375" i="1"/>
  <c r="O375" i="1"/>
  <c r="M375" i="1"/>
  <c r="N375" i="1" s="1"/>
  <c r="K375" i="1"/>
  <c r="J375" i="1"/>
  <c r="E375" i="1"/>
  <c r="D375" i="1"/>
  <c r="AH374" i="1"/>
  <c r="O374" i="1"/>
  <c r="M374" i="1"/>
  <c r="N374" i="1" s="1"/>
  <c r="K374" i="1"/>
  <c r="J374" i="1"/>
  <c r="E374" i="1"/>
  <c r="D374" i="1"/>
  <c r="AH373" i="1"/>
  <c r="O373" i="1"/>
  <c r="M373" i="1"/>
  <c r="N373" i="1" s="1"/>
  <c r="K373" i="1"/>
  <c r="J373" i="1"/>
  <c r="E373" i="1"/>
  <c r="D373" i="1"/>
  <c r="AH372" i="1"/>
  <c r="O372" i="1"/>
  <c r="N372" i="1"/>
  <c r="M372" i="1"/>
  <c r="K372" i="1"/>
  <c r="J372" i="1"/>
  <c r="E372" i="1"/>
  <c r="D372" i="1"/>
  <c r="AH371" i="1"/>
  <c r="O371" i="1"/>
  <c r="N371" i="1"/>
  <c r="M371" i="1"/>
  <c r="K371" i="1"/>
  <c r="J371" i="1"/>
  <c r="E371" i="1"/>
  <c r="D371" i="1"/>
  <c r="AH370" i="1"/>
  <c r="O370" i="1"/>
  <c r="N370" i="1"/>
  <c r="M370" i="1"/>
  <c r="K370" i="1"/>
  <c r="J370" i="1"/>
  <c r="E370" i="1"/>
  <c r="D370" i="1"/>
  <c r="AH369" i="1"/>
  <c r="O369" i="1"/>
  <c r="N369" i="1"/>
  <c r="M369" i="1"/>
  <c r="K369" i="1"/>
  <c r="J369" i="1"/>
  <c r="E369" i="1"/>
  <c r="D369" i="1"/>
  <c r="AH368" i="1"/>
  <c r="O368" i="1"/>
  <c r="N368" i="1"/>
  <c r="M368" i="1"/>
  <c r="K368" i="1"/>
  <c r="J368" i="1"/>
  <c r="E368" i="1"/>
  <c r="D368" i="1"/>
  <c r="AH367" i="1"/>
  <c r="O367" i="1"/>
  <c r="M367" i="1"/>
  <c r="N367" i="1" s="1"/>
  <c r="K367" i="1"/>
  <c r="J367" i="1"/>
  <c r="E367" i="1"/>
  <c r="D367" i="1"/>
  <c r="AH366" i="1"/>
  <c r="O366" i="1"/>
  <c r="N366" i="1"/>
  <c r="M366" i="1"/>
  <c r="K366" i="1"/>
  <c r="J366" i="1"/>
  <c r="E366" i="1"/>
  <c r="D366" i="1"/>
  <c r="AH365" i="1"/>
  <c r="O365" i="1"/>
  <c r="N365" i="1"/>
  <c r="M365" i="1"/>
  <c r="K365" i="1"/>
  <c r="J365" i="1"/>
  <c r="E365" i="1"/>
  <c r="D365" i="1"/>
  <c r="AH364" i="1"/>
  <c r="O364" i="1"/>
  <c r="M364" i="1"/>
  <c r="N364" i="1" s="1"/>
  <c r="K364" i="1"/>
  <c r="J364" i="1"/>
  <c r="E364" i="1"/>
  <c r="D364" i="1"/>
  <c r="AH363" i="1"/>
  <c r="O363" i="1"/>
  <c r="N363" i="1"/>
  <c r="M363" i="1"/>
  <c r="K363" i="1"/>
  <c r="J363" i="1"/>
  <c r="E363" i="1"/>
  <c r="D363" i="1"/>
  <c r="AH362" i="1"/>
  <c r="O362" i="1"/>
  <c r="N362" i="1"/>
  <c r="M362" i="1"/>
  <c r="K362" i="1"/>
  <c r="J362" i="1"/>
  <c r="E362" i="1"/>
  <c r="D362" i="1"/>
  <c r="AH361" i="1"/>
  <c r="O361" i="1"/>
  <c r="N361" i="1"/>
  <c r="M361" i="1"/>
  <c r="K361" i="1"/>
  <c r="J361" i="1"/>
  <c r="E361" i="1"/>
  <c r="D361" i="1"/>
  <c r="AH360" i="1"/>
  <c r="O360" i="1"/>
  <c r="N360" i="1"/>
  <c r="M360" i="1"/>
  <c r="K360" i="1"/>
  <c r="J360" i="1"/>
  <c r="E360" i="1"/>
  <c r="D360" i="1"/>
  <c r="AH359" i="1"/>
  <c r="O359" i="1"/>
  <c r="M359" i="1"/>
  <c r="N359" i="1" s="1"/>
  <c r="K359" i="1"/>
  <c r="J359" i="1"/>
  <c r="E359" i="1"/>
  <c r="D359" i="1"/>
  <c r="AH358" i="1"/>
  <c r="O358" i="1"/>
  <c r="M358" i="1"/>
  <c r="N358" i="1" s="1"/>
  <c r="K358" i="1"/>
  <c r="J358" i="1"/>
  <c r="E358" i="1"/>
  <c r="D358" i="1"/>
  <c r="AH357" i="1"/>
  <c r="O357" i="1"/>
  <c r="N357" i="1"/>
  <c r="M357" i="1"/>
  <c r="K357" i="1"/>
  <c r="J357" i="1"/>
  <c r="E357" i="1"/>
  <c r="D357" i="1"/>
  <c r="AH356" i="1"/>
  <c r="O356" i="1"/>
  <c r="M356" i="1"/>
  <c r="N356" i="1" s="1"/>
  <c r="K356" i="1"/>
  <c r="J356" i="1"/>
  <c r="E356" i="1"/>
  <c r="D356" i="1"/>
  <c r="AH355" i="1"/>
  <c r="O355" i="1"/>
  <c r="N355" i="1"/>
  <c r="M355" i="1"/>
  <c r="K355" i="1"/>
  <c r="J355" i="1"/>
  <c r="E355" i="1"/>
  <c r="D355" i="1"/>
  <c r="AH354" i="1"/>
  <c r="O354" i="1"/>
  <c r="N354" i="1"/>
  <c r="M354" i="1"/>
  <c r="K354" i="1"/>
  <c r="J354" i="1"/>
  <c r="E354" i="1"/>
  <c r="D354" i="1"/>
  <c r="AH353" i="1"/>
  <c r="O353" i="1"/>
  <c r="N353" i="1"/>
  <c r="M353" i="1"/>
  <c r="K353" i="1"/>
  <c r="J353" i="1"/>
  <c r="E353" i="1"/>
  <c r="D353" i="1"/>
  <c r="AH352" i="1"/>
  <c r="O352" i="1"/>
  <c r="N352" i="1"/>
  <c r="M352" i="1"/>
  <c r="K352" i="1"/>
  <c r="J352" i="1"/>
  <c r="E352" i="1"/>
  <c r="D352" i="1"/>
  <c r="AH351" i="1"/>
  <c r="O351" i="1"/>
  <c r="M351" i="1"/>
  <c r="N351" i="1" s="1"/>
  <c r="K351" i="1"/>
  <c r="J351" i="1"/>
  <c r="E351" i="1"/>
  <c r="D351" i="1"/>
  <c r="AH350" i="1"/>
  <c r="O350" i="1"/>
  <c r="N350" i="1"/>
  <c r="M350" i="1"/>
  <c r="K350" i="1"/>
  <c r="J350" i="1"/>
  <c r="E350" i="1"/>
  <c r="D350" i="1"/>
  <c r="AH349" i="1"/>
  <c r="O349" i="1"/>
  <c r="N349" i="1"/>
  <c r="M349" i="1"/>
  <c r="K349" i="1"/>
  <c r="J349" i="1"/>
  <c r="E349" i="1"/>
  <c r="D349" i="1"/>
  <c r="AH348" i="1"/>
  <c r="O348" i="1"/>
  <c r="M348" i="1"/>
  <c r="N348" i="1" s="1"/>
  <c r="K348" i="1"/>
  <c r="J348" i="1"/>
  <c r="E348" i="1"/>
  <c r="D348" i="1"/>
  <c r="AH347" i="1"/>
  <c r="O347" i="1"/>
  <c r="N347" i="1"/>
  <c r="M347" i="1"/>
  <c r="K347" i="1"/>
  <c r="J347" i="1"/>
  <c r="E347" i="1"/>
  <c r="D347" i="1"/>
  <c r="AH346" i="1"/>
  <c r="O346" i="1"/>
  <c r="N346" i="1"/>
  <c r="M346" i="1"/>
  <c r="K346" i="1"/>
  <c r="J346" i="1"/>
  <c r="E346" i="1"/>
  <c r="D346" i="1"/>
  <c r="AH345" i="1"/>
  <c r="O345" i="1"/>
  <c r="N345" i="1"/>
  <c r="M345" i="1"/>
  <c r="K345" i="1"/>
  <c r="J345" i="1"/>
  <c r="E345" i="1"/>
  <c r="D345" i="1"/>
  <c r="AH344" i="1"/>
  <c r="O344" i="1"/>
  <c r="N344" i="1"/>
  <c r="M344" i="1"/>
  <c r="K344" i="1"/>
  <c r="J344" i="1"/>
  <c r="E344" i="1"/>
  <c r="D344" i="1"/>
  <c r="AH343" i="1"/>
  <c r="O343" i="1"/>
  <c r="M343" i="1"/>
  <c r="N343" i="1" s="1"/>
  <c r="K343" i="1"/>
  <c r="J343" i="1"/>
  <c r="E343" i="1"/>
  <c r="D343" i="1"/>
  <c r="AH342" i="1"/>
  <c r="O342" i="1"/>
  <c r="N342" i="1"/>
  <c r="M342" i="1"/>
  <c r="K342" i="1"/>
  <c r="J342" i="1"/>
  <c r="E342" i="1"/>
  <c r="D342" i="1"/>
  <c r="AH341" i="1"/>
  <c r="O341" i="1"/>
  <c r="N341" i="1"/>
  <c r="M341" i="1"/>
  <c r="K341" i="1"/>
  <c r="J341" i="1"/>
  <c r="E341" i="1"/>
  <c r="D341" i="1"/>
  <c r="AH340" i="1"/>
  <c r="O340" i="1"/>
  <c r="M340" i="1"/>
  <c r="N340" i="1" s="1"/>
  <c r="K340" i="1"/>
  <c r="J340" i="1"/>
  <c r="E340" i="1"/>
  <c r="D340" i="1"/>
  <c r="AH339" i="1"/>
  <c r="O339" i="1"/>
  <c r="N339" i="1"/>
  <c r="M339" i="1"/>
  <c r="K339" i="1"/>
  <c r="J339" i="1"/>
  <c r="E339" i="1"/>
  <c r="D339" i="1"/>
  <c r="AH338" i="1"/>
  <c r="O338" i="1"/>
  <c r="N338" i="1"/>
  <c r="M338" i="1"/>
  <c r="K338" i="1"/>
  <c r="J338" i="1"/>
  <c r="E338" i="1"/>
  <c r="D338" i="1"/>
  <c r="AH337" i="1"/>
  <c r="O337" i="1"/>
  <c r="N337" i="1"/>
  <c r="M337" i="1"/>
  <c r="K337" i="1"/>
  <c r="J337" i="1"/>
  <c r="E337" i="1"/>
  <c r="D337" i="1"/>
  <c r="AH336" i="1"/>
  <c r="O336" i="1"/>
  <c r="N336" i="1"/>
  <c r="M336" i="1"/>
  <c r="K336" i="1"/>
  <c r="J336" i="1"/>
  <c r="E336" i="1"/>
  <c r="D336" i="1"/>
  <c r="AH335" i="1"/>
  <c r="O335" i="1"/>
  <c r="N335" i="1"/>
  <c r="M335" i="1"/>
  <c r="K335" i="1"/>
  <c r="J335" i="1"/>
  <c r="E335" i="1"/>
  <c r="D335" i="1"/>
  <c r="AH334" i="1"/>
  <c r="O334" i="1"/>
  <c r="M334" i="1"/>
  <c r="N334" i="1" s="1"/>
  <c r="K334" i="1"/>
  <c r="J334" i="1"/>
  <c r="E334" i="1"/>
  <c r="D334" i="1"/>
  <c r="AH333" i="1"/>
  <c r="O333" i="1"/>
  <c r="M333" i="1"/>
  <c r="N333" i="1" s="1"/>
  <c r="K333" i="1"/>
  <c r="J333" i="1"/>
  <c r="E333" i="1"/>
  <c r="D333" i="1"/>
  <c r="AH332" i="1"/>
  <c r="O332" i="1"/>
  <c r="M332" i="1"/>
  <c r="N332" i="1" s="1"/>
  <c r="K332" i="1"/>
  <c r="J332" i="1"/>
  <c r="E332" i="1"/>
  <c r="D332" i="1"/>
  <c r="AH331" i="1"/>
  <c r="O331" i="1"/>
  <c r="M331" i="1"/>
  <c r="N331" i="1" s="1"/>
  <c r="K331" i="1"/>
  <c r="J331" i="1"/>
  <c r="E331" i="1"/>
  <c r="D331" i="1"/>
  <c r="AH330" i="1"/>
  <c r="O330" i="1"/>
  <c r="M330" i="1"/>
  <c r="N330" i="1" s="1"/>
  <c r="K330" i="1"/>
  <c r="J330" i="1"/>
  <c r="E330" i="1"/>
  <c r="D330" i="1"/>
  <c r="AH329" i="1"/>
  <c r="O329" i="1"/>
  <c r="N329" i="1"/>
  <c r="M329" i="1"/>
  <c r="K329" i="1"/>
  <c r="J329" i="1"/>
  <c r="E329" i="1"/>
  <c r="D329" i="1"/>
  <c r="AH328" i="1"/>
  <c r="O328" i="1"/>
  <c r="M328" i="1"/>
  <c r="N328" i="1" s="1"/>
  <c r="K328" i="1"/>
  <c r="J328" i="1"/>
  <c r="E328" i="1"/>
  <c r="D328" i="1"/>
  <c r="AH327" i="1"/>
  <c r="O327" i="1"/>
  <c r="M327" i="1"/>
  <c r="N327" i="1" s="1"/>
  <c r="K327" i="1"/>
  <c r="J327" i="1"/>
  <c r="E327" i="1"/>
  <c r="D327" i="1"/>
  <c r="AH326" i="1"/>
  <c r="O326" i="1"/>
  <c r="M326" i="1"/>
  <c r="N326" i="1" s="1"/>
  <c r="K326" i="1"/>
  <c r="J326" i="1"/>
  <c r="E326" i="1"/>
  <c r="D326" i="1"/>
  <c r="AH325" i="1"/>
  <c r="O325" i="1"/>
  <c r="M325" i="1"/>
  <c r="N325" i="1" s="1"/>
  <c r="K325" i="1"/>
  <c r="J325" i="1"/>
  <c r="E325" i="1"/>
  <c r="D325" i="1"/>
  <c r="AH324" i="1"/>
  <c r="O324" i="1"/>
  <c r="M324" i="1"/>
  <c r="N324" i="1" s="1"/>
  <c r="K324" i="1"/>
  <c r="J324" i="1"/>
  <c r="E324" i="1"/>
  <c r="D324" i="1"/>
  <c r="AH323" i="1"/>
  <c r="O323" i="1"/>
  <c r="M323" i="1"/>
  <c r="N323" i="1" s="1"/>
  <c r="K323" i="1"/>
  <c r="J323" i="1"/>
  <c r="E323" i="1"/>
  <c r="D323" i="1"/>
  <c r="AH322" i="1"/>
  <c r="O322" i="1"/>
  <c r="M322" i="1"/>
  <c r="N322" i="1" s="1"/>
  <c r="K322" i="1"/>
  <c r="J322" i="1"/>
  <c r="E322" i="1"/>
  <c r="D322" i="1"/>
  <c r="AH321" i="1"/>
  <c r="O321" i="1"/>
  <c r="N321" i="1"/>
  <c r="M321" i="1"/>
  <c r="K321" i="1"/>
  <c r="J321" i="1"/>
  <c r="E321" i="1"/>
  <c r="D321" i="1"/>
  <c r="AH320" i="1"/>
  <c r="O320" i="1"/>
  <c r="M320" i="1"/>
  <c r="N320" i="1" s="1"/>
  <c r="K320" i="1"/>
  <c r="J320" i="1"/>
  <c r="E320" i="1"/>
  <c r="D320" i="1"/>
  <c r="AH319" i="1"/>
  <c r="O319" i="1"/>
  <c r="M319" i="1"/>
  <c r="N319" i="1" s="1"/>
  <c r="K319" i="1"/>
  <c r="J319" i="1"/>
  <c r="E319" i="1"/>
  <c r="D319" i="1"/>
  <c r="AH318" i="1"/>
  <c r="O318" i="1"/>
  <c r="M318" i="1"/>
  <c r="N318" i="1" s="1"/>
  <c r="K318" i="1"/>
  <c r="J318" i="1"/>
  <c r="E318" i="1"/>
  <c r="D318" i="1"/>
  <c r="AH317" i="1"/>
  <c r="O317" i="1"/>
  <c r="M317" i="1"/>
  <c r="N317" i="1" s="1"/>
  <c r="K317" i="1"/>
  <c r="J317" i="1"/>
  <c r="E317" i="1"/>
  <c r="D317" i="1"/>
  <c r="AH316" i="1"/>
  <c r="O316" i="1"/>
  <c r="N316" i="1"/>
  <c r="M316" i="1"/>
  <c r="K316" i="1"/>
  <c r="J316" i="1"/>
  <c r="E316" i="1"/>
  <c r="D316" i="1"/>
  <c r="AH315" i="1"/>
  <c r="O315" i="1"/>
  <c r="M315" i="1"/>
  <c r="N315" i="1" s="1"/>
  <c r="K315" i="1"/>
  <c r="J315" i="1"/>
  <c r="E315" i="1"/>
  <c r="D315" i="1"/>
  <c r="AH314" i="1"/>
  <c r="O314" i="1"/>
  <c r="M314" i="1"/>
  <c r="N314" i="1" s="1"/>
  <c r="K314" i="1"/>
  <c r="J314" i="1"/>
  <c r="E314" i="1"/>
  <c r="D314" i="1"/>
  <c r="AH313" i="1"/>
  <c r="O313" i="1"/>
  <c r="M313" i="1"/>
  <c r="N313" i="1" s="1"/>
  <c r="K313" i="1"/>
  <c r="J313" i="1"/>
  <c r="E313" i="1"/>
  <c r="D313" i="1"/>
  <c r="AH312" i="1"/>
  <c r="O312" i="1"/>
  <c r="M312" i="1"/>
  <c r="N312" i="1" s="1"/>
  <c r="K312" i="1"/>
  <c r="J312" i="1"/>
  <c r="E312" i="1"/>
  <c r="D312" i="1"/>
  <c r="AH311" i="1"/>
  <c r="O311" i="1"/>
  <c r="N311" i="1"/>
  <c r="M311" i="1"/>
  <c r="K311" i="1"/>
  <c r="J311" i="1"/>
  <c r="E311" i="1"/>
  <c r="D311" i="1"/>
  <c r="AH310" i="1"/>
  <c r="O310" i="1"/>
  <c r="M310" i="1"/>
  <c r="N310" i="1" s="1"/>
  <c r="K310" i="1"/>
  <c r="J310" i="1"/>
  <c r="E310" i="1"/>
  <c r="D310" i="1"/>
  <c r="AH309" i="1"/>
  <c r="O309" i="1"/>
  <c r="M309" i="1"/>
  <c r="N309" i="1" s="1"/>
  <c r="K309" i="1"/>
  <c r="J309" i="1"/>
  <c r="E309" i="1"/>
  <c r="D309" i="1"/>
  <c r="AH308" i="1"/>
  <c r="O308" i="1"/>
  <c r="N308" i="1"/>
  <c r="M308" i="1"/>
  <c r="K308" i="1"/>
  <c r="J308" i="1"/>
  <c r="E308" i="1"/>
  <c r="D308" i="1"/>
  <c r="AH307" i="1"/>
  <c r="O307" i="1"/>
  <c r="M307" i="1"/>
  <c r="N307" i="1" s="1"/>
  <c r="K307" i="1"/>
  <c r="J307" i="1"/>
  <c r="E307" i="1"/>
  <c r="D307" i="1"/>
  <c r="AH306" i="1"/>
  <c r="O306" i="1"/>
  <c r="M306" i="1"/>
  <c r="N306" i="1" s="1"/>
  <c r="K306" i="1"/>
  <c r="J306" i="1"/>
  <c r="E306" i="1"/>
  <c r="D306" i="1"/>
  <c r="AH305" i="1"/>
  <c r="O305" i="1"/>
  <c r="M305" i="1"/>
  <c r="N305" i="1" s="1"/>
  <c r="K305" i="1"/>
  <c r="J305" i="1"/>
  <c r="E305" i="1"/>
  <c r="D305" i="1"/>
  <c r="AH304" i="1"/>
  <c r="O304" i="1"/>
  <c r="M304" i="1"/>
  <c r="N304" i="1" s="1"/>
  <c r="K304" i="1"/>
  <c r="J304" i="1"/>
  <c r="E304" i="1"/>
  <c r="D304" i="1"/>
  <c r="AH303" i="1"/>
  <c r="O303" i="1"/>
  <c r="M303" i="1"/>
  <c r="N303" i="1" s="1"/>
  <c r="K303" i="1"/>
  <c r="J303" i="1"/>
  <c r="E303" i="1"/>
  <c r="D303" i="1"/>
  <c r="AH302" i="1"/>
  <c r="O302" i="1"/>
  <c r="M302" i="1"/>
  <c r="N302" i="1" s="1"/>
  <c r="K302" i="1"/>
  <c r="J302" i="1"/>
  <c r="E302" i="1"/>
  <c r="D302" i="1"/>
  <c r="AH301" i="1"/>
  <c r="O301" i="1"/>
  <c r="N301" i="1"/>
  <c r="M301" i="1"/>
  <c r="K301" i="1"/>
  <c r="J301" i="1"/>
  <c r="E301" i="1"/>
  <c r="D301" i="1"/>
  <c r="AH300" i="1"/>
  <c r="O300" i="1"/>
  <c r="N300" i="1"/>
  <c r="M300" i="1"/>
  <c r="K300" i="1"/>
  <c r="J300" i="1"/>
  <c r="E300" i="1"/>
  <c r="D300" i="1"/>
  <c r="AH299" i="1"/>
  <c r="O299" i="1"/>
  <c r="M299" i="1"/>
  <c r="N299" i="1" s="1"/>
  <c r="K299" i="1"/>
  <c r="J299" i="1"/>
  <c r="E299" i="1"/>
  <c r="D299" i="1"/>
  <c r="AH298" i="1"/>
  <c r="O298" i="1"/>
  <c r="M298" i="1"/>
  <c r="N298" i="1" s="1"/>
  <c r="K298" i="1"/>
  <c r="J298" i="1"/>
  <c r="E298" i="1"/>
  <c r="D298" i="1"/>
  <c r="AH297" i="1"/>
  <c r="O297" i="1"/>
  <c r="M297" i="1"/>
  <c r="N297" i="1" s="1"/>
  <c r="K297" i="1"/>
  <c r="J297" i="1"/>
  <c r="E297" i="1"/>
  <c r="D297" i="1"/>
  <c r="AH296" i="1"/>
  <c r="O296" i="1"/>
  <c r="M296" i="1"/>
  <c r="N296" i="1" s="1"/>
  <c r="K296" i="1"/>
  <c r="J296" i="1"/>
  <c r="E296" i="1"/>
  <c r="D296" i="1"/>
  <c r="AH295" i="1"/>
  <c r="O295" i="1"/>
  <c r="M295" i="1"/>
  <c r="N295" i="1" s="1"/>
  <c r="K295" i="1"/>
  <c r="J295" i="1"/>
  <c r="E295" i="1"/>
  <c r="D295" i="1"/>
  <c r="AH294" i="1"/>
  <c r="O294" i="1"/>
  <c r="M294" i="1"/>
  <c r="N294" i="1" s="1"/>
  <c r="K294" i="1"/>
  <c r="J294" i="1"/>
  <c r="E294" i="1"/>
  <c r="D294" i="1"/>
  <c r="AH293" i="1"/>
  <c r="O293" i="1"/>
  <c r="M293" i="1"/>
  <c r="N293" i="1" s="1"/>
  <c r="K293" i="1"/>
  <c r="J293" i="1"/>
  <c r="E293" i="1"/>
  <c r="D293" i="1"/>
  <c r="AH292" i="1"/>
  <c r="O292" i="1"/>
  <c r="N292" i="1"/>
  <c r="M292" i="1"/>
  <c r="K292" i="1"/>
  <c r="J292" i="1"/>
  <c r="E292" i="1"/>
  <c r="D292" i="1"/>
  <c r="AH291" i="1"/>
  <c r="O291" i="1"/>
  <c r="M291" i="1"/>
  <c r="N291" i="1" s="1"/>
  <c r="K291" i="1"/>
  <c r="J291" i="1"/>
  <c r="E291" i="1"/>
  <c r="D291" i="1"/>
  <c r="AH290" i="1"/>
  <c r="O290" i="1"/>
  <c r="M290" i="1"/>
  <c r="N290" i="1" s="1"/>
  <c r="K290" i="1"/>
  <c r="J290" i="1"/>
  <c r="E290" i="1"/>
  <c r="D290" i="1"/>
  <c r="AH289" i="1"/>
  <c r="O289" i="1"/>
  <c r="N289" i="1"/>
  <c r="M289" i="1"/>
  <c r="K289" i="1"/>
  <c r="J289" i="1"/>
  <c r="E289" i="1"/>
  <c r="D289" i="1"/>
  <c r="AH288" i="1"/>
  <c r="O288" i="1"/>
  <c r="N288" i="1"/>
  <c r="M288" i="1"/>
  <c r="K288" i="1"/>
  <c r="J288" i="1"/>
  <c r="E288" i="1"/>
  <c r="D288" i="1"/>
  <c r="AH287" i="1"/>
  <c r="O287" i="1"/>
  <c r="M287" i="1"/>
  <c r="N287" i="1" s="1"/>
  <c r="K287" i="1"/>
  <c r="J287" i="1"/>
  <c r="E287" i="1"/>
  <c r="D287" i="1"/>
  <c r="AH286" i="1"/>
  <c r="O286" i="1"/>
  <c r="N286" i="1"/>
  <c r="M286" i="1"/>
  <c r="K286" i="1"/>
  <c r="J286" i="1"/>
  <c r="E286" i="1"/>
  <c r="D286" i="1"/>
  <c r="AH285" i="1"/>
  <c r="O285" i="1"/>
  <c r="N285" i="1"/>
  <c r="M285" i="1"/>
  <c r="K285" i="1"/>
  <c r="J285" i="1"/>
  <c r="E285" i="1"/>
  <c r="D285" i="1"/>
  <c r="AH284" i="1"/>
  <c r="O284" i="1"/>
  <c r="M284" i="1"/>
  <c r="N284" i="1" s="1"/>
  <c r="K284" i="1"/>
  <c r="J284" i="1"/>
  <c r="E284" i="1"/>
  <c r="D284" i="1"/>
  <c r="AH283" i="1"/>
  <c r="O283" i="1"/>
  <c r="M283" i="1"/>
  <c r="N283" i="1" s="1"/>
  <c r="K283" i="1"/>
  <c r="J283" i="1"/>
  <c r="E283" i="1"/>
  <c r="D283" i="1"/>
  <c r="AH282" i="1"/>
  <c r="O282" i="1"/>
  <c r="M282" i="1"/>
  <c r="N282" i="1" s="1"/>
  <c r="K282" i="1"/>
  <c r="J282" i="1"/>
  <c r="E282" i="1"/>
  <c r="D282" i="1"/>
  <c r="AH281" i="1"/>
  <c r="O281" i="1"/>
  <c r="M281" i="1"/>
  <c r="N281" i="1" s="1"/>
  <c r="K281" i="1"/>
  <c r="J281" i="1"/>
  <c r="E281" i="1"/>
  <c r="D281" i="1"/>
  <c r="AH280" i="1"/>
  <c r="O280" i="1"/>
  <c r="M280" i="1"/>
  <c r="N280" i="1" s="1"/>
  <c r="K280" i="1"/>
  <c r="J280" i="1"/>
  <c r="E280" i="1"/>
  <c r="D280" i="1"/>
  <c r="AH279" i="1"/>
  <c r="O279" i="1"/>
  <c r="M279" i="1"/>
  <c r="N279" i="1" s="1"/>
  <c r="K279" i="1"/>
  <c r="J279" i="1"/>
  <c r="E279" i="1"/>
  <c r="D279" i="1"/>
  <c r="AH278" i="1"/>
  <c r="O278" i="1"/>
  <c r="M278" i="1"/>
  <c r="N278" i="1" s="1"/>
  <c r="K278" i="1"/>
  <c r="J278" i="1"/>
  <c r="E278" i="1"/>
  <c r="D278" i="1"/>
  <c r="AH277" i="1"/>
  <c r="O277" i="1"/>
  <c r="M277" i="1"/>
  <c r="N277" i="1" s="1"/>
  <c r="K277" i="1"/>
  <c r="J277" i="1"/>
  <c r="E277" i="1"/>
  <c r="D277" i="1"/>
  <c r="AH276" i="1"/>
  <c r="O276" i="1"/>
  <c r="N276" i="1"/>
  <c r="M276" i="1"/>
  <c r="K276" i="1"/>
  <c r="J276" i="1"/>
  <c r="E276" i="1"/>
  <c r="D276" i="1"/>
  <c r="AH275" i="1"/>
  <c r="O275" i="1"/>
  <c r="M275" i="1"/>
  <c r="N275" i="1" s="1"/>
  <c r="K275" i="1"/>
  <c r="J275" i="1"/>
  <c r="E275" i="1"/>
  <c r="D275" i="1"/>
  <c r="AH274" i="1"/>
  <c r="O274" i="1"/>
  <c r="M274" i="1"/>
  <c r="N274" i="1" s="1"/>
  <c r="K274" i="1"/>
  <c r="J274" i="1"/>
  <c r="E274" i="1"/>
  <c r="D274" i="1"/>
  <c r="AH273" i="1"/>
  <c r="O273" i="1"/>
  <c r="M273" i="1"/>
  <c r="N273" i="1" s="1"/>
  <c r="K273" i="1"/>
  <c r="J273" i="1"/>
  <c r="E273" i="1"/>
  <c r="D273" i="1"/>
  <c r="AH272" i="1"/>
  <c r="O272" i="1"/>
  <c r="M272" i="1"/>
  <c r="N272" i="1" s="1"/>
  <c r="K272" i="1"/>
  <c r="J272" i="1"/>
  <c r="E272" i="1"/>
  <c r="D272" i="1"/>
  <c r="AH271" i="1"/>
  <c r="O271" i="1"/>
  <c r="M271" i="1"/>
  <c r="N271" i="1" s="1"/>
  <c r="K271" i="1"/>
  <c r="J271" i="1"/>
  <c r="E271" i="1"/>
  <c r="D271" i="1"/>
  <c r="AH270" i="1"/>
  <c r="O270" i="1"/>
  <c r="N270" i="1"/>
  <c r="M270" i="1"/>
  <c r="K270" i="1"/>
  <c r="J270" i="1"/>
  <c r="E270" i="1"/>
  <c r="D270" i="1"/>
  <c r="AH269" i="1"/>
  <c r="O269" i="1"/>
  <c r="M269" i="1"/>
  <c r="N269" i="1" s="1"/>
  <c r="K269" i="1"/>
  <c r="J269" i="1"/>
  <c r="E269" i="1"/>
  <c r="D269" i="1"/>
  <c r="AH268" i="1"/>
  <c r="O268" i="1"/>
  <c r="N268" i="1"/>
  <c r="M268" i="1"/>
  <c r="K268" i="1"/>
  <c r="J268" i="1"/>
  <c r="E268" i="1"/>
  <c r="D268" i="1"/>
  <c r="AH267" i="1"/>
  <c r="O267" i="1"/>
  <c r="M267" i="1"/>
  <c r="N267" i="1" s="1"/>
  <c r="K267" i="1"/>
  <c r="J267" i="1"/>
  <c r="E267" i="1"/>
  <c r="D267" i="1"/>
  <c r="AH266" i="1"/>
  <c r="O266" i="1"/>
  <c r="M266" i="1"/>
  <c r="N266" i="1" s="1"/>
  <c r="K266" i="1"/>
  <c r="J266" i="1"/>
  <c r="E266" i="1"/>
  <c r="D266" i="1"/>
  <c r="AH265" i="1"/>
  <c r="O265" i="1"/>
  <c r="M265" i="1"/>
  <c r="N265" i="1" s="1"/>
  <c r="K265" i="1"/>
  <c r="J265" i="1"/>
  <c r="E265" i="1"/>
  <c r="D265" i="1"/>
  <c r="AH264" i="1"/>
  <c r="O264" i="1"/>
  <c r="M264" i="1"/>
  <c r="N264" i="1" s="1"/>
  <c r="K264" i="1"/>
  <c r="J264" i="1"/>
  <c r="E264" i="1"/>
  <c r="D264" i="1"/>
  <c r="AH263" i="1"/>
  <c r="O263" i="1"/>
  <c r="M263" i="1"/>
  <c r="N263" i="1" s="1"/>
  <c r="K263" i="1"/>
  <c r="J263" i="1"/>
  <c r="E263" i="1"/>
  <c r="D263" i="1"/>
  <c r="AH262" i="1"/>
  <c r="O262" i="1"/>
  <c r="M262" i="1"/>
  <c r="N262" i="1" s="1"/>
  <c r="K262" i="1"/>
  <c r="J262" i="1"/>
  <c r="E262" i="1"/>
  <c r="D262" i="1"/>
  <c r="AH261" i="1"/>
  <c r="O261" i="1"/>
  <c r="M261" i="1"/>
  <c r="N261" i="1" s="1"/>
  <c r="K261" i="1"/>
  <c r="J261" i="1"/>
  <c r="E261" i="1"/>
  <c r="D261" i="1"/>
  <c r="AH260" i="1"/>
  <c r="O260" i="1"/>
  <c r="M260" i="1"/>
  <c r="N260" i="1" s="1"/>
  <c r="K260" i="1"/>
  <c r="J260" i="1"/>
  <c r="E260" i="1"/>
  <c r="D260" i="1"/>
  <c r="AH259" i="1"/>
  <c r="O259" i="1"/>
  <c r="M259" i="1"/>
  <c r="N259" i="1" s="1"/>
  <c r="K259" i="1"/>
  <c r="J259" i="1"/>
  <c r="E259" i="1"/>
  <c r="D259" i="1"/>
  <c r="AH258" i="1"/>
  <c r="O258" i="1"/>
  <c r="M258" i="1"/>
  <c r="N258" i="1" s="1"/>
  <c r="K258" i="1"/>
  <c r="J258" i="1"/>
  <c r="E258" i="1"/>
  <c r="D258" i="1"/>
  <c r="AH257" i="1"/>
  <c r="O257" i="1"/>
  <c r="M257" i="1"/>
  <c r="N257" i="1" s="1"/>
  <c r="K257" i="1"/>
  <c r="J257" i="1"/>
  <c r="E257" i="1"/>
  <c r="D257" i="1"/>
  <c r="AH256" i="1"/>
  <c r="O256" i="1"/>
  <c r="N256" i="1"/>
  <c r="M256" i="1"/>
  <c r="K256" i="1"/>
  <c r="J256" i="1"/>
  <c r="E256" i="1"/>
  <c r="D256" i="1"/>
  <c r="AH255" i="1"/>
  <c r="O255" i="1"/>
  <c r="M255" i="1"/>
  <c r="N255" i="1" s="1"/>
  <c r="K255" i="1"/>
  <c r="J255" i="1"/>
  <c r="E255" i="1"/>
  <c r="D255" i="1"/>
  <c r="AH254" i="1"/>
  <c r="O254" i="1"/>
  <c r="N254" i="1"/>
  <c r="M254" i="1"/>
  <c r="K254" i="1"/>
  <c r="J254" i="1"/>
  <c r="E254" i="1"/>
  <c r="D254" i="1"/>
  <c r="AH253" i="1"/>
  <c r="O253" i="1"/>
  <c r="M253" i="1"/>
  <c r="N253" i="1" s="1"/>
  <c r="K253" i="1"/>
  <c r="J253" i="1"/>
  <c r="E253" i="1"/>
  <c r="D253" i="1"/>
  <c r="AH252" i="1"/>
  <c r="O252" i="1"/>
  <c r="N252" i="1"/>
  <c r="M252" i="1"/>
  <c r="K252" i="1"/>
  <c r="J252" i="1"/>
  <c r="E252" i="1"/>
  <c r="D252" i="1"/>
  <c r="AH251" i="1"/>
  <c r="O251" i="1"/>
  <c r="M251" i="1"/>
  <c r="N251" i="1" s="1"/>
  <c r="K251" i="1"/>
  <c r="J251" i="1"/>
  <c r="E251" i="1"/>
  <c r="D251" i="1"/>
  <c r="AH250" i="1"/>
  <c r="O250" i="1"/>
  <c r="M250" i="1"/>
  <c r="N250" i="1" s="1"/>
  <c r="K250" i="1"/>
  <c r="J250" i="1"/>
  <c r="E250" i="1"/>
  <c r="D250" i="1"/>
  <c r="AH249" i="1"/>
  <c r="O249" i="1"/>
  <c r="N249" i="1"/>
  <c r="M249" i="1"/>
  <c r="K249" i="1"/>
  <c r="J249" i="1"/>
  <c r="E249" i="1"/>
  <c r="D249" i="1"/>
  <c r="AH248" i="1"/>
  <c r="O248" i="1"/>
  <c r="N248" i="1"/>
  <c r="M248" i="1"/>
  <c r="K248" i="1"/>
  <c r="J248" i="1"/>
  <c r="E248" i="1"/>
  <c r="D248" i="1"/>
  <c r="AH247" i="1"/>
  <c r="O247" i="1"/>
  <c r="N247" i="1"/>
  <c r="M247" i="1"/>
  <c r="K247" i="1"/>
  <c r="J247" i="1"/>
  <c r="E247" i="1"/>
  <c r="D247" i="1"/>
  <c r="AH246" i="1"/>
  <c r="O246" i="1"/>
  <c r="M246" i="1"/>
  <c r="N246" i="1" s="1"/>
  <c r="K246" i="1"/>
  <c r="J246" i="1"/>
  <c r="E246" i="1"/>
  <c r="D246" i="1"/>
  <c r="AH245" i="1"/>
  <c r="O245" i="1"/>
  <c r="N245" i="1"/>
  <c r="M245" i="1"/>
  <c r="K245" i="1"/>
  <c r="J245" i="1"/>
  <c r="E245" i="1"/>
  <c r="D245" i="1"/>
  <c r="AH244" i="1"/>
  <c r="O244" i="1"/>
  <c r="M244" i="1"/>
  <c r="N244" i="1" s="1"/>
  <c r="K244" i="1"/>
  <c r="J244" i="1"/>
  <c r="E244" i="1"/>
  <c r="D244" i="1"/>
  <c r="AH243" i="1"/>
  <c r="O243" i="1"/>
  <c r="M243" i="1"/>
  <c r="N243" i="1" s="1"/>
  <c r="K243" i="1"/>
  <c r="J243" i="1"/>
  <c r="E243" i="1"/>
  <c r="D243" i="1"/>
  <c r="AH242" i="1"/>
  <c r="O242" i="1"/>
  <c r="N242" i="1"/>
  <c r="M242" i="1"/>
  <c r="K242" i="1"/>
  <c r="J242" i="1"/>
  <c r="E242" i="1"/>
  <c r="D242" i="1"/>
  <c r="AH241" i="1"/>
  <c r="O241" i="1"/>
  <c r="M241" i="1"/>
  <c r="N241" i="1" s="1"/>
  <c r="K241" i="1"/>
  <c r="J241" i="1"/>
  <c r="E241" i="1"/>
  <c r="D241" i="1"/>
  <c r="AH240" i="1"/>
  <c r="O240" i="1"/>
  <c r="N240" i="1"/>
  <c r="M240" i="1"/>
  <c r="K240" i="1"/>
  <c r="J240" i="1"/>
  <c r="E240" i="1"/>
  <c r="D240" i="1"/>
  <c r="AH239" i="1"/>
  <c r="O239" i="1"/>
  <c r="N239" i="1"/>
  <c r="M239" i="1"/>
  <c r="K239" i="1"/>
  <c r="J239" i="1"/>
  <c r="E239" i="1"/>
  <c r="D239" i="1"/>
  <c r="AH238" i="1"/>
  <c r="O238" i="1"/>
  <c r="M238" i="1"/>
  <c r="N238" i="1" s="1"/>
  <c r="K238" i="1"/>
  <c r="J238" i="1"/>
  <c r="E238" i="1"/>
  <c r="D238" i="1"/>
  <c r="AH237" i="1"/>
  <c r="O237" i="1"/>
  <c r="N237" i="1"/>
  <c r="M237" i="1"/>
  <c r="K237" i="1"/>
  <c r="J237" i="1"/>
  <c r="E237" i="1"/>
  <c r="D237" i="1"/>
  <c r="AH236" i="1"/>
  <c r="O236" i="1"/>
  <c r="M236" i="1"/>
  <c r="N236" i="1" s="1"/>
  <c r="K236" i="1"/>
  <c r="J236" i="1"/>
  <c r="E236" i="1"/>
  <c r="D236" i="1"/>
  <c r="AH235" i="1"/>
  <c r="O235" i="1"/>
  <c r="M235" i="1"/>
  <c r="N235" i="1" s="1"/>
  <c r="K235" i="1"/>
  <c r="J235" i="1"/>
  <c r="E235" i="1"/>
  <c r="D235" i="1"/>
  <c r="AH234" i="1"/>
  <c r="O234" i="1"/>
  <c r="N234" i="1"/>
  <c r="M234" i="1"/>
  <c r="K234" i="1"/>
  <c r="J234" i="1"/>
  <c r="E234" i="1"/>
  <c r="D234" i="1"/>
  <c r="AH233" i="1"/>
  <c r="O233" i="1"/>
  <c r="M233" i="1"/>
  <c r="N233" i="1" s="1"/>
  <c r="K233" i="1"/>
  <c r="J233" i="1"/>
  <c r="E233" i="1"/>
  <c r="D233" i="1"/>
  <c r="AH232" i="1"/>
  <c r="O232" i="1"/>
  <c r="N232" i="1"/>
  <c r="M232" i="1"/>
  <c r="K232" i="1"/>
  <c r="J232" i="1"/>
  <c r="E232" i="1"/>
  <c r="D232" i="1"/>
  <c r="AH231" i="1"/>
  <c r="O231" i="1"/>
  <c r="N231" i="1"/>
  <c r="M231" i="1"/>
  <c r="K231" i="1"/>
  <c r="J231" i="1"/>
  <c r="E231" i="1"/>
  <c r="D231" i="1"/>
  <c r="AH230" i="1"/>
  <c r="O230" i="1"/>
  <c r="N230" i="1"/>
  <c r="M230" i="1"/>
  <c r="K230" i="1"/>
  <c r="J230" i="1"/>
  <c r="E230" i="1"/>
  <c r="D230" i="1"/>
  <c r="AH229" i="1"/>
  <c r="O229" i="1"/>
  <c r="N229" i="1"/>
  <c r="M229" i="1"/>
  <c r="K229" i="1"/>
  <c r="J229" i="1"/>
  <c r="E229" i="1"/>
  <c r="D229" i="1"/>
  <c r="AH228" i="1"/>
  <c r="O228" i="1"/>
  <c r="M228" i="1"/>
  <c r="N228" i="1" s="1"/>
  <c r="K228" i="1"/>
  <c r="J228" i="1"/>
  <c r="E228" i="1"/>
  <c r="D228" i="1"/>
  <c r="AH227" i="1"/>
  <c r="O227" i="1"/>
  <c r="M227" i="1"/>
  <c r="N227" i="1" s="1"/>
  <c r="K227" i="1"/>
  <c r="J227" i="1"/>
  <c r="E227" i="1"/>
  <c r="D227" i="1"/>
  <c r="AH226" i="1"/>
  <c r="O226" i="1"/>
  <c r="N226" i="1"/>
  <c r="M226" i="1"/>
  <c r="K226" i="1"/>
  <c r="J226" i="1"/>
  <c r="E226" i="1"/>
  <c r="D226" i="1"/>
  <c r="AH225" i="1"/>
  <c r="O225" i="1"/>
  <c r="M225" i="1"/>
  <c r="N225" i="1" s="1"/>
  <c r="K225" i="1"/>
  <c r="J225" i="1"/>
  <c r="E225" i="1"/>
  <c r="D225" i="1"/>
  <c r="AH224" i="1"/>
  <c r="O224" i="1"/>
  <c r="N224" i="1"/>
  <c r="M224" i="1"/>
  <c r="K224" i="1"/>
  <c r="J224" i="1"/>
  <c r="E224" i="1"/>
  <c r="D224" i="1"/>
  <c r="AH223" i="1"/>
  <c r="O223" i="1"/>
  <c r="N223" i="1"/>
  <c r="M223" i="1"/>
  <c r="K223" i="1"/>
  <c r="J223" i="1"/>
  <c r="E223" i="1"/>
  <c r="D223" i="1"/>
  <c r="AH222" i="1"/>
  <c r="O222" i="1"/>
  <c r="N222" i="1"/>
  <c r="M222" i="1"/>
  <c r="K222" i="1"/>
  <c r="J222" i="1"/>
  <c r="E222" i="1"/>
  <c r="D222" i="1"/>
  <c r="AH221" i="1"/>
  <c r="O221" i="1"/>
  <c r="N221" i="1"/>
  <c r="M221" i="1"/>
  <c r="K221" i="1"/>
  <c r="J221" i="1"/>
  <c r="E221" i="1"/>
  <c r="D221" i="1"/>
  <c r="AH220" i="1"/>
  <c r="O220" i="1"/>
  <c r="N220" i="1"/>
  <c r="M220" i="1"/>
  <c r="K220" i="1"/>
  <c r="J220" i="1"/>
  <c r="E220" i="1"/>
  <c r="D220" i="1"/>
  <c r="AH219" i="1"/>
  <c r="O219" i="1"/>
  <c r="M219" i="1"/>
  <c r="N219" i="1" s="1"/>
  <c r="K219" i="1"/>
  <c r="J219" i="1"/>
  <c r="E219" i="1"/>
  <c r="D219" i="1"/>
  <c r="AH218" i="1"/>
  <c r="O218" i="1"/>
  <c r="M218" i="1"/>
  <c r="N218" i="1" s="1"/>
  <c r="K218" i="1"/>
  <c r="J218" i="1"/>
  <c r="E218" i="1"/>
  <c r="D218" i="1"/>
  <c r="AH217" i="1"/>
  <c r="O217" i="1"/>
  <c r="M217" i="1"/>
  <c r="N217" i="1" s="1"/>
  <c r="K217" i="1"/>
  <c r="J217" i="1"/>
  <c r="E217" i="1"/>
  <c r="D217" i="1"/>
  <c r="AH216" i="1"/>
  <c r="O216" i="1"/>
  <c r="N216" i="1"/>
  <c r="M216" i="1"/>
  <c r="K216" i="1"/>
  <c r="J216" i="1"/>
  <c r="E216" i="1"/>
  <c r="D216" i="1"/>
  <c r="AH215" i="1"/>
  <c r="O215" i="1"/>
  <c r="N215" i="1"/>
  <c r="M215" i="1"/>
  <c r="K215" i="1"/>
  <c r="J215" i="1"/>
  <c r="E215" i="1"/>
  <c r="D215" i="1"/>
  <c r="AH214" i="1"/>
  <c r="O214" i="1"/>
  <c r="M214" i="1"/>
  <c r="N214" i="1" s="1"/>
  <c r="K214" i="1"/>
  <c r="J214" i="1"/>
  <c r="E214" i="1"/>
  <c r="D214" i="1"/>
  <c r="AH213" i="1"/>
  <c r="O213" i="1"/>
  <c r="N213" i="1"/>
  <c r="M213" i="1"/>
  <c r="K213" i="1"/>
  <c r="J213" i="1"/>
  <c r="E213" i="1"/>
  <c r="D213" i="1"/>
  <c r="AH212" i="1"/>
  <c r="O212" i="1"/>
  <c r="N212" i="1"/>
  <c r="M212" i="1"/>
  <c r="K212" i="1"/>
  <c r="J212" i="1"/>
  <c r="E212" i="1"/>
  <c r="D212" i="1"/>
  <c r="AH211" i="1"/>
  <c r="O211" i="1"/>
  <c r="M211" i="1"/>
  <c r="N211" i="1" s="1"/>
  <c r="K211" i="1"/>
  <c r="J211" i="1"/>
  <c r="E211" i="1"/>
  <c r="D211" i="1"/>
  <c r="AH210" i="1"/>
  <c r="O210" i="1"/>
  <c r="M210" i="1"/>
  <c r="N210" i="1" s="1"/>
  <c r="K210" i="1"/>
  <c r="J210" i="1"/>
  <c r="E210" i="1"/>
  <c r="D210" i="1"/>
  <c r="AH209" i="1"/>
  <c r="O209" i="1"/>
  <c r="N209" i="1"/>
  <c r="M209" i="1"/>
  <c r="K209" i="1"/>
  <c r="J209" i="1"/>
  <c r="E209" i="1"/>
  <c r="D209" i="1"/>
  <c r="AH208" i="1"/>
  <c r="O208" i="1"/>
  <c r="N208" i="1"/>
  <c r="M208" i="1"/>
  <c r="K208" i="1"/>
  <c r="J208" i="1"/>
  <c r="E208" i="1"/>
  <c r="D208" i="1"/>
  <c r="AH207" i="1"/>
  <c r="O207" i="1"/>
  <c r="N207" i="1"/>
  <c r="M207" i="1"/>
  <c r="K207" i="1"/>
  <c r="J207" i="1"/>
  <c r="E207" i="1"/>
  <c r="D207" i="1"/>
  <c r="AH206" i="1"/>
  <c r="O206" i="1"/>
  <c r="N206" i="1"/>
  <c r="M206" i="1"/>
  <c r="K206" i="1"/>
  <c r="J206" i="1"/>
  <c r="E206" i="1"/>
  <c r="D206" i="1"/>
  <c r="AH205" i="1"/>
  <c r="O205" i="1"/>
  <c r="N205" i="1"/>
  <c r="M205" i="1"/>
  <c r="K205" i="1"/>
  <c r="J205" i="1"/>
  <c r="E205" i="1"/>
  <c r="D205" i="1"/>
  <c r="AH204" i="1"/>
  <c r="O204" i="1"/>
  <c r="M204" i="1"/>
  <c r="N204" i="1" s="1"/>
  <c r="K204" i="1"/>
  <c r="J204" i="1"/>
  <c r="E204" i="1"/>
  <c r="D204" i="1"/>
  <c r="AH203" i="1"/>
  <c r="O203" i="1"/>
  <c r="N203" i="1"/>
  <c r="M203" i="1"/>
  <c r="K203" i="1"/>
  <c r="J203" i="1"/>
  <c r="E203" i="1"/>
  <c r="D203" i="1"/>
  <c r="AH202" i="1"/>
  <c r="O202" i="1"/>
  <c r="N202" i="1"/>
  <c r="M202" i="1"/>
  <c r="K202" i="1"/>
  <c r="J202" i="1"/>
  <c r="E202" i="1"/>
  <c r="D202" i="1"/>
  <c r="AH201" i="1"/>
  <c r="O201" i="1"/>
  <c r="N201" i="1"/>
  <c r="M201" i="1"/>
  <c r="K201" i="1"/>
  <c r="J201" i="1"/>
  <c r="E201" i="1"/>
  <c r="D201" i="1"/>
  <c r="AH200" i="1"/>
  <c r="O200" i="1"/>
  <c r="N200" i="1"/>
  <c r="M200" i="1"/>
  <c r="K200" i="1"/>
  <c r="J200" i="1"/>
  <c r="E200" i="1"/>
  <c r="D200" i="1"/>
  <c r="AH199" i="1"/>
  <c r="O199" i="1"/>
  <c r="N199" i="1"/>
  <c r="M199" i="1"/>
  <c r="K199" i="1"/>
  <c r="J199" i="1"/>
  <c r="E199" i="1"/>
  <c r="D199" i="1"/>
  <c r="AH198" i="1"/>
  <c r="O198" i="1"/>
  <c r="M198" i="1"/>
  <c r="N198" i="1" s="1"/>
  <c r="K198" i="1"/>
  <c r="J198" i="1"/>
  <c r="E198" i="1"/>
  <c r="D198" i="1"/>
  <c r="AH197" i="1"/>
  <c r="O197" i="1"/>
  <c r="N197" i="1"/>
  <c r="M197" i="1"/>
  <c r="K197" i="1"/>
  <c r="J197" i="1"/>
  <c r="E197" i="1"/>
  <c r="D197" i="1"/>
  <c r="AH196" i="1"/>
  <c r="O196" i="1"/>
  <c r="M196" i="1"/>
  <c r="N196" i="1" s="1"/>
  <c r="K196" i="1"/>
  <c r="J196" i="1"/>
  <c r="E196" i="1"/>
  <c r="D196" i="1"/>
  <c r="AH195" i="1"/>
  <c r="O195" i="1"/>
  <c r="M195" i="1"/>
  <c r="N195" i="1" s="1"/>
  <c r="K195" i="1"/>
  <c r="J195" i="1"/>
  <c r="E195" i="1"/>
  <c r="D195" i="1"/>
  <c r="AH194" i="1"/>
  <c r="O194" i="1"/>
  <c r="M194" i="1"/>
  <c r="N194" i="1" s="1"/>
  <c r="K194" i="1"/>
  <c r="J194" i="1"/>
  <c r="E194" i="1"/>
  <c r="D194" i="1"/>
  <c r="AH193" i="1"/>
  <c r="O193" i="1"/>
  <c r="M193" i="1"/>
  <c r="N193" i="1" s="1"/>
  <c r="K193" i="1"/>
  <c r="J193" i="1"/>
  <c r="E193" i="1"/>
  <c r="D193" i="1"/>
  <c r="AH192" i="1"/>
  <c r="O192" i="1"/>
  <c r="N192" i="1"/>
  <c r="M192" i="1"/>
  <c r="K192" i="1"/>
  <c r="J192" i="1"/>
  <c r="E192" i="1"/>
  <c r="D192" i="1"/>
  <c r="AH191" i="1"/>
  <c r="O191" i="1"/>
  <c r="M191" i="1"/>
  <c r="N191" i="1" s="1"/>
  <c r="K191" i="1"/>
  <c r="J191" i="1"/>
  <c r="E191" i="1"/>
  <c r="D191" i="1"/>
  <c r="AH190" i="1"/>
  <c r="O190" i="1"/>
  <c r="M190" i="1"/>
  <c r="N190" i="1" s="1"/>
  <c r="K190" i="1"/>
  <c r="J190" i="1"/>
  <c r="E190" i="1"/>
  <c r="D190" i="1"/>
  <c r="AH189" i="1"/>
  <c r="O189" i="1"/>
  <c r="M189" i="1"/>
  <c r="N189" i="1" s="1"/>
  <c r="K189" i="1"/>
  <c r="J189" i="1"/>
  <c r="E189" i="1"/>
  <c r="D189" i="1"/>
  <c r="AH188" i="1"/>
  <c r="O188" i="1"/>
  <c r="M188" i="1"/>
  <c r="N188" i="1" s="1"/>
  <c r="K188" i="1"/>
  <c r="J188" i="1"/>
  <c r="E188" i="1"/>
  <c r="D188" i="1"/>
  <c r="AH187" i="1"/>
  <c r="O187" i="1"/>
  <c r="M187" i="1"/>
  <c r="N187" i="1" s="1"/>
  <c r="K187" i="1"/>
  <c r="J187" i="1"/>
  <c r="E187" i="1"/>
  <c r="D187" i="1"/>
  <c r="AH186" i="1"/>
  <c r="O186" i="1"/>
  <c r="M186" i="1"/>
  <c r="N186" i="1" s="1"/>
  <c r="K186" i="1"/>
  <c r="J186" i="1"/>
  <c r="E186" i="1"/>
  <c r="D186" i="1"/>
  <c r="AH185" i="1"/>
  <c r="O185" i="1"/>
  <c r="M185" i="1"/>
  <c r="N185" i="1" s="1"/>
  <c r="K185" i="1"/>
  <c r="J185" i="1"/>
  <c r="E185" i="1"/>
  <c r="D185" i="1"/>
  <c r="AH184" i="1"/>
  <c r="O184" i="1"/>
  <c r="N184" i="1"/>
  <c r="M184" i="1"/>
  <c r="K184" i="1"/>
  <c r="J184" i="1"/>
  <c r="E184" i="1"/>
  <c r="D184" i="1"/>
  <c r="AH183" i="1"/>
  <c r="O183" i="1"/>
  <c r="M183" i="1"/>
  <c r="N183" i="1" s="1"/>
  <c r="K183" i="1"/>
  <c r="J183" i="1"/>
  <c r="E183" i="1"/>
  <c r="D183" i="1"/>
  <c r="AH182" i="1"/>
  <c r="O182" i="1"/>
  <c r="M182" i="1"/>
  <c r="N182" i="1" s="1"/>
  <c r="K182" i="1"/>
  <c r="J182" i="1"/>
  <c r="E182" i="1"/>
  <c r="D182" i="1"/>
  <c r="AH181" i="1"/>
  <c r="O181" i="1"/>
  <c r="N181" i="1"/>
  <c r="M181" i="1"/>
  <c r="K181" i="1"/>
  <c r="J181" i="1"/>
  <c r="E181" i="1"/>
  <c r="D181" i="1"/>
  <c r="AH180" i="1"/>
  <c r="O180" i="1"/>
  <c r="M180" i="1"/>
  <c r="N180" i="1" s="1"/>
  <c r="K180" i="1"/>
  <c r="J180" i="1"/>
  <c r="E180" i="1"/>
  <c r="D180" i="1"/>
  <c r="AH179" i="1"/>
  <c r="O179" i="1"/>
  <c r="M179" i="1"/>
  <c r="N179" i="1" s="1"/>
  <c r="K179" i="1"/>
  <c r="J179" i="1"/>
  <c r="E179" i="1"/>
  <c r="D179" i="1"/>
  <c r="AH178" i="1"/>
  <c r="O178" i="1"/>
  <c r="M178" i="1"/>
  <c r="N178" i="1" s="1"/>
  <c r="K178" i="1"/>
  <c r="J178" i="1"/>
  <c r="E178" i="1"/>
  <c r="D178" i="1"/>
  <c r="AH177" i="1"/>
  <c r="O177" i="1"/>
  <c r="M177" i="1"/>
  <c r="N177" i="1" s="1"/>
  <c r="K177" i="1"/>
  <c r="J177" i="1"/>
  <c r="E177" i="1"/>
  <c r="D177" i="1"/>
  <c r="AH176" i="1"/>
  <c r="O176" i="1"/>
  <c r="N176" i="1"/>
  <c r="M176" i="1"/>
  <c r="K176" i="1"/>
  <c r="J176" i="1"/>
  <c r="E176" i="1"/>
  <c r="D176" i="1"/>
  <c r="AH175" i="1"/>
  <c r="O175" i="1"/>
  <c r="N175" i="1"/>
  <c r="M175" i="1"/>
  <c r="K175" i="1"/>
  <c r="J175" i="1"/>
  <c r="E175" i="1"/>
  <c r="D175" i="1"/>
  <c r="AH174" i="1"/>
  <c r="O174" i="1"/>
  <c r="M174" i="1"/>
  <c r="N174" i="1" s="1"/>
  <c r="K174" i="1"/>
  <c r="J174" i="1"/>
  <c r="E174" i="1"/>
  <c r="D174" i="1"/>
  <c r="AH173" i="1"/>
  <c r="O173" i="1"/>
  <c r="N173" i="1"/>
  <c r="M173" i="1"/>
  <c r="K173" i="1"/>
  <c r="J173" i="1"/>
  <c r="E173" i="1"/>
  <c r="D173" i="1"/>
  <c r="AH172" i="1"/>
  <c r="O172" i="1"/>
  <c r="M172" i="1"/>
  <c r="N172" i="1" s="1"/>
  <c r="K172" i="1"/>
  <c r="J172" i="1"/>
  <c r="E172" i="1"/>
  <c r="D172" i="1"/>
  <c r="AH171" i="1"/>
  <c r="O171" i="1"/>
  <c r="M171" i="1"/>
  <c r="N171" i="1" s="1"/>
  <c r="K171" i="1"/>
  <c r="J171" i="1"/>
  <c r="E171" i="1"/>
  <c r="D171" i="1"/>
  <c r="AH170" i="1"/>
  <c r="O170" i="1"/>
  <c r="N170" i="1"/>
  <c r="M170" i="1"/>
  <c r="K170" i="1"/>
  <c r="J170" i="1"/>
  <c r="E170" i="1"/>
  <c r="D170" i="1"/>
  <c r="AH169" i="1"/>
  <c r="O169" i="1"/>
  <c r="N169" i="1"/>
  <c r="M169" i="1"/>
  <c r="K169" i="1"/>
  <c r="J169" i="1"/>
  <c r="E169" i="1"/>
  <c r="D169" i="1"/>
  <c r="AH168" i="1"/>
  <c r="O168" i="1"/>
  <c r="N168" i="1"/>
  <c r="M168" i="1"/>
  <c r="K168" i="1"/>
  <c r="J168" i="1"/>
  <c r="E168" i="1"/>
  <c r="D168" i="1"/>
  <c r="AH167" i="1"/>
  <c r="O167" i="1"/>
  <c r="M167" i="1"/>
  <c r="N167" i="1" s="1"/>
  <c r="K167" i="1"/>
  <c r="J167" i="1"/>
  <c r="E167" i="1"/>
  <c r="D167" i="1"/>
  <c r="AH166" i="1"/>
  <c r="O166" i="1"/>
  <c r="M166" i="1"/>
  <c r="N166" i="1" s="1"/>
  <c r="K166" i="1"/>
  <c r="J166" i="1"/>
  <c r="E166" i="1"/>
  <c r="D166" i="1"/>
  <c r="AH165" i="1"/>
  <c r="O165" i="1"/>
  <c r="N165" i="1"/>
  <c r="M165" i="1"/>
  <c r="K165" i="1"/>
  <c r="J165" i="1"/>
  <c r="E165" i="1"/>
  <c r="D165" i="1"/>
  <c r="AH164" i="1"/>
  <c r="O164" i="1"/>
  <c r="N164" i="1"/>
  <c r="M164" i="1"/>
  <c r="K164" i="1"/>
  <c r="J164" i="1"/>
  <c r="E164" i="1"/>
  <c r="D164" i="1"/>
  <c r="AH163" i="1"/>
  <c r="O163" i="1"/>
  <c r="M163" i="1"/>
  <c r="N163" i="1" s="1"/>
  <c r="K163" i="1"/>
  <c r="J163" i="1"/>
  <c r="E163" i="1"/>
  <c r="D163" i="1"/>
  <c r="AH162" i="1"/>
  <c r="O162" i="1"/>
  <c r="N162" i="1"/>
  <c r="M162" i="1"/>
  <c r="K162" i="1"/>
  <c r="J162" i="1"/>
  <c r="E162" i="1"/>
  <c r="D162" i="1"/>
  <c r="AH161" i="1"/>
  <c r="O161" i="1"/>
  <c r="N161" i="1"/>
  <c r="M161" i="1"/>
  <c r="K161" i="1"/>
  <c r="J161" i="1"/>
  <c r="E161" i="1"/>
  <c r="D161" i="1"/>
  <c r="AH160" i="1"/>
  <c r="O160" i="1"/>
  <c r="N160" i="1"/>
  <c r="M160" i="1"/>
  <c r="K160" i="1"/>
  <c r="J160" i="1"/>
  <c r="E160" i="1"/>
  <c r="D160" i="1"/>
  <c r="AH159" i="1"/>
  <c r="O159" i="1"/>
  <c r="M159" i="1"/>
  <c r="N159" i="1" s="1"/>
  <c r="K159" i="1"/>
  <c r="J159" i="1"/>
  <c r="E159" i="1"/>
  <c r="D159" i="1"/>
  <c r="AH158" i="1"/>
  <c r="O158" i="1"/>
  <c r="M158" i="1"/>
  <c r="N158" i="1" s="1"/>
  <c r="K158" i="1"/>
  <c r="J158" i="1"/>
  <c r="E158" i="1"/>
  <c r="D158" i="1"/>
  <c r="AH157" i="1"/>
  <c r="O157" i="1"/>
  <c r="N157" i="1"/>
  <c r="M157" i="1"/>
  <c r="K157" i="1"/>
  <c r="J157" i="1"/>
  <c r="E157" i="1"/>
  <c r="D157" i="1"/>
  <c r="AH156" i="1"/>
  <c r="O156" i="1"/>
  <c r="M156" i="1"/>
  <c r="N156" i="1" s="1"/>
  <c r="K156" i="1"/>
  <c r="J156" i="1"/>
  <c r="E156" i="1"/>
  <c r="D156" i="1"/>
  <c r="AH155" i="1"/>
  <c r="O155" i="1"/>
  <c r="N155" i="1"/>
  <c r="M155" i="1"/>
  <c r="K155" i="1"/>
  <c r="J155" i="1"/>
  <c r="E155" i="1"/>
  <c r="D155" i="1"/>
  <c r="AH154" i="1"/>
  <c r="O154" i="1"/>
  <c r="M154" i="1"/>
  <c r="N154" i="1" s="1"/>
  <c r="K154" i="1"/>
  <c r="J154" i="1"/>
  <c r="E154" i="1"/>
  <c r="D154" i="1"/>
  <c r="AH153" i="1"/>
  <c r="O153" i="1"/>
  <c r="N153" i="1"/>
  <c r="M153" i="1"/>
  <c r="K153" i="1"/>
  <c r="J153" i="1"/>
  <c r="E153" i="1"/>
  <c r="D153" i="1"/>
  <c r="AH152" i="1"/>
  <c r="O152" i="1"/>
  <c r="N152" i="1"/>
  <c r="M152" i="1"/>
  <c r="K152" i="1"/>
  <c r="J152" i="1"/>
  <c r="E152" i="1"/>
  <c r="D152" i="1"/>
  <c r="AH151" i="1"/>
  <c r="O151" i="1"/>
  <c r="N151" i="1"/>
  <c r="M151" i="1"/>
  <c r="K151" i="1"/>
  <c r="J151" i="1"/>
  <c r="E151" i="1"/>
  <c r="D151" i="1"/>
  <c r="AH150" i="1"/>
  <c r="O150" i="1"/>
  <c r="N150" i="1"/>
  <c r="M150" i="1"/>
  <c r="K150" i="1"/>
  <c r="J150" i="1"/>
  <c r="E150" i="1"/>
  <c r="D150" i="1"/>
  <c r="AH149" i="1"/>
  <c r="O149" i="1"/>
  <c r="N149" i="1"/>
  <c r="M149" i="1"/>
  <c r="K149" i="1"/>
  <c r="J149" i="1"/>
  <c r="E149" i="1"/>
  <c r="D149" i="1"/>
  <c r="AH148" i="1"/>
  <c r="O148" i="1"/>
  <c r="N148" i="1"/>
  <c r="M148" i="1"/>
  <c r="K148" i="1"/>
  <c r="J148" i="1"/>
  <c r="E148" i="1"/>
  <c r="D148" i="1"/>
  <c r="AH147" i="1"/>
  <c r="O147" i="1"/>
  <c r="N147" i="1"/>
  <c r="M147" i="1"/>
  <c r="K147" i="1"/>
  <c r="J147" i="1"/>
  <c r="E147" i="1"/>
  <c r="D147" i="1"/>
  <c r="AH146" i="1"/>
  <c r="O146" i="1"/>
  <c r="N146" i="1"/>
  <c r="M146" i="1"/>
  <c r="K146" i="1"/>
  <c r="J146" i="1"/>
  <c r="E146" i="1"/>
  <c r="D146" i="1"/>
  <c r="AH145" i="1"/>
  <c r="O145" i="1"/>
  <c r="M145" i="1"/>
  <c r="N145" i="1" s="1"/>
  <c r="K145" i="1"/>
  <c r="J145" i="1"/>
  <c r="E145" i="1"/>
  <c r="D145" i="1"/>
  <c r="AH144" i="1"/>
  <c r="O144" i="1"/>
  <c r="N144" i="1"/>
  <c r="M144" i="1"/>
  <c r="K144" i="1"/>
  <c r="J144" i="1"/>
  <c r="E144" i="1"/>
  <c r="D144" i="1"/>
  <c r="AH143" i="1"/>
  <c r="O143" i="1"/>
  <c r="N143" i="1"/>
  <c r="M143" i="1"/>
  <c r="K143" i="1"/>
  <c r="J143" i="1"/>
  <c r="E143" i="1"/>
  <c r="D143" i="1"/>
  <c r="AH142" i="1"/>
  <c r="O142" i="1"/>
  <c r="N142" i="1"/>
  <c r="M142" i="1"/>
  <c r="K142" i="1"/>
  <c r="J142" i="1"/>
  <c r="E142" i="1"/>
  <c r="D142" i="1"/>
  <c r="AH141" i="1"/>
  <c r="O141" i="1"/>
  <c r="N141" i="1"/>
  <c r="M141" i="1"/>
  <c r="K141" i="1"/>
  <c r="J141" i="1"/>
  <c r="E141" i="1"/>
  <c r="D141" i="1"/>
  <c r="AH140" i="1"/>
  <c r="O140" i="1"/>
  <c r="N140" i="1"/>
  <c r="M140" i="1"/>
  <c r="K140" i="1"/>
  <c r="J140" i="1"/>
  <c r="E140" i="1"/>
  <c r="D140" i="1"/>
  <c r="AH139" i="1"/>
  <c r="O139" i="1"/>
  <c r="N139" i="1"/>
  <c r="M139" i="1"/>
  <c r="K139" i="1"/>
  <c r="J139" i="1"/>
  <c r="E139" i="1"/>
  <c r="D139" i="1"/>
  <c r="AH138" i="1"/>
  <c r="O138" i="1"/>
  <c r="M138" i="1"/>
  <c r="N138" i="1" s="1"/>
  <c r="K138" i="1"/>
  <c r="J138" i="1"/>
  <c r="E138" i="1"/>
  <c r="D138" i="1"/>
  <c r="AH137" i="1"/>
  <c r="O137" i="1"/>
  <c r="M137" i="1"/>
  <c r="N137" i="1" s="1"/>
  <c r="K137" i="1"/>
  <c r="J137" i="1"/>
  <c r="E137" i="1"/>
  <c r="D137" i="1"/>
  <c r="AH136" i="1"/>
  <c r="O136" i="1"/>
  <c r="N136" i="1"/>
  <c r="M136" i="1"/>
  <c r="K136" i="1"/>
  <c r="J136" i="1"/>
  <c r="E136" i="1"/>
  <c r="D136" i="1"/>
  <c r="AH135" i="1"/>
  <c r="O135" i="1"/>
  <c r="N135" i="1"/>
  <c r="M135" i="1"/>
  <c r="K135" i="1"/>
  <c r="J135" i="1"/>
  <c r="E135" i="1"/>
  <c r="D135" i="1"/>
  <c r="AH134" i="1"/>
  <c r="O134" i="1"/>
  <c r="N134" i="1"/>
  <c r="M134" i="1"/>
  <c r="K134" i="1"/>
  <c r="J134" i="1"/>
  <c r="E134" i="1"/>
  <c r="D134" i="1"/>
  <c r="AH133" i="1"/>
  <c r="O133" i="1"/>
  <c r="N133" i="1"/>
  <c r="M133" i="1"/>
  <c r="K133" i="1"/>
  <c r="J133" i="1"/>
  <c r="E133" i="1"/>
  <c r="D133" i="1"/>
  <c r="AH132" i="1"/>
  <c r="O132" i="1"/>
  <c r="N132" i="1"/>
  <c r="M132" i="1"/>
  <c r="K132" i="1"/>
  <c r="J132" i="1"/>
  <c r="E132" i="1"/>
  <c r="D132" i="1"/>
  <c r="AH131" i="1"/>
  <c r="O131" i="1"/>
  <c r="N131" i="1"/>
  <c r="M131" i="1"/>
  <c r="K131" i="1"/>
  <c r="J131" i="1"/>
  <c r="E131" i="1"/>
  <c r="D131" i="1"/>
  <c r="AH130" i="1"/>
  <c r="O130" i="1"/>
  <c r="N130" i="1"/>
  <c r="M130" i="1"/>
  <c r="K130" i="1"/>
  <c r="J130" i="1"/>
  <c r="E130" i="1"/>
  <c r="D130" i="1"/>
  <c r="AH129" i="1"/>
  <c r="O129" i="1"/>
  <c r="N129" i="1"/>
  <c r="M129" i="1"/>
  <c r="K129" i="1"/>
  <c r="J129" i="1"/>
  <c r="E129" i="1"/>
  <c r="D129" i="1"/>
  <c r="AH128" i="1"/>
  <c r="O128" i="1"/>
  <c r="N128" i="1"/>
  <c r="M128" i="1"/>
  <c r="K128" i="1"/>
  <c r="J128" i="1"/>
  <c r="E128" i="1"/>
  <c r="D128" i="1"/>
  <c r="AH127" i="1"/>
  <c r="O127" i="1"/>
  <c r="N127" i="1"/>
  <c r="M127" i="1"/>
  <c r="K127" i="1"/>
  <c r="J127" i="1"/>
  <c r="E127" i="1"/>
  <c r="D127" i="1"/>
  <c r="AH126" i="1"/>
  <c r="O126" i="1"/>
  <c r="N126" i="1"/>
  <c r="M126" i="1"/>
  <c r="K126" i="1"/>
  <c r="J126" i="1"/>
  <c r="E126" i="1"/>
  <c r="D126" i="1"/>
  <c r="AH125" i="1"/>
  <c r="O125" i="1"/>
  <c r="N125" i="1"/>
  <c r="M125" i="1"/>
  <c r="K125" i="1"/>
  <c r="J125" i="1"/>
  <c r="E125" i="1"/>
  <c r="D125" i="1"/>
  <c r="AH124" i="1"/>
  <c r="O124" i="1"/>
  <c r="N124" i="1"/>
  <c r="M124" i="1"/>
  <c r="K124" i="1"/>
  <c r="J124" i="1"/>
  <c r="E124" i="1"/>
  <c r="D124" i="1"/>
  <c r="AH123" i="1"/>
  <c r="O123" i="1"/>
  <c r="N123" i="1"/>
  <c r="M123" i="1"/>
  <c r="K123" i="1"/>
  <c r="J123" i="1"/>
  <c r="E123" i="1"/>
  <c r="D123" i="1"/>
  <c r="AH122" i="1"/>
  <c r="O122" i="1"/>
  <c r="M122" i="1"/>
  <c r="N122" i="1" s="1"/>
  <c r="K122" i="1"/>
  <c r="J122" i="1"/>
  <c r="E122" i="1"/>
  <c r="D122" i="1"/>
  <c r="AH121" i="1"/>
  <c r="O121" i="1"/>
  <c r="M121" i="1"/>
  <c r="N121" i="1" s="1"/>
  <c r="K121" i="1"/>
  <c r="J121" i="1"/>
  <c r="E121" i="1"/>
  <c r="D121" i="1"/>
  <c r="AH120" i="1"/>
  <c r="O120" i="1"/>
  <c r="M120" i="1"/>
  <c r="N120" i="1" s="1"/>
  <c r="K120" i="1"/>
  <c r="J120" i="1"/>
  <c r="E120" i="1"/>
  <c r="D120" i="1"/>
  <c r="AH119" i="1"/>
  <c r="O119" i="1"/>
  <c r="M119" i="1"/>
  <c r="N119" i="1" s="1"/>
  <c r="K119" i="1"/>
  <c r="J119" i="1"/>
  <c r="E119" i="1"/>
  <c r="D119" i="1"/>
  <c r="AH118" i="1"/>
  <c r="O118" i="1"/>
  <c r="N118" i="1"/>
  <c r="M118" i="1"/>
  <c r="K118" i="1"/>
  <c r="J118" i="1"/>
  <c r="E118" i="1"/>
  <c r="D118" i="1"/>
  <c r="AH117" i="1"/>
  <c r="O117" i="1"/>
  <c r="N117" i="1"/>
  <c r="M117" i="1"/>
  <c r="K117" i="1"/>
  <c r="J117" i="1"/>
  <c r="E117" i="1"/>
  <c r="D117" i="1"/>
  <c r="AH116" i="1"/>
  <c r="O116" i="1"/>
  <c r="M116" i="1"/>
  <c r="N116" i="1" s="1"/>
  <c r="K116" i="1"/>
  <c r="J116" i="1"/>
  <c r="E116" i="1"/>
  <c r="D116" i="1"/>
  <c r="AH115" i="1"/>
  <c r="O115" i="1"/>
  <c r="N115" i="1"/>
  <c r="M115" i="1"/>
  <c r="K115" i="1"/>
  <c r="J115" i="1"/>
  <c r="E115" i="1"/>
  <c r="D115" i="1"/>
  <c r="AH114" i="1"/>
  <c r="O114" i="1"/>
  <c r="M114" i="1"/>
  <c r="N114" i="1" s="1"/>
  <c r="K114" i="1"/>
  <c r="J114" i="1"/>
  <c r="E114" i="1"/>
  <c r="D114" i="1"/>
  <c r="AH113" i="1"/>
  <c r="O113" i="1"/>
  <c r="M113" i="1"/>
  <c r="N113" i="1" s="1"/>
  <c r="K113" i="1"/>
  <c r="J113" i="1"/>
  <c r="E113" i="1"/>
  <c r="D113" i="1"/>
  <c r="AH112" i="1"/>
  <c r="O112" i="1"/>
  <c r="M112" i="1"/>
  <c r="N112" i="1" s="1"/>
  <c r="K112" i="1"/>
  <c r="J112" i="1"/>
  <c r="E112" i="1"/>
  <c r="D112" i="1"/>
  <c r="AH111" i="1"/>
  <c r="O111" i="1"/>
  <c r="N111" i="1"/>
  <c r="M111" i="1"/>
  <c r="K111" i="1"/>
  <c r="J111" i="1"/>
  <c r="E111" i="1"/>
  <c r="D111" i="1"/>
  <c r="AH110" i="1"/>
  <c r="O110" i="1"/>
  <c r="M110" i="1"/>
  <c r="N110" i="1" s="1"/>
  <c r="K110" i="1"/>
  <c r="J110" i="1"/>
  <c r="E110" i="1"/>
  <c r="D110" i="1"/>
  <c r="AH109" i="1"/>
  <c r="O109" i="1"/>
  <c r="N109" i="1"/>
  <c r="M109" i="1"/>
  <c r="K109" i="1"/>
  <c r="J109" i="1"/>
  <c r="E109" i="1"/>
  <c r="D109" i="1"/>
  <c r="AH108" i="1"/>
  <c r="O108" i="1"/>
  <c r="M108" i="1"/>
  <c r="N108" i="1" s="1"/>
  <c r="K108" i="1"/>
  <c r="J108" i="1"/>
  <c r="E108" i="1"/>
  <c r="D108" i="1"/>
  <c r="AH107" i="1"/>
  <c r="O107" i="1"/>
  <c r="M107" i="1"/>
  <c r="N107" i="1" s="1"/>
  <c r="K107" i="1"/>
  <c r="J107" i="1"/>
  <c r="E107" i="1"/>
  <c r="D107" i="1"/>
  <c r="AH106" i="1"/>
  <c r="O106" i="1"/>
  <c r="M106" i="1"/>
  <c r="N106" i="1" s="1"/>
  <c r="K106" i="1"/>
  <c r="J106" i="1"/>
  <c r="E106" i="1"/>
  <c r="D106" i="1"/>
  <c r="AH105" i="1"/>
  <c r="O105" i="1"/>
  <c r="M105" i="1"/>
  <c r="N105" i="1" s="1"/>
  <c r="K105" i="1"/>
  <c r="J105" i="1"/>
  <c r="E105" i="1"/>
  <c r="D105" i="1"/>
  <c r="AH104" i="1"/>
  <c r="O104" i="1"/>
  <c r="N104" i="1"/>
  <c r="M104" i="1"/>
  <c r="K104" i="1"/>
  <c r="J104" i="1"/>
  <c r="E104" i="1"/>
  <c r="D104" i="1"/>
  <c r="AH103" i="1"/>
  <c r="O103" i="1"/>
  <c r="M103" i="1"/>
  <c r="N103" i="1" s="1"/>
  <c r="K103" i="1"/>
  <c r="J103" i="1"/>
  <c r="E103" i="1"/>
  <c r="D103" i="1"/>
  <c r="AH102" i="1"/>
  <c r="O102" i="1"/>
  <c r="M102" i="1"/>
  <c r="N102" i="1" s="1"/>
  <c r="K102" i="1"/>
  <c r="J102" i="1"/>
  <c r="E102" i="1"/>
  <c r="D102" i="1"/>
  <c r="AH101" i="1"/>
  <c r="O101" i="1"/>
  <c r="N101" i="1"/>
  <c r="M101" i="1"/>
  <c r="K101" i="1"/>
  <c r="J101" i="1"/>
  <c r="E101" i="1"/>
  <c r="D101" i="1"/>
  <c r="AH100" i="1"/>
  <c r="O100" i="1"/>
  <c r="M100" i="1"/>
  <c r="N100" i="1" s="1"/>
  <c r="K100" i="1"/>
  <c r="J100" i="1"/>
  <c r="E100" i="1"/>
  <c r="D100" i="1"/>
  <c r="AH99" i="1"/>
  <c r="O99" i="1"/>
  <c r="M99" i="1"/>
  <c r="N99" i="1" s="1"/>
  <c r="K99" i="1"/>
  <c r="J99" i="1"/>
  <c r="E99" i="1"/>
  <c r="D99" i="1"/>
  <c r="AH98" i="1"/>
  <c r="O98" i="1"/>
  <c r="M98" i="1"/>
  <c r="N98" i="1" s="1"/>
  <c r="K98" i="1"/>
  <c r="J98" i="1"/>
  <c r="E98" i="1"/>
  <c r="D98" i="1"/>
  <c r="AH97" i="1"/>
  <c r="O97" i="1"/>
  <c r="M97" i="1"/>
  <c r="N97" i="1" s="1"/>
  <c r="K97" i="1"/>
  <c r="J97" i="1"/>
  <c r="E97" i="1"/>
  <c r="D97" i="1"/>
  <c r="AH96" i="1"/>
  <c r="O96" i="1"/>
  <c r="M96" i="1"/>
  <c r="N96" i="1" s="1"/>
  <c r="K96" i="1"/>
  <c r="J96" i="1"/>
  <c r="E96" i="1"/>
  <c r="D96" i="1"/>
  <c r="AH95" i="1"/>
  <c r="O95" i="1"/>
  <c r="M95" i="1"/>
  <c r="N95" i="1" s="1"/>
  <c r="K95" i="1"/>
  <c r="J95" i="1"/>
  <c r="E95" i="1"/>
  <c r="D95" i="1"/>
  <c r="AH94" i="1"/>
  <c r="O94" i="1"/>
  <c r="N94" i="1"/>
  <c r="M94" i="1"/>
  <c r="K94" i="1"/>
  <c r="J94" i="1"/>
  <c r="E94" i="1"/>
  <c r="D94" i="1"/>
  <c r="AH93" i="1"/>
  <c r="O93" i="1"/>
  <c r="N93" i="1"/>
  <c r="M93" i="1"/>
  <c r="K93" i="1"/>
  <c r="J93" i="1"/>
  <c r="E93" i="1"/>
  <c r="D93" i="1"/>
  <c r="AH92" i="1"/>
  <c r="O92" i="1"/>
  <c r="M92" i="1"/>
  <c r="N92" i="1" s="1"/>
  <c r="K92" i="1"/>
  <c r="J92" i="1"/>
  <c r="E92" i="1"/>
  <c r="D92" i="1"/>
  <c r="AH91" i="1"/>
  <c r="O91" i="1"/>
  <c r="M91" i="1"/>
  <c r="N91" i="1" s="1"/>
  <c r="K91" i="1"/>
  <c r="J91" i="1"/>
  <c r="E91" i="1"/>
  <c r="D91" i="1"/>
  <c r="AH90" i="1"/>
  <c r="O90" i="1"/>
  <c r="M90" i="1"/>
  <c r="N90" i="1" s="1"/>
  <c r="K90" i="1"/>
  <c r="J90" i="1"/>
  <c r="E90" i="1"/>
  <c r="D90" i="1"/>
  <c r="AH89" i="1"/>
  <c r="O89" i="1"/>
  <c r="M89" i="1"/>
  <c r="N89" i="1" s="1"/>
  <c r="K89" i="1"/>
  <c r="J89" i="1"/>
  <c r="E89" i="1"/>
  <c r="D89" i="1"/>
  <c r="AH88" i="1"/>
  <c r="O88" i="1"/>
  <c r="M88" i="1"/>
  <c r="N88" i="1" s="1"/>
  <c r="K88" i="1"/>
  <c r="J88" i="1"/>
  <c r="E88" i="1"/>
  <c r="D88" i="1"/>
  <c r="AH87" i="1"/>
  <c r="O87" i="1"/>
  <c r="M87" i="1"/>
  <c r="N87" i="1" s="1"/>
  <c r="K87" i="1"/>
  <c r="J87" i="1"/>
  <c r="E87" i="1"/>
  <c r="D87" i="1"/>
  <c r="AH86" i="1"/>
  <c r="O86" i="1"/>
  <c r="M86" i="1"/>
  <c r="N86" i="1" s="1"/>
  <c r="K86" i="1"/>
  <c r="J86" i="1"/>
  <c r="E86" i="1"/>
  <c r="D86" i="1"/>
  <c r="AH85" i="1"/>
  <c r="O85" i="1"/>
  <c r="N85" i="1"/>
  <c r="M85" i="1"/>
  <c r="K85" i="1"/>
  <c r="J85" i="1"/>
  <c r="E85" i="1"/>
  <c r="D85" i="1"/>
  <c r="AH84" i="1"/>
  <c r="O84" i="1"/>
  <c r="M84" i="1"/>
  <c r="N84" i="1" s="1"/>
  <c r="K84" i="1"/>
  <c r="J84" i="1"/>
  <c r="E84" i="1"/>
  <c r="D84" i="1"/>
  <c r="AH83" i="1"/>
  <c r="O83" i="1"/>
  <c r="M83" i="1"/>
  <c r="N83" i="1" s="1"/>
  <c r="K83" i="1"/>
  <c r="J83" i="1"/>
  <c r="E83" i="1"/>
  <c r="D83" i="1"/>
  <c r="AH82" i="1"/>
  <c r="O82" i="1"/>
  <c r="M82" i="1"/>
  <c r="N82" i="1" s="1"/>
  <c r="K82" i="1"/>
  <c r="J82" i="1"/>
  <c r="E82" i="1"/>
  <c r="D82" i="1"/>
  <c r="AH81" i="1"/>
  <c r="O81" i="1"/>
  <c r="M81" i="1"/>
  <c r="N81" i="1" s="1"/>
  <c r="K81" i="1"/>
  <c r="J81" i="1"/>
  <c r="E81" i="1"/>
  <c r="D81" i="1"/>
  <c r="AH80" i="1"/>
  <c r="O80" i="1"/>
  <c r="M80" i="1"/>
  <c r="N80" i="1" s="1"/>
  <c r="K80" i="1"/>
  <c r="J80" i="1"/>
  <c r="E80" i="1"/>
  <c r="D80" i="1"/>
  <c r="AH79" i="1"/>
  <c r="O79" i="1"/>
  <c r="M79" i="1"/>
  <c r="N79" i="1" s="1"/>
  <c r="K79" i="1"/>
  <c r="J79" i="1"/>
  <c r="E79" i="1"/>
  <c r="D79" i="1"/>
  <c r="AH78" i="1"/>
  <c r="O78" i="1"/>
  <c r="M78" i="1"/>
  <c r="N78" i="1" s="1"/>
  <c r="K78" i="1"/>
  <c r="J78" i="1"/>
  <c r="E78" i="1"/>
  <c r="D78" i="1"/>
  <c r="AH77" i="1"/>
  <c r="O77" i="1"/>
  <c r="N77" i="1"/>
  <c r="M77" i="1"/>
  <c r="K77" i="1"/>
  <c r="J77" i="1"/>
  <c r="E77" i="1"/>
  <c r="D77" i="1"/>
  <c r="AH76" i="1"/>
  <c r="O76" i="1"/>
  <c r="M76" i="1"/>
  <c r="N76" i="1" s="1"/>
  <c r="K76" i="1"/>
  <c r="J76" i="1"/>
  <c r="E76" i="1"/>
  <c r="D76" i="1"/>
  <c r="AH75" i="1"/>
  <c r="O75" i="1"/>
  <c r="N75" i="1"/>
  <c r="M75" i="1"/>
  <c r="K75" i="1"/>
  <c r="J75" i="1"/>
  <c r="E75" i="1"/>
  <c r="D75" i="1"/>
  <c r="AH74" i="1"/>
  <c r="O74" i="1"/>
  <c r="N74" i="1"/>
  <c r="M74" i="1"/>
  <c r="K74" i="1"/>
  <c r="J74" i="1"/>
  <c r="E74" i="1"/>
  <c r="D74" i="1"/>
  <c r="AH73" i="1"/>
  <c r="O73" i="1"/>
  <c r="N73" i="1"/>
  <c r="M73" i="1"/>
  <c r="K73" i="1"/>
  <c r="J73" i="1"/>
  <c r="E73" i="1"/>
  <c r="D73" i="1"/>
  <c r="AH72" i="1"/>
  <c r="O72" i="1"/>
  <c r="M72" i="1"/>
  <c r="N72" i="1" s="1"/>
  <c r="K72" i="1"/>
  <c r="J72" i="1"/>
  <c r="E72" i="1"/>
  <c r="D72" i="1"/>
  <c r="AH71" i="1"/>
  <c r="O71" i="1"/>
  <c r="M71" i="1"/>
  <c r="N71" i="1" s="1"/>
  <c r="K71" i="1"/>
  <c r="J71" i="1"/>
  <c r="E71" i="1"/>
  <c r="D71" i="1"/>
  <c r="AH70" i="1"/>
  <c r="O70" i="1"/>
  <c r="M70" i="1"/>
  <c r="N70" i="1" s="1"/>
  <c r="K70" i="1"/>
  <c r="J70" i="1"/>
  <c r="E70" i="1"/>
  <c r="D70" i="1"/>
  <c r="AH69" i="1"/>
  <c r="O69" i="1"/>
  <c r="M69" i="1"/>
  <c r="N69" i="1" s="1"/>
  <c r="K69" i="1"/>
  <c r="J69" i="1"/>
  <c r="E69" i="1"/>
  <c r="D69" i="1"/>
  <c r="AH68" i="1"/>
  <c r="O68" i="1"/>
  <c r="M68" i="1"/>
  <c r="N68" i="1" s="1"/>
  <c r="K68" i="1"/>
  <c r="J68" i="1"/>
  <c r="E68" i="1"/>
  <c r="D68" i="1"/>
  <c r="AH67" i="1"/>
  <c r="O67" i="1"/>
  <c r="N67" i="1"/>
  <c r="M67" i="1"/>
  <c r="K67" i="1"/>
  <c r="J67" i="1"/>
  <c r="E67" i="1"/>
  <c r="D67" i="1"/>
  <c r="AH66" i="1"/>
  <c r="O66" i="1"/>
  <c r="N66" i="1"/>
  <c r="M66" i="1"/>
  <c r="K66" i="1"/>
  <c r="J66" i="1"/>
  <c r="E66" i="1"/>
  <c r="D66" i="1"/>
  <c r="M65" i="1"/>
  <c r="N65" i="1" s="1"/>
  <c r="O65" i="1" s="1"/>
  <c r="K65" i="1"/>
  <c r="J65" i="1"/>
  <c r="D65" i="1"/>
  <c r="E65" i="1" s="1"/>
  <c r="Y64" i="1"/>
  <c r="V64" i="1"/>
  <c r="M64" i="1"/>
  <c r="R64" i="1" s="1"/>
  <c r="L64" i="1" a="1"/>
  <c r="L64" i="1" s="1"/>
  <c r="K64" i="1"/>
  <c r="J64" i="1"/>
  <c r="H64" i="1"/>
  <c r="V148" i="1" s="1"/>
  <c r="D64" i="1"/>
  <c r="Y63" i="1"/>
  <c r="V63" i="1"/>
  <c r="R63" i="1"/>
  <c r="M63" i="1"/>
  <c r="L63" i="1" a="1"/>
  <c r="L63" i="1" s="1"/>
  <c r="J63" i="1"/>
  <c r="H63" i="1"/>
  <c r="D63" i="1"/>
  <c r="E64" i="1" s="1"/>
  <c r="B63" i="1"/>
  <c r="Y62" i="1"/>
  <c r="V62" i="1"/>
  <c r="M62" i="1"/>
  <c r="R62" i="1" s="1"/>
  <c r="L62" i="1" a="1"/>
  <c r="L62" i="1" s="1"/>
  <c r="J62" i="1"/>
  <c r="H62" i="1"/>
  <c r="V146" i="1" s="1"/>
  <c r="E62" i="1"/>
  <c r="D62" i="1"/>
  <c r="Y61" i="1"/>
  <c r="V61" i="1"/>
  <c r="R61" i="1"/>
  <c r="M61" i="1"/>
  <c r="N61" i="1" s="1"/>
  <c r="L61" i="1" a="1"/>
  <c r="L61" i="1" s="1"/>
  <c r="J61" i="1"/>
  <c r="H61" i="1"/>
  <c r="V145" i="1" s="1"/>
  <c r="D61" i="1"/>
  <c r="Y60" i="1"/>
  <c r="V60" i="1"/>
  <c r="R60" i="1"/>
  <c r="M60" i="1"/>
  <c r="L60" i="1" a="1"/>
  <c r="L60" i="1" s="1"/>
  <c r="J60" i="1"/>
  <c r="H60" i="1"/>
  <c r="V144" i="1" s="1"/>
  <c r="D60" i="1"/>
  <c r="Y59" i="1"/>
  <c r="V59" i="1"/>
  <c r="M59" i="1"/>
  <c r="N60" i="1" s="1"/>
  <c r="L59" i="1" a="1"/>
  <c r="L59" i="1" s="1"/>
  <c r="J59" i="1"/>
  <c r="H59" i="1"/>
  <c r="V143" i="1" s="1"/>
  <c r="D59" i="1"/>
  <c r="Y58" i="1"/>
  <c r="V58" i="1"/>
  <c r="R58" i="1"/>
  <c r="N58" i="1"/>
  <c r="M58" i="1"/>
  <c r="L58" i="1" a="1"/>
  <c r="L58" i="1" s="1"/>
  <c r="J58" i="1"/>
  <c r="H58" i="1"/>
  <c r="V142" i="1" s="1"/>
  <c r="D58" i="1"/>
  <c r="Y57" i="1"/>
  <c r="V57" i="1"/>
  <c r="N57" i="1"/>
  <c r="M57" i="1"/>
  <c r="R57" i="1" s="1"/>
  <c r="L57" i="1" a="1"/>
  <c r="L57" i="1" s="1"/>
  <c r="J57" i="1"/>
  <c r="K63" i="1" s="1"/>
  <c r="H57" i="1"/>
  <c r="D57" i="1"/>
  <c r="Y56" i="1"/>
  <c r="V56" i="1"/>
  <c r="M56" i="1"/>
  <c r="R56" i="1" s="1"/>
  <c r="L56" i="1" a="1"/>
  <c r="L56" i="1" s="1"/>
  <c r="K56" i="1"/>
  <c r="J56" i="1"/>
  <c r="H56" i="1"/>
  <c r="V140" i="1" s="1"/>
  <c r="E56" i="1"/>
  <c r="D56" i="1"/>
  <c r="Y55" i="1"/>
  <c r="V55" i="1"/>
  <c r="R55" i="1"/>
  <c r="N55" i="1"/>
  <c r="M55" i="1"/>
  <c r="L55" i="1" a="1"/>
  <c r="L55" i="1" s="1"/>
  <c r="K55" i="1"/>
  <c r="J55" i="1"/>
  <c r="H55" i="1"/>
  <c r="D55" i="1"/>
  <c r="E61" i="1" s="1"/>
  <c r="Y54" i="1"/>
  <c r="V54" i="1"/>
  <c r="N54" i="1"/>
  <c r="M54" i="1"/>
  <c r="R54" i="1" s="1"/>
  <c r="L54" i="1" a="1"/>
  <c r="L54" i="1" s="1"/>
  <c r="J54" i="1"/>
  <c r="H54" i="1"/>
  <c r="V138" i="1" s="1"/>
  <c r="E54" i="1"/>
  <c r="D54" i="1"/>
  <c r="E60" i="1" s="1"/>
  <c r="Y53" i="1"/>
  <c r="V53" i="1"/>
  <c r="R53" i="1"/>
  <c r="M53" i="1"/>
  <c r="N53" i="1" s="1"/>
  <c r="L53" i="1" a="1"/>
  <c r="L53" i="1" s="1"/>
  <c r="J53" i="1"/>
  <c r="H53" i="1"/>
  <c r="V137" i="1" s="1"/>
  <c r="D53" i="1"/>
  <c r="E59" i="1" s="1"/>
  <c r="Y52" i="1"/>
  <c r="V52" i="1"/>
  <c r="R52" i="1"/>
  <c r="M52" i="1"/>
  <c r="L52" i="1" a="1"/>
  <c r="L52" i="1" s="1"/>
  <c r="J52" i="1"/>
  <c r="H52" i="1"/>
  <c r="V136" i="1" s="1"/>
  <c r="D52" i="1"/>
  <c r="E58" i="1" s="1"/>
  <c r="AG51" i="1"/>
  <c r="AH51" i="1" s="1"/>
  <c r="Y51" i="1"/>
  <c r="V51" i="1"/>
  <c r="M51" i="1"/>
  <c r="L51" i="1" a="1"/>
  <c r="L51" i="1" s="1"/>
  <c r="J51" i="1"/>
  <c r="H51" i="1"/>
  <c r="V135" i="1" s="1"/>
  <c r="D51" i="1"/>
  <c r="Y50" i="1"/>
  <c r="V50" i="1"/>
  <c r="R50" i="1"/>
  <c r="N50" i="1"/>
  <c r="M50" i="1"/>
  <c r="L50" i="1" a="1"/>
  <c r="L50" i="1" s="1"/>
  <c r="J50" i="1"/>
  <c r="H50" i="1"/>
  <c r="V134" i="1" s="1"/>
  <c r="D50" i="1"/>
  <c r="Y49" i="1"/>
  <c r="V49" i="1"/>
  <c r="N49" i="1"/>
  <c r="M49" i="1"/>
  <c r="R49" i="1" s="1"/>
  <c r="L49" i="1" a="1"/>
  <c r="L49" i="1" s="1"/>
  <c r="T49" i="1" s="1"/>
  <c r="J49" i="1"/>
  <c r="H49" i="1"/>
  <c r="D49" i="1"/>
  <c r="Y48" i="1"/>
  <c r="V48" i="1"/>
  <c r="M48" i="1"/>
  <c r="R48" i="1" s="1"/>
  <c r="L48" i="1" a="1"/>
  <c r="L48" i="1" s="1"/>
  <c r="J48" i="1"/>
  <c r="K54" i="1" s="1"/>
  <c r="H48" i="1"/>
  <c r="V132" i="1" s="1"/>
  <c r="E48" i="1"/>
  <c r="D48" i="1"/>
  <c r="Y47" i="1"/>
  <c r="V47" i="1"/>
  <c r="R47" i="1"/>
  <c r="N47" i="1"/>
  <c r="M47" i="1"/>
  <c r="L47" i="1" a="1"/>
  <c r="L47" i="1" s="1"/>
  <c r="J47" i="1"/>
  <c r="H47" i="1"/>
  <c r="D47" i="1"/>
  <c r="E53" i="1" s="1"/>
  <c r="B47" i="1"/>
  <c r="Y46" i="1"/>
  <c r="V46" i="1"/>
  <c r="N46" i="1"/>
  <c r="M46" i="1"/>
  <c r="R46" i="1" s="1"/>
  <c r="L46" i="1" a="1"/>
  <c r="L46" i="1" s="1"/>
  <c r="J46" i="1"/>
  <c r="K48" i="1" s="1"/>
  <c r="H46" i="1"/>
  <c r="V130" i="1" s="1"/>
  <c r="D46" i="1"/>
  <c r="Y45" i="1"/>
  <c r="V45" i="1"/>
  <c r="R45" i="1"/>
  <c r="M45" i="1"/>
  <c r="N45" i="1" s="1"/>
  <c r="L45" i="1" a="1"/>
  <c r="L45" i="1" s="1"/>
  <c r="J45" i="1"/>
  <c r="K51" i="1" s="1"/>
  <c r="H45" i="1"/>
  <c r="V129" i="1" s="1"/>
  <c r="D45" i="1"/>
  <c r="AG44" i="1"/>
  <c r="AH44" i="1" s="1"/>
  <c r="Y44" i="1"/>
  <c r="V44" i="1"/>
  <c r="R44" i="1"/>
  <c r="N44" i="1"/>
  <c r="M44" i="1"/>
  <c r="L44" i="1" a="1"/>
  <c r="L44" i="1" s="1"/>
  <c r="J44" i="1"/>
  <c r="H44" i="1"/>
  <c r="V128" i="1" s="1"/>
  <c r="D44" i="1"/>
  <c r="E46" i="1" s="1"/>
  <c r="B44" i="1"/>
  <c r="AG43" i="1"/>
  <c r="AH43" i="1" s="1"/>
  <c r="Y43" i="1"/>
  <c r="V43" i="1"/>
  <c r="N43" i="1"/>
  <c r="M43" i="1"/>
  <c r="R43" i="1" s="1"/>
  <c r="L43" i="1" a="1"/>
  <c r="L43" i="1" s="1"/>
  <c r="J43" i="1"/>
  <c r="H43" i="1"/>
  <c r="V127" i="1" s="1"/>
  <c r="D43" i="1"/>
  <c r="E49" i="1" s="1"/>
  <c r="AG42" i="1"/>
  <c r="AH42" i="1" s="1"/>
  <c r="Y42" i="1"/>
  <c r="V42" i="1"/>
  <c r="R42" i="1"/>
  <c r="N42" i="1"/>
  <c r="M42" i="1"/>
  <c r="L42" i="1" a="1"/>
  <c r="L42" i="1" s="1"/>
  <c r="K42" i="1"/>
  <c r="J42" i="1"/>
  <c r="H42" i="1"/>
  <c r="V126" i="1" s="1"/>
  <c r="D42" i="1"/>
  <c r="Y41" i="1"/>
  <c r="V41" i="1"/>
  <c r="M41" i="1"/>
  <c r="R41" i="1" s="1"/>
  <c r="L41" i="1" a="1"/>
  <c r="L41" i="1" s="1"/>
  <c r="J41" i="1"/>
  <c r="K41" i="1" s="1"/>
  <c r="H41" i="1"/>
  <c r="D41" i="1"/>
  <c r="Y40" i="1"/>
  <c r="V40" i="1"/>
  <c r="M40" i="1"/>
  <c r="N41" i="1" s="1"/>
  <c r="O47" i="1" s="1"/>
  <c r="L40" i="1" a="1"/>
  <c r="L40" i="1" s="1"/>
  <c r="J40" i="1"/>
  <c r="H40" i="1"/>
  <c r="D40" i="1"/>
  <c r="Y39" i="1"/>
  <c r="V39" i="1"/>
  <c r="R39" i="1"/>
  <c r="N39" i="1"/>
  <c r="M39" i="1"/>
  <c r="L39" i="1" a="1"/>
  <c r="L39" i="1" s="1"/>
  <c r="K39" i="1"/>
  <c r="J39" i="1"/>
  <c r="H39" i="1"/>
  <c r="D39" i="1"/>
  <c r="E45" i="1" s="1"/>
  <c r="Y38" i="1"/>
  <c r="V38" i="1"/>
  <c r="N38" i="1"/>
  <c r="M38" i="1"/>
  <c r="R38" i="1" s="1"/>
  <c r="L38" i="1" a="1"/>
  <c r="L38" i="1" s="1"/>
  <c r="J38" i="1"/>
  <c r="H38" i="1"/>
  <c r="V122" i="1" s="1"/>
  <c r="D38" i="1"/>
  <c r="E43" i="1" s="1"/>
  <c r="Y37" i="1"/>
  <c r="V37" i="1"/>
  <c r="R37" i="1"/>
  <c r="U37" i="1" s="1"/>
  <c r="N37" i="1"/>
  <c r="M37" i="1"/>
  <c r="L37" i="1" a="1"/>
  <c r="L37" i="1" s="1"/>
  <c r="J37" i="1"/>
  <c r="H37" i="1"/>
  <c r="V121" i="1" s="1"/>
  <c r="D37" i="1"/>
  <c r="AG36" i="1"/>
  <c r="AH36" i="1" s="1"/>
  <c r="Y36" i="1"/>
  <c r="V36" i="1"/>
  <c r="R36" i="1"/>
  <c r="M36" i="1"/>
  <c r="L36" i="1" a="1"/>
  <c r="L36" i="1" s="1"/>
  <c r="J36" i="1"/>
  <c r="H36" i="1"/>
  <c r="V120" i="1" s="1"/>
  <c r="D36" i="1"/>
  <c r="E42" i="1" s="1"/>
  <c r="Y35" i="1"/>
  <c r="V35" i="1"/>
  <c r="M35" i="1"/>
  <c r="N36" i="1" s="1"/>
  <c r="L35" i="1" a="1"/>
  <c r="L35" i="1" s="1"/>
  <c r="J35" i="1"/>
  <c r="H35" i="1"/>
  <c r="D35" i="1"/>
  <c r="Y34" i="1"/>
  <c r="V34" i="1"/>
  <c r="U34" i="1"/>
  <c r="R34" i="1"/>
  <c r="M34" i="1"/>
  <c r="N34" i="1" s="1"/>
  <c r="L34" i="1" a="1"/>
  <c r="L34" i="1" s="1"/>
  <c r="J34" i="1"/>
  <c r="K40" i="1" s="1"/>
  <c r="H34" i="1"/>
  <c r="V118" i="1" s="1"/>
  <c r="D34" i="1"/>
  <c r="Y33" i="1"/>
  <c r="V33" i="1"/>
  <c r="M33" i="1"/>
  <c r="R33" i="1" s="1"/>
  <c r="L33" i="1" a="1"/>
  <c r="L33" i="1" s="1"/>
  <c r="J33" i="1"/>
  <c r="H33" i="1"/>
  <c r="V117" i="1" s="1"/>
  <c r="D33" i="1"/>
  <c r="E39" i="1" s="1"/>
  <c r="AQ32" i="1"/>
  <c r="Y32" i="1"/>
  <c r="V32" i="1"/>
  <c r="S32" i="1"/>
  <c r="M32" i="1"/>
  <c r="N33" i="1" s="1"/>
  <c r="L32" i="1" a="1"/>
  <c r="L32" i="1" s="1"/>
  <c r="J32" i="1"/>
  <c r="H32" i="1"/>
  <c r="V116" i="1" s="1"/>
  <c r="D32" i="1"/>
  <c r="E38" i="1" s="1"/>
  <c r="AG31" i="1"/>
  <c r="AH31" i="1" s="1"/>
  <c r="Y31" i="1"/>
  <c r="X31" i="1"/>
  <c r="V31" i="1"/>
  <c r="U31" i="1"/>
  <c r="M31" i="1"/>
  <c r="L31" i="1" a="1"/>
  <c r="L31" i="1" s="1"/>
  <c r="H31" i="1"/>
  <c r="V115" i="1" s="1"/>
  <c r="AG30" i="1"/>
  <c r="AH30" i="1" s="1"/>
  <c r="I30" i="1"/>
  <c r="AG50" i="1" s="1"/>
  <c r="AH50" i="1" s="1"/>
  <c r="H30" i="1"/>
  <c r="V114" i="1" s="1"/>
  <c r="C30" i="1"/>
  <c r="B30" i="1"/>
  <c r="AG29" i="1"/>
  <c r="AH29" i="1" s="1"/>
  <c r="I29" i="1"/>
  <c r="C29" i="1"/>
  <c r="AG49" i="1" s="1"/>
  <c r="AH49" i="1" s="1"/>
  <c r="AG28" i="1"/>
  <c r="I28" i="1"/>
  <c r="C28" i="1"/>
  <c r="I27" i="1"/>
  <c r="C27" i="1"/>
  <c r="AG47" i="1" s="1"/>
  <c r="AH47" i="1" s="1"/>
  <c r="B27" i="1"/>
  <c r="AH26" i="1"/>
  <c r="I26" i="1"/>
  <c r="H26" i="1"/>
  <c r="V110" i="1" s="1"/>
  <c r="C26" i="1"/>
  <c r="AG25" i="1"/>
  <c r="I25" i="1"/>
  <c r="B12" i="1" s="1"/>
  <c r="C25" i="1"/>
  <c r="AH25" i="1" s="1"/>
  <c r="B25" i="1"/>
  <c r="I24" i="1"/>
  <c r="C24" i="1"/>
  <c r="AG23" i="1"/>
  <c r="AH23" i="1" s="1"/>
  <c r="B23" i="1"/>
  <c r="AG22" i="1"/>
  <c r="C22" i="1"/>
  <c r="AH22" i="1" s="1"/>
  <c r="B22" i="1"/>
  <c r="C21" i="1"/>
  <c r="AG41" i="1" s="1"/>
  <c r="AH41" i="1" s="1"/>
  <c r="B21" i="1"/>
  <c r="C20" i="1"/>
  <c r="C19" i="1"/>
  <c r="AG39" i="1" s="1"/>
  <c r="AH39" i="1" s="1"/>
  <c r="B19" i="1"/>
  <c r="H18" i="1"/>
  <c r="V102" i="1" s="1"/>
  <c r="C18" i="1"/>
  <c r="AG38" i="1" s="1"/>
  <c r="AH38" i="1" s="1"/>
  <c r="B18" i="1"/>
  <c r="C17" i="1"/>
  <c r="AG37" i="1" s="1"/>
  <c r="AH37" i="1" s="1"/>
  <c r="H16" i="1"/>
  <c r="B16" i="1"/>
  <c r="C15" i="1"/>
  <c r="H15" i="1" s="1"/>
  <c r="B15" i="1"/>
  <c r="H14" i="1"/>
  <c r="C14" i="1"/>
  <c r="AG34" i="1" s="1"/>
  <c r="AH34" i="1" s="1"/>
  <c r="C13" i="1"/>
  <c r="H13" i="1" s="1"/>
  <c r="B13" i="1"/>
  <c r="C12" i="1"/>
  <c r="AG32" i="1" s="1"/>
  <c r="AH32" i="1" s="1"/>
  <c r="C11" i="1"/>
  <c r="H10" i="1"/>
  <c r="C10" i="1"/>
  <c r="B10" i="1"/>
  <c r="H9" i="1"/>
  <c r="B9" i="1"/>
  <c r="H8" i="1"/>
  <c r="C8" i="1"/>
  <c r="C7" i="1"/>
  <c r="AG27" i="1" s="1"/>
  <c r="AH27" i="1" s="1"/>
  <c r="B7" i="1"/>
  <c r="H6" i="1"/>
  <c r="C6" i="1"/>
  <c r="AG26" i="1" s="1"/>
  <c r="B6" i="1"/>
  <c r="C5" i="1"/>
  <c r="C4" i="1"/>
  <c r="H3" i="1" s="1"/>
  <c r="B4" i="1"/>
  <c r="C3" i="1"/>
  <c r="H2" i="1"/>
  <c r="AC34" i="11" l="1"/>
  <c r="AA35" i="11"/>
  <c r="W37" i="11"/>
  <c r="Z41" i="11"/>
  <c r="AC40" i="11" s="1"/>
  <c r="Z48" i="11"/>
  <c r="Z55" i="11"/>
  <c r="Z61" i="11"/>
  <c r="T38" i="11"/>
  <c r="Z50" i="11"/>
  <c r="T58" i="11"/>
  <c r="W48" i="11"/>
  <c r="Z45" i="11"/>
  <c r="AA45" i="11" s="1"/>
  <c r="AD45" i="11" s="1"/>
  <c r="AC39" i="11"/>
  <c r="W42" i="11"/>
  <c r="W35" i="11"/>
  <c r="Z42" i="11"/>
  <c r="AA42" i="11" s="1"/>
  <c r="Z44" i="11"/>
  <c r="Z39" i="10"/>
  <c r="AC38" i="10" s="1"/>
  <c r="Z34" i="10"/>
  <c r="Z50" i="10"/>
  <c r="T60" i="10"/>
  <c r="Z43" i="10"/>
  <c r="T47" i="10"/>
  <c r="Z31" i="10"/>
  <c r="AA31" i="10" s="1"/>
  <c r="AD31" i="10" s="1"/>
  <c r="X33" i="10"/>
  <c r="Z52" i="10"/>
  <c r="AA52" i="10" s="1"/>
  <c r="W58" i="10"/>
  <c r="W60" i="10"/>
  <c r="T35" i="10"/>
  <c r="Z33" i="10"/>
  <c r="X35" i="10"/>
  <c r="W47" i="10"/>
  <c r="Z62" i="10"/>
  <c r="AC61" i="10" s="1"/>
  <c r="Z47" i="10"/>
  <c r="AC46" i="10" s="1"/>
  <c r="Z42" i="10"/>
  <c r="T63" i="10"/>
  <c r="T39" i="10"/>
  <c r="Z32" i="10"/>
  <c r="X34" i="10"/>
  <c r="Z41" i="9"/>
  <c r="AC40" i="9" s="1"/>
  <c r="W43" i="9"/>
  <c r="T61" i="9"/>
  <c r="Z51" i="9"/>
  <c r="AC50" i="9" s="1"/>
  <c r="U38" i="9"/>
  <c r="W56" i="9"/>
  <c r="W60" i="9"/>
  <c r="Z49" i="9"/>
  <c r="AC48" i="9" s="1"/>
  <c r="Z53" i="9"/>
  <c r="AA53" i="9" s="1"/>
  <c r="AD53" i="9" s="1"/>
  <c r="W55" i="9"/>
  <c r="T42" i="9"/>
  <c r="W40" i="9"/>
  <c r="T46" i="9"/>
  <c r="X33" i="9"/>
  <c r="W48" i="9"/>
  <c r="W51" i="9"/>
  <c r="W37" i="9"/>
  <c r="Z60" i="9"/>
  <c r="AC59" i="9" s="1"/>
  <c r="Z62" i="9"/>
  <c r="Z56" i="9"/>
  <c r="AA56" i="9" s="1"/>
  <c r="AD56" i="9" s="1"/>
  <c r="Z58" i="9"/>
  <c r="Z47" i="8"/>
  <c r="AA47" i="8" s="1"/>
  <c r="AD47" i="8" s="1"/>
  <c r="Z53" i="8"/>
  <c r="W35" i="8"/>
  <c r="W40" i="8"/>
  <c r="T46" i="8"/>
  <c r="W42" i="8"/>
  <c r="T50" i="8"/>
  <c r="W62" i="8"/>
  <c r="T34" i="8"/>
  <c r="W37" i="8"/>
  <c r="X37" i="8" s="1"/>
  <c r="Z42" i="8"/>
  <c r="Z62" i="8"/>
  <c r="W54" i="8"/>
  <c r="Z34" i="8"/>
  <c r="AA34" i="8" s="1"/>
  <c r="AD34" i="8" s="1"/>
  <c r="W48" i="8"/>
  <c r="AC47" i="8"/>
  <c r="W36" i="8"/>
  <c r="T55" i="8"/>
  <c r="AC34" i="7"/>
  <c r="AA35" i="7"/>
  <c r="AA32" i="7"/>
  <c r="AC31" i="7"/>
  <c r="AE31" i="7" s="1"/>
  <c r="W54" i="7"/>
  <c r="Z36" i="7"/>
  <c r="W45" i="7"/>
  <c r="Z47" i="7"/>
  <c r="AA47" i="7" s="1"/>
  <c r="AD47" i="7" s="1"/>
  <c r="Z56" i="7"/>
  <c r="AA56" i="7" s="1"/>
  <c r="Z61" i="7"/>
  <c r="AC60" i="7" s="1"/>
  <c r="Z63" i="7"/>
  <c r="X33" i="7"/>
  <c r="W36" i="7"/>
  <c r="X36" i="7" s="1"/>
  <c r="Z45" i="7"/>
  <c r="AA45" i="7" s="1"/>
  <c r="W34" i="7"/>
  <c r="X34" i="7" s="1"/>
  <c r="T60" i="7"/>
  <c r="W33" i="7"/>
  <c r="W39" i="7"/>
  <c r="Z33" i="7"/>
  <c r="Z40" i="7"/>
  <c r="X32" i="7"/>
  <c r="W35" i="7"/>
  <c r="X35" i="7" s="1"/>
  <c r="W48" i="7"/>
  <c r="W47" i="7"/>
  <c r="Z48" i="7"/>
  <c r="W63" i="7"/>
  <c r="T43" i="7"/>
  <c r="Z37" i="7"/>
  <c r="AC36" i="7" s="1"/>
  <c r="Z39" i="7"/>
  <c r="AA39" i="7" s="1"/>
  <c r="Z33" i="6"/>
  <c r="W42" i="6"/>
  <c r="W55" i="6"/>
  <c r="T48" i="6"/>
  <c r="T50" i="6"/>
  <c r="T42" i="6"/>
  <c r="Z44" i="6"/>
  <c r="T32" i="6"/>
  <c r="T34" i="6"/>
  <c r="W38" i="6"/>
  <c r="X34" i="6"/>
  <c r="T45" i="6"/>
  <c r="Z43" i="6"/>
  <c r="X33" i="6"/>
  <c r="AK31" i="5" a="1"/>
  <c r="AK31" i="5" s="1"/>
  <c r="Z47" i="5"/>
  <c r="Z63" i="5"/>
  <c r="Z45" i="5"/>
  <c r="AC44" i="5" s="1"/>
  <c r="Z32" i="5"/>
  <c r="W62" i="5"/>
  <c r="W60" i="5"/>
  <c r="Z46" i="5"/>
  <c r="T37" i="5"/>
  <c r="Z41" i="5"/>
  <c r="T39" i="11"/>
  <c r="T46" i="11"/>
  <c r="T41" i="11"/>
  <c r="T43" i="11"/>
  <c r="T33" i="11"/>
  <c r="T59" i="11"/>
  <c r="T32" i="11"/>
  <c r="T61" i="11"/>
  <c r="T35" i="11"/>
  <c r="T52" i="11"/>
  <c r="T42" i="10"/>
  <c r="Z54" i="10"/>
  <c r="T62" i="10"/>
  <c r="T32" i="10"/>
  <c r="T48" i="10"/>
  <c r="T50" i="10"/>
  <c r="T40" i="10"/>
  <c r="T52" i="10"/>
  <c r="T56" i="10"/>
  <c r="T54" i="9"/>
  <c r="T64" i="9"/>
  <c r="T33" i="9"/>
  <c r="T35" i="9"/>
  <c r="T44" i="9"/>
  <c r="U55" i="9"/>
  <c r="X55" i="9" s="1"/>
  <c r="T48" i="9"/>
  <c r="T41" i="9"/>
  <c r="T32" i="9"/>
  <c r="T56" i="9"/>
  <c r="T58" i="9"/>
  <c r="T36" i="9"/>
  <c r="T38" i="9"/>
  <c r="T55" i="9"/>
  <c r="T32" i="8"/>
  <c r="T54" i="8"/>
  <c r="T41" i="8"/>
  <c r="T49" i="8"/>
  <c r="T35" i="8"/>
  <c r="T59" i="8"/>
  <c r="T42" i="8"/>
  <c r="T40" i="7"/>
  <c r="T39" i="7"/>
  <c r="T51" i="7"/>
  <c r="T42" i="7"/>
  <c r="T35" i="7"/>
  <c r="T50" i="7"/>
  <c r="T32" i="7"/>
  <c r="T59" i="7"/>
  <c r="T37" i="7"/>
  <c r="T55" i="7"/>
  <c r="T56" i="7"/>
  <c r="T58" i="7"/>
  <c r="T34" i="7"/>
  <c r="T46" i="7"/>
  <c r="T61" i="6"/>
  <c r="T37" i="6"/>
  <c r="T33" i="6"/>
  <c r="T52" i="6"/>
  <c r="T54" i="6"/>
  <c r="T57" i="6"/>
  <c r="T40" i="6"/>
  <c r="T47" i="6"/>
  <c r="T49" i="6"/>
  <c r="T36" i="6"/>
  <c r="T63" i="6"/>
  <c r="T39" i="6"/>
  <c r="T46" i="6"/>
  <c r="U52" i="5"/>
  <c r="T40" i="5"/>
  <c r="T42" i="5"/>
  <c r="T46" i="5"/>
  <c r="T62" i="5"/>
  <c r="T39" i="5"/>
  <c r="Z51" i="1"/>
  <c r="W34" i="1"/>
  <c r="X34" i="1" s="1"/>
  <c r="T47" i="1"/>
  <c r="Z31" i="4"/>
  <c r="AA31" i="4" s="1"/>
  <c r="AD31" i="4" s="1"/>
  <c r="Z35" i="4"/>
  <c r="W43" i="4"/>
  <c r="Z49" i="4"/>
  <c r="AC48" i="4" s="1"/>
  <c r="Z33" i="4"/>
  <c r="T44" i="4"/>
  <c r="Z56" i="4"/>
  <c r="AC55" i="4" s="1"/>
  <c r="W35" i="4"/>
  <c r="W33" i="4"/>
  <c r="X33" i="4" s="1"/>
  <c r="W47" i="4"/>
  <c r="W53" i="4"/>
  <c r="T40" i="4"/>
  <c r="T51" i="4"/>
  <c r="T47" i="4"/>
  <c r="T54" i="4"/>
  <c r="T57" i="4"/>
  <c r="T41" i="4"/>
  <c r="T59" i="4"/>
  <c r="U52" i="11"/>
  <c r="Z49" i="7"/>
  <c r="Z64" i="7"/>
  <c r="AA64" i="7" s="1"/>
  <c r="U59" i="8"/>
  <c r="U56" i="10"/>
  <c r="Z44" i="8"/>
  <c r="U42" i="10"/>
  <c r="X42" i="10" s="1"/>
  <c r="U53" i="7"/>
  <c r="U57" i="9"/>
  <c r="X57" i="9" s="1"/>
  <c r="Z57" i="10"/>
  <c r="AC56" i="10" s="1"/>
  <c r="AA44" i="11"/>
  <c r="AD44" i="11" s="1"/>
  <c r="AC43" i="11"/>
  <c r="U58" i="11"/>
  <c r="X58" i="11" s="1"/>
  <c r="Z51" i="11"/>
  <c r="AC50" i="11" s="1"/>
  <c r="AC48" i="11"/>
  <c r="U55" i="11"/>
  <c r="X55" i="11" s="1"/>
  <c r="U40" i="11"/>
  <c r="AC44" i="11"/>
  <c r="AA61" i="11"/>
  <c r="AD61" i="11" s="1"/>
  <c r="AC60" i="11"/>
  <c r="Z64" i="11"/>
  <c r="AA64" i="11" s="1"/>
  <c r="U53" i="11"/>
  <c r="U39" i="11"/>
  <c r="Z39" i="11"/>
  <c r="AC38" i="11" s="1"/>
  <c r="AC36" i="11"/>
  <c r="AA41" i="11"/>
  <c r="Z59" i="11"/>
  <c r="U54" i="11"/>
  <c r="X54" i="11" s="1"/>
  <c r="Z38" i="11"/>
  <c r="AA38" i="11" s="1"/>
  <c r="Z43" i="11"/>
  <c r="AC42" i="11" s="1"/>
  <c r="U51" i="11"/>
  <c r="U62" i="11"/>
  <c r="X62" i="11" s="1"/>
  <c r="S47" i="11"/>
  <c r="S62" i="11"/>
  <c r="S38" i="11"/>
  <c r="S43" i="11"/>
  <c r="S51" i="11"/>
  <c r="S49" i="11"/>
  <c r="S37" i="11"/>
  <c r="S45" i="11"/>
  <c r="S61" i="11"/>
  <c r="S39" i="11"/>
  <c r="S63" i="11"/>
  <c r="S60" i="11"/>
  <c r="T45" i="11"/>
  <c r="AC45" i="11"/>
  <c r="AA46" i="11"/>
  <c r="W40" i="11"/>
  <c r="E48" i="11"/>
  <c r="K49" i="11"/>
  <c r="N45" i="11"/>
  <c r="O51" i="11" s="1"/>
  <c r="R44" i="11"/>
  <c r="U44" i="11" s="1"/>
  <c r="N44" i="11"/>
  <c r="O48" i="11" s="1"/>
  <c r="AD49" i="11"/>
  <c r="E56" i="11"/>
  <c r="B79" i="11"/>
  <c r="H27" i="11"/>
  <c r="V111" i="11" s="1"/>
  <c r="AH28" i="11"/>
  <c r="AG48" i="11"/>
  <c r="AH48" i="11" s="1"/>
  <c r="U35" i="11"/>
  <c r="K45" i="11"/>
  <c r="V141" i="11"/>
  <c r="S57" i="11"/>
  <c r="W106" i="11"/>
  <c r="W33" i="11"/>
  <c r="Z32" i="11"/>
  <c r="W32" i="11"/>
  <c r="B50" i="11"/>
  <c r="E41" i="11"/>
  <c r="E37" i="11"/>
  <c r="E40" i="11"/>
  <c r="AA40" i="11"/>
  <c r="K53" i="11"/>
  <c r="AC47" i="11"/>
  <c r="AA48" i="11"/>
  <c r="R34" i="11"/>
  <c r="U34" i="11" s="1"/>
  <c r="X34" i="11" s="1"/>
  <c r="N34" i="11"/>
  <c r="AD58" i="11"/>
  <c r="AC49" i="11"/>
  <c r="AA50" i="11"/>
  <c r="K56" i="11"/>
  <c r="E61" i="11"/>
  <c r="E63" i="11"/>
  <c r="E64" i="11"/>
  <c r="E59" i="11"/>
  <c r="B87" i="11"/>
  <c r="E39" i="11"/>
  <c r="AD35" i="11"/>
  <c r="AB35" i="11"/>
  <c r="K50" i="11"/>
  <c r="K60" i="11"/>
  <c r="K59" i="11"/>
  <c r="K57" i="11"/>
  <c r="AA55" i="11"/>
  <c r="AC54" i="11"/>
  <c r="B36" i="11"/>
  <c r="V117" i="11"/>
  <c r="S33" i="11"/>
  <c r="W39" i="11"/>
  <c r="E51" i="11"/>
  <c r="T50" i="11"/>
  <c r="T51" i="11"/>
  <c r="T55" i="11"/>
  <c r="T54" i="11"/>
  <c r="B62" i="11"/>
  <c r="E58" i="11"/>
  <c r="E55" i="11"/>
  <c r="B5" i="11"/>
  <c r="B16" i="11"/>
  <c r="B25" i="11"/>
  <c r="W113" i="11"/>
  <c r="R37" i="11"/>
  <c r="U37" i="11" s="1"/>
  <c r="X37" i="11" s="1"/>
  <c r="N37" i="11"/>
  <c r="N38" i="11"/>
  <c r="N39" i="11"/>
  <c r="O45" i="11" s="1"/>
  <c r="T42" i="11"/>
  <c r="K55" i="11"/>
  <c r="AC56" i="11"/>
  <c r="AA57" i="11"/>
  <c r="AB58" i="11" s="1"/>
  <c r="AG37" i="11"/>
  <c r="AH37" i="11" s="1"/>
  <c r="H16" i="11"/>
  <c r="W108" i="11"/>
  <c r="W114" i="11"/>
  <c r="E38" i="11"/>
  <c r="AD34" i="11"/>
  <c r="K42" i="11"/>
  <c r="R41" i="11"/>
  <c r="U41" i="11" s="1"/>
  <c r="X41" i="11" s="1"/>
  <c r="N41" i="11"/>
  <c r="K51" i="11"/>
  <c r="AC57" i="11"/>
  <c r="B48" i="11"/>
  <c r="AG45" i="11"/>
  <c r="AH45" i="11" s="1"/>
  <c r="B40" i="11"/>
  <c r="B30" i="11"/>
  <c r="B21" i="11"/>
  <c r="B10" i="11"/>
  <c r="B15" i="11"/>
  <c r="B4" i="11"/>
  <c r="B58" i="11"/>
  <c r="B32" i="11"/>
  <c r="B29" i="11"/>
  <c r="B19" i="11"/>
  <c r="B2" i="11"/>
  <c r="B63" i="11"/>
  <c r="B60" i="11"/>
  <c r="B42" i="11"/>
  <c r="B38" i="11"/>
  <c r="B13" i="11"/>
  <c r="B26" i="11"/>
  <c r="B23" i="11"/>
  <c r="B7" i="11"/>
  <c r="B28" i="11"/>
  <c r="B17" i="11"/>
  <c r="B33" i="11"/>
  <c r="B22" i="11"/>
  <c r="B11" i="11"/>
  <c r="U33" i="11"/>
  <c r="X33" i="11" s="1"/>
  <c r="T37" i="11"/>
  <c r="T36" i="11"/>
  <c r="V124" i="11"/>
  <c r="W125" i="11" s="1"/>
  <c r="S40" i="11"/>
  <c r="AA47" i="11"/>
  <c r="AC46" i="11"/>
  <c r="X63" i="11"/>
  <c r="AG26" i="11"/>
  <c r="H5" i="11"/>
  <c r="K46" i="11"/>
  <c r="K43" i="11"/>
  <c r="E53" i="11"/>
  <c r="U50" i="11"/>
  <c r="X50" i="11" s="1"/>
  <c r="T62" i="11"/>
  <c r="AH26" i="11"/>
  <c r="B31" i="11"/>
  <c r="AC32" i="11"/>
  <c r="AE32" i="11" s="1"/>
  <c r="AA33" i="11"/>
  <c r="AB34" i="11" s="1"/>
  <c r="B35" i="11"/>
  <c r="O42" i="11"/>
  <c r="V128" i="11"/>
  <c r="W129" i="11" s="1"/>
  <c r="S44" i="11"/>
  <c r="V132" i="11"/>
  <c r="W133" i="11" s="1"/>
  <c r="S48" i="11"/>
  <c r="O55" i="11"/>
  <c r="AC53" i="11"/>
  <c r="AA54" i="11"/>
  <c r="AC62" i="11"/>
  <c r="AA63" i="11"/>
  <c r="K41" i="11"/>
  <c r="B46" i="11"/>
  <c r="E57" i="11"/>
  <c r="W64" i="11"/>
  <c r="H25" i="11"/>
  <c r="V109" i="11" s="1"/>
  <c r="AG30" i="11"/>
  <c r="AH30" i="11" s="1"/>
  <c r="W43" i="11"/>
  <c r="E52" i="11"/>
  <c r="N47" i="11"/>
  <c r="V134" i="11"/>
  <c r="W135" i="11" s="1"/>
  <c r="S50" i="11"/>
  <c r="W136" i="11"/>
  <c r="S53" i="11"/>
  <c r="W138" i="11"/>
  <c r="R56" i="11"/>
  <c r="U56" i="11" s="1"/>
  <c r="X56" i="11" s="1"/>
  <c r="N56" i="11"/>
  <c r="B130" i="11"/>
  <c r="H6" i="11"/>
  <c r="B18" i="11"/>
  <c r="AH25" i="11"/>
  <c r="W115" i="11"/>
  <c r="W119" i="11"/>
  <c r="S36" i="11"/>
  <c r="B37" i="11"/>
  <c r="K40" i="11"/>
  <c r="W130" i="11"/>
  <c r="B53" i="11"/>
  <c r="W53" i="11"/>
  <c r="B55" i="11"/>
  <c r="Z60" i="11"/>
  <c r="W60" i="11"/>
  <c r="N61" i="11"/>
  <c r="B77" i="11"/>
  <c r="AC61" i="11"/>
  <c r="AA62" i="11"/>
  <c r="H12" i="11"/>
  <c r="B45" i="11"/>
  <c r="K52" i="11"/>
  <c r="AG50" i="11"/>
  <c r="AH50" i="11" s="1"/>
  <c r="W51" i="11"/>
  <c r="Z56" i="11"/>
  <c r="B64" i="11"/>
  <c r="B91" i="11"/>
  <c r="W102" i="11"/>
  <c r="W107" i="11"/>
  <c r="W123" i="11"/>
  <c r="AG46" i="11"/>
  <c r="AH46" i="11" s="1"/>
  <c r="T48" i="11"/>
  <c r="T57" i="11"/>
  <c r="H26" i="11"/>
  <c r="V110" i="11" s="1"/>
  <c r="N33" i="11"/>
  <c r="O37" i="11" s="1"/>
  <c r="AG33" i="11"/>
  <c r="AH33" i="11" s="1"/>
  <c r="E44" i="11"/>
  <c r="W38" i="11"/>
  <c r="R48" i="11"/>
  <c r="U48" i="11" s="1"/>
  <c r="X48" i="11" s="1"/>
  <c r="N48" i="11"/>
  <c r="O54" i="11" s="1"/>
  <c r="E49" i="11"/>
  <c r="Z53" i="11"/>
  <c r="W139" i="11"/>
  <c r="N59" i="11"/>
  <c r="O64" i="11" s="1"/>
  <c r="B69" i="11"/>
  <c r="B70" i="11"/>
  <c r="B72" i="11"/>
  <c r="B8" i="11"/>
  <c r="R31" i="11"/>
  <c r="U32" i="11" s="1"/>
  <c r="X32" i="11" s="1"/>
  <c r="W36" i="11"/>
  <c r="X36" i="11" s="1"/>
  <c r="N40" i="11"/>
  <c r="O46" i="11" s="1"/>
  <c r="S41" i="11"/>
  <c r="B47" i="11"/>
  <c r="W137" i="11"/>
  <c r="S54" i="11"/>
  <c r="K61" i="11"/>
  <c r="B56" i="11"/>
  <c r="N57" i="11"/>
  <c r="O63" i="11" s="1"/>
  <c r="B71" i="11"/>
  <c r="B98" i="11"/>
  <c r="B3" i="11"/>
  <c r="B14" i="11"/>
  <c r="H19" i="11"/>
  <c r="V103" i="11" s="1"/>
  <c r="B24" i="11"/>
  <c r="W116" i="11"/>
  <c r="B34" i="11"/>
  <c r="N35" i="11"/>
  <c r="AG35" i="11"/>
  <c r="AH35" i="11" s="1"/>
  <c r="V126" i="11"/>
  <c r="W127" i="11" s="1"/>
  <c r="S42" i="11"/>
  <c r="S52" i="11"/>
  <c r="V142" i="11"/>
  <c r="W143" i="11" s="1"/>
  <c r="S58" i="11"/>
  <c r="R59" i="11"/>
  <c r="U61" i="11"/>
  <c r="W147" i="11"/>
  <c r="V148" i="11"/>
  <c r="S64" i="11"/>
  <c r="B83" i="11"/>
  <c r="B94" i="11"/>
  <c r="B20" i="11"/>
  <c r="W121" i="11"/>
  <c r="W122" i="11"/>
  <c r="R46" i="11"/>
  <c r="U46" i="11" s="1"/>
  <c r="X46" i="11" s="1"/>
  <c r="S59" i="11"/>
  <c r="W61" i="11"/>
  <c r="B81" i="11"/>
  <c r="B89" i="11"/>
  <c r="H3" i="11"/>
  <c r="B9" i="11"/>
  <c r="B27" i="11"/>
  <c r="W118" i="11"/>
  <c r="S35" i="11"/>
  <c r="Z36" i="11"/>
  <c r="K44" i="11"/>
  <c r="W44" i="11"/>
  <c r="S46" i="11"/>
  <c r="T53" i="11"/>
  <c r="H20" i="11"/>
  <c r="V104" i="11" s="1"/>
  <c r="W105" i="11" s="1"/>
  <c r="B379" i="11"/>
  <c r="B371" i="11"/>
  <c r="B363" i="11"/>
  <c r="B380" i="11"/>
  <c r="B372" i="11"/>
  <c r="B364" i="11"/>
  <c r="B356" i="11"/>
  <c r="B348" i="11"/>
  <c r="B381" i="11"/>
  <c r="B373" i="11"/>
  <c r="B365" i="11"/>
  <c r="B357" i="11"/>
  <c r="B349" i="11"/>
  <c r="B341" i="11"/>
  <c r="B382" i="11"/>
  <c r="B374" i="11"/>
  <c r="B366" i="11"/>
  <c r="B358" i="11"/>
  <c r="B350" i="11"/>
  <c r="B342" i="11"/>
  <c r="B334" i="11"/>
  <c r="B383" i="11"/>
  <c r="B375" i="11"/>
  <c r="B367" i="11"/>
  <c r="B359" i="11"/>
  <c r="B351" i="11"/>
  <c r="B384" i="11"/>
  <c r="B376" i="11"/>
  <c r="B368" i="11"/>
  <c r="B360" i="11"/>
  <c r="B352" i="11"/>
  <c r="B385" i="11"/>
  <c r="B377" i="11"/>
  <c r="B369" i="11"/>
  <c r="B361" i="11"/>
  <c r="B353" i="11"/>
  <c r="B378" i="11"/>
  <c r="B332" i="11"/>
  <c r="B324" i="11"/>
  <c r="B316" i="11"/>
  <c r="B308" i="11"/>
  <c r="B300" i="11"/>
  <c r="B370" i="11"/>
  <c r="B343" i="11"/>
  <c r="B333" i="11"/>
  <c r="B325" i="11"/>
  <c r="B317" i="11"/>
  <c r="B309" i="11"/>
  <c r="B301" i="11"/>
  <c r="B347" i="11"/>
  <c r="B326" i="11"/>
  <c r="B318" i="11"/>
  <c r="B310" i="11"/>
  <c r="B302" i="11"/>
  <c r="B362" i="11"/>
  <c r="B346" i="11"/>
  <c r="B340" i="11"/>
  <c r="B338" i="11"/>
  <c r="B336" i="11"/>
  <c r="B327" i="11"/>
  <c r="B319" i="11"/>
  <c r="B311" i="11"/>
  <c r="B303" i="11"/>
  <c r="B328" i="11"/>
  <c r="B320" i="11"/>
  <c r="B354" i="11"/>
  <c r="B345" i="11"/>
  <c r="B329" i="11"/>
  <c r="B321" i="11"/>
  <c r="B313" i="11"/>
  <c r="B355" i="11"/>
  <c r="B344" i="11"/>
  <c r="B339" i="11"/>
  <c r="B337" i="11"/>
  <c r="B335" i="11"/>
  <c r="B331" i="11"/>
  <c r="B323" i="11"/>
  <c r="B315" i="11"/>
  <c r="B296" i="11"/>
  <c r="B285" i="11"/>
  <c r="B277" i="11"/>
  <c r="B269" i="11"/>
  <c r="B293" i="11"/>
  <c r="B330" i="11"/>
  <c r="B286" i="11"/>
  <c r="B278" i="11"/>
  <c r="B270" i="11"/>
  <c r="B262" i="11"/>
  <c r="B254" i="11"/>
  <c r="B294" i="11"/>
  <c r="B287" i="11"/>
  <c r="B279" i="11"/>
  <c r="B271" i="11"/>
  <c r="B322" i="11"/>
  <c r="B288" i="11"/>
  <c r="B280" i="11"/>
  <c r="B272" i="11"/>
  <c r="B264" i="11"/>
  <c r="B307" i="11"/>
  <c r="B299" i="11"/>
  <c r="B314" i="11"/>
  <c r="B306" i="11"/>
  <c r="B289" i="11"/>
  <c r="B281" i="11"/>
  <c r="B273" i="11"/>
  <c r="B305" i="11"/>
  <c r="B304" i="11"/>
  <c r="B298" i="11"/>
  <c r="B290" i="11"/>
  <c r="B282" i="11"/>
  <c r="B274" i="11"/>
  <c r="B297" i="11"/>
  <c r="B291" i="11"/>
  <c r="B283" i="11"/>
  <c r="B275" i="11"/>
  <c r="B267" i="11"/>
  <c r="B245" i="11"/>
  <c r="B237" i="11"/>
  <c r="B229" i="11"/>
  <c r="B261" i="11"/>
  <c r="B292" i="11"/>
  <c r="B284" i="11"/>
  <c r="B246" i="11"/>
  <c r="B238" i="11"/>
  <c r="B230" i="11"/>
  <c r="B222" i="11"/>
  <c r="B295" i="11"/>
  <c r="B266" i="11"/>
  <c r="B263" i="11"/>
  <c r="B259" i="11"/>
  <c r="B251" i="11"/>
  <c r="B276" i="11"/>
  <c r="B247" i="11"/>
  <c r="B239" i="11"/>
  <c r="B231" i="11"/>
  <c r="B223" i="11"/>
  <c r="B312" i="11"/>
  <c r="B248" i="11"/>
  <c r="B240" i="11"/>
  <c r="B232" i="11"/>
  <c r="B224" i="11"/>
  <c r="B265" i="11"/>
  <c r="B257" i="11"/>
  <c r="B252" i="11"/>
  <c r="B241" i="11"/>
  <c r="B233" i="11"/>
  <c r="B260" i="11"/>
  <c r="B255" i="11"/>
  <c r="B249" i="11"/>
  <c r="B242" i="11"/>
  <c r="B234" i="11"/>
  <c r="B226" i="11"/>
  <c r="B217" i="11"/>
  <c r="B243" i="11"/>
  <c r="B203" i="11"/>
  <c r="B195" i="11"/>
  <c r="B187" i="11"/>
  <c r="B225" i="11"/>
  <c r="B227" i="11"/>
  <c r="B220" i="11"/>
  <c r="B204" i="11"/>
  <c r="B196" i="11"/>
  <c r="B188" i="11"/>
  <c r="B180" i="11"/>
  <c r="B172" i="11"/>
  <c r="B268" i="11"/>
  <c r="B256" i="11"/>
  <c r="B213" i="11"/>
  <c r="B253" i="11"/>
  <c r="B244" i="11"/>
  <c r="B210" i="11"/>
  <c r="B205" i="11"/>
  <c r="B197" i="11"/>
  <c r="B189" i="11"/>
  <c r="B181" i="11"/>
  <c r="B173" i="11"/>
  <c r="B250" i="11"/>
  <c r="B216" i="11"/>
  <c r="B228" i="11"/>
  <c r="B219" i="11"/>
  <c r="B206" i="11"/>
  <c r="B198" i="11"/>
  <c r="B190" i="11"/>
  <c r="B214" i="11"/>
  <c r="B211" i="11"/>
  <c r="B207" i="11"/>
  <c r="B199" i="11"/>
  <c r="B235" i="11"/>
  <c r="B218" i="11"/>
  <c r="B208" i="11"/>
  <c r="B200" i="11"/>
  <c r="B192" i="11"/>
  <c r="B184" i="11"/>
  <c r="B194" i="11"/>
  <c r="B186" i="11"/>
  <c r="B168" i="11"/>
  <c r="B163" i="11"/>
  <c r="B155" i="11"/>
  <c r="B147" i="11"/>
  <c r="B139" i="11"/>
  <c r="B215" i="11"/>
  <c r="B164" i="11"/>
  <c r="B156" i="11"/>
  <c r="B148" i="11"/>
  <c r="B140" i="11"/>
  <c r="B132" i="11"/>
  <c r="B124" i="11"/>
  <c r="B258" i="11"/>
  <c r="B212" i="11"/>
  <c r="B182" i="11"/>
  <c r="B209" i="11"/>
  <c r="B201" i="11"/>
  <c r="B185" i="11"/>
  <c r="B165" i="11"/>
  <c r="B157" i="11"/>
  <c r="B149" i="11"/>
  <c r="B141" i="11"/>
  <c r="B133" i="11"/>
  <c r="B125" i="11"/>
  <c r="B177" i="11"/>
  <c r="B175" i="11"/>
  <c r="B171" i="11"/>
  <c r="B169" i="11"/>
  <c r="B166" i="11"/>
  <c r="B158" i="11"/>
  <c r="B150" i="11"/>
  <c r="B221" i="11"/>
  <c r="B236" i="11"/>
  <c r="B202" i="11"/>
  <c r="B191" i="11"/>
  <c r="B179" i="11"/>
  <c r="B159" i="11"/>
  <c r="B151" i="11"/>
  <c r="B160" i="11"/>
  <c r="B152" i="11"/>
  <c r="B193" i="11"/>
  <c r="B176" i="11"/>
  <c r="B174" i="11"/>
  <c r="B167" i="11"/>
  <c r="B161" i="11"/>
  <c r="B153" i="11"/>
  <c r="B145" i="11"/>
  <c r="B144" i="11"/>
  <c r="B134" i="11"/>
  <c r="B120" i="11"/>
  <c r="B143" i="11"/>
  <c r="B122" i="11"/>
  <c r="B114" i="11"/>
  <c r="B106" i="11"/>
  <c r="B162" i="11"/>
  <c r="B146" i="11"/>
  <c r="B170" i="11"/>
  <c r="B154" i="11"/>
  <c r="B136" i="11"/>
  <c r="B115" i="11"/>
  <c r="B107" i="11"/>
  <c r="B99" i="11"/>
  <c r="B142" i="11"/>
  <c r="B129" i="11"/>
  <c r="B127" i="11"/>
  <c r="B116" i="11"/>
  <c r="B108" i="11"/>
  <c r="B100" i="11"/>
  <c r="V83" i="11" s="1"/>
  <c r="B92" i="11"/>
  <c r="B84" i="11"/>
  <c r="B76" i="11"/>
  <c r="B138" i="11"/>
  <c r="B131" i="11"/>
  <c r="B117" i="11"/>
  <c r="B109" i="11"/>
  <c r="B101" i="11"/>
  <c r="B93" i="11"/>
  <c r="B123" i="11"/>
  <c r="B121" i="11"/>
  <c r="B118" i="11"/>
  <c r="B110" i="11"/>
  <c r="B102" i="11"/>
  <c r="B178" i="11"/>
  <c r="B135" i="11"/>
  <c r="B111" i="11"/>
  <c r="B103" i="11"/>
  <c r="B137" i="11"/>
  <c r="B119" i="11"/>
  <c r="B183" i="11"/>
  <c r="B128" i="11"/>
  <c r="B126" i="11"/>
  <c r="B112" i="11"/>
  <c r="B104" i="11"/>
  <c r="B96" i="11"/>
  <c r="B105" i="11"/>
  <c r="B86" i="11"/>
  <c r="B73" i="11"/>
  <c r="B65" i="11"/>
  <c r="B57" i="11"/>
  <c r="B49" i="11"/>
  <c r="B41" i="11"/>
  <c r="B88" i="11"/>
  <c r="B82" i="11"/>
  <c r="B74" i="11"/>
  <c r="B66" i="11"/>
  <c r="B90" i="11"/>
  <c r="B80" i="11"/>
  <c r="B78" i="11"/>
  <c r="B75" i="11"/>
  <c r="B67" i="11"/>
  <c r="B59" i="11"/>
  <c r="B51" i="11"/>
  <c r="B43" i="11"/>
  <c r="V78" i="11"/>
  <c r="B97" i="11"/>
  <c r="B95" i="11"/>
  <c r="B85" i="11"/>
  <c r="B68" i="11"/>
  <c r="AG47" i="11"/>
  <c r="AH47" i="11" s="1"/>
  <c r="AH29" i="11"/>
  <c r="E42" i="11"/>
  <c r="K37" i="11"/>
  <c r="B44" i="11"/>
  <c r="W131" i="11"/>
  <c r="Z52" i="11"/>
  <c r="W52" i="11"/>
  <c r="V140" i="11"/>
  <c r="S56" i="11"/>
  <c r="B61" i="11"/>
  <c r="T64" i="11"/>
  <c r="L65" i="11" a="1"/>
  <c r="L65" i="11" s="1"/>
  <c r="W120" i="11"/>
  <c r="U43" i="11"/>
  <c r="X43" i="11" s="1"/>
  <c r="E50" i="11"/>
  <c r="T49" i="11"/>
  <c r="B54" i="11"/>
  <c r="S55" i="11"/>
  <c r="K62" i="11"/>
  <c r="R64" i="11"/>
  <c r="N64" i="11"/>
  <c r="B113" i="11"/>
  <c r="B52" i="11"/>
  <c r="E60" i="11"/>
  <c r="W146" i="11"/>
  <c r="W145" i="11"/>
  <c r="W144" i="11"/>
  <c r="N63" i="11"/>
  <c r="S63" i="10"/>
  <c r="U44" i="10"/>
  <c r="X44" i="10" s="1"/>
  <c r="Z46" i="10"/>
  <c r="AC45" i="10" s="1"/>
  <c r="Z38" i="10"/>
  <c r="AC37" i="10" s="1"/>
  <c r="Z45" i="10"/>
  <c r="AC44" i="10" s="1"/>
  <c r="AA57" i="10"/>
  <c r="AD57" i="10" s="1"/>
  <c r="U48" i="10"/>
  <c r="U49" i="10"/>
  <c r="X49" i="10" s="1"/>
  <c r="U40" i="10"/>
  <c r="U46" i="10"/>
  <c r="Z41" i="10"/>
  <c r="AC40" i="10" s="1"/>
  <c r="AA59" i="10"/>
  <c r="AD59" i="10" s="1"/>
  <c r="AC58" i="10"/>
  <c r="Z49" i="10"/>
  <c r="AA49" i="10" s="1"/>
  <c r="AC50" i="10"/>
  <c r="AA51" i="10"/>
  <c r="AB52" i="10" s="1"/>
  <c r="AA58" i="10"/>
  <c r="AC57" i="10"/>
  <c r="Z61" i="10"/>
  <c r="AA61" i="10" s="1"/>
  <c r="U41" i="10"/>
  <c r="X41" i="10" s="1"/>
  <c r="U53" i="10"/>
  <c r="U50" i="10"/>
  <c r="X50" i="10" s="1"/>
  <c r="Z53" i="10"/>
  <c r="AA53" i="10" s="1"/>
  <c r="Z48" i="10"/>
  <c r="AC47" i="10" s="1"/>
  <c r="Z37" i="10"/>
  <c r="AA37" i="10" s="1"/>
  <c r="Z40" i="10"/>
  <c r="AC39" i="10" s="1"/>
  <c r="Z55" i="10"/>
  <c r="AC54" i="10" s="1"/>
  <c r="U52" i="10"/>
  <c r="X52" i="10" s="1"/>
  <c r="S48" i="10"/>
  <c r="S37" i="10"/>
  <c r="S58" i="10"/>
  <c r="S39" i="10"/>
  <c r="S47" i="10"/>
  <c r="S55" i="10"/>
  <c r="S38" i="10"/>
  <c r="S46" i="10"/>
  <c r="S54" i="10"/>
  <c r="S64" i="10"/>
  <c r="S59" i="10"/>
  <c r="W123" i="10"/>
  <c r="S40" i="10"/>
  <c r="T37" i="10"/>
  <c r="T36" i="10"/>
  <c r="T33" i="10"/>
  <c r="T34" i="10"/>
  <c r="AA36" i="10"/>
  <c r="AC35" i="10"/>
  <c r="AC41" i="10"/>
  <c r="AA42" i="10"/>
  <c r="T44" i="10"/>
  <c r="T57" i="10"/>
  <c r="O42" i="10"/>
  <c r="AC49" i="10"/>
  <c r="AA50" i="10"/>
  <c r="U57" i="10"/>
  <c r="X57" i="10" s="1"/>
  <c r="AA33" i="10"/>
  <c r="AC32" i="10"/>
  <c r="AE32" i="10" s="1"/>
  <c r="O52" i="10"/>
  <c r="AC59" i="10"/>
  <c r="AA60" i="10"/>
  <c r="T49" i="10"/>
  <c r="T51" i="10"/>
  <c r="W108" i="10"/>
  <c r="T43" i="10"/>
  <c r="AD44" i="10"/>
  <c r="O57" i="10"/>
  <c r="U54" i="10"/>
  <c r="O49" i="10"/>
  <c r="U51" i="10"/>
  <c r="AD52" i="10"/>
  <c r="AD35" i="10"/>
  <c r="U43" i="10"/>
  <c r="AC53" i="10"/>
  <c r="AA54" i="10"/>
  <c r="AC31" i="10"/>
  <c r="AE31" i="10" s="1"/>
  <c r="AA32" i="10"/>
  <c r="AA43" i="10"/>
  <c r="AB44" i="10" s="1"/>
  <c r="AC42" i="10"/>
  <c r="T45" i="10"/>
  <c r="T46" i="10"/>
  <c r="U45" i="10"/>
  <c r="T53" i="10"/>
  <c r="T54" i="10"/>
  <c r="AC55" i="10"/>
  <c r="AA56" i="10"/>
  <c r="N61" i="10"/>
  <c r="H6" i="10"/>
  <c r="B18" i="10"/>
  <c r="W115" i="10"/>
  <c r="W32" i="10"/>
  <c r="W119" i="10"/>
  <c r="S36" i="10"/>
  <c r="B37" i="10"/>
  <c r="AG37" i="10"/>
  <c r="AH37" i="10" s="1"/>
  <c r="B39" i="10"/>
  <c r="U39" i="10"/>
  <c r="X39" i="10" s="1"/>
  <c r="W40" i="10"/>
  <c r="W125" i="10"/>
  <c r="K42" i="10"/>
  <c r="AC43" i="10"/>
  <c r="N44" i="10"/>
  <c r="AG45" i="10"/>
  <c r="AH45" i="10" s="1"/>
  <c r="B47" i="10"/>
  <c r="U47" i="10"/>
  <c r="X47" i="10" s="1"/>
  <c r="W48" i="10"/>
  <c r="W133" i="10"/>
  <c r="AC51" i="10"/>
  <c r="N52" i="10"/>
  <c r="B55" i="10"/>
  <c r="W140" i="10"/>
  <c r="W144" i="10"/>
  <c r="B64" i="10"/>
  <c r="B67" i="10"/>
  <c r="B75" i="10"/>
  <c r="W106" i="10"/>
  <c r="S34" i="10"/>
  <c r="B7" i="10"/>
  <c r="H12" i="10"/>
  <c r="B23" i="10"/>
  <c r="B26" i="10"/>
  <c r="AG28" i="10"/>
  <c r="R37" i="10"/>
  <c r="U37" i="10" s="1"/>
  <c r="W55" i="10"/>
  <c r="B59" i="10"/>
  <c r="V146" i="10"/>
  <c r="W147" i="10" s="1"/>
  <c r="S62" i="10"/>
  <c r="B40" i="10"/>
  <c r="W134" i="10"/>
  <c r="B13" i="10"/>
  <c r="H18" i="10"/>
  <c r="V102" i="10" s="1"/>
  <c r="W107" i="10"/>
  <c r="AH28" i="10"/>
  <c r="E37" i="10"/>
  <c r="B38" i="10"/>
  <c r="W124" i="10"/>
  <c r="S45" i="10"/>
  <c r="B46" i="10"/>
  <c r="W132" i="10"/>
  <c r="S53" i="10"/>
  <c r="B54" i="10"/>
  <c r="R58" i="10"/>
  <c r="U58" i="10" s="1"/>
  <c r="X58" i="10" s="1"/>
  <c r="AC62" i="10"/>
  <c r="R63" i="10"/>
  <c r="H17" i="10"/>
  <c r="V101" i="10" s="1"/>
  <c r="B2" i="10"/>
  <c r="H7" i="10"/>
  <c r="B19" i="10"/>
  <c r="W110" i="10"/>
  <c r="B29" i="10"/>
  <c r="B32" i="10"/>
  <c r="AG33" i="10"/>
  <c r="AH33" i="10" s="1"/>
  <c r="N57" i="10"/>
  <c r="E59" i="10"/>
  <c r="B98" i="10"/>
  <c r="B35" i="10"/>
  <c r="E60" i="10"/>
  <c r="B31" i="10"/>
  <c r="B8" i="10"/>
  <c r="R31" i="10"/>
  <c r="U32" i="10" s="1"/>
  <c r="X32" i="10" s="1"/>
  <c r="W36" i="10"/>
  <c r="X36" i="10" s="1"/>
  <c r="W38" i="10"/>
  <c r="N42" i="10"/>
  <c r="S44" i="10"/>
  <c r="B45" i="10"/>
  <c r="W46" i="10"/>
  <c r="W131" i="10"/>
  <c r="N50" i="10"/>
  <c r="S52" i="10"/>
  <c r="B53" i="10"/>
  <c r="W54" i="10"/>
  <c r="W139" i="10"/>
  <c r="W61" i="10"/>
  <c r="K64" i="10"/>
  <c r="B72" i="10"/>
  <c r="B12" i="10"/>
  <c r="B3" i="10"/>
  <c r="B14" i="10"/>
  <c r="B24" i="10"/>
  <c r="AG26" i="10"/>
  <c r="AH26" i="10" s="1"/>
  <c r="W116" i="10"/>
  <c r="S33" i="10"/>
  <c r="B34" i="10"/>
  <c r="N35" i="10"/>
  <c r="W143" i="10"/>
  <c r="B61" i="10"/>
  <c r="W126" i="10"/>
  <c r="B48" i="10"/>
  <c r="B20" i="10"/>
  <c r="W121" i="10"/>
  <c r="W37" i="10"/>
  <c r="W122" i="10"/>
  <c r="K39" i="10"/>
  <c r="AA39" i="10"/>
  <c r="N41" i="10"/>
  <c r="S43" i="10"/>
  <c r="B44" i="10"/>
  <c r="W45" i="10"/>
  <c r="W130" i="10"/>
  <c r="AA47" i="10"/>
  <c r="N49" i="10"/>
  <c r="S51" i="10"/>
  <c r="B52" i="10"/>
  <c r="W53" i="10"/>
  <c r="W138" i="10"/>
  <c r="N56" i="10"/>
  <c r="O62" i="10" s="1"/>
  <c r="B58" i="10"/>
  <c r="B65" i="10"/>
  <c r="V65" i="10" s="1"/>
  <c r="N58" i="10"/>
  <c r="O64" i="10" s="1"/>
  <c r="H3" i="10"/>
  <c r="B9" i="10"/>
  <c r="B27" i="10"/>
  <c r="W118" i="10"/>
  <c r="S35" i="10"/>
  <c r="S57" i="10"/>
  <c r="E64" i="10"/>
  <c r="R60" i="10"/>
  <c r="U60" i="10" s="1"/>
  <c r="X60" i="10" s="1"/>
  <c r="E62" i="10"/>
  <c r="B4" i="10"/>
  <c r="B15" i="10"/>
  <c r="H20" i="10"/>
  <c r="V104" i="10" s="1"/>
  <c r="B379" i="10"/>
  <c r="B371" i="10"/>
  <c r="B363" i="10"/>
  <c r="B355" i="10"/>
  <c r="B347" i="10"/>
  <c r="B339" i="10"/>
  <c r="B380" i="10"/>
  <c r="B372" i="10"/>
  <c r="B364" i="10"/>
  <c r="B356" i="10"/>
  <c r="B348" i="10"/>
  <c r="B340" i="10"/>
  <c r="B381" i="10"/>
  <c r="B373" i="10"/>
  <c r="B365" i="10"/>
  <c r="B357" i="10"/>
  <c r="B349" i="10"/>
  <c r="B341" i="10"/>
  <c r="B333" i="10"/>
  <c r="B382" i="10"/>
  <c r="B374" i="10"/>
  <c r="B366" i="10"/>
  <c r="B358" i="10"/>
  <c r="B350" i="10"/>
  <c r="B342" i="10"/>
  <c r="B383" i="10"/>
  <c r="B375" i="10"/>
  <c r="B367" i="10"/>
  <c r="B359" i="10"/>
  <c r="B351" i="10"/>
  <c r="B384" i="10"/>
  <c r="B376" i="10"/>
  <c r="B368" i="10"/>
  <c r="B360" i="10"/>
  <c r="B352" i="10"/>
  <c r="B344" i="10"/>
  <c r="B385" i="10"/>
  <c r="B377" i="10"/>
  <c r="B369" i="10"/>
  <c r="B361" i="10"/>
  <c r="B353" i="10"/>
  <c r="B345" i="10"/>
  <c r="B378" i="10"/>
  <c r="B327" i="10"/>
  <c r="B319" i="10"/>
  <c r="B311" i="10"/>
  <c r="B303" i="10"/>
  <c r="B295" i="10"/>
  <c r="B332" i="10"/>
  <c r="B370" i="10"/>
  <c r="B328" i="10"/>
  <c r="B320" i="10"/>
  <c r="B312" i="10"/>
  <c r="B304" i="10"/>
  <c r="B346" i="10"/>
  <c r="B337" i="10"/>
  <c r="B335" i="10"/>
  <c r="B362" i="10"/>
  <c r="B329" i="10"/>
  <c r="B321" i="10"/>
  <c r="B313" i="10"/>
  <c r="B330" i="10"/>
  <c r="B322" i="10"/>
  <c r="B314" i="10"/>
  <c r="B306" i="10"/>
  <c r="B298" i="10"/>
  <c r="B354" i="10"/>
  <c r="B323" i="10"/>
  <c r="B315" i="10"/>
  <c r="B307" i="10"/>
  <c r="B324" i="10"/>
  <c r="B316" i="10"/>
  <c r="B308" i="10"/>
  <c r="B331" i="10"/>
  <c r="B325" i="10"/>
  <c r="B317" i="10"/>
  <c r="B309" i="10"/>
  <c r="B336" i="10"/>
  <c r="B334" i="10"/>
  <c r="B305" i="10"/>
  <c r="B286" i="10"/>
  <c r="B278" i="10"/>
  <c r="B270" i="10"/>
  <c r="B262" i="10"/>
  <c r="B254" i="10"/>
  <c r="B318" i="10"/>
  <c r="B292" i="10"/>
  <c r="B343" i="10"/>
  <c r="B301" i="10"/>
  <c r="B287" i="10"/>
  <c r="B279" i="10"/>
  <c r="B271" i="10"/>
  <c r="B263" i="10"/>
  <c r="B310" i="10"/>
  <c r="B288" i="10"/>
  <c r="B280" i="10"/>
  <c r="B272" i="10"/>
  <c r="B264" i="10"/>
  <c r="B256" i="10"/>
  <c r="B293" i="10"/>
  <c r="B300" i="10"/>
  <c r="B296" i="10"/>
  <c r="B289" i="10"/>
  <c r="B281" i="10"/>
  <c r="B273" i="10"/>
  <c r="B265" i="10"/>
  <c r="B257" i="10"/>
  <c r="B249" i="10"/>
  <c r="B282" i="10"/>
  <c r="B294" i="10"/>
  <c r="B290" i="10"/>
  <c r="B283" i="10"/>
  <c r="B275" i="10"/>
  <c r="B267" i="10"/>
  <c r="B299" i="10"/>
  <c r="B297" i="10"/>
  <c r="B284" i="10"/>
  <c r="B276" i="10"/>
  <c r="B268" i="10"/>
  <c r="B338" i="10"/>
  <c r="B291" i="10"/>
  <c r="B260" i="10"/>
  <c r="B253" i="10"/>
  <c r="B246" i="10"/>
  <c r="B238" i="10"/>
  <c r="B230" i="10"/>
  <c r="B222" i="10"/>
  <c r="B214" i="10"/>
  <c r="B326" i="10"/>
  <c r="B285" i="10"/>
  <c r="B274" i="10"/>
  <c r="B239" i="10"/>
  <c r="B231" i="10"/>
  <c r="B255" i="10"/>
  <c r="B240" i="10"/>
  <c r="B232" i="10"/>
  <c r="B224" i="10"/>
  <c r="B216" i="10"/>
  <c r="B269" i="10"/>
  <c r="B247" i="10"/>
  <c r="B259" i="10"/>
  <c r="B250" i="10"/>
  <c r="B241" i="10"/>
  <c r="B233" i="10"/>
  <c r="B225" i="10"/>
  <c r="B217" i="10"/>
  <c r="B252" i="10"/>
  <c r="B242" i="10"/>
  <c r="B234" i="10"/>
  <c r="B226" i="10"/>
  <c r="B218" i="10"/>
  <c r="B302" i="10"/>
  <c r="B261" i="10"/>
  <c r="B248" i="10"/>
  <c r="B243" i="10"/>
  <c r="B235" i="10"/>
  <c r="B227" i="10"/>
  <c r="B219" i="10"/>
  <c r="B277" i="10"/>
  <c r="B258" i="10"/>
  <c r="B244" i="10"/>
  <c r="B236" i="10"/>
  <c r="B228" i="10"/>
  <c r="B215" i="10"/>
  <c r="B208" i="10"/>
  <c r="B204" i="10"/>
  <c r="B197" i="10"/>
  <c r="B189" i="10"/>
  <c r="B181" i="10"/>
  <c r="B173" i="10"/>
  <c r="B165" i="10"/>
  <c r="B245" i="10"/>
  <c r="B237" i="10"/>
  <c r="B229" i="10"/>
  <c r="B223" i="10"/>
  <c r="B198" i="10"/>
  <c r="B205" i="10"/>
  <c r="B211" i="10"/>
  <c r="B209" i="10"/>
  <c r="B199" i="10"/>
  <c r="B191" i="10"/>
  <c r="B183" i="10"/>
  <c r="B175" i="10"/>
  <c r="B167" i="10"/>
  <c r="B251" i="10"/>
  <c r="B200" i="10"/>
  <c r="B192" i="10"/>
  <c r="B184" i="10"/>
  <c r="B176" i="10"/>
  <c r="B168" i="10"/>
  <c r="B206" i="10"/>
  <c r="B213" i="10"/>
  <c r="B201" i="10"/>
  <c r="B193" i="10"/>
  <c r="B185" i="10"/>
  <c r="B177" i="10"/>
  <c r="B202" i="10"/>
  <c r="B194" i="10"/>
  <c r="B186" i="10"/>
  <c r="B178" i="10"/>
  <c r="B170" i="10"/>
  <c r="B220" i="10"/>
  <c r="B210" i="10"/>
  <c r="B207" i="10"/>
  <c r="B203" i="10"/>
  <c r="B195" i="10"/>
  <c r="B187" i="10"/>
  <c r="B179" i="10"/>
  <c r="B266" i="10"/>
  <c r="B182" i="10"/>
  <c r="B145" i="10"/>
  <c r="B137" i="10"/>
  <c r="B129" i="10"/>
  <c r="B121" i="10"/>
  <c r="B113" i="10"/>
  <c r="B212" i="10"/>
  <c r="B196" i="10"/>
  <c r="B161" i="10"/>
  <c r="B151" i="10"/>
  <c r="B190" i="10"/>
  <c r="B156" i="10"/>
  <c r="B146" i="10"/>
  <c r="B138" i="10"/>
  <c r="B130" i="10"/>
  <c r="B122" i="10"/>
  <c r="B152" i="10"/>
  <c r="B147" i="10"/>
  <c r="B139" i="10"/>
  <c r="B131" i="10"/>
  <c r="B123" i="10"/>
  <c r="B174" i="10"/>
  <c r="B162" i="10"/>
  <c r="B157" i="10"/>
  <c r="B172" i="10"/>
  <c r="B140" i="10"/>
  <c r="B132" i="10"/>
  <c r="B124" i="10"/>
  <c r="B116" i="10"/>
  <c r="B108" i="10"/>
  <c r="B100" i="10"/>
  <c r="V91" i="10" s="1"/>
  <c r="B153" i="10"/>
  <c r="B180" i="10"/>
  <c r="B171" i="10"/>
  <c r="B163" i="10"/>
  <c r="B158" i="10"/>
  <c r="B148" i="10"/>
  <c r="B141" i="10"/>
  <c r="B133" i="10"/>
  <c r="B169" i="10"/>
  <c r="B188" i="10"/>
  <c r="B142" i="10"/>
  <c r="B134" i="10"/>
  <c r="B159" i="10"/>
  <c r="B154" i="10"/>
  <c r="B149" i="10"/>
  <c r="B164" i="10"/>
  <c r="B143" i="10"/>
  <c r="B135" i="10"/>
  <c r="B144" i="10"/>
  <c r="B120" i="10"/>
  <c r="V92" i="10"/>
  <c r="V84" i="10"/>
  <c r="V68" i="10"/>
  <c r="B136" i="10"/>
  <c r="B110" i="10"/>
  <c r="B92" i="10"/>
  <c r="B84" i="10"/>
  <c r="B76" i="10"/>
  <c r="V76" i="10" s="1"/>
  <c r="B68" i="10"/>
  <c r="B114" i="10"/>
  <c r="B112" i="10"/>
  <c r="B155" i="10"/>
  <c r="B99" i="10"/>
  <c r="V99" i="10" s="1"/>
  <c r="B93" i="10"/>
  <c r="V93" i="10" s="1"/>
  <c r="B85" i="10"/>
  <c r="V85" i="10" s="1"/>
  <c r="B126" i="10"/>
  <c r="B125" i="10"/>
  <c r="B106" i="10"/>
  <c r="V86" i="10"/>
  <c r="B150" i="10"/>
  <c r="B127" i="10"/>
  <c r="B103" i="10"/>
  <c r="B94" i="10"/>
  <c r="V94" i="10" s="1"/>
  <c r="B86" i="10"/>
  <c r="B78" i="10"/>
  <c r="V78" i="10" s="1"/>
  <c r="B70" i="10"/>
  <c r="V70" i="10" s="1"/>
  <c r="B62" i="10"/>
  <c r="B166" i="10"/>
  <c r="B128" i="10"/>
  <c r="B119" i="10"/>
  <c r="V95" i="10"/>
  <c r="B95" i="10"/>
  <c r="B87" i="10"/>
  <c r="V87" i="10" s="1"/>
  <c r="B79" i="10"/>
  <c r="V79" i="10" s="1"/>
  <c r="B71" i="10"/>
  <c r="V71" i="10" s="1"/>
  <c r="B63" i="10"/>
  <c r="B221" i="10"/>
  <c r="B118" i="10"/>
  <c r="V100" i="10"/>
  <c r="B115" i="10"/>
  <c r="B104" i="10"/>
  <c r="B96" i="10"/>
  <c r="V96" i="10" s="1"/>
  <c r="B88" i="10"/>
  <c r="V88" i="10" s="1"/>
  <c r="B80" i="10"/>
  <c r="V80" i="10" s="1"/>
  <c r="B109" i="10"/>
  <c r="V89" i="10"/>
  <c r="B111" i="10"/>
  <c r="B107" i="10"/>
  <c r="B101" i="10"/>
  <c r="B97" i="10"/>
  <c r="V97" i="10" s="1"/>
  <c r="B89" i="10"/>
  <c r="B81" i="10"/>
  <c r="V81" i="10" s="1"/>
  <c r="B73" i="10"/>
  <c r="B117" i="10"/>
  <c r="B90" i="10"/>
  <c r="V90" i="10" s="1"/>
  <c r="B82" i="10"/>
  <c r="V82" i="10" s="1"/>
  <c r="B74" i="10"/>
  <c r="V74" i="10" s="1"/>
  <c r="AH29" i="10"/>
  <c r="AC34" i="10"/>
  <c r="K37" i="10"/>
  <c r="S42" i="10"/>
  <c r="B43" i="10"/>
  <c r="E44" i="10"/>
  <c r="W129" i="10"/>
  <c r="S50" i="10"/>
  <c r="B51" i="10"/>
  <c r="W137" i="10"/>
  <c r="S60" i="10"/>
  <c r="B160" i="10"/>
  <c r="W117" i="10"/>
  <c r="H28" i="10"/>
  <c r="V112" i="10" s="1"/>
  <c r="W113" i="10" s="1"/>
  <c r="V72" i="10"/>
  <c r="B10" i="10"/>
  <c r="B21" i="10"/>
  <c r="H27" i="10"/>
  <c r="V111" i="10" s="1"/>
  <c r="B30" i="10"/>
  <c r="W120" i="10"/>
  <c r="B57" i="10"/>
  <c r="V145" i="10"/>
  <c r="S61" i="10"/>
  <c r="V66" i="10"/>
  <c r="Z64" i="10"/>
  <c r="W64" i="10"/>
  <c r="N39" i="10"/>
  <c r="S41" i="10"/>
  <c r="B42" i="10"/>
  <c r="W43" i="10"/>
  <c r="W128" i="10"/>
  <c r="K45" i="10"/>
  <c r="N47" i="10"/>
  <c r="O53" i="10" s="1"/>
  <c r="S49" i="10"/>
  <c r="B50" i="10"/>
  <c r="E51" i="10"/>
  <c r="W51" i="10"/>
  <c r="W136" i="10"/>
  <c r="K53" i="10"/>
  <c r="N55" i="10"/>
  <c r="S56" i="10"/>
  <c r="E63" i="10"/>
  <c r="W142" i="10"/>
  <c r="U62" i="10"/>
  <c r="B77" i="10"/>
  <c r="V77" i="10" s="1"/>
  <c r="B105" i="10"/>
  <c r="B66" i="10"/>
  <c r="B69" i="10"/>
  <c r="V69" i="10" s="1"/>
  <c r="V75" i="10"/>
  <c r="V98" i="10"/>
  <c r="B16" i="10"/>
  <c r="W114" i="10"/>
  <c r="E56" i="10"/>
  <c r="B11" i="10"/>
  <c r="B22" i="10"/>
  <c r="S32" i="10"/>
  <c r="B33" i="10"/>
  <c r="N34" i="10"/>
  <c r="O38" i="10" s="1"/>
  <c r="B41" i="10"/>
  <c r="W127" i="10"/>
  <c r="B49" i="10"/>
  <c r="W135" i="10"/>
  <c r="B60" i="10"/>
  <c r="W62" i="10"/>
  <c r="T64" i="10"/>
  <c r="B83" i="10"/>
  <c r="B102" i="10"/>
  <c r="B5" i="10"/>
  <c r="B25" i="10"/>
  <c r="B17" i="10"/>
  <c r="W109" i="10"/>
  <c r="U55" i="10"/>
  <c r="X55" i="10" s="1"/>
  <c r="B56" i="10"/>
  <c r="W56" i="10"/>
  <c r="X56" i="10" s="1"/>
  <c r="B91" i="10"/>
  <c r="W141" i="10"/>
  <c r="W148" i="10"/>
  <c r="U59" i="9"/>
  <c r="U46" i="9"/>
  <c r="AC36" i="9"/>
  <c r="AA37" i="9"/>
  <c r="AD37" i="9" s="1"/>
  <c r="Z46" i="9"/>
  <c r="AA46" i="9" s="1"/>
  <c r="U41" i="9"/>
  <c r="X41" i="9" s="1"/>
  <c r="U54" i="9"/>
  <c r="X54" i="9" s="1"/>
  <c r="U45" i="9"/>
  <c r="X45" i="9" s="1"/>
  <c r="Z64" i="9"/>
  <c r="AC63" i="9" s="1"/>
  <c r="AC44" i="9"/>
  <c r="AA45" i="9"/>
  <c r="AD45" i="9" s="1"/>
  <c r="Z52" i="9"/>
  <c r="AA52" i="9" s="1"/>
  <c r="Z57" i="9"/>
  <c r="AA57" i="9" s="1"/>
  <c r="Z61" i="9"/>
  <c r="AA61" i="9" s="1"/>
  <c r="Z38" i="9"/>
  <c r="AA38" i="9" s="1"/>
  <c r="Z63" i="9"/>
  <c r="AC62" i="9" s="1"/>
  <c r="Z47" i="9"/>
  <c r="AA47" i="9" s="1"/>
  <c r="U42" i="9"/>
  <c r="U49" i="9"/>
  <c r="X49" i="9" s="1"/>
  <c r="Z42" i="9"/>
  <c r="AC41" i="9" s="1"/>
  <c r="U56" i="9"/>
  <c r="X56" i="9" s="1"/>
  <c r="U44" i="9"/>
  <c r="X44" i="9" s="1"/>
  <c r="Z39" i="9"/>
  <c r="AA39" i="9" s="1"/>
  <c r="S61" i="9"/>
  <c r="S63" i="9"/>
  <c r="S39" i="9"/>
  <c r="S62" i="9"/>
  <c r="S47" i="9"/>
  <c r="S42" i="9"/>
  <c r="W122" i="9"/>
  <c r="S54" i="9"/>
  <c r="S49" i="9"/>
  <c r="S41" i="9"/>
  <c r="S38" i="9"/>
  <c r="S58" i="9"/>
  <c r="S48" i="9"/>
  <c r="W131" i="9"/>
  <c r="W123" i="9"/>
  <c r="S40" i="9"/>
  <c r="AA32" i="9"/>
  <c r="AC31" i="9"/>
  <c r="AE31" i="9" s="1"/>
  <c r="AA36" i="9"/>
  <c r="AC35" i="9"/>
  <c r="O47" i="9"/>
  <c r="AC43" i="9"/>
  <c r="AA44" i="9"/>
  <c r="T60" i="9"/>
  <c r="U58" i="9"/>
  <c r="U60" i="9"/>
  <c r="X60" i="9" s="1"/>
  <c r="T62" i="9"/>
  <c r="T63" i="9"/>
  <c r="AA34" i="9"/>
  <c r="AC33" i="9"/>
  <c r="W116" i="9"/>
  <c r="T43" i="9"/>
  <c r="W121" i="9"/>
  <c r="U43" i="9"/>
  <c r="X43" i="9" s="1"/>
  <c r="U35" i="9"/>
  <c r="T45" i="9"/>
  <c r="AC57" i="9"/>
  <c r="AA58" i="9"/>
  <c r="W103" i="9"/>
  <c r="W108" i="9"/>
  <c r="AC32" i="9"/>
  <c r="AE32" i="9" s="1"/>
  <c r="AA33" i="9"/>
  <c r="AC34" i="9"/>
  <c r="AA35" i="9"/>
  <c r="T50" i="9"/>
  <c r="T37" i="9"/>
  <c r="T52" i="9"/>
  <c r="T53" i="9"/>
  <c r="AA62" i="9"/>
  <c r="AC61" i="9"/>
  <c r="U64" i="9"/>
  <c r="X64" i="9" s="1"/>
  <c r="AH26" i="9"/>
  <c r="X37" i="9"/>
  <c r="U52" i="9"/>
  <c r="T57" i="9"/>
  <c r="B10" i="9"/>
  <c r="B21" i="9"/>
  <c r="AG24" i="9"/>
  <c r="AH24" i="9" s="1"/>
  <c r="W111" i="9"/>
  <c r="B30" i="9"/>
  <c r="W120" i="9"/>
  <c r="K52" i="9"/>
  <c r="B64" i="9"/>
  <c r="B73" i="9"/>
  <c r="B91" i="9"/>
  <c r="B5" i="9"/>
  <c r="H10" i="9"/>
  <c r="B16" i="9"/>
  <c r="H21" i="9"/>
  <c r="V105" i="9" s="1"/>
  <c r="B25" i="9"/>
  <c r="H30" i="9"/>
  <c r="V114" i="9" s="1"/>
  <c r="W35" i="9"/>
  <c r="W50" i="9"/>
  <c r="AA51" i="9"/>
  <c r="N57" i="9"/>
  <c r="W59" i="9"/>
  <c r="AA60" i="9"/>
  <c r="B63" i="9"/>
  <c r="U63" i="9"/>
  <c r="B11" i="9"/>
  <c r="H16" i="9"/>
  <c r="B22" i="9"/>
  <c r="B33" i="9"/>
  <c r="N34" i="9"/>
  <c r="N37" i="9"/>
  <c r="N38" i="9"/>
  <c r="O44" i="9" s="1"/>
  <c r="B41" i="9"/>
  <c r="W42" i="9"/>
  <c r="W127" i="9"/>
  <c r="K44" i="9"/>
  <c r="N46" i="9"/>
  <c r="O50" i="9" s="1"/>
  <c r="B49" i="9"/>
  <c r="E50" i="9"/>
  <c r="U53" i="9"/>
  <c r="X53" i="9" s="1"/>
  <c r="B54" i="9"/>
  <c r="E59" i="9"/>
  <c r="K60" i="9"/>
  <c r="N61" i="9"/>
  <c r="B129" i="9"/>
  <c r="W135" i="9"/>
  <c r="H5" i="9"/>
  <c r="B17" i="9"/>
  <c r="H25" i="9"/>
  <c r="V109" i="9" s="1"/>
  <c r="B28" i="9"/>
  <c r="AG30" i="9"/>
  <c r="AH30" i="9" s="1"/>
  <c r="R39" i="9"/>
  <c r="U39" i="9" s="1"/>
  <c r="Z43" i="9"/>
  <c r="R47" i="9"/>
  <c r="U47" i="9" s="1"/>
  <c r="N52" i="9"/>
  <c r="S53" i="9"/>
  <c r="Z55" i="9"/>
  <c r="W63" i="9"/>
  <c r="W148" i="9"/>
  <c r="B74" i="9"/>
  <c r="B75" i="9"/>
  <c r="B90" i="9"/>
  <c r="W128" i="9"/>
  <c r="B6" i="9"/>
  <c r="W106" i="9"/>
  <c r="W117" i="9"/>
  <c r="S34" i="9"/>
  <c r="B35" i="9"/>
  <c r="AG38" i="9"/>
  <c r="AH38" i="9" s="1"/>
  <c r="B40" i="9"/>
  <c r="W126" i="9"/>
  <c r="AG46" i="9"/>
  <c r="AH46" i="9" s="1"/>
  <c r="B48" i="9"/>
  <c r="W134" i="9"/>
  <c r="Z50" i="9"/>
  <c r="B58" i="9"/>
  <c r="W143" i="9"/>
  <c r="Z59" i="9"/>
  <c r="B66" i="9"/>
  <c r="B144" i="9"/>
  <c r="B12" i="9"/>
  <c r="H17" i="9"/>
  <c r="V101" i="9" s="1"/>
  <c r="H28" i="9"/>
  <c r="V112" i="9" s="1"/>
  <c r="B31" i="9"/>
  <c r="T39" i="9"/>
  <c r="T47" i="9"/>
  <c r="E54" i="9"/>
  <c r="K56" i="9"/>
  <c r="W138" i="9"/>
  <c r="Z54" i="9"/>
  <c r="N56" i="9"/>
  <c r="S57" i="9"/>
  <c r="W58" i="9"/>
  <c r="R61" i="9"/>
  <c r="U61" i="9" s="1"/>
  <c r="X61" i="9" s="1"/>
  <c r="B62" i="9"/>
  <c r="W62" i="9"/>
  <c r="B18" i="9"/>
  <c r="AH22" i="9"/>
  <c r="AH25" i="9"/>
  <c r="W32" i="9"/>
  <c r="X32" i="9" s="1"/>
  <c r="W119" i="9"/>
  <c r="S36" i="9"/>
  <c r="B37" i="9"/>
  <c r="B39" i="9"/>
  <c r="W125" i="9"/>
  <c r="AG45" i="9"/>
  <c r="AH45" i="9" s="1"/>
  <c r="S46" i="9"/>
  <c r="B47" i="9"/>
  <c r="W133" i="9"/>
  <c r="N51" i="9"/>
  <c r="O54" i="9" s="1"/>
  <c r="AC55" i="9"/>
  <c r="B50" i="9"/>
  <c r="B7" i="9"/>
  <c r="B23" i="9"/>
  <c r="B26" i="9"/>
  <c r="B83" i="9"/>
  <c r="B99" i="9"/>
  <c r="B118" i="9"/>
  <c r="B137" i="9"/>
  <c r="B13" i="9"/>
  <c r="W107" i="9"/>
  <c r="W34" i="9"/>
  <c r="X34" i="9" s="1"/>
  <c r="E37" i="9"/>
  <c r="S37" i="9"/>
  <c r="B38" i="9"/>
  <c r="W39" i="9"/>
  <c r="W124" i="9"/>
  <c r="AA41" i="9"/>
  <c r="N43" i="9"/>
  <c r="O49" i="9" s="1"/>
  <c r="AG44" i="9"/>
  <c r="AH44" i="9" s="1"/>
  <c r="S45" i="9"/>
  <c r="B46" i="9"/>
  <c r="W47" i="9"/>
  <c r="W132" i="9"/>
  <c r="AA49" i="9"/>
  <c r="N55" i="9"/>
  <c r="O61" i="9" s="1"/>
  <c r="B57" i="9"/>
  <c r="W142" i="9"/>
  <c r="N64" i="9"/>
  <c r="W140" i="9"/>
  <c r="V144" i="9"/>
  <c r="W145" i="9" s="1"/>
  <c r="S60" i="9"/>
  <c r="B2" i="9"/>
  <c r="B19" i="9"/>
  <c r="W110" i="9"/>
  <c r="B29" i="9"/>
  <c r="B32" i="9"/>
  <c r="AG33" i="9"/>
  <c r="AH33" i="9" s="1"/>
  <c r="S51" i="9"/>
  <c r="B52" i="9"/>
  <c r="S56" i="9"/>
  <c r="K64" i="9"/>
  <c r="B104" i="9"/>
  <c r="B114" i="9"/>
  <c r="B8" i="9"/>
  <c r="W36" i="9"/>
  <c r="X36" i="9" s="1"/>
  <c r="W38" i="9"/>
  <c r="X38" i="9" s="1"/>
  <c r="AA40" i="9"/>
  <c r="N42" i="9"/>
  <c r="O48" i="9" s="1"/>
  <c r="S44" i="9"/>
  <c r="B45" i="9"/>
  <c r="W46" i="9"/>
  <c r="AA48" i="9"/>
  <c r="AG50" i="9"/>
  <c r="AH50" i="9" s="1"/>
  <c r="W52" i="9"/>
  <c r="N59" i="9"/>
  <c r="B65" i="9"/>
  <c r="B109" i="9"/>
  <c r="W146" i="9"/>
  <c r="B3" i="9"/>
  <c r="B14" i="9"/>
  <c r="B24" i="9"/>
  <c r="S33" i="9"/>
  <c r="B34" i="9"/>
  <c r="N35" i="9"/>
  <c r="AG35" i="9"/>
  <c r="AH35" i="9" s="1"/>
  <c r="E52" i="9"/>
  <c r="B67" i="9"/>
  <c r="B71" i="9"/>
  <c r="B82" i="9"/>
  <c r="B98" i="9"/>
  <c r="B20" i="9"/>
  <c r="K39" i="9"/>
  <c r="S43" i="9"/>
  <c r="B44" i="9"/>
  <c r="W130" i="9"/>
  <c r="R50" i="9"/>
  <c r="U50" i="9" s="1"/>
  <c r="B51" i="9"/>
  <c r="S55" i="9"/>
  <c r="B56" i="9"/>
  <c r="W141" i="9"/>
  <c r="B60" i="9"/>
  <c r="S64" i="9"/>
  <c r="B9" i="9"/>
  <c r="B27" i="9"/>
  <c r="S35" i="9"/>
  <c r="B36" i="9"/>
  <c r="S50" i="9"/>
  <c r="V136" i="9"/>
  <c r="S52" i="9"/>
  <c r="E62" i="9"/>
  <c r="N58" i="9"/>
  <c r="S59" i="9"/>
  <c r="B4" i="9"/>
  <c r="H20" i="9"/>
  <c r="V104" i="9" s="1"/>
  <c r="B379" i="9"/>
  <c r="B371" i="9"/>
  <c r="B363" i="9"/>
  <c r="B355" i="9"/>
  <c r="B347" i="9"/>
  <c r="B339" i="9"/>
  <c r="B380" i="9"/>
  <c r="B372" i="9"/>
  <c r="B364" i="9"/>
  <c r="B356" i="9"/>
  <c r="B348" i="9"/>
  <c r="B340" i="9"/>
  <c r="B381" i="9"/>
  <c r="B373" i="9"/>
  <c r="B365" i="9"/>
  <c r="B357" i="9"/>
  <c r="B349" i="9"/>
  <c r="B341" i="9"/>
  <c r="B333" i="9"/>
  <c r="B382" i="9"/>
  <c r="B374" i="9"/>
  <c r="B366" i="9"/>
  <c r="B358" i="9"/>
  <c r="B350" i="9"/>
  <c r="B342" i="9"/>
  <c r="B383" i="9"/>
  <c r="B375" i="9"/>
  <c r="B367" i="9"/>
  <c r="B359" i="9"/>
  <c r="B351" i="9"/>
  <c r="B343" i="9"/>
  <c r="B384" i="9"/>
  <c r="B376" i="9"/>
  <c r="B368" i="9"/>
  <c r="B360" i="9"/>
  <c r="B352" i="9"/>
  <c r="B344" i="9"/>
  <c r="B336" i="9"/>
  <c r="B385" i="9"/>
  <c r="B377" i="9"/>
  <c r="B369" i="9"/>
  <c r="B361" i="9"/>
  <c r="B353" i="9"/>
  <c r="B345" i="9"/>
  <c r="B337" i="9"/>
  <c r="B319" i="9"/>
  <c r="B311" i="9"/>
  <c r="B303" i="9"/>
  <c r="B338" i="9"/>
  <c r="B331" i="9"/>
  <c r="B322" i="9"/>
  <c r="B329" i="9"/>
  <c r="B312" i="9"/>
  <c r="B304" i="9"/>
  <c r="B296" i="9"/>
  <c r="B288" i="9"/>
  <c r="B346" i="9"/>
  <c r="B327" i="9"/>
  <c r="B325" i="9"/>
  <c r="B313" i="9"/>
  <c r="B305" i="9"/>
  <c r="B297" i="9"/>
  <c r="B289" i="9"/>
  <c r="B354" i="9"/>
  <c r="B320" i="9"/>
  <c r="B314" i="9"/>
  <c r="B306" i="9"/>
  <c r="B298" i="9"/>
  <c r="B362" i="9"/>
  <c r="B323" i="9"/>
  <c r="B332" i="9"/>
  <c r="B315" i="9"/>
  <c r="B307" i="9"/>
  <c r="B370" i="9"/>
  <c r="B330" i="9"/>
  <c r="B335" i="9"/>
  <c r="B321" i="9"/>
  <c r="B316" i="9"/>
  <c r="B308" i="9"/>
  <c r="B334" i="9"/>
  <c r="B287" i="9"/>
  <c r="B279" i="9"/>
  <c r="B271" i="9"/>
  <c r="B263" i="9"/>
  <c r="B317" i="9"/>
  <c r="B290" i="9"/>
  <c r="B378" i="9"/>
  <c r="B295" i="9"/>
  <c r="B293" i="9"/>
  <c r="B281" i="9"/>
  <c r="B273" i="9"/>
  <c r="B265" i="9"/>
  <c r="B257" i="9"/>
  <c r="B318" i="9"/>
  <c r="B326" i="9"/>
  <c r="B282" i="9"/>
  <c r="B274" i="9"/>
  <c r="B266" i="9"/>
  <c r="B258" i="9"/>
  <c r="B291" i="9"/>
  <c r="B302" i="9"/>
  <c r="B301" i="9"/>
  <c r="B283" i="9"/>
  <c r="B275" i="9"/>
  <c r="B267" i="9"/>
  <c r="B309" i="9"/>
  <c r="B300" i="9"/>
  <c r="B284" i="9"/>
  <c r="B276" i="9"/>
  <c r="B268" i="9"/>
  <c r="B324" i="9"/>
  <c r="B294" i="9"/>
  <c r="B261" i="9"/>
  <c r="B255" i="9"/>
  <c r="B248" i="9"/>
  <c r="B240" i="9"/>
  <c r="B232" i="9"/>
  <c r="B224" i="9"/>
  <c r="B310" i="9"/>
  <c r="B253" i="9"/>
  <c r="B249" i="9"/>
  <c r="B241" i="9"/>
  <c r="B233" i="9"/>
  <c r="B285" i="9"/>
  <c r="B280" i="9"/>
  <c r="B260" i="9"/>
  <c r="B269" i="9"/>
  <c r="B242" i="9"/>
  <c r="B234" i="9"/>
  <c r="B226" i="9"/>
  <c r="B292" i="9"/>
  <c r="B250" i="9"/>
  <c r="B243" i="9"/>
  <c r="B235" i="9"/>
  <c r="B227" i="9"/>
  <c r="B219" i="9"/>
  <c r="B286" i="9"/>
  <c r="B270" i="9"/>
  <c r="B259" i="9"/>
  <c r="B254" i="9"/>
  <c r="B251" i="9"/>
  <c r="B244" i="9"/>
  <c r="B236" i="9"/>
  <c r="B277" i="9"/>
  <c r="B256" i="9"/>
  <c r="B245" i="9"/>
  <c r="B237" i="9"/>
  <c r="B328" i="9"/>
  <c r="B299" i="9"/>
  <c r="B278" i="9"/>
  <c r="B246" i="9"/>
  <c r="B239" i="9"/>
  <c r="B231" i="9"/>
  <c r="B223" i="9"/>
  <c r="B212" i="9"/>
  <c r="B204" i="9"/>
  <c r="B196" i="9"/>
  <c r="B188" i="9"/>
  <c r="B230" i="9"/>
  <c r="B221" i="9"/>
  <c r="B218" i="9"/>
  <c r="B213" i="9"/>
  <c r="B205" i="9"/>
  <c r="B272" i="9"/>
  <c r="B247" i="9"/>
  <c r="B229" i="9"/>
  <c r="B214" i="9"/>
  <c r="B206" i="9"/>
  <c r="B198" i="9"/>
  <c r="B190" i="9"/>
  <c r="B215" i="9"/>
  <c r="B207" i="9"/>
  <c r="B199" i="9"/>
  <c r="B191" i="9"/>
  <c r="B264" i="9"/>
  <c r="B262" i="9"/>
  <c r="B208" i="9"/>
  <c r="B228" i="9"/>
  <c r="B216" i="9"/>
  <c r="B220" i="9"/>
  <c r="B186" i="9"/>
  <c r="B203" i="9"/>
  <c r="B197" i="9"/>
  <c r="B180" i="9"/>
  <c r="B172" i="9"/>
  <c r="B164" i="9"/>
  <c r="B156" i="9"/>
  <c r="B194" i="9"/>
  <c r="B184" i="9"/>
  <c r="B209" i="9"/>
  <c r="B202" i="9"/>
  <c r="B201" i="9"/>
  <c r="B181" i="9"/>
  <c r="B173" i="9"/>
  <c r="B165" i="9"/>
  <c r="B200" i="9"/>
  <c r="B210" i="9"/>
  <c r="B174" i="9"/>
  <c r="B166" i="9"/>
  <c r="B158" i="9"/>
  <c r="B182" i="9"/>
  <c r="B217" i="9"/>
  <c r="B211" i="9"/>
  <c r="B193" i="9"/>
  <c r="B175" i="9"/>
  <c r="B167" i="9"/>
  <c r="B252" i="9"/>
  <c r="B238" i="9"/>
  <c r="B187" i="9"/>
  <c r="B185" i="9"/>
  <c r="B176" i="9"/>
  <c r="B168" i="9"/>
  <c r="B225" i="9"/>
  <c r="B177" i="9"/>
  <c r="B169" i="9"/>
  <c r="B192" i="9"/>
  <c r="B183" i="9"/>
  <c r="B222" i="9"/>
  <c r="B171" i="9"/>
  <c r="B160" i="9"/>
  <c r="B146" i="9"/>
  <c r="B138" i="9"/>
  <c r="B130" i="9"/>
  <c r="B122" i="9"/>
  <c r="B179" i="9"/>
  <c r="B151" i="9"/>
  <c r="B154" i="9"/>
  <c r="B147" i="9"/>
  <c r="B139" i="9"/>
  <c r="B131" i="9"/>
  <c r="B123" i="9"/>
  <c r="B189" i="9"/>
  <c r="B148" i="9"/>
  <c r="B140" i="9"/>
  <c r="B132" i="9"/>
  <c r="B124" i="9"/>
  <c r="B116" i="9"/>
  <c r="B163" i="9"/>
  <c r="B152" i="9"/>
  <c r="B195" i="9"/>
  <c r="B141" i="9"/>
  <c r="B133" i="9"/>
  <c r="B125" i="9"/>
  <c r="B149" i="9"/>
  <c r="B162" i="9"/>
  <c r="B142" i="9"/>
  <c r="B134" i="9"/>
  <c r="B126" i="9"/>
  <c r="B159" i="9"/>
  <c r="B157" i="9"/>
  <c r="B161" i="9"/>
  <c r="B155" i="9"/>
  <c r="B143" i="9"/>
  <c r="B135" i="9"/>
  <c r="B127" i="9"/>
  <c r="B170" i="9"/>
  <c r="B150" i="9"/>
  <c r="B145" i="9"/>
  <c r="B110" i="9"/>
  <c r="B105" i="9"/>
  <c r="B100" i="9"/>
  <c r="V73" i="9" s="1"/>
  <c r="B92" i="9"/>
  <c r="B84" i="9"/>
  <c r="B76" i="9"/>
  <c r="B68" i="9"/>
  <c r="B115" i="9"/>
  <c r="B93" i="9"/>
  <c r="B85" i="9"/>
  <c r="B77" i="9"/>
  <c r="B69" i="9"/>
  <c r="B61" i="9"/>
  <c r="B53" i="9"/>
  <c r="B117" i="9"/>
  <c r="B106" i="9"/>
  <c r="B101" i="9"/>
  <c r="B111" i="9"/>
  <c r="B94" i="9"/>
  <c r="B86" i="9"/>
  <c r="B78" i="9"/>
  <c r="B70" i="9"/>
  <c r="B120" i="9"/>
  <c r="B121" i="9"/>
  <c r="B107" i="9"/>
  <c r="B102" i="9"/>
  <c r="B95" i="9"/>
  <c r="B87" i="9"/>
  <c r="B79" i="9"/>
  <c r="B153" i="9"/>
  <c r="B128" i="9"/>
  <c r="B119" i="9"/>
  <c r="B112" i="9"/>
  <c r="B96" i="9"/>
  <c r="B88" i="9"/>
  <c r="B80" i="9"/>
  <c r="B72" i="9"/>
  <c r="B136" i="9"/>
  <c r="B108" i="9"/>
  <c r="B113" i="9"/>
  <c r="B103" i="9"/>
  <c r="B97" i="9"/>
  <c r="B89" i="9"/>
  <c r="B81" i="9"/>
  <c r="K37" i="9"/>
  <c r="B43" i="9"/>
  <c r="W129" i="9"/>
  <c r="B55" i="9"/>
  <c r="W139" i="9"/>
  <c r="W147" i="9"/>
  <c r="U62" i="8"/>
  <c r="X62" i="8" s="1"/>
  <c r="Z52" i="8"/>
  <c r="AC51" i="8" s="1"/>
  <c r="Z57" i="8"/>
  <c r="AC56" i="8" s="1"/>
  <c r="U48" i="8"/>
  <c r="X48" i="8" s="1"/>
  <c r="U41" i="8"/>
  <c r="X41" i="8" s="1"/>
  <c r="Z41" i="8"/>
  <c r="AA41" i="8" s="1"/>
  <c r="U54" i="8"/>
  <c r="X54" i="8" s="1"/>
  <c r="U58" i="8"/>
  <c r="X58" i="8" s="1"/>
  <c r="Z49" i="8"/>
  <c r="AC48" i="8" s="1"/>
  <c r="AA51" i="8"/>
  <c r="AD51" i="8" s="1"/>
  <c r="AC61" i="8"/>
  <c r="AA62" i="8"/>
  <c r="AD62" i="8" s="1"/>
  <c r="AA38" i="8"/>
  <c r="AD38" i="8" s="1"/>
  <c r="AC37" i="8"/>
  <c r="U40" i="8"/>
  <c r="X40" i="8" s="1"/>
  <c r="Z60" i="8"/>
  <c r="AC59" i="8" s="1"/>
  <c r="U39" i="8"/>
  <c r="X39" i="8" s="1"/>
  <c r="U46" i="8"/>
  <c r="X46" i="8" s="1"/>
  <c r="Z64" i="8"/>
  <c r="AC44" i="8"/>
  <c r="Z46" i="8"/>
  <c r="AA46" i="8" s="1"/>
  <c r="U61" i="8"/>
  <c r="X61" i="8" s="1"/>
  <c r="U38" i="8"/>
  <c r="X38" i="8" s="1"/>
  <c r="W147" i="8"/>
  <c r="S38" i="8"/>
  <c r="S45" i="8"/>
  <c r="S37" i="8"/>
  <c r="S58" i="8"/>
  <c r="S55" i="8"/>
  <c r="S57" i="8"/>
  <c r="S50" i="8"/>
  <c r="S63" i="8"/>
  <c r="S42" i="8"/>
  <c r="S39" i="8"/>
  <c r="S49" i="8"/>
  <c r="W124" i="8"/>
  <c r="T37" i="8"/>
  <c r="AA53" i="8"/>
  <c r="AC52" i="8"/>
  <c r="O46" i="8"/>
  <c r="AD43" i="8"/>
  <c r="T36" i="8"/>
  <c r="T48" i="8"/>
  <c r="T47" i="8"/>
  <c r="T40" i="8"/>
  <c r="T39" i="8"/>
  <c r="AD45" i="8"/>
  <c r="T44" i="8"/>
  <c r="T45" i="8"/>
  <c r="T52" i="8"/>
  <c r="T53" i="8"/>
  <c r="O38" i="8"/>
  <c r="T56" i="8"/>
  <c r="AC43" i="8"/>
  <c r="AA44" i="8"/>
  <c r="AB45" i="8" s="1"/>
  <c r="T38" i="8"/>
  <c r="AA42" i="8"/>
  <c r="AC41" i="8"/>
  <c r="W52" i="8"/>
  <c r="H21" i="8"/>
  <c r="V105" i="8" s="1"/>
  <c r="B31" i="8"/>
  <c r="W32" i="8"/>
  <c r="R33" i="8"/>
  <c r="U33" i="8" s="1"/>
  <c r="X33" i="8" s="1"/>
  <c r="S41" i="8"/>
  <c r="AC42" i="8"/>
  <c r="T43" i="8"/>
  <c r="K50" i="8"/>
  <c r="K46" i="8"/>
  <c r="U47" i="8"/>
  <c r="X47" i="8" s="1"/>
  <c r="W132" i="8"/>
  <c r="W134" i="8"/>
  <c r="B51" i="8"/>
  <c r="W53" i="8"/>
  <c r="U56" i="8"/>
  <c r="N57" i="8"/>
  <c r="O61" i="8" s="1"/>
  <c r="B10" i="8"/>
  <c r="H15" i="8"/>
  <c r="B22" i="8"/>
  <c r="W112" i="8"/>
  <c r="AG38" i="8"/>
  <c r="AH38" i="8" s="1"/>
  <c r="Z39" i="8"/>
  <c r="W126" i="8"/>
  <c r="K44" i="8"/>
  <c r="W45" i="8"/>
  <c r="S47" i="8"/>
  <c r="U49" i="8"/>
  <c r="E57" i="8"/>
  <c r="V145" i="8"/>
  <c r="S61" i="8"/>
  <c r="S62" i="8"/>
  <c r="B107" i="8"/>
  <c r="H3" i="8"/>
  <c r="H4" i="8"/>
  <c r="B16" i="8"/>
  <c r="Z32" i="8"/>
  <c r="Z35" i="8"/>
  <c r="AA37" i="8"/>
  <c r="E51" i="8"/>
  <c r="U55" i="8"/>
  <c r="Z59" i="8"/>
  <c r="W59" i="8"/>
  <c r="X59" i="8" s="1"/>
  <c r="W106" i="8"/>
  <c r="AG25" i="8"/>
  <c r="AH25" i="8" s="1"/>
  <c r="E45" i="8"/>
  <c r="B41" i="8"/>
  <c r="B45" i="8"/>
  <c r="AG46" i="8"/>
  <c r="AH46" i="8" s="1"/>
  <c r="AG48" i="8"/>
  <c r="AH48" i="8" s="1"/>
  <c r="U57" i="8"/>
  <c r="L65" i="8" a="1"/>
  <c r="L65" i="8" s="1"/>
  <c r="T64" i="8"/>
  <c r="N34" i="8"/>
  <c r="B35" i="8"/>
  <c r="AC35" i="8"/>
  <c r="B43" i="8"/>
  <c r="N50" i="8"/>
  <c r="N51" i="8"/>
  <c r="O54" i="8" s="1"/>
  <c r="T58" i="8"/>
  <c r="AA48" i="8"/>
  <c r="AH22" i="8"/>
  <c r="B26" i="8"/>
  <c r="B29" i="8"/>
  <c r="R31" i="8"/>
  <c r="U32" i="8" s="1"/>
  <c r="X32" i="8" s="1"/>
  <c r="W116" i="8"/>
  <c r="AA36" i="8"/>
  <c r="E53" i="8"/>
  <c r="B49" i="8"/>
  <c r="W49" i="8"/>
  <c r="R50" i="8"/>
  <c r="E58" i="8"/>
  <c r="AA54" i="8"/>
  <c r="AB55" i="8" s="1"/>
  <c r="Z56" i="8"/>
  <c r="W56" i="8"/>
  <c r="E60" i="8"/>
  <c r="B6" i="8"/>
  <c r="H11" i="8"/>
  <c r="B23" i="8"/>
  <c r="Z33" i="8"/>
  <c r="S34" i="8"/>
  <c r="W123" i="8"/>
  <c r="E43" i="8"/>
  <c r="R44" i="8"/>
  <c r="V129" i="8"/>
  <c r="W130" i="8" s="1"/>
  <c r="S46" i="8"/>
  <c r="E55" i="8"/>
  <c r="K51" i="8"/>
  <c r="B12" i="8"/>
  <c r="B18" i="8"/>
  <c r="W107" i="8"/>
  <c r="H26" i="8"/>
  <c r="V110" i="8" s="1"/>
  <c r="B36" i="8"/>
  <c r="N37" i="8"/>
  <c r="O42" i="8" s="1"/>
  <c r="S40" i="8"/>
  <c r="R42" i="8"/>
  <c r="S44" i="8"/>
  <c r="AC54" i="8"/>
  <c r="AG23" i="8"/>
  <c r="AH23" i="8" s="1"/>
  <c r="K47" i="8"/>
  <c r="V127" i="8"/>
  <c r="W128" i="8" s="1"/>
  <c r="S43" i="8"/>
  <c r="W131" i="8"/>
  <c r="V136" i="8"/>
  <c r="S52" i="8"/>
  <c r="V137" i="8"/>
  <c r="W138" i="8" s="1"/>
  <c r="S53" i="8"/>
  <c r="S54" i="8"/>
  <c r="AC60" i="8"/>
  <c r="AA61" i="8"/>
  <c r="O55" i="8"/>
  <c r="E54" i="8"/>
  <c r="B7" i="8"/>
  <c r="H12" i="8"/>
  <c r="H18" i="8"/>
  <c r="V102" i="8" s="1"/>
  <c r="B27" i="8"/>
  <c r="AH29" i="8"/>
  <c r="B33" i="8"/>
  <c r="V120" i="8"/>
  <c r="S36" i="8"/>
  <c r="W44" i="8"/>
  <c r="S48" i="8"/>
  <c r="W50" i="8"/>
  <c r="K58" i="8"/>
  <c r="K59" i="8"/>
  <c r="T60" i="8"/>
  <c r="E42" i="8"/>
  <c r="B13" i="8"/>
  <c r="B19" i="8"/>
  <c r="B30" i="8"/>
  <c r="R35" i="8"/>
  <c r="U35" i="8" s="1"/>
  <c r="X35" i="8" s="1"/>
  <c r="N35" i="8"/>
  <c r="K42" i="8"/>
  <c r="K55" i="8"/>
  <c r="K53" i="8"/>
  <c r="K60" i="8"/>
  <c r="B59" i="8"/>
  <c r="U60" i="8"/>
  <c r="R63" i="8"/>
  <c r="U63" i="8" s="1"/>
  <c r="N63" i="8"/>
  <c r="B2" i="8"/>
  <c r="H7" i="8"/>
  <c r="H24" i="8"/>
  <c r="V108" i="8" s="1"/>
  <c r="W109" i="8" s="1"/>
  <c r="AG50" i="8"/>
  <c r="AH50" i="8" s="1"/>
  <c r="H29" i="8"/>
  <c r="V113" i="8" s="1"/>
  <c r="V117" i="8"/>
  <c r="S33" i="8"/>
  <c r="S35" i="8"/>
  <c r="AG41" i="8"/>
  <c r="AH41" i="8" s="1"/>
  <c r="B46" i="8"/>
  <c r="K49" i="8"/>
  <c r="E61" i="8"/>
  <c r="E63" i="8"/>
  <c r="B8" i="8"/>
  <c r="H13" i="8"/>
  <c r="H19" i="8"/>
  <c r="V103" i="8" s="1"/>
  <c r="W104" i="8" s="1"/>
  <c r="B379" i="8"/>
  <c r="B371" i="8"/>
  <c r="B363" i="8"/>
  <c r="B355" i="8"/>
  <c r="B380" i="8"/>
  <c r="B372" i="8"/>
  <c r="B381" i="8"/>
  <c r="B373" i="8"/>
  <c r="B365" i="8"/>
  <c r="B357" i="8"/>
  <c r="B349" i="8"/>
  <c r="B341" i="8"/>
  <c r="B333" i="8"/>
  <c r="B382" i="8"/>
  <c r="B374" i="8"/>
  <c r="B366" i="8"/>
  <c r="B358" i="8"/>
  <c r="B350" i="8"/>
  <c r="B342" i="8"/>
  <c r="B383" i="8"/>
  <c r="B375" i="8"/>
  <c r="B367" i="8"/>
  <c r="B359" i="8"/>
  <c r="B351" i="8"/>
  <c r="B343" i="8"/>
  <c r="B335" i="8"/>
  <c r="B384" i="8"/>
  <c r="B376" i="8"/>
  <c r="B368" i="8"/>
  <c r="B360" i="8"/>
  <c r="B352" i="8"/>
  <c r="B344" i="8"/>
  <c r="B336" i="8"/>
  <c r="B385" i="8"/>
  <c r="B377" i="8"/>
  <c r="B369" i="8"/>
  <c r="B361" i="8"/>
  <c r="B353" i="8"/>
  <c r="B345" i="8"/>
  <c r="B337" i="8"/>
  <c r="B346" i="8"/>
  <c r="B316" i="8"/>
  <c r="B308" i="8"/>
  <c r="B300" i="8"/>
  <c r="B292" i="8"/>
  <c r="B378" i="8"/>
  <c r="B340" i="8"/>
  <c r="B332" i="8"/>
  <c r="B347" i="8"/>
  <c r="B317" i="8"/>
  <c r="B309" i="8"/>
  <c r="B301" i="8"/>
  <c r="B370" i="8"/>
  <c r="B327" i="8"/>
  <c r="B322" i="8"/>
  <c r="B318" i="8"/>
  <c r="B310" i="8"/>
  <c r="B364" i="8"/>
  <c r="B348" i="8"/>
  <c r="B331" i="8"/>
  <c r="B329" i="8"/>
  <c r="B325" i="8"/>
  <c r="B356" i="8"/>
  <c r="B319" i="8"/>
  <c r="B311" i="8"/>
  <c r="B303" i="8"/>
  <c r="B323" i="8"/>
  <c r="B312" i="8"/>
  <c r="B304" i="8"/>
  <c r="B334" i="8"/>
  <c r="B313" i="8"/>
  <c r="B320" i="8"/>
  <c r="B338" i="8"/>
  <c r="B326" i="8"/>
  <c r="B314" i="8"/>
  <c r="B306" i="8"/>
  <c r="B330" i="8"/>
  <c r="B328" i="8"/>
  <c r="B324" i="8"/>
  <c r="B362" i="8"/>
  <c r="B354" i="8"/>
  <c r="B339" i="8"/>
  <c r="B287" i="8"/>
  <c r="B280" i="8"/>
  <c r="B272" i="8"/>
  <c r="B264" i="8"/>
  <c r="B298" i="8"/>
  <c r="B307" i="8"/>
  <c r="B302" i="8"/>
  <c r="B295" i="8"/>
  <c r="B281" i="8"/>
  <c r="B273" i="8"/>
  <c r="B288" i="8"/>
  <c r="B315" i="8"/>
  <c r="B282" i="8"/>
  <c r="B274" i="8"/>
  <c r="B266" i="8"/>
  <c r="B258" i="8"/>
  <c r="B296" i="8"/>
  <c r="B283" i="8"/>
  <c r="B275" i="8"/>
  <c r="B267" i="8"/>
  <c r="B259" i="8"/>
  <c r="B289" i="8"/>
  <c r="B299" i="8"/>
  <c r="B284" i="8"/>
  <c r="B276" i="8"/>
  <c r="B293" i="8"/>
  <c r="B285" i="8"/>
  <c r="B277" i="8"/>
  <c r="B297" i="8"/>
  <c r="B290" i="8"/>
  <c r="B294" i="8"/>
  <c r="B321" i="8"/>
  <c r="B305" i="8"/>
  <c r="B252" i="8"/>
  <c r="B244" i="8"/>
  <c r="B236" i="8"/>
  <c r="B228" i="8"/>
  <c r="B220" i="8"/>
  <c r="B263" i="8"/>
  <c r="B253" i="8"/>
  <c r="B245" i="8"/>
  <c r="B237" i="8"/>
  <c r="B229" i="8"/>
  <c r="B270" i="8"/>
  <c r="B260" i="8"/>
  <c r="B254" i="8"/>
  <c r="B246" i="8"/>
  <c r="B238" i="8"/>
  <c r="B230" i="8"/>
  <c r="B222" i="8"/>
  <c r="B286" i="8"/>
  <c r="B265" i="8"/>
  <c r="B255" i="8"/>
  <c r="B247" i="8"/>
  <c r="B239" i="8"/>
  <c r="B231" i="8"/>
  <c r="B278" i="8"/>
  <c r="B262" i="8"/>
  <c r="B256" i="8"/>
  <c r="B248" i="8"/>
  <c r="B240" i="8"/>
  <c r="B232" i="8"/>
  <c r="B269" i="8"/>
  <c r="B249" i="8"/>
  <c r="B241" i="8"/>
  <c r="B291" i="8"/>
  <c r="B279" i="8"/>
  <c r="B250" i="8"/>
  <c r="B242" i="8"/>
  <c r="B223" i="8"/>
  <c r="B214" i="8"/>
  <c r="B206" i="8"/>
  <c r="B198" i="8"/>
  <c r="B190" i="8"/>
  <c r="B182" i="8"/>
  <c r="B174" i="8"/>
  <c r="B257" i="8"/>
  <c r="B233" i="8"/>
  <c r="B225" i="8"/>
  <c r="B215" i="8"/>
  <c r="B207" i="8"/>
  <c r="B199" i="8"/>
  <c r="B268" i="8"/>
  <c r="B251" i="8"/>
  <c r="B234" i="8"/>
  <c r="B271" i="8"/>
  <c r="B216" i="8"/>
  <c r="B208" i="8"/>
  <c r="B200" i="8"/>
  <c r="B192" i="8"/>
  <c r="B227" i="8"/>
  <c r="B221" i="8"/>
  <c r="B217" i="8"/>
  <c r="B209" i="8"/>
  <c r="B201" i="8"/>
  <c r="B193" i="8"/>
  <c r="B185" i="8"/>
  <c r="B261" i="8"/>
  <c r="B235" i="8"/>
  <c r="B224" i="8"/>
  <c r="B218" i="8"/>
  <c r="B210" i="8"/>
  <c r="B202" i="8"/>
  <c r="B219" i="8"/>
  <c r="B211" i="8"/>
  <c r="B203" i="8"/>
  <c r="B226" i="8"/>
  <c r="B212" i="8"/>
  <c r="B204" i="8"/>
  <c r="B170" i="8"/>
  <c r="B162" i="8"/>
  <c r="B154" i="8"/>
  <c r="B146" i="8"/>
  <c r="B138" i="8"/>
  <c r="B130" i="8"/>
  <c r="B189" i="8"/>
  <c r="B186" i="8"/>
  <c r="B184" i="8"/>
  <c r="B177" i="8"/>
  <c r="B163" i="8"/>
  <c r="B155" i="8"/>
  <c r="B147" i="8"/>
  <c r="B171" i="8"/>
  <c r="B164" i="8"/>
  <c r="B156" i="8"/>
  <c r="B148" i="8"/>
  <c r="B140" i="8"/>
  <c r="B180" i="8"/>
  <c r="B213" i="8"/>
  <c r="B188" i="8"/>
  <c r="B175" i="8"/>
  <c r="B172" i="8"/>
  <c r="B165" i="8"/>
  <c r="B157" i="8"/>
  <c r="B149" i="8"/>
  <c r="B141" i="8"/>
  <c r="B133" i="8"/>
  <c r="B194" i="8"/>
  <c r="B195" i="8"/>
  <c r="B178" i="8"/>
  <c r="B166" i="8"/>
  <c r="B158" i="8"/>
  <c r="B150" i="8"/>
  <c r="B205" i="8"/>
  <c r="B191" i="8"/>
  <c r="B183" i="8"/>
  <c r="B167" i="8"/>
  <c r="B159" i="8"/>
  <c r="B151" i="8"/>
  <c r="B196" i="8"/>
  <c r="B187" i="8"/>
  <c r="B173" i="8"/>
  <c r="B243" i="8"/>
  <c r="B169" i="8"/>
  <c r="B161" i="8"/>
  <c r="B143" i="8"/>
  <c r="B125" i="8"/>
  <c r="B117" i="8"/>
  <c r="B109" i="8"/>
  <c r="B101" i="8"/>
  <c r="B93" i="8"/>
  <c r="B137" i="8"/>
  <c r="B126" i="8"/>
  <c r="B118" i="8"/>
  <c r="B110" i="8"/>
  <c r="B102" i="8"/>
  <c r="B142" i="8"/>
  <c r="B132" i="8"/>
  <c r="B153" i="8"/>
  <c r="B134" i="8"/>
  <c r="B127" i="8"/>
  <c r="B119" i="8"/>
  <c r="B111" i="8"/>
  <c r="B139" i="8"/>
  <c r="B181" i="8"/>
  <c r="B120" i="8"/>
  <c r="B112" i="8"/>
  <c r="B104" i="8"/>
  <c r="B168" i="8"/>
  <c r="B136" i="8"/>
  <c r="B176" i="8"/>
  <c r="B160" i="8"/>
  <c r="B121" i="8"/>
  <c r="B113" i="8"/>
  <c r="B105" i="8"/>
  <c r="B128" i="8"/>
  <c r="B179" i="8"/>
  <c r="B122" i="8"/>
  <c r="B114" i="8"/>
  <c r="B145" i="8"/>
  <c r="B131" i="8"/>
  <c r="B123" i="8"/>
  <c r="B115" i="8"/>
  <c r="B197" i="8"/>
  <c r="B152" i="8"/>
  <c r="B135" i="8"/>
  <c r="B100" i="8"/>
  <c r="V98" i="8"/>
  <c r="B84" i="8"/>
  <c r="B76" i="8"/>
  <c r="B68" i="8"/>
  <c r="B60" i="8"/>
  <c r="B52" i="8"/>
  <c r="B44" i="8"/>
  <c r="B20" i="8"/>
  <c r="B108" i="8"/>
  <c r="B89" i="8"/>
  <c r="V69" i="8"/>
  <c r="B34" i="8"/>
  <c r="B24" i="8"/>
  <c r="B14" i="8"/>
  <c r="B129" i="8"/>
  <c r="V100" i="8"/>
  <c r="B94" i="8"/>
  <c r="B85" i="8"/>
  <c r="B77" i="8"/>
  <c r="B69" i="8"/>
  <c r="B61" i="8"/>
  <c r="B53" i="8"/>
  <c r="B78" i="8"/>
  <c r="V78" i="8" s="1"/>
  <c r="B70" i="8"/>
  <c r="B62" i="8"/>
  <c r="B54" i="8"/>
  <c r="B86" i="8"/>
  <c r="B97" i="8"/>
  <c r="V97" i="8" s="1"/>
  <c r="B92" i="8"/>
  <c r="V92" i="8" s="1"/>
  <c r="B79" i="8"/>
  <c r="B71" i="8"/>
  <c r="B63" i="8"/>
  <c r="B55" i="8"/>
  <c r="B47" i="8"/>
  <c r="B39" i="8"/>
  <c r="B37" i="8"/>
  <c r="B144" i="8"/>
  <c r="B124" i="8"/>
  <c r="B99" i="8"/>
  <c r="B95" i="8"/>
  <c r="B90" i="8"/>
  <c r="B87" i="8"/>
  <c r="B80" i="8"/>
  <c r="B72" i="8"/>
  <c r="B64" i="8"/>
  <c r="B56" i="8"/>
  <c r="B116" i="8"/>
  <c r="B81" i="8"/>
  <c r="V81" i="8" s="1"/>
  <c r="B73" i="8"/>
  <c r="B65" i="8"/>
  <c r="V65" i="8" s="1"/>
  <c r="B57" i="8"/>
  <c r="B106" i="8"/>
  <c r="B88" i="8"/>
  <c r="B82" i="8"/>
  <c r="B74" i="8"/>
  <c r="B66" i="8"/>
  <c r="B96" i="8"/>
  <c r="B91" i="8"/>
  <c r="V84" i="8"/>
  <c r="V68" i="8"/>
  <c r="H30" i="8"/>
  <c r="V114" i="8" s="1"/>
  <c r="S32" i="8"/>
  <c r="K39" i="8"/>
  <c r="B40" i="8"/>
  <c r="Z40" i="8"/>
  <c r="N41" i="8"/>
  <c r="E50" i="8"/>
  <c r="N45" i="8"/>
  <c r="O51" i="8" s="1"/>
  <c r="Z50" i="8"/>
  <c r="O58" i="8"/>
  <c r="E62" i="8"/>
  <c r="E64" i="8"/>
  <c r="W60" i="8"/>
  <c r="K62" i="8"/>
  <c r="T33" i="8"/>
  <c r="K38" i="8"/>
  <c r="B42" i="8"/>
  <c r="B50" i="8"/>
  <c r="R52" i="8"/>
  <c r="U52" i="8" s="1"/>
  <c r="N53" i="8"/>
  <c r="T62" i="8"/>
  <c r="AA63" i="8"/>
  <c r="AC62" i="8"/>
  <c r="B103" i="8"/>
  <c r="W144" i="8"/>
  <c r="S56" i="8"/>
  <c r="W143" i="8"/>
  <c r="S64" i="8"/>
  <c r="W57" i="8"/>
  <c r="W142" i="8"/>
  <c r="N61" i="8"/>
  <c r="W119" i="8"/>
  <c r="W133" i="8"/>
  <c r="W141" i="8"/>
  <c r="AA58" i="8"/>
  <c r="N60" i="8"/>
  <c r="W64" i="8"/>
  <c r="W55" i="8"/>
  <c r="W140" i="8"/>
  <c r="N59" i="8"/>
  <c r="O64" i="8" s="1"/>
  <c r="W63" i="8"/>
  <c r="W148" i="8"/>
  <c r="W125" i="8"/>
  <c r="W139" i="8"/>
  <c r="S60" i="8"/>
  <c r="W135" i="8"/>
  <c r="W121" i="8"/>
  <c r="W122" i="8"/>
  <c r="S51" i="8"/>
  <c r="S59" i="8"/>
  <c r="U61" i="7"/>
  <c r="X61" i="7" s="1"/>
  <c r="AB56" i="7"/>
  <c r="Z58" i="7"/>
  <c r="AC57" i="7" s="1"/>
  <c r="U50" i="7"/>
  <c r="X50" i="7" s="1"/>
  <c r="AC39" i="7"/>
  <c r="AA40" i="7"/>
  <c r="AD40" i="7" s="1"/>
  <c r="U59" i="7"/>
  <c r="X59" i="7" s="1"/>
  <c r="U60" i="7"/>
  <c r="X60" i="7" s="1"/>
  <c r="U47" i="7"/>
  <c r="X47" i="7" s="1"/>
  <c r="U52" i="7"/>
  <c r="U49" i="7"/>
  <c r="X49" i="7" s="1"/>
  <c r="Z52" i="7"/>
  <c r="AC51" i="7" s="1"/>
  <c r="U54" i="7"/>
  <c r="X54" i="7" s="1"/>
  <c r="AA48" i="7"/>
  <c r="AB48" i="7" s="1"/>
  <c r="AC47" i="7"/>
  <c r="AC53" i="7"/>
  <c r="AA54" i="7"/>
  <c r="AD54" i="7" s="1"/>
  <c r="AA63" i="7"/>
  <c r="AD63" i="7" s="1"/>
  <c r="AC62" i="7"/>
  <c r="U58" i="7"/>
  <c r="X58" i="7" s="1"/>
  <c r="Z41" i="7"/>
  <c r="AC40" i="7" s="1"/>
  <c r="Z44" i="7"/>
  <c r="AC43" i="7" s="1"/>
  <c r="AC55" i="7"/>
  <c r="Z60" i="7"/>
  <c r="AC59" i="7" s="1"/>
  <c r="Z57" i="7"/>
  <c r="AC56" i="7" s="1"/>
  <c r="AC63" i="7"/>
  <c r="Z43" i="7"/>
  <c r="AC42" i="7" s="1"/>
  <c r="U51" i="7"/>
  <c r="Z51" i="7"/>
  <c r="AC50" i="7" s="1"/>
  <c r="U62" i="7"/>
  <c r="U45" i="7"/>
  <c r="X45" i="7" s="1"/>
  <c r="U56" i="7"/>
  <c r="X56" i="7" s="1"/>
  <c r="AC54" i="7"/>
  <c r="W148" i="7"/>
  <c r="S63" i="7"/>
  <c r="S57" i="7"/>
  <c r="S39" i="7"/>
  <c r="S50" i="7"/>
  <c r="S56" i="7"/>
  <c r="S49" i="7"/>
  <c r="S41" i="7"/>
  <c r="S38" i="7"/>
  <c r="S55" i="7"/>
  <c r="S58" i="7"/>
  <c r="S64" i="7"/>
  <c r="W102" i="7"/>
  <c r="AF31" i="7"/>
  <c r="AG52" i="7" s="1"/>
  <c r="AH52" i="7" s="1"/>
  <c r="AD45" i="7"/>
  <c r="AC35" i="7"/>
  <c r="AA36" i="7"/>
  <c r="AC32" i="7"/>
  <c r="AE32" i="7" s="1"/>
  <c r="AA33" i="7"/>
  <c r="T45" i="7"/>
  <c r="T44" i="7"/>
  <c r="U41" i="7"/>
  <c r="X41" i="7" s="1"/>
  <c r="U48" i="7"/>
  <c r="X48" i="7" s="1"/>
  <c r="U40" i="7"/>
  <c r="X40" i="7" s="1"/>
  <c r="AD32" i="7"/>
  <c r="AB32" i="7"/>
  <c r="B2" i="7"/>
  <c r="H7" i="7"/>
  <c r="B19" i="7"/>
  <c r="H26" i="7"/>
  <c r="V110" i="7" s="1"/>
  <c r="B29" i="7"/>
  <c r="B35" i="7"/>
  <c r="T38" i="7"/>
  <c r="E40" i="7"/>
  <c r="AC44" i="7"/>
  <c r="B48" i="7"/>
  <c r="AC48" i="7"/>
  <c r="AA49" i="7"/>
  <c r="B57" i="7"/>
  <c r="B58" i="7"/>
  <c r="B3" i="7"/>
  <c r="B14" i="7"/>
  <c r="H19" i="7"/>
  <c r="V103" i="7" s="1"/>
  <c r="B24" i="7"/>
  <c r="H29" i="7"/>
  <c r="V113" i="7" s="1"/>
  <c r="W119" i="7"/>
  <c r="AA37" i="7"/>
  <c r="N38" i="7"/>
  <c r="K44" i="7"/>
  <c r="B45" i="7"/>
  <c r="W52" i="7"/>
  <c r="AA53" i="7"/>
  <c r="W141" i="7"/>
  <c r="V143" i="7"/>
  <c r="S59" i="7"/>
  <c r="B89" i="7"/>
  <c r="H8" i="7"/>
  <c r="B20" i="7"/>
  <c r="AG44" i="7"/>
  <c r="AH44" i="7" s="1"/>
  <c r="AH26" i="7"/>
  <c r="K41" i="7"/>
  <c r="W126" i="7"/>
  <c r="W46" i="7"/>
  <c r="N47" i="7"/>
  <c r="B49" i="7"/>
  <c r="H3" i="7"/>
  <c r="B9" i="7"/>
  <c r="H14" i="7"/>
  <c r="H24" i="7"/>
  <c r="V108" i="7" s="1"/>
  <c r="B27" i="7"/>
  <c r="N32" i="7"/>
  <c r="B33" i="7"/>
  <c r="B39" i="7"/>
  <c r="E54" i="7"/>
  <c r="E55" i="7"/>
  <c r="AG49" i="7"/>
  <c r="AH49" i="7" s="1"/>
  <c r="Z50" i="7"/>
  <c r="W51" i="7"/>
  <c r="AA61" i="7"/>
  <c r="B64" i="7"/>
  <c r="T47" i="7"/>
  <c r="B4" i="7"/>
  <c r="B15" i="7"/>
  <c r="B379" i="7"/>
  <c r="B371" i="7"/>
  <c r="B363" i="7"/>
  <c r="B380" i="7"/>
  <c r="B372" i="7"/>
  <c r="B364" i="7"/>
  <c r="B356" i="7"/>
  <c r="B348" i="7"/>
  <c r="B340" i="7"/>
  <c r="B381" i="7"/>
  <c r="B373" i="7"/>
  <c r="B365" i="7"/>
  <c r="B357" i="7"/>
  <c r="B349" i="7"/>
  <c r="B341" i="7"/>
  <c r="B333" i="7"/>
  <c r="B382" i="7"/>
  <c r="B374" i="7"/>
  <c r="B366" i="7"/>
  <c r="B358" i="7"/>
  <c r="B350" i="7"/>
  <c r="B342" i="7"/>
  <c r="B383" i="7"/>
  <c r="B375" i="7"/>
  <c r="B367" i="7"/>
  <c r="B359" i="7"/>
  <c r="B351" i="7"/>
  <c r="B343" i="7"/>
  <c r="B384" i="7"/>
  <c r="B376" i="7"/>
  <c r="B368" i="7"/>
  <c r="B360" i="7"/>
  <c r="B352" i="7"/>
  <c r="B344" i="7"/>
  <c r="B385" i="7"/>
  <c r="B377" i="7"/>
  <c r="B369" i="7"/>
  <c r="B361" i="7"/>
  <c r="B353" i="7"/>
  <c r="B345" i="7"/>
  <c r="B378" i="7"/>
  <c r="B347" i="7"/>
  <c r="B328" i="7"/>
  <c r="B320" i="7"/>
  <c r="B312" i="7"/>
  <c r="B304" i="7"/>
  <c r="B336" i="7"/>
  <c r="B370" i="7"/>
  <c r="B354" i="7"/>
  <c r="B334" i="7"/>
  <c r="B329" i="7"/>
  <c r="B321" i="7"/>
  <c r="B313" i="7"/>
  <c r="B305" i="7"/>
  <c r="B297" i="7"/>
  <c r="B339" i="7"/>
  <c r="B332" i="7"/>
  <c r="B322" i="7"/>
  <c r="B314" i="7"/>
  <c r="B306" i="7"/>
  <c r="B298" i="7"/>
  <c r="B355" i="7"/>
  <c r="B338" i="7"/>
  <c r="B323" i="7"/>
  <c r="B315" i="7"/>
  <c r="B307" i="7"/>
  <c r="B299" i="7"/>
  <c r="B291" i="7"/>
  <c r="B362" i="7"/>
  <c r="B330" i="7"/>
  <c r="B324" i="7"/>
  <c r="B316" i="7"/>
  <c r="B308" i="7"/>
  <c r="B300" i="7"/>
  <c r="B337" i="7"/>
  <c r="B335" i="7"/>
  <c r="B325" i="7"/>
  <c r="B317" i="7"/>
  <c r="B309" i="7"/>
  <c r="B301" i="7"/>
  <c r="B326" i="7"/>
  <c r="B318" i="7"/>
  <c r="B310" i="7"/>
  <c r="B302" i="7"/>
  <c r="B294" i="7"/>
  <c r="B346" i="7"/>
  <c r="B331" i="7"/>
  <c r="B286" i="7"/>
  <c r="B275" i="7"/>
  <c r="B267" i="7"/>
  <c r="B259" i="7"/>
  <c r="B296" i="7"/>
  <c r="B283" i="7"/>
  <c r="B295" i="7"/>
  <c r="B292" i="7"/>
  <c r="B287" i="7"/>
  <c r="B277" i="7"/>
  <c r="B269" i="7"/>
  <c r="B261" i="7"/>
  <c r="B253" i="7"/>
  <c r="B245" i="7"/>
  <c r="B327" i="7"/>
  <c r="B278" i="7"/>
  <c r="B270" i="7"/>
  <c r="B262" i="7"/>
  <c r="B254" i="7"/>
  <c r="B284" i="7"/>
  <c r="B319" i="7"/>
  <c r="B288" i="7"/>
  <c r="B279" i="7"/>
  <c r="B271" i="7"/>
  <c r="B263" i="7"/>
  <c r="B311" i="7"/>
  <c r="B280" i="7"/>
  <c r="B272" i="7"/>
  <c r="B264" i="7"/>
  <c r="B256" i="7"/>
  <c r="B293" i="7"/>
  <c r="B285" i="7"/>
  <c r="B303" i="7"/>
  <c r="B289" i="7"/>
  <c r="B281" i="7"/>
  <c r="B273" i="7"/>
  <c r="B265" i="7"/>
  <c r="B258" i="7"/>
  <c r="B251" i="7"/>
  <c r="B249" i="7"/>
  <c r="B238" i="7"/>
  <c r="B226" i="7"/>
  <c r="B218" i="7"/>
  <c r="B210" i="7"/>
  <c r="B202" i="7"/>
  <c r="B282" i="7"/>
  <c r="B244" i="7"/>
  <c r="B234" i="7"/>
  <c r="B257" i="7"/>
  <c r="B227" i="7"/>
  <c r="B219" i="7"/>
  <c r="B211" i="7"/>
  <c r="B260" i="7"/>
  <c r="B247" i="7"/>
  <c r="B235" i="7"/>
  <c r="B228" i="7"/>
  <c r="B220" i="7"/>
  <c r="B212" i="7"/>
  <c r="B268" i="7"/>
  <c r="B239" i="7"/>
  <c r="B242" i="7"/>
  <c r="B276" i="7"/>
  <c r="B236" i="7"/>
  <c r="B290" i="7"/>
  <c r="B255" i="7"/>
  <c r="B252" i="7"/>
  <c r="B230" i="7"/>
  <c r="B222" i="7"/>
  <c r="B214" i="7"/>
  <c r="B206" i="7"/>
  <c r="B250" i="7"/>
  <c r="B248" i="7"/>
  <c r="B240" i="7"/>
  <c r="B231" i="7"/>
  <c r="B223" i="7"/>
  <c r="B243" i="7"/>
  <c r="B237" i="7"/>
  <c r="B232" i="7"/>
  <c r="B224" i="7"/>
  <c r="B216" i="7"/>
  <c r="B208" i="7"/>
  <c r="B266" i="7"/>
  <c r="B246" i="7"/>
  <c r="B194" i="7"/>
  <c r="B186" i="7"/>
  <c r="B178" i="7"/>
  <c r="B170" i="7"/>
  <c r="B162" i="7"/>
  <c r="B199" i="7"/>
  <c r="B187" i="7"/>
  <c r="B179" i="7"/>
  <c r="B215" i="7"/>
  <c r="B213" i="7"/>
  <c r="B195" i="7"/>
  <c r="B188" i="7"/>
  <c r="B180" i="7"/>
  <c r="B172" i="7"/>
  <c r="B205" i="7"/>
  <c r="B203" i="7"/>
  <c r="B196" i="7"/>
  <c r="B189" i="7"/>
  <c r="B181" i="7"/>
  <c r="B173" i="7"/>
  <c r="B200" i="7"/>
  <c r="B274" i="7"/>
  <c r="B221" i="7"/>
  <c r="B217" i="7"/>
  <c r="B190" i="7"/>
  <c r="B241" i="7"/>
  <c r="B229" i="7"/>
  <c r="B225" i="7"/>
  <c r="B209" i="7"/>
  <c r="B197" i="7"/>
  <c r="B191" i="7"/>
  <c r="B233" i="7"/>
  <c r="B207" i="7"/>
  <c r="B192" i="7"/>
  <c r="B184" i="7"/>
  <c r="B193" i="7"/>
  <c r="B157" i="7"/>
  <c r="B201" i="7"/>
  <c r="B167" i="7"/>
  <c r="B165" i="7"/>
  <c r="B158" i="7"/>
  <c r="B150" i="7"/>
  <c r="B142" i="7"/>
  <c r="B134" i="7"/>
  <c r="B126" i="7"/>
  <c r="B174" i="7"/>
  <c r="B169" i="7"/>
  <c r="B204" i="7"/>
  <c r="B182" i="7"/>
  <c r="B159" i="7"/>
  <c r="B151" i="7"/>
  <c r="B143" i="7"/>
  <c r="B135" i="7"/>
  <c r="B127" i="7"/>
  <c r="B183" i="7"/>
  <c r="B171" i="7"/>
  <c r="B152" i="7"/>
  <c r="B144" i="7"/>
  <c r="B136" i="7"/>
  <c r="B128" i="7"/>
  <c r="B163" i="7"/>
  <c r="B153" i="7"/>
  <c r="B145" i="7"/>
  <c r="B137" i="7"/>
  <c r="B129" i="7"/>
  <c r="B185" i="7"/>
  <c r="B177" i="7"/>
  <c r="B168" i="7"/>
  <c r="B166" i="7"/>
  <c r="B160" i="7"/>
  <c r="B176" i="7"/>
  <c r="B154" i="7"/>
  <c r="B146" i="7"/>
  <c r="B138" i="7"/>
  <c r="B130" i="7"/>
  <c r="B175" i="7"/>
  <c r="B139" i="7"/>
  <c r="B156" i="7"/>
  <c r="B140" i="7"/>
  <c r="B133" i="7"/>
  <c r="B121" i="7"/>
  <c r="B117" i="7"/>
  <c r="B124" i="7"/>
  <c r="B107" i="7"/>
  <c r="B99" i="7"/>
  <c r="B91" i="7"/>
  <c r="B83" i="7"/>
  <c r="B147" i="7"/>
  <c r="V100" i="7"/>
  <c r="V84" i="7"/>
  <c r="B118" i="7"/>
  <c r="B113" i="7"/>
  <c r="B108" i="7"/>
  <c r="B100" i="7"/>
  <c r="B92" i="7"/>
  <c r="B84" i="7"/>
  <c r="B76" i="7"/>
  <c r="B68" i="7"/>
  <c r="V68" i="7" s="1"/>
  <c r="B148" i="7"/>
  <c r="B141" i="7"/>
  <c r="B122" i="7"/>
  <c r="B164" i="7"/>
  <c r="B101" i="7"/>
  <c r="B93" i="7"/>
  <c r="V93" i="7" s="1"/>
  <c r="B85" i="7"/>
  <c r="B77" i="7"/>
  <c r="V77" i="7" s="1"/>
  <c r="B69" i="7"/>
  <c r="B114" i="7"/>
  <c r="B109" i="7"/>
  <c r="B198" i="7"/>
  <c r="B119" i="7"/>
  <c r="B102" i="7"/>
  <c r="B94" i="7"/>
  <c r="B86" i="7"/>
  <c r="V86" i="7" s="1"/>
  <c r="B161" i="7"/>
  <c r="B149" i="7"/>
  <c r="B110" i="7"/>
  <c r="B103" i="7"/>
  <c r="B95" i="7"/>
  <c r="V95" i="7" s="1"/>
  <c r="B87" i="7"/>
  <c r="B125" i="7"/>
  <c r="B120" i="7"/>
  <c r="B104" i="7"/>
  <c r="B96" i="7"/>
  <c r="B88" i="7"/>
  <c r="V88" i="7" s="1"/>
  <c r="B80" i="7"/>
  <c r="V80" i="7" s="1"/>
  <c r="B155" i="7"/>
  <c r="B132" i="7"/>
  <c r="B123" i="7"/>
  <c r="B111" i="7"/>
  <c r="B116" i="7"/>
  <c r="B90" i="7"/>
  <c r="B78" i="7"/>
  <c r="B60" i="7"/>
  <c r="B52" i="7"/>
  <c r="B44" i="7"/>
  <c r="V78" i="7"/>
  <c r="B74" i="7"/>
  <c r="B65" i="7"/>
  <c r="B131" i="7"/>
  <c r="B106" i="7"/>
  <c r="B81" i="7"/>
  <c r="V81" i="7" s="1"/>
  <c r="B72" i="7"/>
  <c r="V72" i="7" s="1"/>
  <c r="V65" i="7"/>
  <c r="B61" i="7"/>
  <c r="B53" i="7"/>
  <c r="V89" i="7"/>
  <c r="B70" i="7"/>
  <c r="V76" i="7"/>
  <c r="V70" i="7"/>
  <c r="B62" i="7"/>
  <c r="B54" i="7"/>
  <c r="B46" i="7"/>
  <c r="B38" i="7"/>
  <c r="B97" i="7"/>
  <c r="V97" i="7" s="1"/>
  <c r="B55" i="7"/>
  <c r="B47" i="7"/>
  <c r="B98" i="7"/>
  <c r="B66" i="7"/>
  <c r="B63" i="7"/>
  <c r="V96" i="7"/>
  <c r="B56" i="7"/>
  <c r="B79" i="7"/>
  <c r="B75" i="7"/>
  <c r="V75" i="7" s="1"/>
  <c r="B73" i="7"/>
  <c r="V73" i="7" s="1"/>
  <c r="B71" i="7"/>
  <c r="V71" i="7" s="1"/>
  <c r="B67" i="7"/>
  <c r="AH29" i="7"/>
  <c r="E39" i="7"/>
  <c r="AC33" i="7"/>
  <c r="AE33" i="7" s="1"/>
  <c r="B36" i="7"/>
  <c r="R38" i="7"/>
  <c r="U38" i="7" s="1"/>
  <c r="V129" i="7"/>
  <c r="W130" i="7" s="1"/>
  <c r="S45" i="7"/>
  <c r="Z46" i="7"/>
  <c r="T57" i="7"/>
  <c r="B10" i="7"/>
  <c r="B21" i="7"/>
  <c r="H27" i="7"/>
  <c r="V111" i="7" s="1"/>
  <c r="B30" i="7"/>
  <c r="S32" i="7"/>
  <c r="N40" i="7"/>
  <c r="O45" i="7" s="1"/>
  <c r="B43" i="7"/>
  <c r="U44" i="7"/>
  <c r="X44" i="7" s="1"/>
  <c r="K51" i="7"/>
  <c r="S47" i="7"/>
  <c r="N48" i="7"/>
  <c r="B50" i="7"/>
  <c r="N57" i="7"/>
  <c r="O63" i="7" s="1"/>
  <c r="H4" i="7"/>
  <c r="AH24" i="7"/>
  <c r="K39" i="7"/>
  <c r="AG33" i="7"/>
  <c r="AH33" i="7" s="1"/>
  <c r="V120" i="7"/>
  <c r="S37" i="7"/>
  <c r="W123" i="7"/>
  <c r="S44" i="7"/>
  <c r="K45" i="7"/>
  <c r="O62" i="7"/>
  <c r="B82" i="7"/>
  <c r="B8" i="7"/>
  <c r="B5" i="7"/>
  <c r="B16" i="7"/>
  <c r="W105" i="7"/>
  <c r="W114" i="7"/>
  <c r="T33" i="7"/>
  <c r="S35" i="7"/>
  <c r="K42" i="7"/>
  <c r="W38" i="7"/>
  <c r="B41" i="7"/>
  <c r="N42" i="7"/>
  <c r="AC46" i="7"/>
  <c r="V137" i="7"/>
  <c r="W138" i="7" s="1"/>
  <c r="S53" i="7"/>
  <c r="S54" i="7"/>
  <c r="U55" i="7"/>
  <c r="X55" i="7" s="1"/>
  <c r="B11" i="7"/>
  <c r="B22" i="7"/>
  <c r="AH27" i="7"/>
  <c r="B34" i="7"/>
  <c r="AB34" i="7"/>
  <c r="E47" i="7"/>
  <c r="S48" i="7"/>
  <c r="T49" i="7"/>
  <c r="B51" i="7"/>
  <c r="K59" i="7"/>
  <c r="T54" i="7"/>
  <c r="Z59" i="7"/>
  <c r="T63" i="7"/>
  <c r="T64" i="7"/>
  <c r="B17" i="7"/>
  <c r="H25" i="7"/>
  <c r="V109" i="7" s="1"/>
  <c r="B28" i="7"/>
  <c r="T36" i="7"/>
  <c r="S40" i="7"/>
  <c r="R42" i="7"/>
  <c r="U42" i="7" s="1"/>
  <c r="X42" i="7" s="1"/>
  <c r="V127" i="7"/>
  <c r="S43" i="7"/>
  <c r="T48" i="7"/>
  <c r="N49" i="7"/>
  <c r="W134" i="7"/>
  <c r="V145" i="7"/>
  <c r="W146" i="7" s="1"/>
  <c r="S61" i="7"/>
  <c r="S62" i="7"/>
  <c r="B105" i="7"/>
  <c r="B6" i="7"/>
  <c r="H11" i="7"/>
  <c r="H22" i="7"/>
  <c r="V106" i="7" s="1"/>
  <c r="AH30" i="7"/>
  <c r="W118" i="7"/>
  <c r="Z38" i="7"/>
  <c r="W125" i="7"/>
  <c r="S42" i="7"/>
  <c r="K48" i="7"/>
  <c r="K49" i="7"/>
  <c r="N45" i="7"/>
  <c r="O49" i="7" s="1"/>
  <c r="V136" i="7"/>
  <c r="S52" i="7"/>
  <c r="O60" i="7"/>
  <c r="U57" i="7"/>
  <c r="T62" i="7"/>
  <c r="B12" i="7"/>
  <c r="B31" i="7"/>
  <c r="S33" i="7"/>
  <c r="N36" i="7"/>
  <c r="O39" i="7" s="1"/>
  <c r="B37" i="7"/>
  <c r="AG39" i="7"/>
  <c r="AH39" i="7" s="1"/>
  <c r="K47" i="7"/>
  <c r="V135" i="7"/>
  <c r="S51" i="7"/>
  <c r="R63" i="7"/>
  <c r="B18" i="7"/>
  <c r="AH22" i="7"/>
  <c r="AH25" i="7"/>
  <c r="W115" i="7"/>
  <c r="B32" i="7"/>
  <c r="K56" i="7"/>
  <c r="K57" i="7"/>
  <c r="AD56" i="7"/>
  <c r="B7" i="7"/>
  <c r="B23" i="7"/>
  <c r="B26" i="7"/>
  <c r="E37" i="7"/>
  <c r="S36" i="7"/>
  <c r="W37" i="7"/>
  <c r="X37" i="7" s="1"/>
  <c r="K38" i="7"/>
  <c r="B40" i="7"/>
  <c r="Z42" i="7"/>
  <c r="E44" i="7"/>
  <c r="U46" i="7"/>
  <c r="X46" i="7" s="1"/>
  <c r="W131" i="7"/>
  <c r="T52" i="7"/>
  <c r="W53" i="7"/>
  <c r="X53" i="7" s="1"/>
  <c r="V144" i="7"/>
  <c r="S60" i="7"/>
  <c r="T61" i="7"/>
  <c r="AB64" i="7"/>
  <c r="AD64" i="7"/>
  <c r="V67" i="7"/>
  <c r="B115" i="7"/>
  <c r="B13" i="7"/>
  <c r="H23" i="7"/>
  <c r="V107" i="7" s="1"/>
  <c r="W116" i="7"/>
  <c r="N41" i="7"/>
  <c r="B42" i="7"/>
  <c r="W42" i="7"/>
  <c r="N46" i="7"/>
  <c r="O52" i="7" s="1"/>
  <c r="B59" i="7"/>
  <c r="N53" i="7"/>
  <c r="O56" i="7" s="1"/>
  <c r="W57" i="7"/>
  <c r="K64" i="7"/>
  <c r="S46" i="7"/>
  <c r="W133" i="7"/>
  <c r="E63" i="7"/>
  <c r="W124" i="7"/>
  <c r="W132" i="7"/>
  <c r="W140" i="7"/>
  <c r="W62" i="7"/>
  <c r="W139" i="7"/>
  <c r="N64" i="7"/>
  <c r="O64" i="7" s="1"/>
  <c r="W122" i="7"/>
  <c r="Z62" i="7"/>
  <c r="W142" i="7"/>
  <c r="W147" i="7"/>
  <c r="U44" i="6"/>
  <c r="U42" i="6"/>
  <c r="X42" i="6" s="1"/>
  <c r="U43" i="6"/>
  <c r="X43" i="6" s="1"/>
  <c r="U57" i="6"/>
  <c r="U48" i="6"/>
  <c r="U54" i="6"/>
  <c r="U60" i="6"/>
  <c r="X60" i="6" s="1"/>
  <c r="Z42" i="6"/>
  <c r="AC41" i="6" s="1"/>
  <c r="U51" i="6"/>
  <c r="Z51" i="6"/>
  <c r="AC50" i="6" s="1"/>
  <c r="S48" i="6"/>
  <c r="S56" i="6"/>
  <c r="AA55" i="6"/>
  <c r="AD55" i="6" s="1"/>
  <c r="AC54" i="6"/>
  <c r="AC51" i="6"/>
  <c r="AA52" i="6"/>
  <c r="AD52" i="6" s="1"/>
  <c r="AC39" i="6"/>
  <c r="AA40" i="6"/>
  <c r="AD40" i="6" s="1"/>
  <c r="AC43" i="6"/>
  <c r="AA44" i="6"/>
  <c r="AD44" i="6" s="1"/>
  <c r="U50" i="6"/>
  <c r="Z49" i="6"/>
  <c r="AA49" i="6" s="1"/>
  <c r="Z54" i="6"/>
  <c r="AA54" i="6" s="1"/>
  <c r="AD54" i="6" s="1"/>
  <c r="Z46" i="6"/>
  <c r="Z56" i="6"/>
  <c r="AA56" i="6" s="1"/>
  <c r="Z62" i="6"/>
  <c r="AC61" i="6" s="1"/>
  <c r="U53" i="6"/>
  <c r="X53" i="6" s="1"/>
  <c r="AC62" i="6"/>
  <c r="Z64" i="6"/>
  <c r="AA64" i="6" s="1"/>
  <c r="Z48" i="6"/>
  <c r="AC47" i="6" s="1"/>
  <c r="Z50" i="6"/>
  <c r="AC49" i="6" s="1"/>
  <c r="U61" i="6"/>
  <c r="U40" i="6"/>
  <c r="X40" i="6" s="1"/>
  <c r="Z57" i="6"/>
  <c r="AC56" i="6" s="1"/>
  <c r="Z59" i="6"/>
  <c r="AC58" i="6" s="1"/>
  <c r="U47" i="6"/>
  <c r="X47" i="6" s="1"/>
  <c r="S62" i="6"/>
  <c r="S55" i="6"/>
  <c r="S44" i="6"/>
  <c r="S47" i="6"/>
  <c r="S64" i="6"/>
  <c r="S57" i="6"/>
  <c r="S49" i="6"/>
  <c r="S40" i="6"/>
  <c r="S46" i="6"/>
  <c r="S54" i="6"/>
  <c r="S63" i="6"/>
  <c r="S53" i="6"/>
  <c r="W110" i="6"/>
  <c r="AA39" i="6"/>
  <c r="AC38" i="6"/>
  <c r="AA32" i="6"/>
  <c r="AC31" i="6"/>
  <c r="AE31" i="6" s="1"/>
  <c r="AC34" i="6"/>
  <c r="AA35" i="6"/>
  <c r="AH28" i="6"/>
  <c r="O47" i="6"/>
  <c r="T38" i="6"/>
  <c r="T43" i="6"/>
  <c r="T44" i="6"/>
  <c r="W108" i="6"/>
  <c r="W109" i="6"/>
  <c r="B10" i="6"/>
  <c r="B21" i="6"/>
  <c r="AG24" i="6"/>
  <c r="AH24" i="6" s="1"/>
  <c r="W111" i="6"/>
  <c r="B30" i="6"/>
  <c r="W131" i="6"/>
  <c r="V134" i="6"/>
  <c r="S50" i="6"/>
  <c r="U55" i="6"/>
  <c r="X55" i="6" s="1"/>
  <c r="N56" i="6"/>
  <c r="Z58" i="6"/>
  <c r="W58" i="6"/>
  <c r="B84" i="6"/>
  <c r="B5" i="6"/>
  <c r="H10" i="6"/>
  <c r="B16" i="6"/>
  <c r="H21" i="6"/>
  <c r="V105" i="6" s="1"/>
  <c r="B25" i="6"/>
  <c r="H30" i="6"/>
  <c r="V114" i="6" s="1"/>
  <c r="S36" i="6"/>
  <c r="W37" i="6"/>
  <c r="X37" i="6" s="1"/>
  <c r="S39" i="6"/>
  <c r="B42" i="6"/>
  <c r="W48" i="6"/>
  <c r="V135" i="6"/>
  <c r="S51" i="6"/>
  <c r="Z53" i="6"/>
  <c r="V144" i="6"/>
  <c r="S60" i="6"/>
  <c r="W61" i="6"/>
  <c r="W62" i="6"/>
  <c r="B126" i="6"/>
  <c r="B11" i="6"/>
  <c r="B22" i="6"/>
  <c r="S32" i="6"/>
  <c r="B33" i="6"/>
  <c r="B35" i="6"/>
  <c r="O49" i="6"/>
  <c r="W44" i="6"/>
  <c r="B48" i="6"/>
  <c r="K57" i="6"/>
  <c r="U56" i="6"/>
  <c r="B102" i="6"/>
  <c r="H5" i="6"/>
  <c r="B17" i="6"/>
  <c r="B28" i="6"/>
  <c r="AG30" i="6"/>
  <c r="AH30" i="6" s="1"/>
  <c r="E39" i="6"/>
  <c r="V121" i="6"/>
  <c r="S37" i="6"/>
  <c r="Z37" i="6"/>
  <c r="AG38" i="6"/>
  <c r="AH38" i="6" s="1"/>
  <c r="K46" i="6"/>
  <c r="E42" i="6"/>
  <c r="B44" i="6"/>
  <c r="U49" i="6"/>
  <c r="B6" i="6"/>
  <c r="H22" i="6"/>
  <c r="V106" i="6" s="1"/>
  <c r="W117" i="6"/>
  <c r="S34" i="6"/>
  <c r="W119" i="6"/>
  <c r="AC35" i="6"/>
  <c r="W36" i="6"/>
  <c r="X36" i="6" s="1"/>
  <c r="N38" i="6"/>
  <c r="O44" i="6" s="1"/>
  <c r="W39" i="6"/>
  <c r="S41" i="6"/>
  <c r="AG45" i="6"/>
  <c r="AH45" i="6" s="1"/>
  <c r="V136" i="6"/>
  <c r="S52" i="6"/>
  <c r="AC55" i="6"/>
  <c r="AA61" i="6"/>
  <c r="B12" i="6"/>
  <c r="W112" i="6"/>
  <c r="B31" i="6"/>
  <c r="K41" i="6"/>
  <c r="B39" i="6"/>
  <c r="AC40" i="6"/>
  <c r="T41" i="6"/>
  <c r="S42" i="6"/>
  <c r="V126" i="6"/>
  <c r="W127" i="6" s="1"/>
  <c r="N45" i="6"/>
  <c r="W49" i="6"/>
  <c r="K58" i="6"/>
  <c r="E58" i="6"/>
  <c r="T64" i="6"/>
  <c r="AG47" i="6"/>
  <c r="AH47" i="6" s="1"/>
  <c r="B18" i="6"/>
  <c r="AH22" i="6"/>
  <c r="W115" i="6"/>
  <c r="W32" i="6"/>
  <c r="X32" i="6" s="1"/>
  <c r="E45" i="6"/>
  <c r="U41" i="6"/>
  <c r="X41" i="6" s="1"/>
  <c r="K48" i="6"/>
  <c r="S43" i="6"/>
  <c r="W128" i="6"/>
  <c r="AG48" i="6"/>
  <c r="AH48" i="6" s="1"/>
  <c r="K52" i="6"/>
  <c r="B58" i="6"/>
  <c r="T60" i="6"/>
  <c r="B7" i="6"/>
  <c r="B23" i="6"/>
  <c r="B26" i="6"/>
  <c r="AG28" i="6"/>
  <c r="T35" i="6"/>
  <c r="AG35" i="6"/>
  <c r="AH35" i="6" s="1"/>
  <c r="AB36" i="6"/>
  <c r="R38" i="6"/>
  <c r="U38" i="6" s="1"/>
  <c r="X38" i="6" s="1"/>
  <c r="K54" i="6"/>
  <c r="V69" i="6"/>
  <c r="B13" i="6"/>
  <c r="H18" i="6"/>
  <c r="V102" i="6" s="1"/>
  <c r="W107" i="6"/>
  <c r="N37" i="6"/>
  <c r="O43" i="6" s="1"/>
  <c r="S38" i="6"/>
  <c r="W123" i="6"/>
  <c r="R45" i="6"/>
  <c r="U45" i="6" s="1"/>
  <c r="X45" i="6" s="1"/>
  <c r="B49" i="6"/>
  <c r="W50" i="6"/>
  <c r="E60" i="6"/>
  <c r="B2" i="6"/>
  <c r="H7" i="6"/>
  <c r="B19" i="6"/>
  <c r="B29" i="6"/>
  <c r="B32" i="6"/>
  <c r="B41" i="6"/>
  <c r="N48" i="6"/>
  <c r="O52" i="6" s="1"/>
  <c r="E55" i="6"/>
  <c r="W51" i="6"/>
  <c r="U52" i="6"/>
  <c r="K64" i="6"/>
  <c r="U59" i="6"/>
  <c r="N63" i="6"/>
  <c r="U64" i="6"/>
  <c r="B74" i="6"/>
  <c r="B8" i="6"/>
  <c r="E37" i="6"/>
  <c r="Z34" i="6"/>
  <c r="W120" i="6"/>
  <c r="Z38" i="6"/>
  <c r="E47" i="6"/>
  <c r="T53" i="6"/>
  <c r="E63" i="6"/>
  <c r="AC59" i="6"/>
  <c r="AA60" i="6"/>
  <c r="B3" i="6"/>
  <c r="B14" i="6"/>
  <c r="B24" i="6"/>
  <c r="H29" i="6"/>
  <c r="V113" i="6" s="1"/>
  <c r="W116" i="6"/>
  <c r="S33" i="6"/>
  <c r="B34" i="6"/>
  <c r="E41" i="6"/>
  <c r="AC42" i="6"/>
  <c r="B50" i="6"/>
  <c r="E61" i="6"/>
  <c r="E62" i="6"/>
  <c r="W59" i="6"/>
  <c r="T62" i="6"/>
  <c r="B20" i="6"/>
  <c r="AG44" i="6"/>
  <c r="AH44" i="6" s="1"/>
  <c r="K38" i="6"/>
  <c r="K37" i="6"/>
  <c r="E44" i="6"/>
  <c r="AA43" i="6"/>
  <c r="N44" i="6"/>
  <c r="O45" i="6" s="1"/>
  <c r="Z47" i="6"/>
  <c r="W133" i="6"/>
  <c r="E56" i="6"/>
  <c r="W52" i="6"/>
  <c r="N53" i="6"/>
  <c r="K63" i="6"/>
  <c r="L65" i="6" s="1" a="1"/>
  <c r="L65" i="6" s="1"/>
  <c r="R62" i="6"/>
  <c r="U62" i="6" s="1"/>
  <c r="X62" i="6" s="1"/>
  <c r="N62" i="6"/>
  <c r="B66" i="6"/>
  <c r="B9" i="6"/>
  <c r="B27" i="6"/>
  <c r="E38" i="6"/>
  <c r="W125" i="6"/>
  <c r="B45" i="6"/>
  <c r="Z45" i="6"/>
  <c r="K55" i="6"/>
  <c r="B4" i="6"/>
  <c r="H20" i="6"/>
  <c r="V104" i="6" s="1"/>
  <c r="B379" i="6"/>
  <c r="B371" i="6"/>
  <c r="B363" i="6"/>
  <c r="B355" i="6"/>
  <c r="B380" i="6"/>
  <c r="B372" i="6"/>
  <c r="B364" i="6"/>
  <c r="B356" i="6"/>
  <c r="B348" i="6"/>
  <c r="B340" i="6"/>
  <c r="B381" i="6"/>
  <c r="B373" i="6"/>
  <c r="B365" i="6"/>
  <c r="B357" i="6"/>
  <c r="B349" i="6"/>
  <c r="B341" i="6"/>
  <c r="B333" i="6"/>
  <c r="B382" i="6"/>
  <c r="B374" i="6"/>
  <c r="B366" i="6"/>
  <c r="B358" i="6"/>
  <c r="B350" i="6"/>
  <c r="B342" i="6"/>
  <c r="B334" i="6"/>
  <c r="B383" i="6"/>
  <c r="B375" i="6"/>
  <c r="B367" i="6"/>
  <c r="B359" i="6"/>
  <c r="B351" i="6"/>
  <c r="B343" i="6"/>
  <c r="B384" i="6"/>
  <c r="B376" i="6"/>
  <c r="B368" i="6"/>
  <c r="B360" i="6"/>
  <c r="B352" i="6"/>
  <c r="B344" i="6"/>
  <c r="B385" i="6"/>
  <c r="B377" i="6"/>
  <c r="B369" i="6"/>
  <c r="B361" i="6"/>
  <c r="B353" i="6"/>
  <c r="B345" i="6"/>
  <c r="B325" i="6"/>
  <c r="B317" i="6"/>
  <c r="B309" i="6"/>
  <c r="B301" i="6"/>
  <c r="B293" i="6"/>
  <c r="B370" i="6"/>
  <c r="B338" i="6"/>
  <c r="B337" i="6"/>
  <c r="B326" i="6"/>
  <c r="B318" i="6"/>
  <c r="B310" i="6"/>
  <c r="B302" i="6"/>
  <c r="B354" i="6"/>
  <c r="B330" i="6"/>
  <c r="B319" i="6"/>
  <c r="B311" i="6"/>
  <c r="B303" i="6"/>
  <c r="B295" i="6"/>
  <c r="B339" i="6"/>
  <c r="B336" i="6"/>
  <c r="B327" i="6"/>
  <c r="B320" i="6"/>
  <c r="B312" i="6"/>
  <c r="B304" i="6"/>
  <c r="B296" i="6"/>
  <c r="B288" i="6"/>
  <c r="B378" i="6"/>
  <c r="B346" i="6"/>
  <c r="B331" i="6"/>
  <c r="B335" i="6"/>
  <c r="B321" i="6"/>
  <c r="B313" i="6"/>
  <c r="B305" i="6"/>
  <c r="B297" i="6"/>
  <c r="B362" i="6"/>
  <c r="B328" i="6"/>
  <c r="B322" i="6"/>
  <c r="B314" i="6"/>
  <c r="B306" i="6"/>
  <c r="B332" i="6"/>
  <c r="B347" i="6"/>
  <c r="B323" i="6"/>
  <c r="B315" i="6"/>
  <c r="B307" i="6"/>
  <c r="B324" i="6"/>
  <c r="B316" i="6"/>
  <c r="B282" i="6"/>
  <c r="B275" i="6"/>
  <c r="B267" i="6"/>
  <c r="B259" i="6"/>
  <c r="B251" i="6"/>
  <c r="B243" i="6"/>
  <c r="B308" i="6"/>
  <c r="B286" i="6"/>
  <c r="B276" i="6"/>
  <c r="B268" i="6"/>
  <c r="B260" i="6"/>
  <c r="B252" i="6"/>
  <c r="B290" i="6"/>
  <c r="B283" i="6"/>
  <c r="B277" i="6"/>
  <c r="B269" i="6"/>
  <c r="B261" i="6"/>
  <c r="B253" i="6"/>
  <c r="B299" i="6"/>
  <c r="B298" i="6"/>
  <c r="B292" i="6"/>
  <c r="B278" i="6"/>
  <c r="B270" i="6"/>
  <c r="B262" i="6"/>
  <c r="B300" i="6"/>
  <c r="B287" i="6"/>
  <c r="B284" i="6"/>
  <c r="B279" i="6"/>
  <c r="B271" i="6"/>
  <c r="B263" i="6"/>
  <c r="B289" i="6"/>
  <c r="B280" i="6"/>
  <c r="B272" i="6"/>
  <c r="B264" i="6"/>
  <c r="B256" i="6"/>
  <c r="B294" i="6"/>
  <c r="B250" i="6"/>
  <c r="B237" i="6"/>
  <c r="B229" i="6"/>
  <c r="B221" i="6"/>
  <c r="B213" i="6"/>
  <c r="B274" i="6"/>
  <c r="B238" i="6"/>
  <c r="B230" i="6"/>
  <c r="B222" i="6"/>
  <c r="B244" i="6"/>
  <c r="B265" i="6"/>
  <c r="B257" i="6"/>
  <c r="B255" i="6"/>
  <c r="B249" i="6"/>
  <c r="B239" i="6"/>
  <c r="B231" i="6"/>
  <c r="B223" i="6"/>
  <c r="B247" i="6"/>
  <c r="B329" i="6"/>
  <c r="B240" i="6"/>
  <c r="B232" i="6"/>
  <c r="B224" i="6"/>
  <c r="B216" i="6"/>
  <c r="B208" i="6"/>
  <c r="B258" i="6"/>
  <c r="B266" i="6"/>
  <c r="B254" i="6"/>
  <c r="B245" i="6"/>
  <c r="B241" i="6"/>
  <c r="B233" i="6"/>
  <c r="B225" i="6"/>
  <c r="B234" i="6"/>
  <c r="B226" i="6"/>
  <c r="B248" i="6"/>
  <c r="B242" i="6"/>
  <c r="B281" i="6"/>
  <c r="B235" i="6"/>
  <c r="B273" i="6"/>
  <c r="B285" i="6"/>
  <c r="B215" i="6"/>
  <c r="B205" i="6"/>
  <c r="B198" i="6"/>
  <c r="B190" i="6"/>
  <c r="B182" i="6"/>
  <c r="B217" i="6"/>
  <c r="B199" i="6"/>
  <c r="B191" i="6"/>
  <c r="B183" i="6"/>
  <c r="B291" i="6"/>
  <c r="B210" i="6"/>
  <c r="B200" i="6"/>
  <c r="B192" i="6"/>
  <c r="B184" i="6"/>
  <c r="B246" i="6"/>
  <c r="B206" i="6"/>
  <c r="B227" i="6"/>
  <c r="B212" i="6"/>
  <c r="B201" i="6"/>
  <c r="B193" i="6"/>
  <c r="B185" i="6"/>
  <c r="B177" i="6"/>
  <c r="B169" i="6"/>
  <c r="B214" i="6"/>
  <c r="B202" i="6"/>
  <c r="B194" i="6"/>
  <c r="B236" i="6"/>
  <c r="B209" i="6"/>
  <c r="B203" i="6"/>
  <c r="B195" i="6"/>
  <c r="B228" i="6"/>
  <c r="B220" i="6"/>
  <c r="B219" i="6"/>
  <c r="B207" i="6"/>
  <c r="B218" i="6"/>
  <c r="B204" i="6"/>
  <c r="B196" i="6"/>
  <c r="B188" i="6"/>
  <c r="B181" i="6"/>
  <c r="B170" i="6"/>
  <c r="B189" i="6"/>
  <c r="B160" i="6"/>
  <c r="B152" i="6"/>
  <c r="B167" i="6"/>
  <c r="B161" i="6"/>
  <c r="B153" i="6"/>
  <c r="B145" i="6"/>
  <c r="B180" i="6"/>
  <c r="B174" i="6"/>
  <c r="B171" i="6"/>
  <c r="B162" i="6"/>
  <c r="B154" i="6"/>
  <c r="B146" i="6"/>
  <c r="B138" i="6"/>
  <c r="B211" i="6"/>
  <c r="B178" i="6"/>
  <c r="B168" i="6"/>
  <c r="B163" i="6"/>
  <c r="B155" i="6"/>
  <c r="B147" i="6"/>
  <c r="B139" i="6"/>
  <c r="B131" i="6"/>
  <c r="B175" i="6"/>
  <c r="B172" i="6"/>
  <c r="B165" i="6"/>
  <c r="B157" i="6"/>
  <c r="B149" i="6"/>
  <c r="B179" i="6"/>
  <c r="B166" i="6"/>
  <c r="B158" i="6"/>
  <c r="B187" i="6"/>
  <c r="B186" i="6"/>
  <c r="B173" i="6"/>
  <c r="B159" i="6"/>
  <c r="B197" i="6"/>
  <c r="B142" i="6"/>
  <c r="B135" i="6"/>
  <c r="B144" i="6"/>
  <c r="B140" i="6"/>
  <c r="B127" i="6"/>
  <c r="B119" i="6"/>
  <c r="B111" i="6"/>
  <c r="B103" i="6"/>
  <c r="B95" i="6"/>
  <c r="B87" i="6"/>
  <c r="B79" i="6"/>
  <c r="B176" i="6"/>
  <c r="B132" i="6"/>
  <c r="B128" i="6"/>
  <c r="B120" i="6"/>
  <c r="B112" i="6"/>
  <c r="B104" i="6"/>
  <c r="B96" i="6"/>
  <c r="B88" i="6"/>
  <c r="B148" i="6"/>
  <c r="B150" i="6"/>
  <c r="B121" i="6"/>
  <c r="B113" i="6"/>
  <c r="B105" i="6"/>
  <c r="B97" i="6"/>
  <c r="B89" i="6"/>
  <c r="B151" i="6"/>
  <c r="B136" i="6"/>
  <c r="B129" i="6"/>
  <c r="V82" i="6"/>
  <c r="B143" i="6"/>
  <c r="B133" i="6"/>
  <c r="B122" i="6"/>
  <c r="B114" i="6"/>
  <c r="B106" i="6"/>
  <c r="B98" i="6"/>
  <c r="B90" i="6"/>
  <c r="B141" i="6"/>
  <c r="B123" i="6"/>
  <c r="B115" i="6"/>
  <c r="B107" i="6"/>
  <c r="B99" i="6"/>
  <c r="B130" i="6"/>
  <c r="B124" i="6"/>
  <c r="B116" i="6"/>
  <c r="B108" i="6"/>
  <c r="B100" i="6"/>
  <c r="V89" i="6" s="1"/>
  <c r="B164" i="6"/>
  <c r="B134" i="6"/>
  <c r="B137" i="6"/>
  <c r="B125" i="6"/>
  <c r="V91" i="6"/>
  <c r="B75" i="6"/>
  <c r="B67" i="6"/>
  <c r="B59" i="6"/>
  <c r="B51" i="6"/>
  <c r="B43" i="6"/>
  <c r="B82" i="6"/>
  <c r="V79" i="6"/>
  <c r="B36" i="6"/>
  <c r="B76" i="6"/>
  <c r="B68" i="6"/>
  <c r="B60" i="6"/>
  <c r="B52" i="6"/>
  <c r="B117" i="6"/>
  <c r="B85" i="6"/>
  <c r="V85" i="6" s="1"/>
  <c r="B69" i="6"/>
  <c r="B61" i="6"/>
  <c r="B53" i="6"/>
  <c r="B94" i="6"/>
  <c r="V94" i="6" s="1"/>
  <c r="B80" i="6"/>
  <c r="B83" i="6"/>
  <c r="V83" i="6" s="1"/>
  <c r="B77" i="6"/>
  <c r="B70" i="6"/>
  <c r="B62" i="6"/>
  <c r="B54" i="6"/>
  <c r="B46" i="6"/>
  <c r="B38" i="6"/>
  <c r="B93" i="6"/>
  <c r="V71" i="6"/>
  <c r="V95" i="6"/>
  <c r="B71" i="6"/>
  <c r="B63" i="6"/>
  <c r="B55" i="6"/>
  <c r="B118" i="6"/>
  <c r="V72" i="6"/>
  <c r="B109" i="6"/>
  <c r="V93" i="6"/>
  <c r="B92" i="6"/>
  <c r="V92" i="6" s="1"/>
  <c r="B81" i="6"/>
  <c r="V81" i="6" s="1"/>
  <c r="B72" i="6"/>
  <c r="B64" i="6"/>
  <c r="B56" i="6"/>
  <c r="B101" i="6"/>
  <c r="V65" i="6"/>
  <c r="B86" i="6"/>
  <c r="B78" i="6"/>
  <c r="V78" i="6" s="1"/>
  <c r="B73" i="6"/>
  <c r="V73" i="6" s="1"/>
  <c r="B65" i="6"/>
  <c r="B57" i="6"/>
  <c r="B156" i="6"/>
  <c r="B110" i="6"/>
  <c r="B91" i="6"/>
  <c r="V74" i="6"/>
  <c r="AH29" i="6"/>
  <c r="W35" i="6"/>
  <c r="X35" i="6" s="1"/>
  <c r="B37" i="6"/>
  <c r="B40" i="6"/>
  <c r="K47" i="6"/>
  <c r="K49" i="6"/>
  <c r="E53" i="6"/>
  <c r="T56" i="6"/>
  <c r="N57" i="6"/>
  <c r="O63" i="6" s="1"/>
  <c r="N58" i="6"/>
  <c r="U58" i="6"/>
  <c r="X58" i="6" s="1"/>
  <c r="K61" i="6"/>
  <c r="W143" i="6"/>
  <c r="V137" i="6"/>
  <c r="W57" i="6"/>
  <c r="W142" i="6"/>
  <c r="N61" i="6"/>
  <c r="W56" i="6"/>
  <c r="W141" i="6"/>
  <c r="N60" i="6"/>
  <c r="W64" i="6"/>
  <c r="W124" i="6"/>
  <c r="S45" i="6"/>
  <c r="W132" i="6"/>
  <c r="W140" i="6"/>
  <c r="S61" i="6"/>
  <c r="W148" i="6"/>
  <c r="W46" i="6"/>
  <c r="N50" i="6"/>
  <c r="O56" i="6" s="1"/>
  <c r="W54" i="6"/>
  <c r="W139" i="6"/>
  <c r="W147" i="6"/>
  <c r="W130" i="6"/>
  <c r="S59" i="6"/>
  <c r="W146" i="6"/>
  <c r="W129" i="6"/>
  <c r="S58" i="6"/>
  <c r="AA33" i="5"/>
  <c r="AC32" i="5"/>
  <c r="AE32" i="5" s="1"/>
  <c r="T50" i="5"/>
  <c r="H30" i="5"/>
  <c r="V114" i="5" s="1"/>
  <c r="W35" i="5"/>
  <c r="Z54" i="5"/>
  <c r="Z49" i="5"/>
  <c r="AC48" i="5" s="1"/>
  <c r="Z56" i="5"/>
  <c r="AA56" i="5" s="1"/>
  <c r="H7" i="5"/>
  <c r="W37" i="5"/>
  <c r="X37" i="5" s="1"/>
  <c r="H8" i="5"/>
  <c r="AG27" i="5"/>
  <c r="AH27" i="5" s="1"/>
  <c r="Z37" i="5"/>
  <c r="AA37" i="5" s="1"/>
  <c r="AD37" i="5" s="1"/>
  <c r="Z39" i="5"/>
  <c r="AC38" i="5" s="1"/>
  <c r="T53" i="5"/>
  <c r="H9" i="5"/>
  <c r="H20" i="5"/>
  <c r="V104" i="5" s="1"/>
  <c r="T57" i="5"/>
  <c r="T59" i="5"/>
  <c r="W54" i="5"/>
  <c r="T34" i="5"/>
  <c r="AA34" i="5"/>
  <c r="AD34" i="5" s="1"/>
  <c r="W53" i="5"/>
  <c r="W55" i="5"/>
  <c r="H11" i="5"/>
  <c r="AG28" i="5"/>
  <c r="AH28" i="5" s="1"/>
  <c r="Z53" i="5"/>
  <c r="AC52" i="5" s="1"/>
  <c r="Z55" i="5"/>
  <c r="AA55" i="5" s="1"/>
  <c r="AD55" i="5" s="1"/>
  <c r="Z59" i="5"/>
  <c r="AC58" i="5" s="1"/>
  <c r="H12" i="5"/>
  <c r="AG44" i="5"/>
  <c r="AH44" i="5" s="1"/>
  <c r="Z36" i="5"/>
  <c r="T45" i="5"/>
  <c r="B69" i="5"/>
  <c r="H29" i="5"/>
  <c r="V113" i="5" s="1"/>
  <c r="H13" i="5"/>
  <c r="AG45" i="5"/>
  <c r="AH45" i="5" s="1"/>
  <c r="B26" i="5"/>
  <c r="W33" i="5"/>
  <c r="X33" i="5" s="1"/>
  <c r="AG50" i="5"/>
  <c r="AH50" i="5" s="1"/>
  <c r="H16" i="5"/>
  <c r="AG46" i="5"/>
  <c r="AH46" i="5" s="1"/>
  <c r="X36" i="5"/>
  <c r="W45" i="5"/>
  <c r="U55" i="5"/>
  <c r="X55" i="5" s="1"/>
  <c r="U58" i="5"/>
  <c r="X58" i="5" s="1"/>
  <c r="U50" i="5"/>
  <c r="Z61" i="5"/>
  <c r="AC60" i="5" s="1"/>
  <c r="U43" i="5"/>
  <c r="Z43" i="5"/>
  <c r="AA43" i="5" s="1"/>
  <c r="Z40" i="5"/>
  <c r="AA40" i="5" s="1"/>
  <c r="U47" i="5"/>
  <c r="X47" i="5" s="1"/>
  <c r="U44" i="5"/>
  <c r="Z44" i="5"/>
  <c r="AC43" i="5" s="1"/>
  <c r="U46" i="5"/>
  <c r="X46" i="5" s="1"/>
  <c r="U40" i="5"/>
  <c r="Z42" i="5"/>
  <c r="AA42" i="5" s="1"/>
  <c r="AC40" i="5"/>
  <c r="AA41" i="5"/>
  <c r="AD41" i="5" s="1"/>
  <c r="AC46" i="5"/>
  <c r="AA47" i="5"/>
  <c r="AD47" i="5" s="1"/>
  <c r="U42" i="5"/>
  <c r="Z64" i="5"/>
  <c r="AC63" i="5" s="1"/>
  <c r="Z50" i="5"/>
  <c r="AC49" i="5" s="1"/>
  <c r="U59" i="5"/>
  <c r="U49" i="5"/>
  <c r="Z57" i="5"/>
  <c r="AC56" i="5" s="1"/>
  <c r="Z52" i="5"/>
  <c r="AC51" i="5" s="1"/>
  <c r="U54" i="5"/>
  <c r="X54" i="5" s="1"/>
  <c r="Z48" i="5"/>
  <c r="AC47" i="5" s="1"/>
  <c r="U56" i="5"/>
  <c r="X56" i="5" s="1"/>
  <c r="U39" i="5"/>
  <c r="X39" i="5" s="1"/>
  <c r="Z51" i="5"/>
  <c r="AC50" i="5" s="1"/>
  <c r="Z60" i="5"/>
  <c r="AA60" i="5" s="1"/>
  <c r="Z62" i="5"/>
  <c r="AC61" i="5" s="1"/>
  <c r="S49" i="5"/>
  <c r="S57" i="5"/>
  <c r="S43" i="5"/>
  <c r="S61" i="5"/>
  <c r="S42" i="5"/>
  <c r="S51" i="5"/>
  <c r="S60" i="5"/>
  <c r="W124" i="5"/>
  <c r="S41" i="5"/>
  <c r="S50" i="5"/>
  <c r="S62" i="5"/>
  <c r="T32" i="5"/>
  <c r="T33" i="5"/>
  <c r="T35" i="5"/>
  <c r="AC37" i="5"/>
  <c r="AA38" i="5"/>
  <c r="L65" i="5" a="1"/>
  <c r="L65" i="5" s="1"/>
  <c r="T64" i="5"/>
  <c r="T43" i="5"/>
  <c r="T44" i="5"/>
  <c r="AA32" i="5"/>
  <c r="AC31" i="5"/>
  <c r="AE31" i="5" s="1"/>
  <c r="AC45" i="5"/>
  <c r="AA46" i="5"/>
  <c r="T51" i="5"/>
  <c r="T52" i="5"/>
  <c r="T63" i="5"/>
  <c r="AF32" i="5"/>
  <c r="U48" i="5"/>
  <c r="T54" i="5"/>
  <c r="W104" i="5"/>
  <c r="T36" i="5"/>
  <c r="AC53" i="5"/>
  <c r="AA54" i="5"/>
  <c r="AD33" i="5"/>
  <c r="AB33" i="5"/>
  <c r="U45" i="5"/>
  <c r="T47" i="5"/>
  <c r="T58" i="5"/>
  <c r="T60" i="5"/>
  <c r="T61" i="5"/>
  <c r="AC62" i="5"/>
  <c r="AA63" i="5"/>
  <c r="U60" i="5"/>
  <c r="X60" i="5" s="1"/>
  <c r="U61" i="5"/>
  <c r="T38" i="5"/>
  <c r="AC55" i="5"/>
  <c r="AC35" i="5"/>
  <c r="AA36" i="5"/>
  <c r="U38" i="5"/>
  <c r="X38" i="5" s="1"/>
  <c r="U53" i="5"/>
  <c r="U41" i="5"/>
  <c r="T55" i="5"/>
  <c r="T56" i="5"/>
  <c r="B3" i="5"/>
  <c r="B14" i="5"/>
  <c r="W103" i="5"/>
  <c r="B24" i="5"/>
  <c r="W113" i="5"/>
  <c r="W116" i="5"/>
  <c r="S33" i="5"/>
  <c r="B34" i="5"/>
  <c r="N35" i="5"/>
  <c r="AG35" i="5"/>
  <c r="AH35" i="5" s="1"/>
  <c r="N61" i="5"/>
  <c r="W63" i="5"/>
  <c r="B74" i="5"/>
  <c r="V74" i="5" s="1"/>
  <c r="W130" i="5"/>
  <c r="H3" i="5"/>
  <c r="B9" i="5"/>
  <c r="H14" i="5"/>
  <c r="H24" i="5"/>
  <c r="V108" i="5" s="1"/>
  <c r="B27" i="5"/>
  <c r="W118" i="5"/>
  <c r="AB34" i="5"/>
  <c r="S35" i="5"/>
  <c r="B36" i="5"/>
  <c r="N56" i="5"/>
  <c r="B66" i="5"/>
  <c r="B4" i="5"/>
  <c r="B15" i="5"/>
  <c r="B379" i="5"/>
  <c r="B371" i="5"/>
  <c r="B363" i="5"/>
  <c r="B355" i="5"/>
  <c r="B380" i="5"/>
  <c r="B372" i="5"/>
  <c r="B364" i="5"/>
  <c r="B356" i="5"/>
  <c r="B348" i="5"/>
  <c r="B340" i="5"/>
  <c r="B381" i="5"/>
  <c r="B373" i="5"/>
  <c r="B365" i="5"/>
  <c r="B357" i="5"/>
  <c r="B349" i="5"/>
  <c r="B341" i="5"/>
  <c r="B382" i="5"/>
  <c r="B374" i="5"/>
  <c r="B366" i="5"/>
  <c r="B358" i="5"/>
  <c r="B350" i="5"/>
  <c r="B342" i="5"/>
  <c r="B383" i="5"/>
  <c r="B375" i="5"/>
  <c r="B367" i="5"/>
  <c r="B359" i="5"/>
  <c r="B351" i="5"/>
  <c r="B384" i="5"/>
  <c r="B376" i="5"/>
  <c r="B368" i="5"/>
  <c r="B360" i="5"/>
  <c r="B352" i="5"/>
  <c r="B385" i="5"/>
  <c r="B377" i="5"/>
  <c r="B369" i="5"/>
  <c r="B361" i="5"/>
  <c r="B353" i="5"/>
  <c r="B378" i="5"/>
  <c r="B332" i="5"/>
  <c r="B324" i="5"/>
  <c r="B316" i="5"/>
  <c r="B308" i="5"/>
  <c r="B300" i="5"/>
  <c r="B292" i="5"/>
  <c r="B339" i="5"/>
  <c r="B370" i="5"/>
  <c r="B346" i="5"/>
  <c r="B345" i="5"/>
  <c r="B337" i="5"/>
  <c r="B326" i="5"/>
  <c r="B318" i="5"/>
  <c r="B310" i="5"/>
  <c r="B302" i="5"/>
  <c r="B362" i="5"/>
  <c r="B334" i="5"/>
  <c r="B347" i="5"/>
  <c r="B344" i="5"/>
  <c r="B327" i="5"/>
  <c r="B319" i="5"/>
  <c r="B311" i="5"/>
  <c r="B303" i="5"/>
  <c r="B354" i="5"/>
  <c r="B343" i="5"/>
  <c r="B328" i="5"/>
  <c r="B320" i="5"/>
  <c r="B312" i="5"/>
  <c r="B304" i="5"/>
  <c r="B338" i="5"/>
  <c r="B335" i="5"/>
  <c r="B329" i="5"/>
  <c r="B321" i="5"/>
  <c r="B313" i="5"/>
  <c r="B305" i="5"/>
  <c r="B330" i="5"/>
  <c r="B322" i="5"/>
  <c r="B314" i="5"/>
  <c r="B306" i="5"/>
  <c r="B293" i="5"/>
  <c r="B289" i="5"/>
  <c r="B283" i="5"/>
  <c r="B275" i="5"/>
  <c r="B267" i="5"/>
  <c r="B259" i="5"/>
  <c r="B317" i="5"/>
  <c r="B298" i="5"/>
  <c r="B284" i="5"/>
  <c r="B276" i="5"/>
  <c r="B268" i="5"/>
  <c r="B260" i="5"/>
  <c r="B301" i="5"/>
  <c r="B323" i="5"/>
  <c r="B294" i="5"/>
  <c r="B290" i="5"/>
  <c r="B285" i="5"/>
  <c r="B277" i="5"/>
  <c r="B269" i="5"/>
  <c r="B261" i="5"/>
  <c r="B331" i="5"/>
  <c r="B278" i="5"/>
  <c r="B270" i="5"/>
  <c r="B262" i="5"/>
  <c r="B297" i="5"/>
  <c r="B291" i="5"/>
  <c r="B286" i="5"/>
  <c r="B307" i="5"/>
  <c r="B279" i="5"/>
  <c r="B271" i="5"/>
  <c r="B263" i="5"/>
  <c r="B336" i="5"/>
  <c r="B295" i="5"/>
  <c r="B287" i="5"/>
  <c r="B280" i="5"/>
  <c r="B272" i="5"/>
  <c r="B264" i="5"/>
  <c r="B309" i="5"/>
  <c r="B325" i="5"/>
  <c r="B315" i="5"/>
  <c r="B299" i="5"/>
  <c r="B281" i="5"/>
  <c r="B273" i="5"/>
  <c r="B265" i="5"/>
  <c r="B333" i="5"/>
  <c r="B288" i="5"/>
  <c r="B282" i="5"/>
  <c r="B258" i="5"/>
  <c r="B254" i="5"/>
  <c r="B249" i="5"/>
  <c r="B274" i="5"/>
  <c r="B266" i="5"/>
  <c r="B237" i="5"/>
  <c r="B229" i="5"/>
  <c r="B221" i="5"/>
  <c r="B213" i="5"/>
  <c r="B245" i="5"/>
  <c r="B250" i="5"/>
  <c r="B238" i="5"/>
  <c r="B230" i="5"/>
  <c r="B222" i="5"/>
  <c r="B257" i="5"/>
  <c r="B255" i="5"/>
  <c r="B239" i="5"/>
  <c r="B231" i="5"/>
  <c r="B223" i="5"/>
  <c r="B215" i="5"/>
  <c r="B207" i="5"/>
  <c r="B199" i="5"/>
  <c r="B251" i="5"/>
  <c r="B246" i="5"/>
  <c r="B240" i="5"/>
  <c r="B232" i="5"/>
  <c r="B224" i="5"/>
  <c r="B216" i="5"/>
  <c r="B296" i="5"/>
  <c r="B252" i="5"/>
  <c r="B247" i="5"/>
  <c r="B241" i="5"/>
  <c r="B233" i="5"/>
  <c r="B225" i="5"/>
  <c r="B242" i="5"/>
  <c r="B234" i="5"/>
  <c r="B226" i="5"/>
  <c r="B218" i="5"/>
  <c r="B256" i="5"/>
  <c r="B253" i="5"/>
  <c r="B244" i="5"/>
  <c r="B236" i="5"/>
  <c r="B228" i="5"/>
  <c r="B220" i="5"/>
  <c r="B208" i="5"/>
  <c r="B194" i="5"/>
  <c r="B205" i="5"/>
  <c r="B187" i="5"/>
  <c r="B179" i="5"/>
  <c r="B171" i="5"/>
  <c r="B163" i="5"/>
  <c r="B243" i="5"/>
  <c r="B202" i="5"/>
  <c r="B195" i="5"/>
  <c r="B188" i="5"/>
  <c r="B180" i="5"/>
  <c r="B172" i="5"/>
  <c r="B248" i="5"/>
  <c r="B235" i="5"/>
  <c r="B209" i="5"/>
  <c r="B189" i="5"/>
  <c r="B181" i="5"/>
  <c r="B173" i="5"/>
  <c r="B165" i="5"/>
  <c r="B206" i="5"/>
  <c r="B196" i="5"/>
  <c r="B217" i="5"/>
  <c r="B203" i="5"/>
  <c r="B190" i="5"/>
  <c r="B182" i="5"/>
  <c r="B174" i="5"/>
  <c r="B166" i="5"/>
  <c r="B227" i="5"/>
  <c r="B212" i="5"/>
  <c r="B200" i="5"/>
  <c r="B191" i="5"/>
  <c r="B183" i="5"/>
  <c r="B175" i="5"/>
  <c r="B210" i="5"/>
  <c r="B197" i="5"/>
  <c r="B214" i="5"/>
  <c r="B192" i="5"/>
  <c r="B184" i="5"/>
  <c r="B176" i="5"/>
  <c r="B219" i="5"/>
  <c r="B193" i="5"/>
  <c r="B185" i="5"/>
  <c r="B177" i="5"/>
  <c r="B186" i="5"/>
  <c r="B170" i="5"/>
  <c r="B149" i="5"/>
  <c r="B144" i="5"/>
  <c r="B136" i="5"/>
  <c r="B128" i="5"/>
  <c r="B120" i="5"/>
  <c r="B137" i="5"/>
  <c r="B129" i="5"/>
  <c r="B121" i="5"/>
  <c r="B158" i="5"/>
  <c r="B145" i="5"/>
  <c r="B204" i="5"/>
  <c r="B156" i="5"/>
  <c r="B153" i="5"/>
  <c r="B150" i="5"/>
  <c r="B138" i="5"/>
  <c r="B130" i="5"/>
  <c r="B122" i="5"/>
  <c r="B160" i="5"/>
  <c r="B146" i="5"/>
  <c r="B139" i="5"/>
  <c r="B131" i="5"/>
  <c r="B201" i="5"/>
  <c r="B198" i="5"/>
  <c r="B162" i="5"/>
  <c r="B140" i="5"/>
  <c r="B211" i="5"/>
  <c r="B164" i="5"/>
  <c r="B147" i="5"/>
  <c r="B154" i="5"/>
  <c r="B151" i="5"/>
  <c r="B141" i="5"/>
  <c r="B133" i="5"/>
  <c r="B157" i="5"/>
  <c r="B159" i="5"/>
  <c r="B148" i="5"/>
  <c r="B142" i="5"/>
  <c r="B134" i="5"/>
  <c r="B178" i="5"/>
  <c r="B167" i="5"/>
  <c r="B155" i="5"/>
  <c r="B113" i="5"/>
  <c r="B105" i="5"/>
  <c r="B97" i="5"/>
  <c r="B89" i="5"/>
  <c r="B81" i="5"/>
  <c r="B73" i="5"/>
  <c r="B65" i="5"/>
  <c r="V65" i="5" s="1"/>
  <c r="B57" i="5"/>
  <c r="B127" i="5"/>
  <c r="B123" i="5"/>
  <c r="B119" i="5"/>
  <c r="B106" i="5"/>
  <c r="B98" i="5"/>
  <c r="B90" i="5"/>
  <c r="B82" i="5"/>
  <c r="B126" i="5"/>
  <c r="B114" i="5"/>
  <c r="B107" i="5"/>
  <c r="B99" i="5"/>
  <c r="B91" i="5"/>
  <c r="B83" i="5"/>
  <c r="B117" i="5"/>
  <c r="B168" i="5"/>
  <c r="B161" i="5"/>
  <c r="B108" i="5"/>
  <c r="B100" i="5"/>
  <c r="V66" i="5" s="1"/>
  <c r="B92" i="5"/>
  <c r="B84" i="5"/>
  <c r="B125" i="5"/>
  <c r="B143" i="5"/>
  <c r="B109" i="5"/>
  <c r="B101" i="5"/>
  <c r="B93" i="5"/>
  <c r="B135" i="5"/>
  <c r="B115" i="5"/>
  <c r="B110" i="5"/>
  <c r="B102" i="5"/>
  <c r="B94" i="5"/>
  <c r="B86" i="5"/>
  <c r="B124" i="5"/>
  <c r="B118" i="5"/>
  <c r="B111" i="5"/>
  <c r="B103" i="5"/>
  <c r="B95" i="5"/>
  <c r="B87" i="5"/>
  <c r="B116" i="5"/>
  <c r="B112" i="5"/>
  <c r="B104" i="5"/>
  <c r="B96" i="5"/>
  <c r="V96" i="5" s="1"/>
  <c r="B88" i="5"/>
  <c r="V88" i="5" s="1"/>
  <c r="B80" i="5"/>
  <c r="V80" i="5" s="1"/>
  <c r="K37" i="5"/>
  <c r="N40" i="5"/>
  <c r="B43" i="5"/>
  <c r="E44" i="5"/>
  <c r="W44" i="5"/>
  <c r="W129" i="5"/>
  <c r="N48" i="5"/>
  <c r="AG49" i="5"/>
  <c r="AH49" i="5" s="1"/>
  <c r="B51" i="5"/>
  <c r="U51" i="5"/>
  <c r="E52" i="5"/>
  <c r="W52" i="5"/>
  <c r="X52" i="5" s="1"/>
  <c r="W137" i="5"/>
  <c r="K54" i="5"/>
  <c r="B62" i="5"/>
  <c r="W147" i="5"/>
  <c r="W122" i="5"/>
  <c r="B52" i="5"/>
  <c r="U57" i="5"/>
  <c r="B10" i="5"/>
  <c r="B21" i="5"/>
  <c r="H27" i="5"/>
  <c r="V111" i="5" s="1"/>
  <c r="W112" i="5" s="1"/>
  <c r="B30" i="5"/>
  <c r="U35" i="5"/>
  <c r="X35" i="5" s="1"/>
  <c r="W142" i="5"/>
  <c r="Z58" i="5"/>
  <c r="N60" i="5"/>
  <c r="B78" i="5"/>
  <c r="B79" i="5"/>
  <c r="V79" i="5" s="1"/>
  <c r="W138" i="5"/>
  <c r="W120" i="5"/>
  <c r="H4" i="5"/>
  <c r="AH24" i="5"/>
  <c r="N39" i="5"/>
  <c r="O45" i="5" s="1"/>
  <c r="B42" i="5"/>
  <c r="E43" i="5"/>
  <c r="W43" i="5"/>
  <c r="W128" i="5"/>
  <c r="AA45" i="5"/>
  <c r="N47" i="5"/>
  <c r="B50" i="5"/>
  <c r="W51" i="5"/>
  <c r="W136" i="5"/>
  <c r="N55" i="5"/>
  <c r="W57" i="5"/>
  <c r="B71" i="5"/>
  <c r="V71" i="5" s="1"/>
  <c r="B77" i="5"/>
  <c r="B5" i="5"/>
  <c r="B16" i="5"/>
  <c r="W105" i="5"/>
  <c r="B25" i="5"/>
  <c r="W114" i="5"/>
  <c r="T41" i="5"/>
  <c r="T49" i="5"/>
  <c r="K58" i="5"/>
  <c r="B75" i="5"/>
  <c r="B152" i="5"/>
  <c r="B11" i="5"/>
  <c r="B22" i="5"/>
  <c r="B33" i="5"/>
  <c r="AG34" i="5"/>
  <c r="AH34" i="5" s="1"/>
  <c r="N37" i="5"/>
  <c r="N38" i="5"/>
  <c r="S40" i="5"/>
  <c r="B41" i="5"/>
  <c r="W42" i="5"/>
  <c r="W127" i="5"/>
  <c r="N46" i="5"/>
  <c r="AG47" i="5"/>
  <c r="AH47" i="5" s="1"/>
  <c r="S48" i="5"/>
  <c r="B49" i="5"/>
  <c r="W50" i="5"/>
  <c r="W135" i="5"/>
  <c r="N54" i="5"/>
  <c r="O60" i="5" s="1"/>
  <c r="N59" i="5"/>
  <c r="O64" i="5" s="1"/>
  <c r="B61" i="5"/>
  <c r="W146" i="5"/>
  <c r="H5" i="5"/>
  <c r="B17" i="5"/>
  <c r="H25" i="5"/>
  <c r="V109" i="5" s="1"/>
  <c r="W110" i="5" s="1"/>
  <c r="B28" i="5"/>
  <c r="B56" i="5"/>
  <c r="W61" i="5"/>
  <c r="B68" i="5"/>
  <c r="B58" i="5"/>
  <c r="B6" i="5"/>
  <c r="H22" i="5"/>
  <c r="V106" i="5" s="1"/>
  <c r="W117" i="5"/>
  <c r="S34" i="5"/>
  <c r="B35" i="5"/>
  <c r="Z35" i="5"/>
  <c r="AG38" i="5"/>
  <c r="AH38" i="5" s="1"/>
  <c r="S39" i="5"/>
  <c r="B40" i="5"/>
  <c r="W41" i="5"/>
  <c r="W126" i="5"/>
  <c r="N45" i="5"/>
  <c r="O51" i="5" s="1"/>
  <c r="S47" i="5"/>
  <c r="B48" i="5"/>
  <c r="W49" i="5"/>
  <c r="W134" i="5"/>
  <c r="N53" i="5"/>
  <c r="S55" i="5"/>
  <c r="E61" i="5"/>
  <c r="N63" i="5"/>
  <c r="W121" i="5"/>
  <c r="B44" i="5"/>
  <c r="V69" i="5"/>
  <c r="B12" i="5"/>
  <c r="H17" i="5"/>
  <c r="V101" i="5" s="1"/>
  <c r="B31" i="5"/>
  <c r="E56" i="5"/>
  <c r="U64" i="5"/>
  <c r="X64" i="5" s="1"/>
  <c r="B18" i="5"/>
  <c r="AH25" i="5"/>
  <c r="W115" i="5"/>
  <c r="W32" i="5"/>
  <c r="X32" i="5" s="1"/>
  <c r="W119" i="5"/>
  <c r="B37" i="5"/>
  <c r="S38" i="5"/>
  <c r="B39" i="5"/>
  <c r="W40" i="5"/>
  <c r="W125" i="5"/>
  <c r="N44" i="5"/>
  <c r="O48" i="5" s="1"/>
  <c r="S46" i="5"/>
  <c r="B47" i="5"/>
  <c r="E48" i="5"/>
  <c r="W48" i="5"/>
  <c r="W133" i="5"/>
  <c r="K50" i="5"/>
  <c r="N52" i="5"/>
  <c r="O58" i="5" s="1"/>
  <c r="S54" i="5"/>
  <c r="B55" i="5"/>
  <c r="S59" i="5"/>
  <c r="B60" i="5"/>
  <c r="W145" i="5"/>
  <c r="B64" i="5"/>
  <c r="B70" i="5"/>
  <c r="B169" i="5"/>
  <c r="B7" i="5"/>
  <c r="B23" i="5"/>
  <c r="V140" i="5"/>
  <c r="W141" i="5" s="1"/>
  <c r="S56" i="5"/>
  <c r="S63" i="5"/>
  <c r="W64" i="5"/>
  <c r="B13" i="5"/>
  <c r="H23" i="5"/>
  <c r="V107" i="5" s="1"/>
  <c r="E37" i="5"/>
  <c r="S37" i="5"/>
  <c r="B38" i="5"/>
  <c r="S45" i="5"/>
  <c r="B46" i="5"/>
  <c r="W132" i="5"/>
  <c r="S53" i="5"/>
  <c r="B54" i="5"/>
  <c r="B59" i="5"/>
  <c r="B76" i="5"/>
  <c r="V76" i="5" s="1"/>
  <c r="B2" i="5"/>
  <c r="B19" i="5"/>
  <c r="AG23" i="5"/>
  <c r="AH23" i="5" s="1"/>
  <c r="B29" i="5"/>
  <c r="B32" i="5"/>
  <c r="N33" i="5"/>
  <c r="O37" i="5" s="1"/>
  <c r="S58" i="5"/>
  <c r="B67" i="5"/>
  <c r="V67" i="5" s="1"/>
  <c r="B72" i="5"/>
  <c r="V72" i="5" s="1"/>
  <c r="B132" i="5"/>
  <c r="B8" i="5"/>
  <c r="W123" i="5"/>
  <c r="S44" i="5"/>
  <c r="B45" i="5"/>
  <c r="W131" i="5"/>
  <c r="S52" i="5"/>
  <c r="B53" i="5"/>
  <c r="W139" i="5"/>
  <c r="W59" i="5"/>
  <c r="W144" i="5"/>
  <c r="R62" i="5"/>
  <c r="U62" i="5" s="1"/>
  <c r="X62" i="5" s="1"/>
  <c r="B63" i="5"/>
  <c r="V148" i="5"/>
  <c r="S64" i="5"/>
  <c r="B85" i="5"/>
  <c r="V85" i="5" s="1"/>
  <c r="W143" i="5"/>
  <c r="S60" i="4"/>
  <c r="S61" i="4"/>
  <c r="U48" i="4"/>
  <c r="Z62" i="4"/>
  <c r="AC61" i="4" s="1"/>
  <c r="U38" i="4"/>
  <c r="Z38" i="4"/>
  <c r="AC37" i="4" s="1"/>
  <c r="Z51" i="4"/>
  <c r="AA51" i="4" s="1"/>
  <c r="AD51" i="4" s="1"/>
  <c r="U62" i="4"/>
  <c r="Z40" i="4"/>
  <c r="AC39" i="4" s="1"/>
  <c r="U46" i="4"/>
  <c r="U63" i="4"/>
  <c r="Z63" i="4"/>
  <c r="AC62" i="4" s="1"/>
  <c r="Z52" i="4"/>
  <c r="AA52" i="4" s="1"/>
  <c r="U61" i="4"/>
  <c r="Z55" i="4"/>
  <c r="AA55" i="4" s="1"/>
  <c r="AD55" i="4" s="1"/>
  <c r="Z57" i="4"/>
  <c r="AA57" i="4" s="1"/>
  <c r="Z45" i="4"/>
  <c r="AA45" i="4" s="1"/>
  <c r="AD45" i="4" s="1"/>
  <c r="Z50" i="4"/>
  <c r="AC49" i="4" s="1"/>
  <c r="Z44" i="4"/>
  <c r="AC43" i="4" s="1"/>
  <c r="AC42" i="4"/>
  <c r="AA43" i="4"/>
  <c r="AD43" i="4" s="1"/>
  <c r="W51" i="4"/>
  <c r="T55" i="4"/>
  <c r="AA56" i="4"/>
  <c r="AD56" i="4" s="1"/>
  <c r="AA64" i="4"/>
  <c r="AD64" i="4" s="1"/>
  <c r="T33" i="4"/>
  <c r="S38" i="4"/>
  <c r="W48" i="4"/>
  <c r="U53" i="4"/>
  <c r="X53" i="4" s="1"/>
  <c r="AH26" i="4"/>
  <c r="W55" i="4"/>
  <c r="T60" i="4"/>
  <c r="H7" i="4"/>
  <c r="H20" i="4"/>
  <c r="V104" i="4" s="1"/>
  <c r="AG28" i="4"/>
  <c r="AG38" i="4"/>
  <c r="AH38" i="4" s="1"/>
  <c r="W40" i="4"/>
  <c r="U45" i="4"/>
  <c r="W63" i="4"/>
  <c r="T37" i="4"/>
  <c r="S45" i="4"/>
  <c r="U47" i="4"/>
  <c r="X47" i="4" s="1"/>
  <c r="T62" i="4"/>
  <c r="S47" i="4"/>
  <c r="T52" i="4"/>
  <c r="AG44" i="4"/>
  <c r="AH44" i="4" s="1"/>
  <c r="S37" i="4"/>
  <c r="T39" i="4"/>
  <c r="U49" i="4"/>
  <c r="X49" i="4" s="1"/>
  <c r="W60" i="4"/>
  <c r="S62" i="4"/>
  <c r="B35" i="4"/>
  <c r="H29" i="4"/>
  <c r="V113" i="4" s="1"/>
  <c r="U39" i="4"/>
  <c r="AC46" i="4"/>
  <c r="U52" i="4"/>
  <c r="S54" i="4"/>
  <c r="W62" i="4"/>
  <c r="H25" i="4"/>
  <c r="V109" i="4" s="1"/>
  <c r="T43" i="4"/>
  <c r="U44" i="4"/>
  <c r="T32" i="4"/>
  <c r="S44" i="4"/>
  <c r="T46" i="4"/>
  <c r="Z54" i="4"/>
  <c r="AC53" i="4" s="1"/>
  <c r="S59" i="4"/>
  <c r="AG34" i="4"/>
  <c r="AH34" i="4" s="1"/>
  <c r="Z36" i="4"/>
  <c r="AA36" i="4" s="1"/>
  <c r="AB36" i="4" s="1"/>
  <c r="S46" i="4"/>
  <c r="T48" i="4"/>
  <c r="Z59" i="4"/>
  <c r="T35" i="4"/>
  <c r="T36" i="4"/>
  <c r="AC47" i="4"/>
  <c r="AA48" i="4"/>
  <c r="AC32" i="4"/>
  <c r="AE32" i="4" s="1"/>
  <c r="AA33" i="4"/>
  <c r="AC34" i="4"/>
  <c r="AA35" i="4"/>
  <c r="T34" i="4"/>
  <c r="U36" i="4"/>
  <c r="H27" i="4"/>
  <c r="V111" i="4" s="1"/>
  <c r="H4" i="4"/>
  <c r="H15" i="4"/>
  <c r="B33" i="4"/>
  <c r="R34" i="4"/>
  <c r="U34" i="4" s="1"/>
  <c r="E37" i="4"/>
  <c r="E45" i="4"/>
  <c r="E46" i="4"/>
  <c r="B379" i="4"/>
  <c r="B380" i="4"/>
  <c r="B372" i="4"/>
  <c r="B364" i="4"/>
  <c r="B356" i="4"/>
  <c r="B348" i="4"/>
  <c r="B340" i="4"/>
  <c r="B381" i="4"/>
  <c r="B373" i="4"/>
  <c r="B365" i="4"/>
  <c r="B357" i="4"/>
  <c r="B349" i="4"/>
  <c r="B341" i="4"/>
  <c r="B333" i="4"/>
  <c r="B382" i="4"/>
  <c r="B374" i="4"/>
  <c r="B366" i="4"/>
  <c r="B358" i="4"/>
  <c r="B350" i="4"/>
  <c r="B342" i="4"/>
  <c r="B334" i="4"/>
  <c r="B383" i="4"/>
  <c r="B375" i="4"/>
  <c r="B367" i="4"/>
  <c r="B359" i="4"/>
  <c r="B351" i="4"/>
  <c r="B343" i="4"/>
  <c r="B384" i="4"/>
  <c r="B376" i="4"/>
  <c r="B368" i="4"/>
  <c r="B360" i="4"/>
  <c r="B352" i="4"/>
  <c r="B344" i="4"/>
  <c r="B385" i="4"/>
  <c r="B377" i="4"/>
  <c r="B369" i="4"/>
  <c r="B361" i="4"/>
  <c r="B353" i="4"/>
  <c r="B345" i="4"/>
  <c r="B339" i="4"/>
  <c r="B330" i="4"/>
  <c r="B322" i="4"/>
  <c r="B314" i="4"/>
  <c r="B306" i="4"/>
  <c r="B378" i="4"/>
  <c r="B354" i="4"/>
  <c r="B336" i="4"/>
  <c r="B323" i="4"/>
  <c r="B315" i="4"/>
  <c r="B307" i="4"/>
  <c r="B299" i="4"/>
  <c r="B291" i="4"/>
  <c r="B331" i="4"/>
  <c r="B335" i="4"/>
  <c r="B324" i="4"/>
  <c r="B316" i="4"/>
  <c r="B308" i="4"/>
  <c r="B300" i="4"/>
  <c r="B355" i="4"/>
  <c r="B325" i="4"/>
  <c r="B317" i="4"/>
  <c r="B309" i="4"/>
  <c r="B301" i="4"/>
  <c r="B362" i="4"/>
  <c r="B332" i="4"/>
  <c r="B326" i="4"/>
  <c r="B318" i="4"/>
  <c r="B310" i="4"/>
  <c r="B370" i="4"/>
  <c r="B346" i="4"/>
  <c r="B327" i="4"/>
  <c r="B319" i="4"/>
  <c r="B311" i="4"/>
  <c r="B328" i="4"/>
  <c r="B320" i="4"/>
  <c r="B312" i="4"/>
  <c r="B337" i="4"/>
  <c r="B293" i="4"/>
  <c r="B304" i="4"/>
  <c r="B303" i="4"/>
  <c r="B290" i="4"/>
  <c r="B284" i="4"/>
  <c r="B276" i="4"/>
  <c r="B285" i="4"/>
  <c r="B277" i="4"/>
  <c r="B269" i="4"/>
  <c r="B261" i="4"/>
  <c r="B253" i="4"/>
  <c r="B305" i="4"/>
  <c r="B302" i="4"/>
  <c r="B296" i="4"/>
  <c r="B286" i="4"/>
  <c r="B278" i="4"/>
  <c r="B270" i="4"/>
  <c r="B262" i="4"/>
  <c r="B254" i="4"/>
  <c r="B246" i="4"/>
  <c r="B294" i="4"/>
  <c r="B338" i="4"/>
  <c r="B298" i="4"/>
  <c r="B287" i="4"/>
  <c r="B279" i="4"/>
  <c r="B271" i="4"/>
  <c r="B263" i="4"/>
  <c r="B371" i="4"/>
  <c r="B363" i="4"/>
  <c r="B288" i="4"/>
  <c r="B280" i="4"/>
  <c r="B272" i="4"/>
  <c r="B264" i="4"/>
  <c r="B329" i="4"/>
  <c r="B292" i="4"/>
  <c r="B321" i="4"/>
  <c r="B281" i="4"/>
  <c r="B273" i="4"/>
  <c r="B265" i="4"/>
  <c r="B257" i="4"/>
  <c r="B289" i="4"/>
  <c r="B313" i="4"/>
  <c r="B297" i="4"/>
  <c r="B295" i="4"/>
  <c r="B282" i="4"/>
  <c r="B274" i="4"/>
  <c r="B266" i="4"/>
  <c r="B252" i="4"/>
  <c r="B234" i="4"/>
  <c r="B258" i="4"/>
  <c r="B244" i="4"/>
  <c r="B235" i="4"/>
  <c r="B227" i="4"/>
  <c r="B219" i="4"/>
  <c r="B248" i="4"/>
  <c r="B241" i="4"/>
  <c r="B236" i="4"/>
  <c r="B228" i="4"/>
  <c r="B220" i="4"/>
  <c r="B283" i="4"/>
  <c r="B267" i="4"/>
  <c r="B256" i="4"/>
  <c r="B251" i="4"/>
  <c r="B245" i="4"/>
  <c r="B275" i="4"/>
  <c r="B242" i="4"/>
  <c r="B238" i="4"/>
  <c r="B230" i="4"/>
  <c r="B222" i="4"/>
  <c r="B214" i="4"/>
  <c r="B347" i="4"/>
  <c r="B268" i="4"/>
  <c r="B249" i="4"/>
  <c r="B239" i="4"/>
  <c r="B231" i="4"/>
  <c r="B223" i="4"/>
  <c r="B255" i="4"/>
  <c r="B260" i="4"/>
  <c r="B232" i="4"/>
  <c r="B224" i="4"/>
  <c r="B216" i="4"/>
  <c r="B243" i="4"/>
  <c r="B240" i="4"/>
  <c r="B221" i="4"/>
  <c r="B185" i="4"/>
  <c r="B177" i="4"/>
  <c r="B169" i="4"/>
  <c r="B203" i="4"/>
  <c r="B198" i="4"/>
  <c r="B193" i="4"/>
  <c r="B186" i="4"/>
  <c r="B225" i="4"/>
  <c r="B210" i="4"/>
  <c r="B226" i="4"/>
  <c r="B207" i="4"/>
  <c r="B194" i="4"/>
  <c r="B187" i="4"/>
  <c r="B237" i="4"/>
  <c r="B233" i="4"/>
  <c r="B204" i="4"/>
  <c r="B199" i="4"/>
  <c r="B218" i="4"/>
  <c r="B188" i="4"/>
  <c r="B180" i="4"/>
  <c r="B172" i="4"/>
  <c r="B213" i="4"/>
  <c r="B195" i="4"/>
  <c r="B229" i="4"/>
  <c r="B208" i="4"/>
  <c r="B200" i="4"/>
  <c r="B189" i="4"/>
  <c r="B247" i="4"/>
  <c r="B211" i="4"/>
  <c r="B259" i="4"/>
  <c r="B217" i="4"/>
  <c r="B205" i="4"/>
  <c r="B196" i="4"/>
  <c r="B250" i="4"/>
  <c r="B201" i="4"/>
  <c r="B191" i="4"/>
  <c r="B215" i="4"/>
  <c r="B212" i="4"/>
  <c r="B182" i="4"/>
  <c r="B176" i="4"/>
  <c r="B202" i="4"/>
  <c r="B167" i="4"/>
  <c r="B160" i="4"/>
  <c r="B152" i="4"/>
  <c r="B144" i="4"/>
  <c r="B136" i="4"/>
  <c r="B128" i="4"/>
  <c r="B174" i="4"/>
  <c r="B161" i="4"/>
  <c r="B153" i="4"/>
  <c r="B145" i="4"/>
  <c r="B137" i="4"/>
  <c r="B129" i="4"/>
  <c r="B190" i="4"/>
  <c r="B179" i="4"/>
  <c r="B184" i="4"/>
  <c r="B168" i="4"/>
  <c r="B162" i="4"/>
  <c r="B154" i="4"/>
  <c r="B146" i="4"/>
  <c r="B138" i="4"/>
  <c r="B197" i="4"/>
  <c r="B181" i="4"/>
  <c r="B206" i="4"/>
  <c r="B163" i="4"/>
  <c r="B155" i="4"/>
  <c r="B147" i="4"/>
  <c r="B209" i="4"/>
  <c r="B175" i="4"/>
  <c r="B164" i="4"/>
  <c r="B156" i="4"/>
  <c r="B148" i="4"/>
  <c r="B183" i="4"/>
  <c r="B173" i="4"/>
  <c r="B165" i="4"/>
  <c r="B157" i="4"/>
  <c r="B149" i="4"/>
  <c r="B178" i="4"/>
  <c r="B166" i="4"/>
  <c r="B158" i="4"/>
  <c r="B150" i="4"/>
  <c r="B143" i="4"/>
  <c r="B116" i="4"/>
  <c r="B108" i="4"/>
  <c r="B100" i="4"/>
  <c r="B142" i="4"/>
  <c r="B124" i="4"/>
  <c r="B117" i="4"/>
  <c r="B109" i="4"/>
  <c r="B101" i="4"/>
  <c r="B93" i="4"/>
  <c r="B171" i="4"/>
  <c r="B151" i="4"/>
  <c r="B141" i="4"/>
  <c r="B133" i="4"/>
  <c r="B118" i="4"/>
  <c r="B110" i="4"/>
  <c r="B102" i="4"/>
  <c r="B131" i="4"/>
  <c r="B140" i="4"/>
  <c r="B125" i="4"/>
  <c r="B119" i="4"/>
  <c r="B111" i="4"/>
  <c r="B103" i="4"/>
  <c r="B135" i="4"/>
  <c r="B192" i="4"/>
  <c r="B120" i="4"/>
  <c r="B112" i="4"/>
  <c r="B104" i="4"/>
  <c r="B96" i="4"/>
  <c r="B159" i="4"/>
  <c r="B126" i="4"/>
  <c r="B121" i="4"/>
  <c r="B113" i="4"/>
  <c r="B105" i="4"/>
  <c r="B139" i="4"/>
  <c r="B122" i="4"/>
  <c r="B114" i="4"/>
  <c r="B134" i="4"/>
  <c r="B98" i="4"/>
  <c r="B95" i="4"/>
  <c r="B86" i="4"/>
  <c r="B78" i="4"/>
  <c r="B70" i="4"/>
  <c r="B92" i="4"/>
  <c r="B88" i="4"/>
  <c r="B80" i="4"/>
  <c r="B72" i="4"/>
  <c r="B64" i="4"/>
  <c r="B56" i="4"/>
  <c r="B132" i="4"/>
  <c r="B170" i="4"/>
  <c r="B115" i="4"/>
  <c r="B99" i="4"/>
  <c r="B89" i="4"/>
  <c r="B81" i="4"/>
  <c r="V81" i="4" s="1"/>
  <c r="B73" i="4"/>
  <c r="B65" i="4"/>
  <c r="B57" i="4"/>
  <c r="B82" i="4"/>
  <c r="B74" i="4"/>
  <c r="B66" i="4"/>
  <c r="B58" i="4"/>
  <c r="B90" i="4"/>
  <c r="B106" i="4"/>
  <c r="B97" i="4"/>
  <c r="B83" i="4"/>
  <c r="B75" i="4"/>
  <c r="B67" i="4"/>
  <c r="B59" i="4"/>
  <c r="B107" i="4"/>
  <c r="B84" i="4"/>
  <c r="B76" i="4"/>
  <c r="B68" i="4"/>
  <c r="B60" i="4"/>
  <c r="B127" i="4"/>
  <c r="B123" i="4"/>
  <c r="B91" i="4"/>
  <c r="B47" i="4"/>
  <c r="B71" i="4"/>
  <c r="B36" i="4"/>
  <c r="B55" i="4"/>
  <c r="B52" i="4"/>
  <c r="B77" i="4"/>
  <c r="B49" i="4"/>
  <c r="B41" i="4"/>
  <c r="B130" i="4"/>
  <c r="B61" i="4"/>
  <c r="B50" i="4"/>
  <c r="B42" i="4"/>
  <c r="B62" i="4"/>
  <c r="B54" i="4"/>
  <c r="B43" i="4"/>
  <c r="B79" i="4"/>
  <c r="B63" i="4"/>
  <c r="B87" i="4"/>
  <c r="B44" i="4"/>
  <c r="B69" i="4"/>
  <c r="B51" i="4"/>
  <c r="B45" i="4"/>
  <c r="B5" i="4"/>
  <c r="H10" i="4"/>
  <c r="B16" i="4"/>
  <c r="H21" i="4"/>
  <c r="V105" i="4" s="1"/>
  <c r="B25" i="4"/>
  <c r="H30" i="4"/>
  <c r="V114" i="4" s="1"/>
  <c r="W115" i="4" s="1"/>
  <c r="S34" i="4"/>
  <c r="T38" i="4"/>
  <c r="B40" i="4"/>
  <c r="E41" i="4"/>
  <c r="V132" i="4"/>
  <c r="S48" i="4"/>
  <c r="B21" i="4"/>
  <c r="B11" i="4"/>
  <c r="H16" i="4"/>
  <c r="B22" i="4"/>
  <c r="AG45" i="4"/>
  <c r="AH45" i="4" s="1"/>
  <c r="AH27" i="4"/>
  <c r="W117" i="4"/>
  <c r="V119" i="4"/>
  <c r="W120" i="4" s="1"/>
  <c r="S35" i="4"/>
  <c r="AC35" i="4"/>
  <c r="V125" i="4"/>
  <c r="S41" i="4"/>
  <c r="T42" i="4"/>
  <c r="T45" i="4"/>
  <c r="AG50" i="4"/>
  <c r="AH50" i="4" s="1"/>
  <c r="B94" i="4"/>
  <c r="B17" i="4"/>
  <c r="B28" i="4"/>
  <c r="W123" i="4"/>
  <c r="R42" i="4"/>
  <c r="N42" i="4"/>
  <c r="E47" i="4"/>
  <c r="T53" i="4"/>
  <c r="B6" i="4"/>
  <c r="H11" i="4"/>
  <c r="H22" i="4"/>
  <c r="V106" i="4" s="1"/>
  <c r="W32" i="4"/>
  <c r="X32" i="4" s="1"/>
  <c r="W36" i="4"/>
  <c r="O38" i="4"/>
  <c r="K45" i="4"/>
  <c r="V124" i="4"/>
  <c r="S40" i="4"/>
  <c r="K41" i="4"/>
  <c r="Z42" i="4"/>
  <c r="AA49" i="4"/>
  <c r="AC38" i="4"/>
  <c r="AA39" i="4"/>
  <c r="B12" i="4"/>
  <c r="H17" i="4"/>
  <c r="V101" i="4" s="1"/>
  <c r="H28" i="4"/>
  <c r="V112" i="4" s="1"/>
  <c r="B31" i="4"/>
  <c r="W34" i="4"/>
  <c r="Z37" i="4"/>
  <c r="W37" i="4"/>
  <c r="X37" i="4" s="1"/>
  <c r="K58" i="4"/>
  <c r="K57" i="4"/>
  <c r="K56" i="4"/>
  <c r="K55" i="4"/>
  <c r="B18" i="4"/>
  <c r="AH22" i="4"/>
  <c r="AH25" i="4"/>
  <c r="AG35" i="4"/>
  <c r="AH35" i="4" s="1"/>
  <c r="R41" i="4"/>
  <c r="N41" i="4"/>
  <c r="O47" i="4" s="1"/>
  <c r="B46" i="4"/>
  <c r="B37" i="4"/>
  <c r="B30" i="4"/>
  <c r="V140" i="4"/>
  <c r="S56" i="4"/>
  <c r="B7" i="4"/>
  <c r="B23" i="4"/>
  <c r="B26" i="4"/>
  <c r="B32" i="4"/>
  <c r="Z32" i="4"/>
  <c r="N33" i="4"/>
  <c r="O39" i="4" s="1"/>
  <c r="N35" i="4"/>
  <c r="Z41" i="4"/>
  <c r="W42" i="4"/>
  <c r="E52" i="4"/>
  <c r="B10" i="4"/>
  <c r="T49" i="4"/>
  <c r="T50" i="4"/>
  <c r="B13" i="4"/>
  <c r="H23" i="4"/>
  <c r="V107" i="4" s="1"/>
  <c r="AH28" i="4"/>
  <c r="B34" i="4"/>
  <c r="Z34" i="4"/>
  <c r="E42" i="4"/>
  <c r="S39" i="4"/>
  <c r="R40" i="4"/>
  <c r="U40" i="4" s="1"/>
  <c r="X40" i="4" s="1"/>
  <c r="N40" i="4"/>
  <c r="O46" i="4" s="1"/>
  <c r="W41" i="4"/>
  <c r="B39" i="4"/>
  <c r="B2" i="4"/>
  <c r="B19" i="4"/>
  <c r="AG23" i="4"/>
  <c r="AH23" i="4" s="1"/>
  <c r="H26" i="4"/>
  <c r="V110" i="4" s="1"/>
  <c r="B29" i="4"/>
  <c r="W116" i="4"/>
  <c r="S33" i="4"/>
  <c r="W38" i="4"/>
  <c r="X38" i="4" s="1"/>
  <c r="B8" i="4"/>
  <c r="AG49" i="4"/>
  <c r="AH49" i="4" s="1"/>
  <c r="K37" i="4"/>
  <c r="K38" i="4"/>
  <c r="K42" i="4"/>
  <c r="E51" i="4"/>
  <c r="E55" i="4"/>
  <c r="B85" i="4"/>
  <c r="AG24" i="4"/>
  <c r="AH24" i="4" s="1"/>
  <c r="V126" i="4"/>
  <c r="W127" i="4" s="1"/>
  <c r="S42" i="4"/>
  <c r="S43" i="4"/>
  <c r="B3" i="4"/>
  <c r="B14" i="4"/>
  <c r="H19" i="4"/>
  <c r="V103" i="4" s="1"/>
  <c r="B24" i="4"/>
  <c r="B38" i="4"/>
  <c r="W39" i="4"/>
  <c r="K47" i="4"/>
  <c r="K48" i="4"/>
  <c r="L65" i="4" s="1" a="1"/>
  <c r="L65" i="4" s="1"/>
  <c r="E48" i="4"/>
  <c r="E49" i="4"/>
  <c r="Z46" i="4"/>
  <c r="W46" i="4"/>
  <c r="B20" i="4"/>
  <c r="E44" i="4"/>
  <c r="K43" i="4"/>
  <c r="N51" i="4"/>
  <c r="R50" i="4"/>
  <c r="B48" i="4"/>
  <c r="B9" i="4"/>
  <c r="H24" i="4"/>
  <c r="V108" i="4" s="1"/>
  <c r="W109" i="4" s="1"/>
  <c r="B27" i="4"/>
  <c r="K50" i="4"/>
  <c r="N50" i="4"/>
  <c r="B53" i="4"/>
  <c r="W131" i="4"/>
  <c r="Z53" i="4"/>
  <c r="Z61" i="4"/>
  <c r="W61" i="4"/>
  <c r="E57" i="4"/>
  <c r="E53" i="4"/>
  <c r="W54" i="4"/>
  <c r="V141" i="4"/>
  <c r="W142" i="4" s="1"/>
  <c r="S57" i="4"/>
  <c r="S58" i="4"/>
  <c r="E64" i="4"/>
  <c r="W122" i="4"/>
  <c r="W45" i="4"/>
  <c r="W130" i="4"/>
  <c r="AA47" i="4"/>
  <c r="N49" i="4"/>
  <c r="N55" i="4"/>
  <c r="V148" i="4"/>
  <c r="S64" i="4"/>
  <c r="K52" i="4"/>
  <c r="S50" i="4"/>
  <c r="W137" i="4"/>
  <c r="T56" i="4"/>
  <c r="Z60" i="4"/>
  <c r="W44" i="4"/>
  <c r="W129" i="4"/>
  <c r="N48" i="4"/>
  <c r="W135" i="4"/>
  <c r="S52" i="4"/>
  <c r="N56" i="4"/>
  <c r="O62" i="4" s="1"/>
  <c r="K51" i="4"/>
  <c r="E60" i="4"/>
  <c r="E63" i="4"/>
  <c r="T64" i="4"/>
  <c r="W121" i="4"/>
  <c r="W128" i="4"/>
  <c r="N47" i="4"/>
  <c r="O50" i="4" s="1"/>
  <c r="S49" i="4"/>
  <c r="R56" i="4"/>
  <c r="U56" i="4" s="1"/>
  <c r="X56" i="4" s="1"/>
  <c r="T58" i="4"/>
  <c r="E62" i="4"/>
  <c r="V147" i="4"/>
  <c r="S63" i="4"/>
  <c r="R64" i="4"/>
  <c r="N64" i="4"/>
  <c r="W50" i="4"/>
  <c r="N57" i="4"/>
  <c r="N46" i="4"/>
  <c r="O49" i="4" s="1"/>
  <c r="E50" i="4"/>
  <c r="W52" i="4"/>
  <c r="W138" i="4"/>
  <c r="T63" i="4"/>
  <c r="S53" i="4"/>
  <c r="W118" i="4"/>
  <c r="U58" i="4"/>
  <c r="T61" i="4"/>
  <c r="V139" i="4"/>
  <c r="S55" i="4"/>
  <c r="Z58" i="4"/>
  <c r="W58" i="4"/>
  <c r="S51" i="4"/>
  <c r="W136" i="4"/>
  <c r="R54" i="4"/>
  <c r="U54" i="4" s="1"/>
  <c r="N54" i="4"/>
  <c r="K61" i="4"/>
  <c r="U59" i="4"/>
  <c r="U60" i="4"/>
  <c r="X60" i="4" s="1"/>
  <c r="W134" i="4"/>
  <c r="W146" i="4"/>
  <c r="W145" i="4"/>
  <c r="W59" i="4"/>
  <c r="W144" i="4"/>
  <c r="N63" i="4"/>
  <c r="W143" i="4"/>
  <c r="N62" i="4"/>
  <c r="N53" i="4"/>
  <c r="W57" i="4"/>
  <c r="N61" i="4"/>
  <c r="O64" i="4" s="1"/>
  <c r="W53" i="1"/>
  <c r="T35" i="1"/>
  <c r="W33" i="1"/>
  <c r="W56" i="1"/>
  <c r="W57" i="1"/>
  <c r="W48" i="1"/>
  <c r="T42" i="1"/>
  <c r="U39" i="1"/>
  <c r="U53" i="1"/>
  <c r="X53" i="1" s="1"/>
  <c r="Z39" i="1"/>
  <c r="AC38" i="1" s="1"/>
  <c r="Z42" i="1"/>
  <c r="AA42" i="1" s="1"/>
  <c r="AD42" i="1" s="1"/>
  <c r="T55" i="1"/>
  <c r="T57" i="1"/>
  <c r="U61" i="1"/>
  <c r="T32" i="1"/>
  <c r="U63" i="1"/>
  <c r="U50" i="1"/>
  <c r="T54" i="1"/>
  <c r="T38" i="1"/>
  <c r="Z52" i="1"/>
  <c r="AA52" i="1" s="1"/>
  <c r="AD52" i="1" s="1"/>
  <c r="T45" i="1"/>
  <c r="T64" i="1"/>
  <c r="T33" i="1"/>
  <c r="T37" i="1"/>
  <c r="Z35" i="1"/>
  <c r="AA35" i="1" s="1"/>
  <c r="AD35" i="1" s="1"/>
  <c r="U42" i="1"/>
  <c r="Z59" i="1"/>
  <c r="AA59" i="1" s="1"/>
  <c r="Z61" i="1"/>
  <c r="AC60" i="1" s="1"/>
  <c r="U47" i="1"/>
  <c r="W49" i="1"/>
  <c r="W54" i="1"/>
  <c r="S51" i="1"/>
  <c r="T53" i="1"/>
  <c r="T34" i="1"/>
  <c r="Z37" i="1"/>
  <c r="AA37" i="1" s="1"/>
  <c r="AD37" i="1" s="1"/>
  <c r="T41" i="1"/>
  <c r="T46" i="1"/>
  <c r="T56" i="1"/>
  <c r="U56" i="1"/>
  <c r="X56" i="1" s="1"/>
  <c r="Z32" i="1"/>
  <c r="AC31" i="1" s="1"/>
  <c r="AE31" i="1" s="1"/>
  <c r="W41" i="1"/>
  <c r="T62" i="1"/>
  <c r="T44" i="1"/>
  <c r="Z46" i="1"/>
  <c r="AC45" i="1" s="1"/>
  <c r="Z56" i="1"/>
  <c r="AC55" i="1" s="1"/>
  <c r="Z34" i="1"/>
  <c r="AC33" i="1" s="1"/>
  <c r="Z62" i="1"/>
  <c r="AC61" i="1" s="1"/>
  <c r="Z43" i="1"/>
  <c r="AA43" i="1" s="1"/>
  <c r="AD43" i="1" s="1"/>
  <c r="Z38" i="1"/>
  <c r="AA38" i="1" s="1"/>
  <c r="AD38" i="1" s="1"/>
  <c r="Z50" i="1"/>
  <c r="AC49" i="1" s="1"/>
  <c r="T61" i="1"/>
  <c r="Z41" i="1"/>
  <c r="AC40" i="1" s="1"/>
  <c r="Z53" i="1"/>
  <c r="AC52" i="1" s="1"/>
  <c r="S61" i="1"/>
  <c r="S44" i="1"/>
  <c r="W50" i="1"/>
  <c r="Z64" i="1"/>
  <c r="AC63" i="1" s="1"/>
  <c r="W35" i="1"/>
  <c r="W38" i="1"/>
  <c r="S43" i="1"/>
  <c r="U49" i="1"/>
  <c r="X49" i="1" s="1"/>
  <c r="Z58" i="1"/>
  <c r="S52" i="1"/>
  <c r="W58" i="1"/>
  <c r="W43" i="1"/>
  <c r="U57" i="1"/>
  <c r="X57" i="1" s="1"/>
  <c r="W46" i="1"/>
  <c r="S60" i="1"/>
  <c r="Z40" i="1"/>
  <c r="AA40" i="1" s="1"/>
  <c r="AD40" i="1" s="1"/>
  <c r="Z49" i="1"/>
  <c r="AA49" i="1" s="1"/>
  <c r="Z60" i="1"/>
  <c r="AA60" i="1" s="1"/>
  <c r="AD60" i="1" s="1"/>
  <c r="W64" i="1"/>
  <c r="U62" i="1"/>
  <c r="Z57" i="1"/>
  <c r="AA57" i="1" s="1"/>
  <c r="AD57" i="1" s="1"/>
  <c r="S62" i="1"/>
  <c r="W42" i="1"/>
  <c r="U45" i="1"/>
  <c r="U48" i="1"/>
  <c r="X48" i="1" s="1"/>
  <c r="W51" i="1"/>
  <c r="S45" i="1"/>
  <c r="W62" i="1"/>
  <c r="Z31" i="1"/>
  <c r="AA31" i="1" s="1"/>
  <c r="AD31" i="1" s="1"/>
  <c r="Z36" i="1"/>
  <c r="AA36" i="1" s="1"/>
  <c r="Z45" i="1"/>
  <c r="AC44" i="1" s="1"/>
  <c r="Z54" i="1"/>
  <c r="AC53" i="1" s="1"/>
  <c r="S59" i="1"/>
  <c r="W36" i="1"/>
  <c r="W45" i="1"/>
  <c r="Z48" i="1"/>
  <c r="S53" i="1"/>
  <c r="N35" i="1"/>
  <c r="B45" i="1"/>
  <c r="AG45" i="1"/>
  <c r="AH45" i="1" s="1"/>
  <c r="AA51" i="1"/>
  <c r="AC50" i="1"/>
  <c r="B55" i="1"/>
  <c r="U58" i="1"/>
  <c r="V147" i="1"/>
  <c r="W148" i="1" s="1"/>
  <c r="S63" i="1"/>
  <c r="B78" i="1"/>
  <c r="B20" i="1"/>
  <c r="H29" i="1"/>
  <c r="V113" i="1" s="1"/>
  <c r="R35" i="1"/>
  <c r="U35" i="1" s="1"/>
  <c r="T36" i="1"/>
  <c r="O43" i="1"/>
  <c r="S38" i="1"/>
  <c r="T40" i="1"/>
  <c r="E51" i="1"/>
  <c r="V131" i="1"/>
  <c r="W132" i="1" s="1"/>
  <c r="S47" i="1"/>
  <c r="U64" i="1"/>
  <c r="X64" i="1" s="1"/>
  <c r="H24" i="1"/>
  <c r="V108" i="1" s="1"/>
  <c r="B8" i="1"/>
  <c r="AG40" i="1"/>
  <c r="AH40" i="1" s="1"/>
  <c r="H19" i="1"/>
  <c r="V103" i="1" s="1"/>
  <c r="B378" i="1"/>
  <c r="B370" i="1"/>
  <c r="B362" i="1"/>
  <c r="B354" i="1"/>
  <c r="B346" i="1"/>
  <c r="B379" i="1"/>
  <c r="B371" i="1"/>
  <c r="B363" i="1"/>
  <c r="B355" i="1"/>
  <c r="B347" i="1"/>
  <c r="B339" i="1"/>
  <c r="B380" i="1"/>
  <c r="B372" i="1"/>
  <c r="B364" i="1"/>
  <c r="B356" i="1"/>
  <c r="B348" i="1"/>
  <c r="B340" i="1"/>
  <c r="B381" i="1"/>
  <c r="B373" i="1"/>
  <c r="B365" i="1"/>
  <c r="B357" i="1"/>
  <c r="B349" i="1"/>
  <c r="B341" i="1"/>
  <c r="B382" i="1"/>
  <c r="B374" i="1"/>
  <c r="B366" i="1"/>
  <c r="B358" i="1"/>
  <c r="B350" i="1"/>
  <c r="B383" i="1"/>
  <c r="B375" i="1"/>
  <c r="B367" i="1"/>
  <c r="B359" i="1"/>
  <c r="B351" i="1"/>
  <c r="B343" i="1"/>
  <c r="B335" i="1"/>
  <c r="B384" i="1"/>
  <c r="B376" i="1"/>
  <c r="B368" i="1"/>
  <c r="B360" i="1"/>
  <c r="B352" i="1"/>
  <c r="B344" i="1"/>
  <c r="B353" i="1"/>
  <c r="B316" i="1"/>
  <c r="B308" i="1"/>
  <c r="B300" i="1"/>
  <c r="B292" i="1"/>
  <c r="B369" i="1"/>
  <c r="B327" i="1"/>
  <c r="B322" i="1"/>
  <c r="B332" i="1"/>
  <c r="B317" i="1"/>
  <c r="B309" i="1"/>
  <c r="B301" i="1"/>
  <c r="B293" i="1"/>
  <c r="B342" i="1"/>
  <c r="B338" i="1"/>
  <c r="B328" i="1"/>
  <c r="B323" i="1"/>
  <c r="B318" i="1"/>
  <c r="B310" i="1"/>
  <c r="B302" i="1"/>
  <c r="B294" i="1"/>
  <c r="B361" i="1"/>
  <c r="B337" i="1"/>
  <c r="B333" i="1"/>
  <c r="B311" i="1"/>
  <c r="B303" i="1"/>
  <c r="B324" i="1"/>
  <c r="B319" i="1"/>
  <c r="B329" i="1"/>
  <c r="B312" i="1"/>
  <c r="B304" i="1"/>
  <c r="B385" i="1"/>
  <c r="B325" i="1"/>
  <c r="B320" i="1"/>
  <c r="B313" i="1"/>
  <c r="B305" i="1"/>
  <c r="B297" i="1"/>
  <c r="B336" i="1"/>
  <c r="B334" i="1"/>
  <c r="B330" i="1"/>
  <c r="B377" i="1"/>
  <c r="B326" i="1"/>
  <c r="B345" i="1"/>
  <c r="B331" i="1"/>
  <c r="B321" i="1"/>
  <c r="B315" i="1"/>
  <c r="B307" i="1"/>
  <c r="B284" i="1"/>
  <c r="B277" i="1"/>
  <c r="B269" i="1"/>
  <c r="B261" i="1"/>
  <c r="B253" i="1"/>
  <c r="B278" i="1"/>
  <c r="B270" i="1"/>
  <c r="B262" i="1"/>
  <c r="B285" i="1"/>
  <c r="B279" i="1"/>
  <c r="B314" i="1"/>
  <c r="B289" i="1"/>
  <c r="B306" i="1"/>
  <c r="B286" i="1"/>
  <c r="B280" i="1"/>
  <c r="B272" i="1"/>
  <c r="B264" i="1"/>
  <c r="B256" i="1"/>
  <c r="B296" i="1"/>
  <c r="B281" i="1"/>
  <c r="B273" i="1"/>
  <c r="B291" i="1"/>
  <c r="B295" i="1"/>
  <c r="B287" i="1"/>
  <c r="B282" i="1"/>
  <c r="B274" i="1"/>
  <c r="B266" i="1"/>
  <c r="B298" i="1"/>
  <c r="B275" i="1"/>
  <c r="B288" i="1"/>
  <c r="B283" i="1"/>
  <c r="B276" i="1"/>
  <c r="B290" i="1"/>
  <c r="B241" i="1"/>
  <c r="B233" i="1"/>
  <c r="B225" i="1"/>
  <c r="B217" i="1"/>
  <c r="B249" i="1"/>
  <c r="B242" i="1"/>
  <c r="B234" i="1"/>
  <c r="B226" i="1"/>
  <c r="B258" i="1"/>
  <c r="B271" i="1"/>
  <c r="B243" i="1"/>
  <c r="B235" i="1"/>
  <c r="B227" i="1"/>
  <c r="B263" i="1"/>
  <c r="B250" i="1"/>
  <c r="B244" i="1"/>
  <c r="B236" i="1"/>
  <c r="B228" i="1"/>
  <c r="B220" i="1"/>
  <c r="B212" i="1"/>
  <c r="B299" i="1"/>
  <c r="B260" i="1"/>
  <c r="B254" i="1"/>
  <c r="B245" i="1"/>
  <c r="B237" i="1"/>
  <c r="B251" i="1"/>
  <c r="B267" i="1"/>
  <c r="B246" i="1"/>
  <c r="B238" i="1"/>
  <c r="B230" i="1"/>
  <c r="B265" i="1"/>
  <c r="B247" i="1"/>
  <c r="B239" i="1"/>
  <c r="B231" i="1"/>
  <c r="B252" i="1"/>
  <c r="B223" i="1"/>
  <c r="B222" i="1"/>
  <c r="B218" i="1"/>
  <c r="B210" i="1"/>
  <c r="B207" i="1"/>
  <c r="B193" i="1"/>
  <c r="B185" i="1"/>
  <c r="B177" i="1"/>
  <c r="B169" i="1"/>
  <c r="B224" i="1"/>
  <c r="B198" i="1"/>
  <c r="B202" i="1"/>
  <c r="B186" i="1"/>
  <c r="B178" i="1"/>
  <c r="B221" i="1"/>
  <c r="B194" i="1"/>
  <c r="B248" i="1"/>
  <c r="B205" i="1"/>
  <c r="B199" i="1"/>
  <c r="B187" i="1"/>
  <c r="B179" i="1"/>
  <c r="B171" i="1"/>
  <c r="B215" i="1"/>
  <c r="B268" i="1"/>
  <c r="B259" i="1"/>
  <c r="B240" i="1"/>
  <c r="B213" i="1"/>
  <c r="B208" i="1"/>
  <c r="B188" i="1"/>
  <c r="B180" i="1"/>
  <c r="B211" i="1"/>
  <c r="B195" i="1"/>
  <c r="B232" i="1"/>
  <c r="B203" i="1"/>
  <c r="B189" i="1"/>
  <c r="B257" i="1"/>
  <c r="B229" i="1"/>
  <c r="B200" i="1"/>
  <c r="B219" i="1"/>
  <c r="B206" i="1"/>
  <c r="B196" i="1"/>
  <c r="B190" i="1"/>
  <c r="B182" i="1"/>
  <c r="B209" i="1"/>
  <c r="B191" i="1"/>
  <c r="B183" i="1"/>
  <c r="B192" i="1"/>
  <c r="B151" i="1"/>
  <c r="B143" i="1"/>
  <c r="B135" i="1"/>
  <c r="B127" i="1"/>
  <c r="B164" i="1"/>
  <c r="B159" i="1"/>
  <c r="B152" i="1"/>
  <c r="B144" i="1"/>
  <c r="B136" i="1"/>
  <c r="B128" i="1"/>
  <c r="B216" i="1"/>
  <c r="B174" i="1"/>
  <c r="B172" i="1"/>
  <c r="B167" i="1"/>
  <c r="B181" i="1"/>
  <c r="B153" i="1"/>
  <c r="B145" i="1"/>
  <c r="B137" i="1"/>
  <c r="B165" i="1"/>
  <c r="B160" i="1"/>
  <c r="B154" i="1"/>
  <c r="B146" i="1"/>
  <c r="B138" i="1"/>
  <c r="B170" i="1"/>
  <c r="B214" i="1"/>
  <c r="B197" i="1"/>
  <c r="B173" i="1"/>
  <c r="B161" i="1"/>
  <c r="B155" i="1"/>
  <c r="B147" i="1"/>
  <c r="B139" i="1"/>
  <c r="B204" i="1"/>
  <c r="B201" i="1"/>
  <c r="B184" i="1"/>
  <c r="B176" i="1"/>
  <c r="B156" i="1"/>
  <c r="B148" i="1"/>
  <c r="B140" i="1"/>
  <c r="B255" i="1"/>
  <c r="B168" i="1"/>
  <c r="B162" i="1"/>
  <c r="B157" i="1"/>
  <c r="B126" i="1"/>
  <c r="B121" i="1"/>
  <c r="B103" i="1"/>
  <c r="B95" i="1"/>
  <c r="B87" i="1"/>
  <c r="B79" i="1"/>
  <c r="B71" i="1"/>
  <c r="B149" i="1"/>
  <c r="B132" i="1"/>
  <c r="B141" i="1"/>
  <c r="B131" i="1"/>
  <c r="B124" i="1"/>
  <c r="B118" i="1"/>
  <c r="B111" i="1"/>
  <c r="B104" i="1"/>
  <c r="B96" i="1"/>
  <c r="B88" i="1"/>
  <c r="B158" i="1"/>
  <c r="B105" i="1"/>
  <c r="B97" i="1"/>
  <c r="B89" i="1"/>
  <c r="B81" i="1"/>
  <c r="B73" i="1"/>
  <c r="B150" i="1"/>
  <c r="B122" i="1"/>
  <c r="B115" i="1"/>
  <c r="B142" i="1"/>
  <c r="B130" i="1"/>
  <c r="B119" i="1"/>
  <c r="B112" i="1"/>
  <c r="B106" i="1"/>
  <c r="B98" i="1"/>
  <c r="B90" i="1"/>
  <c r="B82" i="1"/>
  <c r="B107" i="1"/>
  <c r="B99" i="1"/>
  <c r="B91" i="1"/>
  <c r="B166" i="1"/>
  <c r="B125" i="1"/>
  <c r="B116" i="1"/>
  <c r="B163" i="1"/>
  <c r="B120" i="1"/>
  <c r="B108" i="1"/>
  <c r="B100" i="1"/>
  <c r="B92" i="1"/>
  <c r="B84" i="1"/>
  <c r="B129" i="1"/>
  <c r="B113" i="1"/>
  <c r="B123" i="1"/>
  <c r="B109" i="1"/>
  <c r="B101" i="1"/>
  <c r="B93" i="1"/>
  <c r="B134" i="1"/>
  <c r="B102" i="1"/>
  <c r="B36" i="1"/>
  <c r="B80" i="1"/>
  <c r="B75" i="1"/>
  <c r="V75" i="1" s="1"/>
  <c r="B64" i="1"/>
  <c r="B56" i="1"/>
  <c r="B48" i="1"/>
  <c r="B40" i="1"/>
  <c r="B69" i="1"/>
  <c r="V69" i="1" s="1"/>
  <c r="B65" i="1"/>
  <c r="V65" i="1" s="1"/>
  <c r="B57" i="1"/>
  <c r="B49" i="1"/>
  <c r="B41" i="1"/>
  <c r="B110" i="1"/>
  <c r="B77" i="1"/>
  <c r="V77" i="1" s="1"/>
  <c r="B66" i="1"/>
  <c r="V66" i="1" s="1"/>
  <c r="B58" i="1"/>
  <c r="B50" i="1"/>
  <c r="B42" i="1"/>
  <c r="B117" i="1"/>
  <c r="B24" i="1"/>
  <c r="B14" i="1"/>
  <c r="B3" i="1"/>
  <c r="B175" i="1"/>
  <c r="B114" i="1"/>
  <c r="B86" i="1"/>
  <c r="V86" i="1" s="1"/>
  <c r="B83" i="1"/>
  <c r="B59" i="1"/>
  <c r="B51" i="1"/>
  <c r="B43" i="1"/>
  <c r="V95" i="1"/>
  <c r="B85" i="1"/>
  <c r="V85" i="1" s="1"/>
  <c r="B72" i="1"/>
  <c r="B67" i="1"/>
  <c r="V67" i="1" s="1"/>
  <c r="B133" i="1"/>
  <c r="B74" i="1"/>
  <c r="B70" i="1"/>
  <c r="V70" i="1" s="1"/>
  <c r="B76" i="1"/>
  <c r="V76" i="1" s="1"/>
  <c r="V84" i="1"/>
  <c r="B68" i="1"/>
  <c r="V68" i="1" s="1"/>
  <c r="B62" i="1"/>
  <c r="B54" i="1"/>
  <c r="B46" i="1"/>
  <c r="W114" i="1"/>
  <c r="B34" i="1"/>
  <c r="AA34" i="1"/>
  <c r="W37" i="1"/>
  <c r="X37" i="1" s="1"/>
  <c r="O48" i="1"/>
  <c r="U43" i="1"/>
  <c r="X43" i="1" s="1"/>
  <c r="E52" i="1"/>
  <c r="K53" i="1"/>
  <c r="V139" i="1"/>
  <c r="W140" i="1" s="1"/>
  <c r="S55" i="1"/>
  <c r="K62" i="1"/>
  <c r="T63" i="1"/>
  <c r="H12" i="1"/>
  <c r="H7" i="1"/>
  <c r="H27" i="1"/>
  <c r="V111" i="1" s="1"/>
  <c r="AG33" i="1"/>
  <c r="AH33" i="1" s="1"/>
  <c r="B2" i="1"/>
  <c r="H20" i="1"/>
  <c r="V104" i="1" s="1"/>
  <c r="AG24" i="1"/>
  <c r="AH24" i="1" s="1"/>
  <c r="W32" i="1"/>
  <c r="B37" i="1"/>
  <c r="U38" i="1"/>
  <c r="X38" i="1" s="1"/>
  <c r="R40" i="1"/>
  <c r="U40" i="1" s="1"/>
  <c r="N40" i="1"/>
  <c r="O42" i="1" s="1"/>
  <c r="K47" i="1"/>
  <c r="T48" i="1"/>
  <c r="AD49" i="1"/>
  <c r="K61" i="1"/>
  <c r="E50" i="1"/>
  <c r="E47" i="1"/>
  <c r="W118" i="1"/>
  <c r="W130" i="1"/>
  <c r="B52" i="1"/>
  <c r="B53" i="1"/>
  <c r="B60" i="1"/>
  <c r="B61" i="1"/>
  <c r="R32" i="1"/>
  <c r="N32" i="1"/>
  <c r="T39" i="1"/>
  <c r="B28" i="1"/>
  <c r="W40" i="1"/>
  <c r="K52" i="1"/>
  <c r="K49" i="1"/>
  <c r="E63" i="1"/>
  <c r="S33" i="1"/>
  <c r="E37" i="1"/>
  <c r="H21" i="1"/>
  <c r="V105" i="1" s="1"/>
  <c r="H25" i="1"/>
  <c r="V109" i="1" s="1"/>
  <c r="AG48" i="1"/>
  <c r="AH48" i="1" s="1"/>
  <c r="B31" i="1"/>
  <c r="S36" i="1"/>
  <c r="W39" i="1"/>
  <c r="T43" i="1"/>
  <c r="W138" i="1"/>
  <c r="O51" i="1"/>
  <c r="U46" i="1"/>
  <c r="X46" i="1" s="1"/>
  <c r="E57" i="1"/>
  <c r="K60" i="1"/>
  <c r="L65" i="1" s="1" a="1"/>
  <c r="L65" i="1" s="1"/>
  <c r="Z63" i="1"/>
  <c r="W63" i="1"/>
  <c r="B94" i="1"/>
  <c r="W120" i="1"/>
  <c r="S37" i="1"/>
  <c r="H28" i="1"/>
  <c r="V112" i="1" s="1"/>
  <c r="B32" i="1"/>
  <c r="B38" i="1"/>
  <c r="K59" i="1"/>
  <c r="B39" i="1"/>
  <c r="S46" i="1"/>
  <c r="K50" i="1"/>
  <c r="U54" i="1"/>
  <c r="X54" i="1" s="1"/>
  <c r="W115" i="1"/>
  <c r="H22" i="1"/>
  <c r="V106" i="1" s="1"/>
  <c r="B11" i="1"/>
  <c r="B26" i="1"/>
  <c r="AH28" i="1"/>
  <c r="AK35" i="1"/>
  <c r="Z33" i="1"/>
  <c r="S34" i="1"/>
  <c r="B35" i="1"/>
  <c r="AC35" i="1"/>
  <c r="U44" i="1"/>
  <c r="Z47" i="1"/>
  <c r="W47" i="1"/>
  <c r="T50" i="1"/>
  <c r="T51" i="1"/>
  <c r="T52" i="1"/>
  <c r="U55" i="1"/>
  <c r="K58" i="1"/>
  <c r="W117" i="1"/>
  <c r="K46" i="1"/>
  <c r="B5" i="1"/>
  <c r="B17" i="1"/>
  <c r="H4" i="1"/>
  <c r="H5" i="1"/>
  <c r="H17" i="1"/>
  <c r="V101" i="1" s="1"/>
  <c r="W102" i="1" s="1"/>
  <c r="AG46" i="1"/>
  <c r="AH46" i="1" s="1"/>
  <c r="B29" i="1"/>
  <c r="R31" i="1"/>
  <c r="K38" i="1"/>
  <c r="E41" i="1"/>
  <c r="W121" i="1"/>
  <c r="Z44" i="1"/>
  <c r="W44" i="1"/>
  <c r="R51" i="1"/>
  <c r="N51" i="1"/>
  <c r="N52" i="1"/>
  <c r="O58" i="1" s="1"/>
  <c r="S54" i="1"/>
  <c r="Z55" i="1"/>
  <c r="W55" i="1"/>
  <c r="T58" i="1"/>
  <c r="T59" i="1"/>
  <c r="T60" i="1"/>
  <c r="V124" i="1"/>
  <c r="S40" i="1"/>
  <c r="H11" i="1"/>
  <c r="W110" i="1"/>
  <c r="K43" i="1"/>
  <c r="W122" i="1"/>
  <c r="V123" i="1"/>
  <c r="S39" i="1"/>
  <c r="E40" i="1"/>
  <c r="V133" i="1"/>
  <c r="W134" i="1" s="1"/>
  <c r="S49" i="1"/>
  <c r="S50" i="1"/>
  <c r="R59" i="1"/>
  <c r="N59" i="1"/>
  <c r="O63" i="1" s="1"/>
  <c r="V119" i="1"/>
  <c r="S35" i="1"/>
  <c r="H23" i="1"/>
  <c r="V107" i="1" s="1"/>
  <c r="B33" i="1"/>
  <c r="AG35" i="1"/>
  <c r="AH35" i="1" s="1"/>
  <c r="K37" i="1"/>
  <c r="K44" i="1"/>
  <c r="K45" i="1"/>
  <c r="V125" i="1"/>
  <c r="W126" i="1" s="1"/>
  <c r="S41" i="1"/>
  <c r="S42" i="1"/>
  <c r="V141" i="1"/>
  <c r="W142" i="1" s="1"/>
  <c r="S57" i="1"/>
  <c r="S58" i="1"/>
  <c r="E55" i="1"/>
  <c r="K57" i="1"/>
  <c r="W61" i="1"/>
  <c r="W146" i="1"/>
  <c r="E44" i="1"/>
  <c r="W129" i="1"/>
  <c r="N48" i="1"/>
  <c r="O50" i="1" s="1"/>
  <c r="W52" i="1"/>
  <c r="W137" i="1"/>
  <c r="N56" i="1"/>
  <c r="O61" i="1" s="1"/>
  <c r="W60" i="1"/>
  <c r="W145" i="1"/>
  <c r="N64" i="1"/>
  <c r="W116" i="1"/>
  <c r="W128" i="1"/>
  <c r="W136" i="1"/>
  <c r="W59" i="1"/>
  <c r="W144" i="1"/>
  <c r="N63" i="1"/>
  <c r="W127" i="1"/>
  <c r="S48" i="1"/>
  <c r="W135" i="1"/>
  <c r="S56" i="1"/>
  <c r="W143" i="1"/>
  <c r="N62" i="1"/>
  <c r="S64" i="1"/>
  <c r="AC46" i="8" l="1"/>
  <c r="AB53" i="9"/>
  <c r="AC52" i="9"/>
  <c r="AB47" i="8"/>
  <c r="P37" i="11" a="1"/>
  <c r="F37" i="11" a="1"/>
  <c r="X44" i="11"/>
  <c r="AC41" i="11"/>
  <c r="V86" i="11"/>
  <c r="X40" i="11"/>
  <c r="X35" i="11"/>
  <c r="V74" i="11"/>
  <c r="AA62" i="10"/>
  <c r="AB63" i="10" s="1"/>
  <c r="V83" i="10"/>
  <c r="W83" i="10" s="1"/>
  <c r="P37" i="10" a="1"/>
  <c r="F37" i="10" a="1"/>
  <c r="X37" i="10"/>
  <c r="AA34" i="10"/>
  <c r="AB34" i="10" s="1"/>
  <c r="AC33" i="10"/>
  <c r="X40" i="10"/>
  <c r="X46" i="9"/>
  <c r="V71" i="9"/>
  <c r="P37" i="9" a="1"/>
  <c r="F37" i="9" a="1"/>
  <c r="P37" i="8" a="1"/>
  <c r="F37" i="8" a="1"/>
  <c r="X55" i="8"/>
  <c r="AC33" i="8"/>
  <c r="X52" i="8"/>
  <c r="V91" i="8"/>
  <c r="V75" i="8"/>
  <c r="P37" i="7" a="1"/>
  <c r="F37" i="7" a="1"/>
  <c r="V87" i="7"/>
  <c r="V74" i="7"/>
  <c r="X62" i="7"/>
  <c r="AC38" i="7"/>
  <c r="AD35" i="7"/>
  <c r="AB35" i="7"/>
  <c r="X61" i="6"/>
  <c r="P37" i="6" a="1"/>
  <c r="F37" i="6" a="1"/>
  <c r="V97" i="6"/>
  <c r="V88" i="6"/>
  <c r="X56" i="6"/>
  <c r="V96" i="6"/>
  <c r="V68" i="6"/>
  <c r="V90" i="6"/>
  <c r="V77" i="6"/>
  <c r="W78" i="6" s="1"/>
  <c r="V76" i="6"/>
  <c r="V98" i="6"/>
  <c r="V70" i="6"/>
  <c r="V99" i="6"/>
  <c r="V80" i="6"/>
  <c r="V75" i="6"/>
  <c r="W75" i="6" s="1"/>
  <c r="V87" i="6"/>
  <c r="AC48" i="6"/>
  <c r="AC32" i="6"/>
  <c r="AE32" i="6" s="1"/>
  <c r="AA33" i="6"/>
  <c r="V70" i="5"/>
  <c r="V93" i="5"/>
  <c r="V95" i="5"/>
  <c r="X52" i="11"/>
  <c r="AA64" i="9"/>
  <c r="AD64" i="9" s="1"/>
  <c r="AA52" i="7"/>
  <c r="AD52" i="7" s="1"/>
  <c r="X51" i="6"/>
  <c r="X45" i="1"/>
  <c r="AA32" i="1"/>
  <c r="AA61" i="1"/>
  <c r="AD61" i="1" s="1"/>
  <c r="F37" i="4" a="1"/>
  <c r="P37" i="4" a="1"/>
  <c r="X44" i="4"/>
  <c r="X54" i="4"/>
  <c r="X62" i="4"/>
  <c r="X52" i="7"/>
  <c r="AA62" i="6"/>
  <c r="AB63" i="6" s="1"/>
  <c r="AB55" i="7"/>
  <c r="AC63" i="11"/>
  <c r="AA51" i="11"/>
  <c r="AD51" i="11" s="1"/>
  <c r="AC39" i="5"/>
  <c r="AC41" i="5"/>
  <c r="X48" i="4"/>
  <c r="AA38" i="10"/>
  <c r="AB37" i="9"/>
  <c r="AC41" i="1"/>
  <c r="AA49" i="5"/>
  <c r="AD49" i="5" s="1"/>
  <c r="X46" i="10"/>
  <c r="AC39" i="1"/>
  <c r="AA64" i="1"/>
  <c r="AD64" i="1" s="1"/>
  <c r="AA61" i="5"/>
  <c r="AB61" i="5" s="1"/>
  <c r="AC37" i="1"/>
  <c r="AC48" i="10"/>
  <c r="AA46" i="10"/>
  <c r="AB47" i="10" s="1"/>
  <c r="AC45" i="9"/>
  <c r="AA58" i="7"/>
  <c r="AD58" i="7" s="1"/>
  <c r="X43" i="5"/>
  <c r="X49" i="5"/>
  <c r="X48" i="6"/>
  <c r="AA45" i="10"/>
  <c r="AD45" i="10" s="1"/>
  <c r="X42" i="1"/>
  <c r="AC54" i="5"/>
  <c r="AA53" i="1"/>
  <c r="AD53" i="1" s="1"/>
  <c r="AA39" i="1"/>
  <c r="AD39" i="1" s="1"/>
  <c r="AA50" i="1"/>
  <c r="AD50" i="1" s="1"/>
  <c r="AC40" i="8"/>
  <c r="AC36" i="5"/>
  <c r="X59" i="9"/>
  <c r="AC46" i="9"/>
  <c r="AA60" i="8"/>
  <c r="AB61" i="8" s="1"/>
  <c r="X57" i="6"/>
  <c r="AA60" i="7"/>
  <c r="AD60" i="7" s="1"/>
  <c r="X54" i="6"/>
  <c r="AA57" i="8"/>
  <c r="AD57" i="8" s="1"/>
  <c r="X39" i="1"/>
  <c r="AA62" i="4"/>
  <c r="AA59" i="5"/>
  <c r="X50" i="6"/>
  <c r="X42" i="9"/>
  <c r="AB45" i="9"/>
  <c r="AA53" i="5"/>
  <c r="AB54" i="5" s="1"/>
  <c r="AB44" i="6"/>
  <c r="AB37" i="5"/>
  <c r="X40" i="5"/>
  <c r="X44" i="6"/>
  <c r="AA52" i="8"/>
  <c r="AB53" i="8" s="1"/>
  <c r="AA38" i="4"/>
  <c r="AC50" i="4"/>
  <c r="U39" i="6"/>
  <c r="X39" i="6" s="1"/>
  <c r="X50" i="5"/>
  <c r="X48" i="10"/>
  <c r="AA41" i="10"/>
  <c r="AD41" i="10" s="1"/>
  <c r="AC42" i="5"/>
  <c r="X44" i="5"/>
  <c r="AB57" i="10"/>
  <c r="AB59" i="10"/>
  <c r="U42" i="11"/>
  <c r="X42" i="11" s="1"/>
  <c r="X39" i="11"/>
  <c r="AB45" i="11"/>
  <c r="X53" i="11"/>
  <c r="AB41" i="11"/>
  <c r="AC58" i="11"/>
  <c r="AA59" i="11"/>
  <c r="AC37" i="11"/>
  <c r="AA43" i="11"/>
  <c r="AB44" i="11" s="1"/>
  <c r="X51" i="11"/>
  <c r="AD41" i="11"/>
  <c r="AA39" i="11"/>
  <c r="AB40" i="11" s="1"/>
  <c r="V99" i="11"/>
  <c r="AA52" i="11"/>
  <c r="AC51" i="11"/>
  <c r="V80" i="11"/>
  <c r="V94" i="11"/>
  <c r="W109" i="11"/>
  <c r="V89" i="11"/>
  <c r="O44" i="11"/>
  <c r="U45" i="11"/>
  <c r="X45" i="11" s="1"/>
  <c r="AD33" i="11"/>
  <c r="O43" i="11"/>
  <c r="AD40" i="11"/>
  <c r="AA53" i="11"/>
  <c r="AC52" i="11"/>
  <c r="AA60" i="11"/>
  <c r="AC59" i="11"/>
  <c r="AE34" i="11"/>
  <c r="AF32" i="11"/>
  <c r="AD47" i="11"/>
  <c r="AB47" i="11"/>
  <c r="W141" i="11"/>
  <c r="AA36" i="11"/>
  <c r="AC35" i="11"/>
  <c r="W126" i="11"/>
  <c r="O62" i="11"/>
  <c r="O60" i="11"/>
  <c r="O59" i="11"/>
  <c r="V96" i="11"/>
  <c r="V76" i="11"/>
  <c r="AD42" i="11"/>
  <c r="AB42" i="11"/>
  <c r="W117" i="11"/>
  <c r="O38" i="11"/>
  <c r="V84" i="11"/>
  <c r="O41" i="11"/>
  <c r="AD63" i="11"/>
  <c r="AB63" i="11"/>
  <c r="AD64" i="11"/>
  <c r="AB64" i="11"/>
  <c r="V92" i="11"/>
  <c r="V82" i="11"/>
  <c r="V79" i="11"/>
  <c r="W124" i="11"/>
  <c r="O40" i="11"/>
  <c r="V67" i="11"/>
  <c r="V91" i="11"/>
  <c r="V100" i="11"/>
  <c r="V90" i="11"/>
  <c r="AC55" i="11"/>
  <c r="AA56" i="11"/>
  <c r="AB57" i="11" s="1"/>
  <c r="O56" i="11"/>
  <c r="U49" i="11"/>
  <c r="X49" i="11" s="1"/>
  <c r="AD55" i="11"/>
  <c r="AB55" i="11"/>
  <c r="W111" i="11"/>
  <c r="V70" i="11"/>
  <c r="V75" i="11"/>
  <c r="V65" i="11"/>
  <c r="V77" i="11"/>
  <c r="V98" i="11"/>
  <c r="W148" i="11"/>
  <c r="AD54" i="11"/>
  <c r="U57" i="11"/>
  <c r="X57" i="11" s="1"/>
  <c r="V71" i="11"/>
  <c r="AD46" i="11"/>
  <c r="AB46" i="11"/>
  <c r="V87" i="11"/>
  <c r="V73" i="11"/>
  <c r="V95" i="11"/>
  <c r="V85" i="11"/>
  <c r="O39" i="11"/>
  <c r="V81" i="11"/>
  <c r="O61" i="11"/>
  <c r="O49" i="11"/>
  <c r="T65" i="11"/>
  <c r="L66" i="11" a="1"/>
  <c r="L66" i="11" s="1"/>
  <c r="V88" i="11"/>
  <c r="V93" i="11"/>
  <c r="W103" i="11"/>
  <c r="W110" i="11"/>
  <c r="O58" i="11"/>
  <c r="V72" i="11"/>
  <c r="X61" i="11"/>
  <c r="W134" i="11"/>
  <c r="AD57" i="11"/>
  <c r="O57" i="11"/>
  <c r="U47" i="11"/>
  <c r="X47" i="11" s="1"/>
  <c r="AB48" i="11"/>
  <c r="AD48" i="11"/>
  <c r="AA32" i="11"/>
  <c r="AB33" i="11" s="1"/>
  <c r="AC31" i="11"/>
  <c r="AE31" i="11" s="1"/>
  <c r="V69" i="11"/>
  <c r="V97" i="11"/>
  <c r="U59" i="11"/>
  <c r="X59" i="11" s="1"/>
  <c r="U60" i="11"/>
  <c r="X60" i="11" s="1"/>
  <c r="O53" i="11"/>
  <c r="O52" i="11"/>
  <c r="W132" i="11"/>
  <c r="AD38" i="11"/>
  <c r="AB38" i="11"/>
  <c r="O47" i="11"/>
  <c r="AB49" i="11"/>
  <c r="AD62" i="11"/>
  <c r="AB62" i="11"/>
  <c r="W112" i="11"/>
  <c r="W78" i="11"/>
  <c r="U64" i="11"/>
  <c r="X64" i="11" s="1"/>
  <c r="W140" i="11"/>
  <c r="V68" i="11"/>
  <c r="V66" i="11"/>
  <c r="W104" i="11"/>
  <c r="W142" i="11"/>
  <c r="W128" i="11"/>
  <c r="U38" i="11"/>
  <c r="X38" i="11" s="1"/>
  <c r="AD50" i="11"/>
  <c r="AB50" i="11"/>
  <c r="O50" i="11"/>
  <c r="AB51" i="10"/>
  <c r="AD51" i="10"/>
  <c r="AD58" i="10"/>
  <c r="AC52" i="10"/>
  <c r="AB58" i="10"/>
  <c r="U59" i="10"/>
  <c r="X59" i="10" s="1"/>
  <c r="AC60" i="10"/>
  <c r="AA55" i="10"/>
  <c r="AD55" i="10" s="1"/>
  <c r="AA40" i="10"/>
  <c r="AB40" i="10" s="1"/>
  <c r="AA48" i="10"/>
  <c r="AB48" i="10" s="1"/>
  <c r="X53" i="10"/>
  <c r="AC36" i="10"/>
  <c r="W80" i="10"/>
  <c r="W88" i="10"/>
  <c r="W96" i="10"/>
  <c r="W90" i="10"/>
  <c r="W94" i="10"/>
  <c r="W71" i="10"/>
  <c r="W79" i="10"/>
  <c r="W87" i="10"/>
  <c r="W76" i="10"/>
  <c r="O46" i="10"/>
  <c r="O47" i="10"/>
  <c r="W89" i="10"/>
  <c r="AD39" i="10"/>
  <c r="AB39" i="10"/>
  <c r="O41" i="10"/>
  <c r="W101" i="10"/>
  <c r="O61" i="10"/>
  <c r="W70" i="10"/>
  <c r="W104" i="10"/>
  <c r="O58" i="10"/>
  <c r="AD54" i="10"/>
  <c r="AB54" i="10"/>
  <c r="X54" i="10"/>
  <c r="O45" i="10"/>
  <c r="AC63" i="10"/>
  <c r="AA64" i="10"/>
  <c r="W102" i="10"/>
  <c r="W75" i="10"/>
  <c r="W66" i="10"/>
  <c r="W86" i="10"/>
  <c r="X45" i="10"/>
  <c r="X43" i="10"/>
  <c r="U38" i="10"/>
  <c r="X38" i="10" s="1"/>
  <c r="W65" i="10"/>
  <c r="V67" i="10"/>
  <c r="W68" i="10" s="1"/>
  <c r="AE34" i="10"/>
  <c r="AF32" i="10"/>
  <c r="W81" i="10"/>
  <c r="W145" i="10"/>
  <c r="W82" i="10"/>
  <c r="W95" i="10"/>
  <c r="AD37" i="10"/>
  <c r="AB37" i="10"/>
  <c r="AB33" i="10"/>
  <c r="AD33" i="10"/>
  <c r="AD36" i="10"/>
  <c r="AB36" i="10"/>
  <c r="O37" i="10"/>
  <c r="U61" i="10"/>
  <c r="X61" i="10" s="1"/>
  <c r="AD38" i="10"/>
  <c r="AB38" i="10"/>
  <c r="W91" i="10"/>
  <c r="V73" i="10"/>
  <c r="O56" i="10"/>
  <c r="O63" i="10"/>
  <c r="O44" i="10"/>
  <c r="AD53" i="10"/>
  <c r="AB53" i="10"/>
  <c r="O51" i="10"/>
  <c r="O54" i="10"/>
  <c r="O55" i="10"/>
  <c r="W98" i="10"/>
  <c r="O39" i="10"/>
  <c r="O40" i="10"/>
  <c r="AD47" i="10"/>
  <c r="W103" i="10"/>
  <c r="W146" i="10"/>
  <c r="O50" i="10"/>
  <c r="AD50" i="10"/>
  <c r="AB50" i="10"/>
  <c r="W111" i="10"/>
  <c r="W100" i="10"/>
  <c r="AB43" i="10"/>
  <c r="AD43" i="10"/>
  <c r="X51" i="10"/>
  <c r="O60" i="10"/>
  <c r="O59" i="10"/>
  <c r="AE33" i="10"/>
  <c r="AF31" i="10"/>
  <c r="AG52" i="10" s="1"/>
  <c r="AH52" i="10" s="1"/>
  <c r="W78" i="10"/>
  <c r="AD42" i="10"/>
  <c r="X62" i="10"/>
  <c r="W97" i="10"/>
  <c r="W99" i="10"/>
  <c r="W84" i="10"/>
  <c r="AD62" i="10"/>
  <c r="AB62" i="10"/>
  <c r="AD49" i="10"/>
  <c r="W93" i="10"/>
  <c r="U63" i="10"/>
  <c r="X63" i="10" s="1"/>
  <c r="U64" i="10"/>
  <c r="X64" i="10" s="1"/>
  <c r="W92" i="10"/>
  <c r="L65" i="10" a="1"/>
  <c r="L65" i="10" s="1"/>
  <c r="W85" i="10"/>
  <c r="W72" i="10"/>
  <c r="W69" i="10"/>
  <c r="O48" i="10"/>
  <c r="AD61" i="10"/>
  <c r="AB61" i="10"/>
  <c r="O43" i="10"/>
  <c r="AD46" i="10"/>
  <c r="AB46" i="10"/>
  <c r="W112" i="10"/>
  <c r="W77" i="10"/>
  <c r="AD56" i="10"/>
  <c r="AD32" i="10"/>
  <c r="AB32" i="10"/>
  <c r="AD60" i="10"/>
  <c r="AB60" i="10"/>
  <c r="W105" i="10"/>
  <c r="AC60" i="9"/>
  <c r="AC37" i="9"/>
  <c r="AC38" i="9"/>
  <c r="AA42" i="9"/>
  <c r="AD42" i="9" s="1"/>
  <c r="U48" i="9"/>
  <c r="X48" i="9" s="1"/>
  <c r="AA63" i="9"/>
  <c r="AB64" i="9" s="1"/>
  <c r="AC56" i="9"/>
  <c r="U40" i="9"/>
  <c r="X40" i="9" s="1"/>
  <c r="AC51" i="9"/>
  <c r="AE33" i="9"/>
  <c r="AF31" i="9"/>
  <c r="AG52" i="9" s="1"/>
  <c r="AH52" i="9" s="1"/>
  <c r="X50" i="9"/>
  <c r="AD49" i="9"/>
  <c r="AB49" i="9"/>
  <c r="V98" i="9"/>
  <c r="W112" i="9"/>
  <c r="O43" i="9"/>
  <c r="W113" i="9"/>
  <c r="AD38" i="9"/>
  <c r="AB38" i="9"/>
  <c r="AD32" i="9"/>
  <c r="AB32" i="9"/>
  <c r="V79" i="9"/>
  <c r="W136" i="9"/>
  <c r="AD40" i="9"/>
  <c r="AB40" i="9"/>
  <c r="V82" i="9"/>
  <c r="V66" i="9"/>
  <c r="O40" i="9"/>
  <c r="AD62" i="9"/>
  <c r="AB62" i="9"/>
  <c r="W102" i="9"/>
  <c r="AC54" i="9"/>
  <c r="AA55" i="9"/>
  <c r="V88" i="9"/>
  <c r="V68" i="9"/>
  <c r="O58" i="9"/>
  <c r="O56" i="9"/>
  <c r="O55" i="9"/>
  <c r="U51" i="9"/>
  <c r="X51" i="9" s="1"/>
  <c r="O45" i="9"/>
  <c r="V96" i="9"/>
  <c r="V76" i="9"/>
  <c r="AC58" i="9"/>
  <c r="AA59" i="9"/>
  <c r="AB60" i="9" s="1"/>
  <c r="X47" i="9"/>
  <c r="W105" i="9"/>
  <c r="V84" i="9"/>
  <c r="W144" i="9"/>
  <c r="AC42" i="9"/>
  <c r="AA43" i="9"/>
  <c r="AB44" i="9" s="1"/>
  <c r="V99" i="9"/>
  <c r="O39" i="9"/>
  <c r="AB39" i="9"/>
  <c r="AD39" i="9"/>
  <c r="AB57" i="9"/>
  <c r="AD57" i="9"/>
  <c r="AE34" i="9"/>
  <c r="AF32" i="9"/>
  <c r="V69" i="9"/>
  <c r="V92" i="9"/>
  <c r="V65" i="9"/>
  <c r="V91" i="9"/>
  <c r="O62" i="9"/>
  <c r="X39" i="9"/>
  <c r="V83" i="9"/>
  <c r="AB61" i="9"/>
  <c r="AD61" i="9"/>
  <c r="O53" i="9"/>
  <c r="W114" i="9"/>
  <c r="V77" i="9"/>
  <c r="V100" i="9"/>
  <c r="V72" i="9"/>
  <c r="AD41" i="9"/>
  <c r="AB41" i="9"/>
  <c r="AC53" i="9"/>
  <c r="AA54" i="9"/>
  <c r="O37" i="9"/>
  <c r="X63" i="9"/>
  <c r="AD58" i="9"/>
  <c r="AB58" i="9"/>
  <c r="AB34" i="9"/>
  <c r="AD34" i="9"/>
  <c r="O60" i="9"/>
  <c r="AD36" i="9"/>
  <c r="AB36" i="9"/>
  <c r="V95" i="9"/>
  <c r="V85" i="9"/>
  <c r="V67" i="9"/>
  <c r="AC49" i="9"/>
  <c r="AA50" i="9"/>
  <c r="O52" i="9"/>
  <c r="X52" i="9"/>
  <c r="O42" i="9"/>
  <c r="AD52" i="9"/>
  <c r="AB52" i="9"/>
  <c r="V81" i="9"/>
  <c r="V70" i="9"/>
  <c r="V93" i="9"/>
  <c r="W104" i="9"/>
  <c r="AD60" i="9"/>
  <c r="V75" i="9"/>
  <c r="O51" i="9"/>
  <c r="AB47" i="9"/>
  <c r="AD47" i="9"/>
  <c r="V80" i="9"/>
  <c r="V89" i="9"/>
  <c r="V78" i="9"/>
  <c r="W137" i="9"/>
  <c r="W115" i="9"/>
  <c r="W109" i="9"/>
  <c r="X35" i="9"/>
  <c r="L65" i="9" a="1"/>
  <c r="L65" i="9" s="1"/>
  <c r="V97" i="9"/>
  <c r="V86" i="9"/>
  <c r="V90" i="9"/>
  <c r="AD48" i="9"/>
  <c r="AB48" i="9"/>
  <c r="O57" i="9"/>
  <c r="O63" i="9"/>
  <c r="O38" i="9"/>
  <c r="AD35" i="9"/>
  <c r="AB35" i="9"/>
  <c r="U62" i="9"/>
  <c r="X62" i="9" s="1"/>
  <c r="X58" i="9"/>
  <c r="V87" i="9"/>
  <c r="V94" i="9"/>
  <c r="O59" i="9"/>
  <c r="AD44" i="9"/>
  <c r="AD46" i="9"/>
  <c r="AB46" i="9"/>
  <c r="V74" i="9"/>
  <c r="O64" i="9"/>
  <c r="O41" i="9"/>
  <c r="AD51" i="9"/>
  <c r="AD33" i="9"/>
  <c r="AB33" i="9"/>
  <c r="O46" i="9"/>
  <c r="AA49" i="8"/>
  <c r="AD49" i="8" s="1"/>
  <c r="AB38" i="8"/>
  <c r="AC45" i="8"/>
  <c r="AA64" i="8"/>
  <c r="AD64" i="8" s="1"/>
  <c r="AC63" i="8"/>
  <c r="U64" i="8"/>
  <c r="X64" i="8" s="1"/>
  <c r="U53" i="8"/>
  <c r="X53" i="8" s="1"/>
  <c r="W98" i="8"/>
  <c r="W145" i="8"/>
  <c r="AB44" i="8"/>
  <c r="AD44" i="8"/>
  <c r="O40" i="8"/>
  <c r="O62" i="8"/>
  <c r="X60" i="8"/>
  <c r="W110" i="8"/>
  <c r="W65" i="8"/>
  <c r="AD58" i="8"/>
  <c r="AB58" i="8"/>
  <c r="V73" i="8"/>
  <c r="V89" i="8"/>
  <c r="V93" i="8"/>
  <c r="V83" i="8"/>
  <c r="W84" i="8" s="1"/>
  <c r="AC58" i="8"/>
  <c r="AA59" i="8"/>
  <c r="AB60" i="8" s="1"/>
  <c r="O49" i="8"/>
  <c r="L66" i="8" a="1"/>
  <c r="L66" i="8" s="1"/>
  <c r="T65" i="8"/>
  <c r="V90" i="8"/>
  <c r="V86" i="8"/>
  <c r="V77" i="8"/>
  <c r="AD61" i="8"/>
  <c r="AB62" i="8"/>
  <c r="V67" i="8"/>
  <c r="W68" i="8" s="1"/>
  <c r="AB48" i="8"/>
  <c r="AD48" i="8"/>
  <c r="O37" i="8"/>
  <c r="AD53" i="8"/>
  <c r="AC49" i="8"/>
  <c r="AA50" i="8"/>
  <c r="V99" i="8"/>
  <c r="W100" i="8" s="1"/>
  <c r="V70" i="8"/>
  <c r="V85" i="8"/>
  <c r="X57" i="8"/>
  <c r="X49" i="8"/>
  <c r="O39" i="8"/>
  <c r="U36" i="8"/>
  <c r="X36" i="8" s="1"/>
  <c r="O41" i="8"/>
  <c r="W120" i="8"/>
  <c r="AA56" i="8"/>
  <c r="AB57" i="8" s="1"/>
  <c r="AC55" i="8"/>
  <c r="AD37" i="8"/>
  <c r="AB37" i="8"/>
  <c r="AB63" i="8"/>
  <c r="AD63" i="8"/>
  <c r="V66" i="8"/>
  <c r="V94" i="8"/>
  <c r="AD54" i="8"/>
  <c r="AB54" i="8"/>
  <c r="AC34" i="8"/>
  <c r="AA35" i="8"/>
  <c r="O63" i="8"/>
  <c r="O53" i="8"/>
  <c r="W146" i="8"/>
  <c r="O47" i="8"/>
  <c r="V74" i="8"/>
  <c r="W117" i="8"/>
  <c r="W137" i="8"/>
  <c r="W129" i="8"/>
  <c r="AC31" i="8"/>
  <c r="AE31" i="8" s="1"/>
  <c r="AA32" i="8"/>
  <c r="X56" i="8"/>
  <c r="W105" i="8"/>
  <c r="O59" i="8"/>
  <c r="AA40" i="8"/>
  <c r="AB41" i="8" s="1"/>
  <c r="AC39" i="8"/>
  <c r="V82" i="8"/>
  <c r="W113" i="8"/>
  <c r="U44" i="8"/>
  <c r="X44" i="8" s="1"/>
  <c r="U45" i="8"/>
  <c r="X45" i="8" s="1"/>
  <c r="U51" i="8"/>
  <c r="X51" i="8" s="1"/>
  <c r="U50" i="8"/>
  <c r="X50" i="8" s="1"/>
  <c r="V88" i="8"/>
  <c r="W136" i="8"/>
  <c r="O57" i="8"/>
  <c r="W69" i="8"/>
  <c r="V87" i="8"/>
  <c r="V96" i="8"/>
  <c r="W97" i="8" s="1"/>
  <c r="W108" i="8"/>
  <c r="W102" i="8"/>
  <c r="U42" i="8"/>
  <c r="X42" i="8" s="1"/>
  <c r="U43" i="8"/>
  <c r="X43" i="8" s="1"/>
  <c r="O56" i="8"/>
  <c r="AA39" i="8"/>
  <c r="AC38" i="8"/>
  <c r="W118" i="8"/>
  <c r="W111" i="8"/>
  <c r="W103" i="8"/>
  <c r="AD41" i="8"/>
  <c r="O52" i="8"/>
  <c r="O48" i="8"/>
  <c r="W92" i="8"/>
  <c r="W114" i="8"/>
  <c r="V71" i="8"/>
  <c r="AD36" i="8"/>
  <c r="AB36" i="8"/>
  <c r="O50" i="8"/>
  <c r="O44" i="8"/>
  <c r="AB42" i="8"/>
  <c r="AD42" i="8"/>
  <c r="O45" i="8"/>
  <c r="U34" i="8"/>
  <c r="X34" i="8" s="1"/>
  <c r="AD46" i="8"/>
  <c r="AB46" i="8"/>
  <c r="O43" i="8"/>
  <c r="AC32" i="8"/>
  <c r="AE32" i="8" s="1"/>
  <c r="AA33" i="8"/>
  <c r="W115" i="8"/>
  <c r="W101" i="8"/>
  <c r="AB43" i="8"/>
  <c r="V72" i="8"/>
  <c r="V79" i="8"/>
  <c r="V76" i="8"/>
  <c r="V95" i="8"/>
  <c r="V80" i="8"/>
  <c r="W81" i="8" s="1"/>
  <c r="X63" i="8"/>
  <c r="O60" i="8"/>
  <c r="W127" i="8"/>
  <c r="AD52" i="8"/>
  <c r="AB52" i="8"/>
  <c r="AD48" i="7"/>
  <c r="AA41" i="7"/>
  <c r="AD41" i="7" s="1"/>
  <c r="AA51" i="7"/>
  <c r="AD51" i="7" s="1"/>
  <c r="X51" i="7"/>
  <c r="AA57" i="7"/>
  <c r="AA44" i="7"/>
  <c r="AB45" i="7" s="1"/>
  <c r="AA43" i="7"/>
  <c r="AD43" i="7" s="1"/>
  <c r="W88" i="7"/>
  <c r="AF33" i="7"/>
  <c r="AE35" i="7"/>
  <c r="W97" i="7"/>
  <c r="W87" i="7"/>
  <c r="W72" i="7"/>
  <c r="W71" i="7"/>
  <c r="W73" i="7"/>
  <c r="L65" i="7" a="1"/>
  <c r="L65" i="7" s="1"/>
  <c r="W68" i="7"/>
  <c r="W143" i="7"/>
  <c r="U63" i="7"/>
  <c r="X63" i="7" s="1"/>
  <c r="U64" i="7"/>
  <c r="X64" i="7" s="1"/>
  <c r="W127" i="7"/>
  <c r="O46" i="7"/>
  <c r="W65" i="7"/>
  <c r="V69" i="7"/>
  <c r="W70" i="7" s="1"/>
  <c r="V92" i="7"/>
  <c r="V66" i="7"/>
  <c r="W67" i="7" s="1"/>
  <c r="W110" i="7"/>
  <c r="U39" i="7"/>
  <c r="X39" i="7" s="1"/>
  <c r="W120" i="7"/>
  <c r="W121" i="7"/>
  <c r="W77" i="7"/>
  <c r="W106" i="7"/>
  <c r="V85" i="7"/>
  <c r="W86" i="7" s="1"/>
  <c r="V82" i="7"/>
  <c r="AD61" i="7"/>
  <c r="O53" i="7"/>
  <c r="AD53" i="7"/>
  <c r="O58" i="7"/>
  <c r="W81" i="7"/>
  <c r="W93" i="7"/>
  <c r="V90" i="7"/>
  <c r="W144" i="7"/>
  <c r="W135" i="7"/>
  <c r="X57" i="7"/>
  <c r="W111" i="7"/>
  <c r="V98" i="7"/>
  <c r="AC49" i="7"/>
  <c r="AA50" i="7"/>
  <c r="AB54" i="7"/>
  <c r="AD39" i="7"/>
  <c r="W103" i="7"/>
  <c r="AC61" i="7"/>
  <c r="AA62" i="7"/>
  <c r="W109" i="7"/>
  <c r="O40" i="7"/>
  <c r="AD33" i="7"/>
  <c r="AG54" i="7" s="1"/>
  <c r="AH54" i="7" s="1"/>
  <c r="AB33" i="7"/>
  <c r="AD49" i="7"/>
  <c r="AB49" i="7"/>
  <c r="U43" i="7"/>
  <c r="X43" i="7" s="1"/>
  <c r="AE34" i="7"/>
  <c r="AF32" i="7"/>
  <c r="AG53" i="7" s="1"/>
  <c r="AH53" i="7" s="1"/>
  <c r="W74" i="7"/>
  <c r="W75" i="7"/>
  <c r="W136" i="7"/>
  <c r="W78" i="7"/>
  <c r="V94" i="7"/>
  <c r="W95" i="7" s="1"/>
  <c r="AB40" i="7"/>
  <c r="O41" i="7"/>
  <c r="AA38" i="7"/>
  <c r="AB39" i="7" s="1"/>
  <c r="AC37" i="7"/>
  <c r="W100" i="7"/>
  <c r="O51" i="7"/>
  <c r="V83" i="7"/>
  <c r="W84" i="7" s="1"/>
  <c r="O44" i="7"/>
  <c r="AD36" i="7"/>
  <c r="AB36" i="7"/>
  <c r="O47" i="7"/>
  <c r="O42" i="7"/>
  <c r="W145" i="7"/>
  <c r="AC58" i="7"/>
  <c r="AA59" i="7"/>
  <c r="W137" i="7"/>
  <c r="O54" i="7"/>
  <c r="AA46" i="7"/>
  <c r="AC45" i="7"/>
  <c r="V91" i="7"/>
  <c r="AD37" i="7"/>
  <c r="AB37" i="7"/>
  <c r="O61" i="7"/>
  <c r="V99" i="7"/>
  <c r="O37" i="7"/>
  <c r="O38" i="7"/>
  <c r="W128" i="7"/>
  <c r="O48" i="7"/>
  <c r="W129" i="7"/>
  <c r="W76" i="7"/>
  <c r="W107" i="7"/>
  <c r="AA42" i="7"/>
  <c r="AC41" i="7"/>
  <c r="W101" i="7"/>
  <c r="O50" i="7"/>
  <c r="W96" i="7"/>
  <c r="W104" i="7"/>
  <c r="W108" i="7"/>
  <c r="V79" i="7"/>
  <c r="W113" i="7"/>
  <c r="O59" i="7"/>
  <c r="O57" i="7"/>
  <c r="O55" i="7"/>
  <c r="X38" i="7"/>
  <c r="W89" i="7"/>
  <c r="W112" i="7"/>
  <c r="O43" i="7"/>
  <c r="AC63" i="6"/>
  <c r="AA48" i="6"/>
  <c r="AB49" i="6" s="1"/>
  <c r="AA42" i="6"/>
  <c r="AD42" i="6" s="1"/>
  <c r="AA51" i="6"/>
  <c r="AD51" i="6" s="1"/>
  <c r="AA59" i="6"/>
  <c r="AB60" i="6" s="1"/>
  <c r="AB41" i="6"/>
  <c r="AA50" i="6"/>
  <c r="AB50" i="6" s="1"/>
  <c r="AA57" i="6"/>
  <c r="AB57" i="6" s="1"/>
  <c r="AB40" i="6"/>
  <c r="AC53" i="6"/>
  <c r="AA46" i="6"/>
  <c r="AD46" i="6" s="1"/>
  <c r="AC45" i="6"/>
  <c r="U46" i="6"/>
  <c r="X46" i="6" s="1"/>
  <c r="AB55" i="6"/>
  <c r="U63" i="6"/>
  <c r="X63" i="6" s="1"/>
  <c r="L66" i="6" a="1"/>
  <c r="L66" i="6" s="1"/>
  <c r="T65" i="6"/>
  <c r="W88" i="6"/>
  <c r="W89" i="6"/>
  <c r="W96" i="6"/>
  <c r="W77" i="6"/>
  <c r="W83" i="6"/>
  <c r="W99" i="6"/>
  <c r="W80" i="6"/>
  <c r="W73" i="6"/>
  <c r="W79" i="6"/>
  <c r="W104" i="6"/>
  <c r="W102" i="6"/>
  <c r="O42" i="6"/>
  <c r="V86" i="6"/>
  <c r="W87" i="6" s="1"/>
  <c r="W113" i="6"/>
  <c r="AA34" i="6"/>
  <c r="AC33" i="6"/>
  <c r="W135" i="6"/>
  <c r="O48" i="6"/>
  <c r="AD39" i="6"/>
  <c r="W81" i="6"/>
  <c r="W69" i="6"/>
  <c r="O59" i="6"/>
  <c r="AD64" i="6"/>
  <c r="AB64" i="6"/>
  <c r="W103" i="6"/>
  <c r="V100" i="6"/>
  <c r="O57" i="6"/>
  <c r="V66" i="6"/>
  <c r="W82" i="6"/>
  <c r="O58" i="6"/>
  <c r="W137" i="6"/>
  <c r="W95" i="6"/>
  <c r="V84" i="6"/>
  <c r="W85" i="6" s="1"/>
  <c r="W121" i="6"/>
  <c r="O62" i="6"/>
  <c r="AD35" i="6"/>
  <c r="AB35" i="6"/>
  <c r="AA38" i="6"/>
  <c r="AC37" i="6"/>
  <c r="AC36" i="6"/>
  <c r="AA37" i="6"/>
  <c r="W71" i="6"/>
  <c r="AA45" i="6"/>
  <c r="AC44" i="6"/>
  <c r="X64" i="6"/>
  <c r="AD61" i="6"/>
  <c r="AB61" i="6"/>
  <c r="O38" i="6"/>
  <c r="W91" i="6"/>
  <c r="AD56" i="6"/>
  <c r="AB56" i="6"/>
  <c r="O60" i="6"/>
  <c r="O41" i="6"/>
  <c r="O46" i="6"/>
  <c r="W94" i="6"/>
  <c r="W90" i="6"/>
  <c r="AA53" i="6"/>
  <c r="AC52" i="6"/>
  <c r="W65" i="6"/>
  <c r="W74" i="6"/>
  <c r="W138" i="6"/>
  <c r="AD60" i="6"/>
  <c r="X59" i="6"/>
  <c r="W114" i="6"/>
  <c r="O39" i="6"/>
  <c r="W144" i="6"/>
  <c r="W92" i="6"/>
  <c r="AA47" i="6"/>
  <c r="AC46" i="6"/>
  <c r="V67" i="6"/>
  <c r="W68" i="6" s="1"/>
  <c r="W134" i="6"/>
  <c r="O53" i="6"/>
  <c r="AC57" i="6"/>
  <c r="AA58" i="6"/>
  <c r="AD62" i="6"/>
  <c r="AB62" i="6"/>
  <c r="O50" i="6"/>
  <c r="X52" i="6"/>
  <c r="O51" i="6"/>
  <c r="W106" i="6"/>
  <c r="W105" i="6"/>
  <c r="O55" i="6"/>
  <c r="AE33" i="6"/>
  <c r="AF31" i="6"/>
  <c r="AG52" i="6" s="1"/>
  <c r="AH52" i="6" s="1"/>
  <c r="W98" i="6"/>
  <c r="O40" i="6"/>
  <c r="W97" i="6"/>
  <c r="AD43" i="6"/>
  <c r="W126" i="6"/>
  <c r="W136" i="6"/>
  <c r="O61" i="6"/>
  <c r="AD32" i="6"/>
  <c r="AB32" i="6"/>
  <c r="W70" i="6"/>
  <c r="W93" i="6"/>
  <c r="X49" i="6"/>
  <c r="W122" i="6"/>
  <c r="AD49" i="6"/>
  <c r="W145" i="6"/>
  <c r="O64" i="6"/>
  <c r="W72" i="6"/>
  <c r="O54" i="6"/>
  <c r="O37" i="6"/>
  <c r="F37" i="5" a="1"/>
  <c r="F37" i="5" s="1"/>
  <c r="P37" i="5" a="1"/>
  <c r="AB55" i="5"/>
  <c r="AA48" i="5"/>
  <c r="AD48" i="5" s="1"/>
  <c r="X57" i="5"/>
  <c r="V90" i="5"/>
  <c r="AA39" i="5"/>
  <c r="AD39" i="5" s="1"/>
  <c r="V91" i="5"/>
  <c r="X53" i="5"/>
  <c r="X45" i="5"/>
  <c r="AA44" i="5"/>
  <c r="AD44" i="5" s="1"/>
  <c r="AA62" i="5"/>
  <c r="AD62" i="5" s="1"/>
  <c r="AA51" i="5"/>
  <c r="AD51" i="5" s="1"/>
  <c r="AA50" i="5"/>
  <c r="AD50" i="5" s="1"/>
  <c r="AC59" i="5"/>
  <c r="X59" i="5"/>
  <c r="AB47" i="5"/>
  <c r="X42" i="5"/>
  <c r="AA52" i="5"/>
  <c r="AA57" i="5"/>
  <c r="AD57" i="5" s="1"/>
  <c r="AA64" i="5"/>
  <c r="AD64" i="5" s="1"/>
  <c r="W71" i="5"/>
  <c r="W72" i="5"/>
  <c r="W67" i="5"/>
  <c r="W66" i="5"/>
  <c r="V98" i="5"/>
  <c r="O62" i="5"/>
  <c r="V78" i="5"/>
  <c r="W79" i="5" s="1"/>
  <c r="O57" i="5"/>
  <c r="O44" i="5"/>
  <c r="AC57" i="5"/>
  <c r="AA58" i="5"/>
  <c r="O46" i="5"/>
  <c r="AB56" i="5"/>
  <c r="AD56" i="5"/>
  <c r="AA35" i="5"/>
  <c r="AC34" i="5"/>
  <c r="AE34" i="5" s="1"/>
  <c r="O59" i="5"/>
  <c r="O43" i="5"/>
  <c r="O42" i="5"/>
  <c r="AD59" i="5"/>
  <c r="O56" i="5"/>
  <c r="AD42" i="5"/>
  <c r="AB42" i="5"/>
  <c r="AD40" i="5"/>
  <c r="W148" i="5"/>
  <c r="W140" i="5"/>
  <c r="V75" i="5"/>
  <c r="W76" i="5" s="1"/>
  <c r="X41" i="5"/>
  <c r="O63" i="5"/>
  <c r="W96" i="5"/>
  <c r="W106" i="5"/>
  <c r="V83" i="5"/>
  <c r="AD46" i="5"/>
  <c r="AB46" i="5"/>
  <c r="O41" i="5"/>
  <c r="L66" i="5" a="1"/>
  <c r="L66" i="5" s="1"/>
  <c r="T65" i="5"/>
  <c r="W111" i="5"/>
  <c r="V99" i="5"/>
  <c r="X61" i="5"/>
  <c r="W70" i="5"/>
  <c r="V86" i="5"/>
  <c r="O39" i="5"/>
  <c r="O49" i="5"/>
  <c r="O50" i="5"/>
  <c r="O61" i="5"/>
  <c r="X51" i="5"/>
  <c r="V94" i="5"/>
  <c r="W95" i="5" s="1"/>
  <c r="V68" i="5"/>
  <c r="W69" i="5" s="1"/>
  <c r="O38" i="5"/>
  <c r="AD43" i="5"/>
  <c r="AB43" i="5"/>
  <c r="O55" i="5"/>
  <c r="AD45" i="5"/>
  <c r="AE33" i="5"/>
  <c r="AF31" i="5"/>
  <c r="AG52" i="5" s="1"/>
  <c r="AH52" i="5" s="1"/>
  <c r="W65" i="5"/>
  <c r="V84" i="5"/>
  <c r="W108" i="5"/>
  <c r="AD60" i="5"/>
  <c r="AB60" i="5"/>
  <c r="O40" i="5"/>
  <c r="AD32" i="5"/>
  <c r="AG53" i="5" s="1"/>
  <c r="AH53" i="5" s="1"/>
  <c r="AB32" i="5"/>
  <c r="AD38" i="5"/>
  <c r="AB38" i="5"/>
  <c r="O52" i="5"/>
  <c r="O54" i="5"/>
  <c r="V92" i="5"/>
  <c r="V73" i="5"/>
  <c r="O47" i="5"/>
  <c r="W102" i="5"/>
  <c r="V100" i="5"/>
  <c r="W101" i="5" s="1"/>
  <c r="V81" i="5"/>
  <c r="W107" i="5"/>
  <c r="W109" i="5"/>
  <c r="V89" i="5"/>
  <c r="AD63" i="5"/>
  <c r="U63" i="5"/>
  <c r="X63" i="5" s="1"/>
  <c r="X48" i="5"/>
  <c r="AB41" i="5"/>
  <c r="W80" i="5"/>
  <c r="O53" i="5"/>
  <c r="V87" i="5"/>
  <c r="W88" i="5" s="1"/>
  <c r="V77" i="5"/>
  <c r="V82" i="5"/>
  <c r="V97" i="5"/>
  <c r="AD36" i="5"/>
  <c r="AB36" i="5"/>
  <c r="AD54" i="5"/>
  <c r="X52" i="4"/>
  <c r="AA40" i="4"/>
  <c r="AB40" i="4" s="1"/>
  <c r="X61" i="4"/>
  <c r="X46" i="4"/>
  <c r="AA44" i="4"/>
  <c r="AB45" i="4" s="1"/>
  <c r="AA63" i="4"/>
  <c r="AB64" i="4" s="1"/>
  <c r="AC54" i="4"/>
  <c r="AC51" i="4"/>
  <c r="AA54" i="4"/>
  <c r="AD54" i="4" s="1"/>
  <c r="AC56" i="4"/>
  <c r="AC44" i="4"/>
  <c r="X45" i="4"/>
  <c r="X63" i="4"/>
  <c r="AB56" i="4"/>
  <c r="AA50" i="4"/>
  <c r="U55" i="4"/>
  <c r="X55" i="4" s="1"/>
  <c r="X39" i="4"/>
  <c r="U41" i="4"/>
  <c r="X41" i="4" s="1"/>
  <c r="V71" i="4"/>
  <c r="AD36" i="4"/>
  <c r="AA59" i="4"/>
  <c r="AD59" i="4" s="1"/>
  <c r="AC58" i="4"/>
  <c r="U57" i="4"/>
  <c r="X57" i="4" s="1"/>
  <c r="L66" i="4" a="1"/>
  <c r="L66" i="4" s="1"/>
  <c r="T65" i="4"/>
  <c r="W124" i="4"/>
  <c r="V87" i="4"/>
  <c r="AD35" i="4"/>
  <c r="O48" i="4"/>
  <c r="W132" i="4"/>
  <c r="V65" i="4"/>
  <c r="O61" i="4"/>
  <c r="AC60" i="4"/>
  <c r="AA61" i="4"/>
  <c r="AB62" i="4" s="1"/>
  <c r="U50" i="4"/>
  <c r="X50" i="4" s="1"/>
  <c r="U51" i="4"/>
  <c r="X51" i="4" s="1"/>
  <c r="W103" i="4"/>
  <c r="U42" i="4"/>
  <c r="X42" i="4" s="1"/>
  <c r="W125" i="4"/>
  <c r="V73" i="4"/>
  <c r="O37" i="4"/>
  <c r="AD33" i="4"/>
  <c r="AA37" i="4"/>
  <c r="AB38" i="4" s="1"/>
  <c r="AC36" i="4"/>
  <c r="AC40" i="4"/>
  <c r="AA41" i="4"/>
  <c r="AF32" i="4"/>
  <c r="AE34" i="4"/>
  <c r="W147" i="4"/>
  <c r="O54" i="4"/>
  <c r="V95" i="4"/>
  <c r="AC57" i="4"/>
  <c r="AA58" i="4"/>
  <c r="AC52" i="4"/>
  <c r="AA53" i="4"/>
  <c r="O41" i="4"/>
  <c r="O45" i="4"/>
  <c r="O44" i="4"/>
  <c r="W119" i="4"/>
  <c r="V69" i="4"/>
  <c r="V82" i="4"/>
  <c r="X36" i="4"/>
  <c r="AD48" i="4"/>
  <c r="AB48" i="4"/>
  <c r="O55" i="4"/>
  <c r="AD47" i="4"/>
  <c r="AA34" i="4"/>
  <c r="AC33" i="4"/>
  <c r="V89" i="4"/>
  <c r="W139" i="4"/>
  <c r="O52" i="4"/>
  <c r="W126" i="4"/>
  <c r="W107" i="4"/>
  <c r="AA32" i="4"/>
  <c r="AB33" i="4" s="1"/>
  <c r="AC31" i="4"/>
  <c r="AE31" i="4" s="1"/>
  <c r="W114" i="4"/>
  <c r="V99" i="4"/>
  <c r="AB57" i="4"/>
  <c r="AD57" i="4"/>
  <c r="O40" i="4"/>
  <c r="V76" i="4"/>
  <c r="V68" i="4"/>
  <c r="V97" i="4"/>
  <c r="O43" i="4"/>
  <c r="AD38" i="4"/>
  <c r="V92" i="4"/>
  <c r="O53" i="4"/>
  <c r="W133" i="4"/>
  <c r="AA60" i="4"/>
  <c r="AC59" i="4"/>
  <c r="AC45" i="4"/>
  <c r="AA46" i="4"/>
  <c r="W110" i="4"/>
  <c r="AD39" i="4"/>
  <c r="AB39" i="4"/>
  <c r="W105" i="4"/>
  <c r="V85" i="4"/>
  <c r="V98" i="4"/>
  <c r="V66" i="4"/>
  <c r="W112" i="4"/>
  <c r="W106" i="4"/>
  <c r="V93" i="4"/>
  <c r="O63" i="4"/>
  <c r="V67" i="4"/>
  <c r="V70" i="4"/>
  <c r="U35" i="4"/>
  <c r="X35" i="4" s="1"/>
  <c r="V74" i="4"/>
  <c r="X59" i="4"/>
  <c r="X58" i="4"/>
  <c r="AD52" i="4"/>
  <c r="AB52" i="4"/>
  <c r="W104" i="4"/>
  <c r="O42" i="4"/>
  <c r="V91" i="4"/>
  <c r="V75" i="4"/>
  <c r="V72" i="4"/>
  <c r="V78" i="4"/>
  <c r="X34" i="4"/>
  <c r="W113" i="4"/>
  <c r="AD62" i="4"/>
  <c r="O56" i="4"/>
  <c r="V94" i="4"/>
  <c r="V83" i="4"/>
  <c r="V80" i="4"/>
  <c r="W81" i="4" s="1"/>
  <c r="V86" i="4"/>
  <c r="V79" i="4"/>
  <c r="O57" i="4"/>
  <c r="W140" i="4"/>
  <c r="AD49" i="4"/>
  <c r="AB49" i="4"/>
  <c r="V96" i="4"/>
  <c r="O59" i="4"/>
  <c r="O60" i="4"/>
  <c r="W141" i="4"/>
  <c r="V84" i="4"/>
  <c r="V88" i="4"/>
  <c r="U64" i="4"/>
  <c r="X64" i="4" s="1"/>
  <c r="O58" i="4"/>
  <c r="AA42" i="4"/>
  <c r="AC41" i="4"/>
  <c r="V90" i="4"/>
  <c r="V100" i="4"/>
  <c r="W101" i="4" s="1"/>
  <c r="V77" i="4"/>
  <c r="W148" i="4"/>
  <c r="W108" i="4"/>
  <c r="U43" i="4"/>
  <c r="X43" i="4" s="1"/>
  <c r="W111" i="4"/>
  <c r="O51" i="4"/>
  <c r="W102" i="4"/>
  <c r="AA62" i="1"/>
  <c r="AD62" i="1" s="1"/>
  <c r="AA45" i="1"/>
  <c r="AD45" i="1" s="1"/>
  <c r="AC56" i="1"/>
  <c r="AC42" i="1"/>
  <c r="AC58" i="1"/>
  <c r="AA46" i="1"/>
  <c r="AD46" i="1" s="1"/>
  <c r="AB43" i="1"/>
  <c r="V87" i="1"/>
  <c r="W87" i="1" s="1"/>
  <c r="AC36" i="1"/>
  <c r="AC51" i="1"/>
  <c r="AA56" i="1"/>
  <c r="AD56" i="1" s="1"/>
  <c r="X61" i="1"/>
  <c r="X63" i="1"/>
  <c r="AB52" i="1"/>
  <c r="X47" i="1"/>
  <c r="AA54" i="1"/>
  <c r="AD54" i="1" s="1"/>
  <c r="AC59" i="1"/>
  <c r="AC48" i="1"/>
  <c r="X50" i="1"/>
  <c r="X55" i="1"/>
  <c r="X58" i="1"/>
  <c r="X62" i="1"/>
  <c r="AB38" i="1"/>
  <c r="V73" i="1"/>
  <c r="AB37" i="1"/>
  <c r="V78" i="1"/>
  <c r="W78" i="1" s="1"/>
  <c r="V82" i="1"/>
  <c r="V100" i="1"/>
  <c r="W101" i="1" s="1"/>
  <c r="X35" i="1"/>
  <c r="AB36" i="1"/>
  <c r="AC34" i="1"/>
  <c r="AC57" i="1"/>
  <c r="AA58" i="1"/>
  <c r="AB59" i="1" s="1"/>
  <c r="AC47" i="1"/>
  <c r="AA48" i="1"/>
  <c r="V71" i="1"/>
  <c r="W71" i="1" s="1"/>
  <c r="V81" i="1"/>
  <c r="W82" i="1" s="1"/>
  <c r="V89" i="1"/>
  <c r="AD36" i="1"/>
  <c r="AB60" i="1"/>
  <c r="X44" i="1"/>
  <c r="AA41" i="1"/>
  <c r="AD41" i="1" s="1"/>
  <c r="W70" i="1"/>
  <c r="W65" i="1"/>
  <c r="W76" i="1"/>
  <c r="W85" i="1"/>
  <c r="W68" i="1"/>
  <c r="W66" i="1"/>
  <c r="T65" i="1"/>
  <c r="L66" i="1" a="1"/>
  <c r="L66" i="1" s="1"/>
  <c r="O57" i="1"/>
  <c r="W104" i="1"/>
  <c r="O45" i="1"/>
  <c r="V74" i="1"/>
  <c r="V97" i="1"/>
  <c r="W123" i="1"/>
  <c r="AD34" i="1"/>
  <c r="V90" i="1"/>
  <c r="W113" i="1"/>
  <c r="AD51" i="1"/>
  <c r="AA44" i="1"/>
  <c r="AC43" i="1"/>
  <c r="AA33" i="1"/>
  <c r="AC32" i="1"/>
  <c r="AE32" i="1" s="1"/>
  <c r="O64" i="1"/>
  <c r="W111" i="1"/>
  <c r="V98" i="1"/>
  <c r="O55" i="1"/>
  <c r="W107" i="1"/>
  <c r="W67" i="1"/>
  <c r="O38" i="1"/>
  <c r="O37" i="1"/>
  <c r="V93" i="1"/>
  <c r="AB61" i="1"/>
  <c r="AB35" i="1"/>
  <c r="O54" i="1"/>
  <c r="O52" i="1"/>
  <c r="W119" i="1"/>
  <c r="U33" i="1"/>
  <c r="X33" i="1" s="1"/>
  <c r="U32" i="1"/>
  <c r="X32" i="1" s="1"/>
  <c r="V83" i="1"/>
  <c r="W86" i="1"/>
  <c r="V91" i="1"/>
  <c r="O41" i="1"/>
  <c r="O40" i="1"/>
  <c r="W69" i="1"/>
  <c r="U59" i="1"/>
  <c r="X59" i="1" s="1"/>
  <c r="U60" i="1"/>
  <c r="X60" i="1" s="1"/>
  <c r="O59" i="1"/>
  <c r="V99" i="1"/>
  <c r="W100" i="1" s="1"/>
  <c r="U36" i="1"/>
  <c r="X36" i="1" s="1"/>
  <c r="O39" i="1"/>
  <c r="P37" i="1" s="1" a="1"/>
  <c r="W141" i="1"/>
  <c r="W124" i="1"/>
  <c r="O56" i="1"/>
  <c r="W106" i="1"/>
  <c r="AC62" i="1"/>
  <c r="AA63" i="1"/>
  <c r="W109" i="1"/>
  <c r="W131" i="1"/>
  <c r="W147" i="1"/>
  <c r="AB32" i="1"/>
  <c r="AD32" i="1"/>
  <c r="AK31" i="1" a="1"/>
  <c r="AK31" i="1" s="1"/>
  <c r="W105" i="1"/>
  <c r="O49" i="1"/>
  <c r="V72" i="1"/>
  <c r="AF31" i="1"/>
  <c r="AE33" i="1"/>
  <c r="W112" i="1"/>
  <c r="W133" i="1"/>
  <c r="W77" i="1"/>
  <c r="V80" i="1"/>
  <c r="U41" i="1"/>
  <c r="X41" i="1" s="1"/>
  <c r="V79" i="1"/>
  <c r="U51" i="1"/>
  <c r="X51" i="1" s="1"/>
  <c r="U52" i="1"/>
  <c r="X52" i="1" s="1"/>
  <c r="O46" i="1"/>
  <c r="O44" i="1"/>
  <c r="O53" i="1"/>
  <c r="X40" i="1"/>
  <c r="W139" i="1"/>
  <c r="V94" i="1"/>
  <c r="W95" i="1" s="1"/>
  <c r="V88" i="1"/>
  <c r="W89" i="1" s="1"/>
  <c r="W103" i="1"/>
  <c r="W125" i="1"/>
  <c r="V96" i="1"/>
  <c r="AD59" i="1"/>
  <c r="W108" i="1"/>
  <c r="O62" i="1"/>
  <c r="O60" i="1"/>
  <c r="AK34" i="1" s="1" a="1"/>
  <c r="AK34" i="1" s="1"/>
  <c r="AC54" i="1"/>
  <c r="AA55" i="1"/>
  <c r="AC46" i="1"/>
  <c r="AA47" i="1"/>
  <c r="F37" i="1" a="1"/>
  <c r="V92" i="1"/>
  <c r="AB53" i="5" l="1"/>
  <c r="AB51" i="1"/>
  <c r="AD53" i="5"/>
  <c r="AB43" i="11"/>
  <c r="AD43" i="11"/>
  <c r="F37" i="11"/>
  <c r="G37" i="11" s="1"/>
  <c r="G39" i="11"/>
  <c r="G78" i="11"/>
  <c r="G54" i="11"/>
  <c r="G98" i="11"/>
  <c r="G49" i="11"/>
  <c r="G107" i="11"/>
  <c r="G326" i="11"/>
  <c r="G311" i="11"/>
  <c r="G296" i="11"/>
  <c r="G281" i="11"/>
  <c r="G266" i="11"/>
  <c r="G251" i="11"/>
  <c r="G236" i="11"/>
  <c r="G221" i="11"/>
  <c r="G206" i="11"/>
  <c r="G191" i="11"/>
  <c r="G176" i="11"/>
  <c r="G161" i="11"/>
  <c r="G130" i="11"/>
  <c r="G115" i="11"/>
  <c r="G371" i="11"/>
  <c r="G356" i="11"/>
  <c r="G341" i="11"/>
  <c r="G96" i="11"/>
  <c r="G38" i="11"/>
  <c r="G82" i="11"/>
  <c r="G91" i="11"/>
  <c r="G342" i="11"/>
  <c r="G327" i="11"/>
  <c r="G312" i="11"/>
  <c r="G297" i="11"/>
  <c r="G282" i="11"/>
  <c r="G267" i="11"/>
  <c r="G252" i="11"/>
  <c r="G237" i="11"/>
  <c r="G222" i="11"/>
  <c r="G207" i="11"/>
  <c r="G192" i="11"/>
  <c r="G177" i="11"/>
  <c r="G146" i="11"/>
  <c r="G131" i="11"/>
  <c r="G116" i="11"/>
  <c r="G372" i="11"/>
  <c r="G357" i="11"/>
  <c r="G69" i="11"/>
  <c r="G47" i="11"/>
  <c r="G80" i="11"/>
  <c r="G66" i="11"/>
  <c r="G75" i="11"/>
  <c r="G358" i="11"/>
  <c r="G343" i="11"/>
  <c r="G328" i="11"/>
  <c r="G313" i="11"/>
  <c r="G298" i="11"/>
  <c r="G283" i="11"/>
  <c r="G268" i="11"/>
  <c r="G253" i="11"/>
  <c r="G238" i="11"/>
  <c r="G223" i="11"/>
  <c r="G208" i="11"/>
  <c r="G193" i="11"/>
  <c r="G162" i="11"/>
  <c r="G147" i="11"/>
  <c r="G132" i="11"/>
  <c r="G117" i="11"/>
  <c r="G373" i="11"/>
  <c r="G265" i="11"/>
  <c r="G355" i="11"/>
  <c r="G103" i="11"/>
  <c r="G50" i="11"/>
  <c r="G59" i="11"/>
  <c r="G118" i="11"/>
  <c r="G374" i="11"/>
  <c r="G359" i="11"/>
  <c r="G344" i="11"/>
  <c r="G329" i="11"/>
  <c r="G314" i="11"/>
  <c r="G299" i="11"/>
  <c r="G284" i="11"/>
  <c r="G269" i="11"/>
  <c r="G254" i="11"/>
  <c r="G239" i="11"/>
  <c r="G224" i="11"/>
  <c r="G209" i="11"/>
  <c r="G178" i="11"/>
  <c r="G163" i="11"/>
  <c r="G148" i="11"/>
  <c r="G133" i="11"/>
  <c r="G65" i="11"/>
  <c r="G190" i="11"/>
  <c r="G53" i="11"/>
  <c r="G108" i="11"/>
  <c r="G43" i="11"/>
  <c r="G104" i="11"/>
  <c r="G134" i="11"/>
  <c r="G119" i="11"/>
  <c r="G375" i="11"/>
  <c r="G360" i="11"/>
  <c r="G345" i="11"/>
  <c r="G330" i="11"/>
  <c r="G315" i="11"/>
  <c r="G300" i="11"/>
  <c r="G285" i="11"/>
  <c r="G270" i="11"/>
  <c r="G255" i="11"/>
  <c r="G240" i="11"/>
  <c r="G225" i="11"/>
  <c r="G194" i="11"/>
  <c r="G179" i="11"/>
  <c r="G164" i="11"/>
  <c r="G149" i="11"/>
  <c r="G42" i="11"/>
  <c r="G280" i="11"/>
  <c r="G175" i="11"/>
  <c r="G340" i="11"/>
  <c r="G111" i="11"/>
  <c r="G99" i="11"/>
  <c r="G92" i="11"/>
  <c r="G88" i="11"/>
  <c r="G150" i="11"/>
  <c r="G135" i="11"/>
  <c r="G120" i="11"/>
  <c r="G376" i="11"/>
  <c r="G361" i="11"/>
  <c r="G346" i="11"/>
  <c r="G331" i="11"/>
  <c r="G316" i="11"/>
  <c r="G301" i="11"/>
  <c r="G286" i="11"/>
  <c r="G271" i="11"/>
  <c r="G256" i="11"/>
  <c r="G241" i="11"/>
  <c r="G210" i="11"/>
  <c r="G195" i="11"/>
  <c r="G180" i="11"/>
  <c r="G165" i="11"/>
  <c r="G62" i="11"/>
  <c r="G83" i="11"/>
  <c r="G76" i="11"/>
  <c r="G72" i="11"/>
  <c r="G166" i="11"/>
  <c r="G151" i="11"/>
  <c r="G136" i="11"/>
  <c r="G121" i="11"/>
  <c r="G377" i="11"/>
  <c r="G362" i="11"/>
  <c r="G347" i="11"/>
  <c r="G332" i="11"/>
  <c r="G317" i="11"/>
  <c r="G302" i="11"/>
  <c r="G287" i="11"/>
  <c r="G272" i="11"/>
  <c r="G257" i="11"/>
  <c r="G226" i="11"/>
  <c r="G211" i="11"/>
  <c r="G196" i="11"/>
  <c r="G181" i="11"/>
  <c r="G71" i="11"/>
  <c r="G67" i="11"/>
  <c r="G60" i="11"/>
  <c r="G105" i="11"/>
  <c r="G56" i="11"/>
  <c r="G182" i="11"/>
  <c r="G167" i="11"/>
  <c r="G152" i="11"/>
  <c r="G137" i="11"/>
  <c r="G122" i="11"/>
  <c r="G378" i="11"/>
  <c r="G363" i="11"/>
  <c r="G348" i="11"/>
  <c r="G333" i="11"/>
  <c r="G318" i="11"/>
  <c r="G303" i="11"/>
  <c r="G288" i="11"/>
  <c r="G273" i="11"/>
  <c r="G242" i="11"/>
  <c r="G227" i="11"/>
  <c r="G212" i="11"/>
  <c r="G197" i="11"/>
  <c r="G63" i="11"/>
  <c r="G64" i="11"/>
  <c r="G95" i="11"/>
  <c r="G51" i="11"/>
  <c r="G44" i="11"/>
  <c r="G89" i="11"/>
  <c r="G40" i="11"/>
  <c r="G198" i="11"/>
  <c r="G183" i="11"/>
  <c r="G168" i="11"/>
  <c r="G153" i="11"/>
  <c r="G138" i="11"/>
  <c r="G123" i="11"/>
  <c r="G379" i="11"/>
  <c r="G364" i="11"/>
  <c r="G349" i="11"/>
  <c r="G334" i="11"/>
  <c r="G319" i="11"/>
  <c r="G304" i="11"/>
  <c r="G289" i="11"/>
  <c r="G258" i="11"/>
  <c r="G243" i="11"/>
  <c r="G228" i="11"/>
  <c r="G213" i="11"/>
  <c r="G46" i="11"/>
  <c r="G79" i="11"/>
  <c r="G109" i="11"/>
  <c r="G73" i="11"/>
  <c r="G214" i="11"/>
  <c r="G199" i="11"/>
  <c r="G184" i="11"/>
  <c r="G169" i="11"/>
  <c r="G154" i="11"/>
  <c r="G139" i="11"/>
  <c r="G124" i="11"/>
  <c r="G380" i="11"/>
  <c r="G365" i="11"/>
  <c r="G350" i="11"/>
  <c r="G335" i="11"/>
  <c r="G320" i="11"/>
  <c r="G305" i="11"/>
  <c r="G274" i="11"/>
  <c r="G259" i="11"/>
  <c r="G244" i="11"/>
  <c r="G229" i="11"/>
  <c r="G94" i="11"/>
  <c r="G70" i="11"/>
  <c r="G220" i="11"/>
  <c r="G370" i="11"/>
  <c r="G101" i="11"/>
  <c r="G93" i="11"/>
  <c r="G57" i="11"/>
  <c r="G230" i="11"/>
  <c r="G215" i="11"/>
  <c r="G200" i="11"/>
  <c r="G185" i="11"/>
  <c r="G170" i="11"/>
  <c r="G155" i="11"/>
  <c r="G140" i="11"/>
  <c r="G125" i="11"/>
  <c r="G381" i="11"/>
  <c r="G366" i="11"/>
  <c r="G351" i="11"/>
  <c r="G336" i="11"/>
  <c r="G321" i="11"/>
  <c r="G290" i="11"/>
  <c r="G275" i="11"/>
  <c r="G260" i="11"/>
  <c r="G245" i="11"/>
  <c r="G235" i="11"/>
  <c r="G325" i="11"/>
  <c r="G48" i="11"/>
  <c r="G85" i="11"/>
  <c r="G77" i="11"/>
  <c r="G106" i="11"/>
  <c r="G41" i="11"/>
  <c r="G246" i="11"/>
  <c r="G231" i="11"/>
  <c r="G216" i="11"/>
  <c r="G201" i="11"/>
  <c r="G186" i="11"/>
  <c r="G171" i="11"/>
  <c r="G156" i="11"/>
  <c r="G141" i="11"/>
  <c r="G126" i="11"/>
  <c r="G382" i="11"/>
  <c r="G367" i="11"/>
  <c r="G352" i="11"/>
  <c r="G337" i="11"/>
  <c r="G306" i="11"/>
  <c r="G291" i="11"/>
  <c r="G276" i="11"/>
  <c r="G261" i="11"/>
  <c r="G52" i="11"/>
  <c r="G310" i="11"/>
  <c r="G205" i="11"/>
  <c r="G114" i="11"/>
  <c r="G110" i="11"/>
  <c r="G100" i="11"/>
  <c r="G113" i="11"/>
  <c r="G61" i="11"/>
  <c r="G90" i="11"/>
  <c r="G262" i="11"/>
  <c r="G247" i="11"/>
  <c r="G232" i="11"/>
  <c r="G217" i="11"/>
  <c r="G202" i="11"/>
  <c r="G187" i="11"/>
  <c r="G172" i="11"/>
  <c r="G157" i="11"/>
  <c r="G142" i="11"/>
  <c r="G127" i="11"/>
  <c r="G383" i="11"/>
  <c r="G368" i="11"/>
  <c r="G353" i="11"/>
  <c r="G322" i="11"/>
  <c r="G307" i="11"/>
  <c r="G292" i="11"/>
  <c r="G277" i="11"/>
  <c r="G250" i="11"/>
  <c r="G145" i="11"/>
  <c r="G87" i="11"/>
  <c r="G55" i="11"/>
  <c r="G102" i="11"/>
  <c r="G84" i="11"/>
  <c r="G97" i="11"/>
  <c r="G45" i="11"/>
  <c r="G74" i="11"/>
  <c r="G278" i="11"/>
  <c r="G263" i="11"/>
  <c r="G248" i="11"/>
  <c r="G233" i="11"/>
  <c r="G218" i="11"/>
  <c r="G203" i="11"/>
  <c r="G188" i="11"/>
  <c r="G173" i="11"/>
  <c r="G158" i="11"/>
  <c r="G143" i="11"/>
  <c r="G128" i="11"/>
  <c r="G384" i="11"/>
  <c r="G369" i="11"/>
  <c r="G338" i="11"/>
  <c r="G323" i="11"/>
  <c r="G308" i="11"/>
  <c r="G293" i="11"/>
  <c r="G112" i="11"/>
  <c r="G86" i="11"/>
  <c r="G68" i="11"/>
  <c r="G81" i="11"/>
  <c r="G58" i="11"/>
  <c r="G294" i="11"/>
  <c r="G279" i="11"/>
  <c r="G264" i="11"/>
  <c r="G249" i="11"/>
  <c r="G234" i="11"/>
  <c r="G219" i="11"/>
  <c r="G204" i="11"/>
  <c r="G189" i="11"/>
  <c r="G174" i="11"/>
  <c r="G159" i="11"/>
  <c r="G144" i="11"/>
  <c r="G129" i="11"/>
  <c r="G385" i="11"/>
  <c r="G354" i="11"/>
  <c r="G339" i="11"/>
  <c r="G324" i="11"/>
  <c r="G309" i="11"/>
  <c r="G295" i="11"/>
  <c r="G160" i="11"/>
  <c r="P37" i="11"/>
  <c r="Q37" i="11" s="1"/>
  <c r="Q357" i="11"/>
  <c r="Q221" i="11"/>
  <c r="Q85" i="11"/>
  <c r="Q126" i="11"/>
  <c r="Q148" i="11"/>
  <c r="Q227" i="11"/>
  <c r="Q370" i="11"/>
  <c r="Q114" i="11"/>
  <c r="Q273" i="11"/>
  <c r="Q192" i="11"/>
  <c r="Q143" i="11"/>
  <c r="Q347" i="11"/>
  <c r="Q91" i="11"/>
  <c r="Q266" i="11"/>
  <c r="Q201" i="11"/>
  <c r="Q376" i="11"/>
  <c r="Q120" i="11"/>
  <c r="Q311" i="11"/>
  <c r="Q55" i="11"/>
  <c r="Q262" i="11"/>
  <c r="Q293" i="11"/>
  <c r="Q157" i="11"/>
  <c r="Q332" i="11"/>
  <c r="Q62" i="11"/>
  <c r="Q373" i="11"/>
  <c r="Q132" i="11"/>
  <c r="Q211" i="11"/>
  <c r="Q354" i="11"/>
  <c r="Q98" i="11"/>
  <c r="Q257" i="11"/>
  <c r="Q176" i="11"/>
  <c r="Q383" i="11"/>
  <c r="Q127" i="11"/>
  <c r="Q331" i="11"/>
  <c r="Q75" i="11"/>
  <c r="Q250" i="11"/>
  <c r="Q185" i="11"/>
  <c r="Q360" i="11"/>
  <c r="Q104" i="11"/>
  <c r="Q295" i="11"/>
  <c r="Q39" i="11"/>
  <c r="Q246" i="11"/>
  <c r="Q229" i="11"/>
  <c r="Q93" i="11"/>
  <c r="Q268" i="11"/>
  <c r="Q309" i="11"/>
  <c r="Q372" i="11"/>
  <c r="Q116" i="11"/>
  <c r="Q195" i="11"/>
  <c r="Q338" i="11"/>
  <c r="Q82" i="11"/>
  <c r="Q241" i="11"/>
  <c r="Q160" i="11"/>
  <c r="Q367" i="11"/>
  <c r="Q111" i="11"/>
  <c r="Q315" i="11"/>
  <c r="Q59" i="11"/>
  <c r="Q234" i="11"/>
  <c r="Q169" i="11"/>
  <c r="Q344" i="11"/>
  <c r="Q88" i="11"/>
  <c r="Q279" i="11"/>
  <c r="Q230" i="11"/>
  <c r="Q159" i="11"/>
  <c r="Q365" i="11"/>
  <c r="Q165" i="11"/>
  <c r="Q334" i="11"/>
  <c r="Q204" i="11"/>
  <c r="Q381" i="11"/>
  <c r="Q245" i="11"/>
  <c r="Q356" i="11"/>
  <c r="Q100" i="11"/>
  <c r="Q179" i="11"/>
  <c r="Q322" i="11"/>
  <c r="Q66" i="11"/>
  <c r="Q225" i="11"/>
  <c r="Q144" i="11"/>
  <c r="Q351" i="11"/>
  <c r="Q95" i="11"/>
  <c r="Q299" i="11"/>
  <c r="Q43" i="11"/>
  <c r="Q218" i="11"/>
  <c r="Q153" i="11"/>
  <c r="Q328" i="11"/>
  <c r="Q72" i="11"/>
  <c r="Q263" i="11"/>
  <c r="Q214" i="11"/>
  <c r="Q278" i="11"/>
  <c r="Q301" i="11"/>
  <c r="Q101" i="11"/>
  <c r="Q270" i="11"/>
  <c r="Q140" i="11"/>
  <c r="Q317" i="11"/>
  <c r="Q181" i="11"/>
  <c r="Q340" i="11"/>
  <c r="Q84" i="11"/>
  <c r="Q163" i="11"/>
  <c r="Q306" i="11"/>
  <c r="Q50" i="11"/>
  <c r="Q209" i="11"/>
  <c r="Q384" i="11"/>
  <c r="Q128" i="11"/>
  <c r="Q335" i="11"/>
  <c r="Q79" i="11"/>
  <c r="Q283" i="11"/>
  <c r="Q202" i="11"/>
  <c r="Q137" i="11"/>
  <c r="Q312" i="11"/>
  <c r="Q56" i="11"/>
  <c r="Q247" i="11"/>
  <c r="Q198" i="11"/>
  <c r="Q237" i="11"/>
  <c r="Q348" i="11"/>
  <c r="Q206" i="11"/>
  <c r="Q76" i="11"/>
  <c r="Q253" i="11"/>
  <c r="Q117" i="11"/>
  <c r="Q324" i="11"/>
  <c r="Q68" i="11"/>
  <c r="Q147" i="11"/>
  <c r="Q290" i="11"/>
  <c r="Q193" i="11"/>
  <c r="Q368" i="11"/>
  <c r="Q112" i="11"/>
  <c r="Q319" i="11"/>
  <c r="Q63" i="11"/>
  <c r="Q267" i="11"/>
  <c r="Q186" i="11"/>
  <c r="Q377" i="11"/>
  <c r="Q121" i="11"/>
  <c r="Q296" i="11"/>
  <c r="Q40" i="11"/>
  <c r="Q231" i="11"/>
  <c r="Q182" i="11"/>
  <c r="Q173" i="11"/>
  <c r="Q284" i="11"/>
  <c r="Q142" i="11"/>
  <c r="Q325" i="11"/>
  <c r="Q189" i="11"/>
  <c r="Q46" i="11"/>
  <c r="Q308" i="11"/>
  <c r="Q52" i="11"/>
  <c r="Q131" i="11"/>
  <c r="Q274" i="11"/>
  <c r="Q177" i="11"/>
  <c r="Q352" i="11"/>
  <c r="Q96" i="11"/>
  <c r="Q303" i="11"/>
  <c r="Q47" i="11"/>
  <c r="Q251" i="11"/>
  <c r="Q170" i="11"/>
  <c r="Q361" i="11"/>
  <c r="Q105" i="11"/>
  <c r="Q280" i="11"/>
  <c r="Q215" i="11"/>
  <c r="Q166" i="11"/>
  <c r="Q109" i="11"/>
  <c r="Q350" i="11"/>
  <c r="Q220" i="11"/>
  <c r="Q78" i="11"/>
  <c r="Q261" i="11"/>
  <c r="Q125" i="11"/>
  <c r="Q292" i="11"/>
  <c r="Q371" i="11"/>
  <c r="Q115" i="11"/>
  <c r="Q258" i="11"/>
  <c r="Q161" i="11"/>
  <c r="Q336" i="11"/>
  <c r="Q80" i="11"/>
  <c r="Q287" i="11"/>
  <c r="Q45" i="11"/>
  <c r="Q235" i="11"/>
  <c r="Q154" i="11"/>
  <c r="Q345" i="11"/>
  <c r="Q89" i="11"/>
  <c r="Q264" i="11"/>
  <c r="Q199" i="11"/>
  <c r="Q150" i="11"/>
  <c r="Q286" i="11"/>
  <c r="Q156" i="11"/>
  <c r="Q197" i="11"/>
  <c r="Q61" i="11"/>
  <c r="Q366" i="11"/>
  <c r="Q276" i="11"/>
  <c r="Q355" i="11"/>
  <c r="Q99" i="11"/>
  <c r="Q242" i="11"/>
  <c r="Q145" i="11"/>
  <c r="Q320" i="11"/>
  <c r="Q64" i="11"/>
  <c r="Q271" i="11"/>
  <c r="Q44" i="11"/>
  <c r="Q219" i="11"/>
  <c r="Q138" i="11"/>
  <c r="Q329" i="11"/>
  <c r="Q73" i="11"/>
  <c r="Q248" i="11"/>
  <c r="Q183" i="11"/>
  <c r="Q134" i="11"/>
  <c r="Q364" i="11"/>
  <c r="Q222" i="11"/>
  <c r="Q92" i="11"/>
  <c r="Q133" i="11"/>
  <c r="Q302" i="11"/>
  <c r="Q260" i="11"/>
  <c r="Q339" i="11"/>
  <c r="Q83" i="11"/>
  <c r="Q226" i="11"/>
  <c r="Q385" i="11"/>
  <c r="Q129" i="11"/>
  <c r="Q304" i="11"/>
  <c r="Q48" i="11"/>
  <c r="Q255" i="11"/>
  <c r="Q203" i="11"/>
  <c r="Q378" i="11"/>
  <c r="Q122" i="11"/>
  <c r="Q313" i="11"/>
  <c r="Q57" i="11"/>
  <c r="Q232" i="11"/>
  <c r="Q167" i="11"/>
  <c r="Q374" i="11"/>
  <c r="Q118" i="11"/>
  <c r="Q285" i="11"/>
  <c r="Q149" i="11"/>
  <c r="Q190" i="11"/>
  <c r="Q60" i="11"/>
  <c r="Q243" i="11"/>
  <c r="Q289" i="11"/>
  <c r="Q208" i="11"/>
  <c r="Q363" i="11"/>
  <c r="Q136" i="11"/>
  <c r="Q53" i="11"/>
  <c r="Q300" i="11"/>
  <c r="Q158" i="11"/>
  <c r="Q333" i="11"/>
  <c r="Q69" i="11"/>
  <c r="Q380" i="11"/>
  <c r="Q238" i="11"/>
  <c r="Q244" i="11"/>
  <c r="Q323" i="11"/>
  <c r="Q67" i="11"/>
  <c r="Q210" i="11"/>
  <c r="Q369" i="11"/>
  <c r="Q113" i="11"/>
  <c r="Q288" i="11"/>
  <c r="Q239" i="11"/>
  <c r="Q187" i="11"/>
  <c r="Q362" i="11"/>
  <c r="Q106" i="11"/>
  <c r="Q297" i="11"/>
  <c r="Q41" i="11"/>
  <c r="Q216" i="11"/>
  <c r="Q151" i="11"/>
  <c r="Q358" i="11"/>
  <c r="Q102" i="11"/>
  <c r="Q236" i="11"/>
  <c r="Q94" i="11"/>
  <c r="Q269" i="11"/>
  <c r="Q316" i="11"/>
  <c r="Q174" i="11"/>
  <c r="Q228" i="11"/>
  <c r="Q307" i="11"/>
  <c r="Q51" i="11"/>
  <c r="Q194" i="11"/>
  <c r="Q353" i="11"/>
  <c r="Q97" i="11"/>
  <c r="Q272" i="11"/>
  <c r="Q223" i="11"/>
  <c r="Q171" i="11"/>
  <c r="Q346" i="11"/>
  <c r="Q90" i="11"/>
  <c r="Q281" i="11"/>
  <c r="Q200" i="11"/>
  <c r="Q135" i="11"/>
  <c r="Q342" i="11"/>
  <c r="Q86" i="11"/>
  <c r="Q107" i="11"/>
  <c r="Q327" i="11"/>
  <c r="Q172" i="11"/>
  <c r="Q341" i="11"/>
  <c r="Q205" i="11"/>
  <c r="Q382" i="11"/>
  <c r="Q252" i="11"/>
  <c r="Q110" i="11"/>
  <c r="Q212" i="11"/>
  <c r="Q291" i="11"/>
  <c r="Q178" i="11"/>
  <c r="Q337" i="11"/>
  <c r="Q81" i="11"/>
  <c r="Q256" i="11"/>
  <c r="Q207" i="11"/>
  <c r="Q155" i="11"/>
  <c r="Q330" i="11"/>
  <c r="Q74" i="11"/>
  <c r="Q265" i="11"/>
  <c r="Q184" i="11"/>
  <c r="Q375" i="11"/>
  <c r="Q119" i="11"/>
  <c r="Q326" i="11"/>
  <c r="Q70" i="11"/>
  <c r="Q130" i="11"/>
  <c r="Q282" i="11"/>
  <c r="Q71" i="11"/>
  <c r="Q108" i="11"/>
  <c r="Q277" i="11"/>
  <c r="Q141" i="11"/>
  <c r="Q318" i="11"/>
  <c r="Q188" i="11"/>
  <c r="Q196" i="11"/>
  <c r="Q275" i="11"/>
  <c r="Q162" i="11"/>
  <c r="Q321" i="11"/>
  <c r="Q65" i="11"/>
  <c r="Q240" i="11"/>
  <c r="Q191" i="11"/>
  <c r="Q139" i="11"/>
  <c r="Q314" i="11"/>
  <c r="Q58" i="11"/>
  <c r="Q249" i="11"/>
  <c r="Q168" i="11"/>
  <c r="Q359" i="11"/>
  <c r="Q103" i="11"/>
  <c r="Q310" i="11"/>
  <c r="Q54" i="11"/>
  <c r="Q349" i="11"/>
  <c r="Q213" i="11"/>
  <c r="Q77" i="11"/>
  <c r="Q254" i="11"/>
  <c r="Q124" i="11"/>
  <c r="Q180" i="11"/>
  <c r="Q259" i="11"/>
  <c r="Q146" i="11"/>
  <c r="Q305" i="11"/>
  <c r="Q49" i="11"/>
  <c r="Q224" i="11"/>
  <c r="Q175" i="11"/>
  <c r="Q379" i="11"/>
  <c r="Q123" i="11"/>
  <c r="Q298" i="11"/>
  <c r="Q42" i="11"/>
  <c r="Q233" i="11"/>
  <c r="Q152" i="11"/>
  <c r="Q343" i="11"/>
  <c r="Q87" i="11"/>
  <c r="Q294" i="11"/>
  <c r="Q38" i="11"/>
  <c r="Q164" i="11"/>
  <c r="Q217" i="11"/>
  <c r="AB35" i="10"/>
  <c r="AD34" i="10"/>
  <c r="F37" i="10"/>
  <c r="G37" i="10" s="1"/>
  <c r="G87" i="10"/>
  <c r="G92" i="10"/>
  <c r="G75" i="10"/>
  <c r="G358" i="10"/>
  <c r="G343" i="10"/>
  <c r="G328" i="10"/>
  <c r="G313" i="10"/>
  <c r="G298" i="10"/>
  <c r="G267" i="10"/>
  <c r="G236" i="10"/>
  <c r="G205" i="10"/>
  <c r="G174" i="10"/>
  <c r="G143" i="10"/>
  <c r="G112" i="10"/>
  <c r="G368" i="10"/>
  <c r="G337" i="10"/>
  <c r="G306" i="10"/>
  <c r="G291" i="10"/>
  <c r="G276" i="10"/>
  <c r="G261" i="10"/>
  <c r="G105" i="10"/>
  <c r="G69" i="10"/>
  <c r="G76" i="10"/>
  <c r="G59" i="10"/>
  <c r="G106" i="10"/>
  <c r="G118" i="10"/>
  <c r="G374" i="10"/>
  <c r="G359" i="10"/>
  <c r="G344" i="10"/>
  <c r="G329" i="10"/>
  <c r="G314" i="10"/>
  <c r="G283" i="10"/>
  <c r="G252" i="10"/>
  <c r="G221" i="10"/>
  <c r="G190" i="10"/>
  <c r="G159" i="10"/>
  <c r="G128" i="10"/>
  <c r="G384" i="10"/>
  <c r="G353" i="10"/>
  <c r="G322" i="10"/>
  <c r="G307" i="10"/>
  <c r="G292" i="10"/>
  <c r="G277" i="10"/>
  <c r="G85" i="10"/>
  <c r="G56" i="10"/>
  <c r="G93" i="10"/>
  <c r="G60" i="10"/>
  <c r="G43" i="10"/>
  <c r="G90" i="10"/>
  <c r="G100" i="10"/>
  <c r="G134" i="10"/>
  <c r="G119" i="10"/>
  <c r="G375" i="10"/>
  <c r="G360" i="10"/>
  <c r="G345" i="10"/>
  <c r="G330" i="10"/>
  <c r="G299" i="10"/>
  <c r="G268" i="10"/>
  <c r="G237" i="10"/>
  <c r="G206" i="10"/>
  <c r="G175" i="10"/>
  <c r="G144" i="10"/>
  <c r="G113" i="10"/>
  <c r="G369" i="10"/>
  <c r="G338" i="10"/>
  <c r="G323" i="10"/>
  <c r="G308" i="10"/>
  <c r="G293" i="10"/>
  <c r="G383" i="10"/>
  <c r="G64" i="10"/>
  <c r="G103" i="10"/>
  <c r="G77" i="10"/>
  <c r="G44" i="10"/>
  <c r="G74" i="10"/>
  <c r="G84" i="10"/>
  <c r="G99" i="10"/>
  <c r="G150" i="10"/>
  <c r="G135" i="10"/>
  <c r="G120" i="10"/>
  <c r="G376" i="10"/>
  <c r="G361" i="10"/>
  <c r="G346" i="10"/>
  <c r="G315" i="10"/>
  <c r="G284" i="10"/>
  <c r="G253" i="10"/>
  <c r="G222" i="10"/>
  <c r="G191" i="10"/>
  <c r="G160" i="10"/>
  <c r="G129" i="10"/>
  <c r="G385" i="10"/>
  <c r="G354" i="10"/>
  <c r="G339" i="10"/>
  <c r="G324" i="10"/>
  <c r="G309" i="10"/>
  <c r="G53" i="10"/>
  <c r="G61" i="10"/>
  <c r="G58" i="10"/>
  <c r="G102" i="10"/>
  <c r="G68" i="10"/>
  <c r="G83" i="10"/>
  <c r="G166" i="10"/>
  <c r="G151" i="10"/>
  <c r="G136" i="10"/>
  <c r="G121" i="10"/>
  <c r="G377" i="10"/>
  <c r="G362" i="10"/>
  <c r="G331" i="10"/>
  <c r="G300" i="10"/>
  <c r="G269" i="10"/>
  <c r="G238" i="10"/>
  <c r="G207" i="10"/>
  <c r="G176" i="10"/>
  <c r="G145" i="10"/>
  <c r="G114" i="10"/>
  <c r="G370" i="10"/>
  <c r="G355" i="10"/>
  <c r="G340" i="10"/>
  <c r="G325" i="10"/>
  <c r="G220" i="10"/>
  <c r="G96" i="10"/>
  <c r="G45" i="10"/>
  <c r="G42" i="10"/>
  <c r="G86" i="10"/>
  <c r="G52" i="10"/>
  <c r="G67" i="10"/>
  <c r="G98" i="10"/>
  <c r="G182" i="10"/>
  <c r="G167" i="10"/>
  <c r="G152" i="10"/>
  <c r="G137" i="10"/>
  <c r="G122" i="10"/>
  <c r="G378" i="10"/>
  <c r="G347" i="10"/>
  <c r="G316" i="10"/>
  <c r="G285" i="10"/>
  <c r="G254" i="10"/>
  <c r="G223" i="10"/>
  <c r="G192" i="10"/>
  <c r="G161" i="10"/>
  <c r="G130" i="10"/>
  <c r="G115" i="10"/>
  <c r="G371" i="10"/>
  <c r="G356" i="10"/>
  <c r="G341" i="10"/>
  <c r="G189" i="10"/>
  <c r="G41" i="10"/>
  <c r="G73" i="10"/>
  <c r="G70" i="10"/>
  <c r="G51" i="10"/>
  <c r="G82" i="10"/>
  <c r="G198" i="10"/>
  <c r="G183" i="10"/>
  <c r="G168" i="10"/>
  <c r="G153" i="10"/>
  <c r="G138" i="10"/>
  <c r="G107" i="10"/>
  <c r="G363" i="10"/>
  <c r="G332" i="10"/>
  <c r="G301" i="10"/>
  <c r="G270" i="10"/>
  <c r="G239" i="10"/>
  <c r="G208" i="10"/>
  <c r="G177" i="10"/>
  <c r="G146" i="10"/>
  <c r="G131" i="10"/>
  <c r="G116" i="10"/>
  <c r="G372" i="10"/>
  <c r="G357" i="10"/>
  <c r="G40" i="10"/>
  <c r="G72" i="10"/>
  <c r="G91" i="10"/>
  <c r="G342" i="10"/>
  <c r="G312" i="10"/>
  <c r="G251" i="10"/>
  <c r="G127" i="10"/>
  <c r="G321" i="10"/>
  <c r="G88" i="10"/>
  <c r="G54" i="10"/>
  <c r="G66" i="10"/>
  <c r="G214" i="10"/>
  <c r="G199" i="10"/>
  <c r="G184" i="10"/>
  <c r="G169" i="10"/>
  <c r="G154" i="10"/>
  <c r="G123" i="10"/>
  <c r="G379" i="10"/>
  <c r="G348" i="10"/>
  <c r="G317" i="10"/>
  <c r="G286" i="10"/>
  <c r="G255" i="10"/>
  <c r="G224" i="10"/>
  <c r="G193" i="10"/>
  <c r="G162" i="10"/>
  <c r="G147" i="10"/>
  <c r="G132" i="10"/>
  <c r="G117" i="10"/>
  <c r="G373" i="10"/>
  <c r="G39" i="10"/>
  <c r="G71" i="10"/>
  <c r="G95" i="10"/>
  <c r="G94" i="10"/>
  <c r="G38" i="10"/>
  <c r="G50" i="10"/>
  <c r="G97" i="10"/>
  <c r="G230" i="10"/>
  <c r="G215" i="10"/>
  <c r="G200" i="10"/>
  <c r="G185" i="10"/>
  <c r="G170" i="10"/>
  <c r="G139" i="10"/>
  <c r="G108" i="10"/>
  <c r="G364" i="10"/>
  <c r="G333" i="10"/>
  <c r="G302" i="10"/>
  <c r="G271" i="10"/>
  <c r="G240" i="10"/>
  <c r="G209" i="10"/>
  <c r="G178" i="10"/>
  <c r="G163" i="10"/>
  <c r="G148" i="10"/>
  <c r="G133" i="10"/>
  <c r="G79" i="10"/>
  <c r="G78" i="10"/>
  <c r="G81" i="10"/>
  <c r="G246" i="10"/>
  <c r="G231" i="10"/>
  <c r="G216" i="10"/>
  <c r="G201" i="10"/>
  <c r="G186" i="10"/>
  <c r="G155" i="10"/>
  <c r="G124" i="10"/>
  <c r="G380" i="10"/>
  <c r="G349" i="10"/>
  <c r="G318" i="10"/>
  <c r="G287" i="10"/>
  <c r="G256" i="10"/>
  <c r="G225" i="10"/>
  <c r="G194" i="10"/>
  <c r="G179" i="10"/>
  <c r="G164" i="10"/>
  <c r="G149" i="10"/>
  <c r="G290" i="10"/>
  <c r="G57" i="10"/>
  <c r="G104" i="10"/>
  <c r="G63" i="10"/>
  <c r="G62" i="10"/>
  <c r="G65" i="10"/>
  <c r="G262" i="10"/>
  <c r="G247" i="10"/>
  <c r="G232" i="10"/>
  <c r="G217" i="10"/>
  <c r="G202" i="10"/>
  <c r="G171" i="10"/>
  <c r="G140" i="10"/>
  <c r="G109" i="10"/>
  <c r="G365" i="10"/>
  <c r="G334" i="10"/>
  <c r="G303" i="10"/>
  <c r="G272" i="10"/>
  <c r="G241" i="10"/>
  <c r="G210" i="10"/>
  <c r="G195" i="10"/>
  <c r="G180" i="10"/>
  <c r="G165" i="10"/>
  <c r="G275" i="10"/>
  <c r="G55" i="10"/>
  <c r="G47" i="10"/>
  <c r="G46" i="10"/>
  <c r="G49" i="10"/>
  <c r="G278" i="10"/>
  <c r="G263" i="10"/>
  <c r="G248" i="10"/>
  <c r="G233" i="10"/>
  <c r="G218" i="10"/>
  <c r="G187" i="10"/>
  <c r="G156" i="10"/>
  <c r="G125" i="10"/>
  <c r="G381" i="10"/>
  <c r="G350" i="10"/>
  <c r="G319" i="10"/>
  <c r="G288" i="10"/>
  <c r="G257" i="10"/>
  <c r="G226" i="10"/>
  <c r="G211" i="10"/>
  <c r="G196" i="10"/>
  <c r="G181" i="10"/>
  <c r="G101" i="10"/>
  <c r="G294" i="10"/>
  <c r="G279" i="10"/>
  <c r="G264" i="10"/>
  <c r="G249" i="10"/>
  <c r="G234" i="10"/>
  <c r="G203" i="10"/>
  <c r="G172" i="10"/>
  <c r="G141" i="10"/>
  <c r="G110" i="10"/>
  <c r="G366" i="10"/>
  <c r="G335" i="10"/>
  <c r="G304" i="10"/>
  <c r="G273" i="10"/>
  <c r="G242" i="10"/>
  <c r="G227" i="10"/>
  <c r="G212" i="10"/>
  <c r="G197" i="10"/>
  <c r="G260" i="10"/>
  <c r="G48" i="10"/>
  <c r="G80" i="10"/>
  <c r="G310" i="10"/>
  <c r="G295" i="10"/>
  <c r="G280" i="10"/>
  <c r="G265" i="10"/>
  <c r="G250" i="10"/>
  <c r="G219" i="10"/>
  <c r="G188" i="10"/>
  <c r="G157" i="10"/>
  <c r="G126" i="10"/>
  <c r="G382" i="10"/>
  <c r="G351" i="10"/>
  <c r="G320" i="10"/>
  <c r="G289" i="10"/>
  <c r="G258" i="10"/>
  <c r="G243" i="10"/>
  <c r="G228" i="10"/>
  <c r="G213" i="10"/>
  <c r="G282" i="10"/>
  <c r="G89" i="10"/>
  <c r="G326" i="10"/>
  <c r="G311" i="10"/>
  <c r="G296" i="10"/>
  <c r="G281" i="10"/>
  <c r="G266" i="10"/>
  <c r="G235" i="10"/>
  <c r="G204" i="10"/>
  <c r="G173" i="10"/>
  <c r="G142" i="10"/>
  <c r="G111" i="10"/>
  <c r="G367" i="10"/>
  <c r="G336" i="10"/>
  <c r="G305" i="10"/>
  <c r="G274" i="10"/>
  <c r="G259" i="10"/>
  <c r="G244" i="10"/>
  <c r="G229" i="10"/>
  <c r="G327" i="10"/>
  <c r="G297" i="10"/>
  <c r="G158" i="10"/>
  <c r="G352" i="10"/>
  <c r="G245" i="10"/>
  <c r="P37" i="10"/>
  <c r="Q37" i="10" s="1"/>
  <c r="Q174" i="10"/>
  <c r="Q301" i="10"/>
  <c r="Q45" i="10"/>
  <c r="Q156" i="10"/>
  <c r="Q251" i="10"/>
  <c r="Q346" i="10"/>
  <c r="Q90" i="10"/>
  <c r="Q185" i="10"/>
  <c r="Q280" i="10"/>
  <c r="Q135" i="10"/>
  <c r="Q230" i="10"/>
  <c r="Q325" i="10"/>
  <c r="Q69" i="10"/>
  <c r="Q148" i="10"/>
  <c r="Q227" i="10"/>
  <c r="Q306" i="10"/>
  <c r="Q50" i="10"/>
  <c r="Q145" i="10"/>
  <c r="Q240" i="10"/>
  <c r="Q335" i="10"/>
  <c r="Q79" i="10"/>
  <c r="Q285" i="10"/>
  <c r="Q140" i="10"/>
  <c r="Q235" i="10"/>
  <c r="Q330" i="10"/>
  <c r="Q74" i="10"/>
  <c r="Q169" i="10"/>
  <c r="Q264" i="10"/>
  <c r="Q375" i="10"/>
  <c r="Q119" i="10"/>
  <c r="Q214" i="10"/>
  <c r="Q309" i="10"/>
  <c r="Q53" i="10"/>
  <c r="Q132" i="10"/>
  <c r="Q211" i="10"/>
  <c r="Q290" i="10"/>
  <c r="Q385" i="10"/>
  <c r="Q129" i="10"/>
  <c r="Q224" i="10"/>
  <c r="Q319" i="10"/>
  <c r="Q63" i="10"/>
  <c r="Q351" i="10"/>
  <c r="Q269" i="10"/>
  <c r="Q380" i="10"/>
  <c r="Q124" i="10"/>
  <c r="Q219" i="10"/>
  <c r="Q314" i="10"/>
  <c r="Q58" i="10"/>
  <c r="Q153" i="10"/>
  <c r="Q248" i="10"/>
  <c r="Q359" i="10"/>
  <c r="Q103" i="10"/>
  <c r="Q198" i="10"/>
  <c r="Q293" i="10"/>
  <c r="Q372" i="10"/>
  <c r="Q116" i="10"/>
  <c r="Q195" i="10"/>
  <c r="Q274" i="10"/>
  <c r="Q369" i="10"/>
  <c r="Q113" i="10"/>
  <c r="Q208" i="10"/>
  <c r="Q303" i="10"/>
  <c r="Q47" i="10"/>
  <c r="Q256" i="10"/>
  <c r="Q238" i="10"/>
  <c r="Q253" i="10"/>
  <c r="Q364" i="10"/>
  <c r="Q108" i="10"/>
  <c r="Q203" i="10"/>
  <c r="Q298" i="10"/>
  <c r="Q42" i="10"/>
  <c r="Q137" i="10"/>
  <c r="Q232" i="10"/>
  <c r="Q343" i="10"/>
  <c r="Q87" i="10"/>
  <c r="Q182" i="10"/>
  <c r="Q277" i="10"/>
  <c r="Q356" i="10"/>
  <c r="Q100" i="10"/>
  <c r="Q179" i="10"/>
  <c r="Q258" i="10"/>
  <c r="Q353" i="10"/>
  <c r="Q97" i="10"/>
  <c r="Q192" i="10"/>
  <c r="Q287" i="10"/>
  <c r="Q318" i="10"/>
  <c r="Q254" i="10"/>
  <c r="Q237" i="10"/>
  <c r="Q348" i="10"/>
  <c r="Q92" i="10"/>
  <c r="Q187" i="10"/>
  <c r="Q282" i="10"/>
  <c r="Q377" i="10"/>
  <c r="Q121" i="10"/>
  <c r="Q216" i="10"/>
  <c r="Q327" i="10"/>
  <c r="Q71" i="10"/>
  <c r="Q166" i="10"/>
  <c r="Q261" i="10"/>
  <c r="Q340" i="10"/>
  <c r="Q84" i="10"/>
  <c r="Q163" i="10"/>
  <c r="Q242" i="10"/>
  <c r="Q337" i="10"/>
  <c r="Q81" i="10"/>
  <c r="Q176" i="10"/>
  <c r="Q271" i="10"/>
  <c r="Q142" i="10"/>
  <c r="Q221" i="10"/>
  <c r="Q332" i="10"/>
  <c r="Q76" i="10"/>
  <c r="Q171" i="10"/>
  <c r="Q266" i="10"/>
  <c r="Q361" i="10"/>
  <c r="Q105" i="10"/>
  <c r="Q200" i="10"/>
  <c r="Q311" i="10"/>
  <c r="Q55" i="10"/>
  <c r="Q150" i="10"/>
  <c r="Q245" i="10"/>
  <c r="Q324" i="10"/>
  <c r="Q68" i="10"/>
  <c r="Q147" i="10"/>
  <c r="Q226" i="10"/>
  <c r="Q321" i="10"/>
  <c r="Q65" i="10"/>
  <c r="Q160" i="10"/>
  <c r="Q255" i="10"/>
  <c r="Q270" i="10"/>
  <c r="Q222" i="10"/>
  <c r="Q382" i="10"/>
  <c r="Q205" i="10"/>
  <c r="Q316" i="10"/>
  <c r="Q60" i="10"/>
  <c r="Q155" i="10"/>
  <c r="Q250" i="10"/>
  <c r="Q345" i="10"/>
  <c r="Q89" i="10"/>
  <c r="Q184" i="10"/>
  <c r="Q295" i="10"/>
  <c r="Q39" i="10"/>
  <c r="Q134" i="10"/>
  <c r="Q229" i="10"/>
  <c r="Q308" i="10"/>
  <c r="Q52" i="10"/>
  <c r="Q131" i="10"/>
  <c r="Q210" i="10"/>
  <c r="Q305" i="10"/>
  <c r="Q49" i="10"/>
  <c r="Q144" i="10"/>
  <c r="Q239" i="10"/>
  <c r="Q317" i="10"/>
  <c r="Q61" i="10"/>
  <c r="Q267" i="10"/>
  <c r="Q362" i="10"/>
  <c r="Q106" i="10"/>
  <c r="Q296" i="10"/>
  <c r="Q151" i="10"/>
  <c r="Q341" i="10"/>
  <c r="Q85" i="10"/>
  <c r="Q243" i="10"/>
  <c r="Q66" i="10"/>
  <c r="Q190" i="10"/>
  <c r="Q126" i="10"/>
  <c r="Q366" i="10"/>
  <c r="Q189" i="10"/>
  <c r="Q300" i="10"/>
  <c r="Q44" i="10"/>
  <c r="Q139" i="10"/>
  <c r="Q234" i="10"/>
  <c r="Q329" i="10"/>
  <c r="Q73" i="10"/>
  <c r="Q168" i="10"/>
  <c r="Q279" i="10"/>
  <c r="Q374" i="10"/>
  <c r="Q118" i="10"/>
  <c r="Q213" i="10"/>
  <c r="Q292" i="10"/>
  <c r="Q371" i="10"/>
  <c r="Q115" i="10"/>
  <c r="Q194" i="10"/>
  <c r="Q289" i="10"/>
  <c r="Q384" i="10"/>
  <c r="Q128" i="10"/>
  <c r="Q223" i="10"/>
  <c r="Q40" i="10"/>
  <c r="Q110" i="10"/>
  <c r="Q173" i="10"/>
  <c r="Q284" i="10"/>
  <c r="Q379" i="10"/>
  <c r="Q123" i="10"/>
  <c r="Q218" i="10"/>
  <c r="Q313" i="10"/>
  <c r="Q57" i="10"/>
  <c r="Q152" i="10"/>
  <c r="Q263" i="10"/>
  <c r="Q358" i="10"/>
  <c r="Q102" i="10"/>
  <c r="Q197" i="10"/>
  <c r="Q276" i="10"/>
  <c r="Q355" i="10"/>
  <c r="Q99" i="10"/>
  <c r="Q178" i="10"/>
  <c r="Q273" i="10"/>
  <c r="Q368" i="10"/>
  <c r="Q112" i="10"/>
  <c r="Q207" i="10"/>
  <c r="Q161" i="10"/>
  <c r="Q62" i="10"/>
  <c r="Q158" i="10"/>
  <c r="Q350" i="10"/>
  <c r="Q157" i="10"/>
  <c r="Q268" i="10"/>
  <c r="Q363" i="10"/>
  <c r="Q107" i="10"/>
  <c r="Q202" i="10"/>
  <c r="Q297" i="10"/>
  <c r="Q41" i="10"/>
  <c r="Q136" i="10"/>
  <c r="Q247" i="10"/>
  <c r="Q342" i="10"/>
  <c r="Q86" i="10"/>
  <c r="Q181" i="10"/>
  <c r="Q260" i="10"/>
  <c r="Q339" i="10"/>
  <c r="Q83" i="10"/>
  <c r="Q162" i="10"/>
  <c r="Q257" i="10"/>
  <c r="Q352" i="10"/>
  <c r="Q96" i="10"/>
  <c r="Q191" i="10"/>
  <c r="Q94" i="10"/>
  <c r="Q141" i="10"/>
  <c r="Q252" i="10"/>
  <c r="Q347" i="10"/>
  <c r="Q91" i="10"/>
  <c r="Q186" i="10"/>
  <c r="Q281" i="10"/>
  <c r="Q376" i="10"/>
  <c r="Q120" i="10"/>
  <c r="Q231" i="10"/>
  <c r="Q326" i="10"/>
  <c r="Q70" i="10"/>
  <c r="Q165" i="10"/>
  <c r="Q244" i="10"/>
  <c r="Q323" i="10"/>
  <c r="Q67" i="10"/>
  <c r="Q146" i="10"/>
  <c r="Q241" i="10"/>
  <c r="Q336" i="10"/>
  <c r="Q80" i="10"/>
  <c r="Q175" i="10"/>
  <c r="Q381" i="10"/>
  <c r="Q125" i="10"/>
  <c r="Q236" i="10"/>
  <c r="Q331" i="10"/>
  <c r="Q75" i="10"/>
  <c r="Q170" i="10"/>
  <c r="Q265" i="10"/>
  <c r="Q360" i="10"/>
  <c r="Q104" i="10"/>
  <c r="Q215" i="10"/>
  <c r="Q310" i="10"/>
  <c r="Q54" i="10"/>
  <c r="Q149" i="10"/>
  <c r="Q228" i="10"/>
  <c r="Q307" i="10"/>
  <c r="Q51" i="10"/>
  <c r="Q130" i="10"/>
  <c r="Q225" i="10"/>
  <c r="Q320" i="10"/>
  <c r="Q64" i="10"/>
  <c r="Q159" i="10"/>
  <c r="Q302" i="10"/>
  <c r="Q286" i="10"/>
  <c r="Q334" i="10"/>
  <c r="Q365" i="10"/>
  <c r="Q109" i="10"/>
  <c r="Q220" i="10"/>
  <c r="Q315" i="10"/>
  <c r="Q59" i="10"/>
  <c r="Q154" i="10"/>
  <c r="Q249" i="10"/>
  <c r="Q344" i="10"/>
  <c r="Q88" i="10"/>
  <c r="Q199" i="10"/>
  <c r="Q294" i="10"/>
  <c r="Q38" i="10"/>
  <c r="Q133" i="10"/>
  <c r="Q212" i="10"/>
  <c r="Q291" i="10"/>
  <c r="Q370" i="10"/>
  <c r="Q114" i="10"/>
  <c r="Q209" i="10"/>
  <c r="Q304" i="10"/>
  <c r="Q48" i="10"/>
  <c r="Q143" i="10"/>
  <c r="Q46" i="10"/>
  <c r="Q78" i="10"/>
  <c r="Q349" i="10"/>
  <c r="Q93" i="10"/>
  <c r="Q204" i="10"/>
  <c r="Q299" i="10"/>
  <c r="Q43" i="10"/>
  <c r="Q138" i="10"/>
  <c r="Q233" i="10"/>
  <c r="Q328" i="10"/>
  <c r="Q72" i="10"/>
  <c r="Q183" i="10"/>
  <c r="Q278" i="10"/>
  <c r="Q373" i="10"/>
  <c r="Q117" i="10"/>
  <c r="Q196" i="10"/>
  <c r="Q275" i="10"/>
  <c r="Q354" i="10"/>
  <c r="Q98" i="10"/>
  <c r="Q193" i="10"/>
  <c r="Q288" i="10"/>
  <c r="Q383" i="10"/>
  <c r="Q127" i="10"/>
  <c r="Q206" i="10"/>
  <c r="Q333" i="10"/>
  <c r="Q77" i="10"/>
  <c r="Q188" i="10"/>
  <c r="Q283" i="10"/>
  <c r="Q378" i="10"/>
  <c r="Q122" i="10"/>
  <c r="Q217" i="10"/>
  <c r="Q312" i="10"/>
  <c r="Q56" i="10"/>
  <c r="Q167" i="10"/>
  <c r="Q262" i="10"/>
  <c r="Q357" i="10"/>
  <c r="Q101" i="10"/>
  <c r="Q180" i="10"/>
  <c r="Q259" i="10"/>
  <c r="Q338" i="10"/>
  <c r="Q82" i="10"/>
  <c r="Q177" i="10"/>
  <c r="Q272" i="10"/>
  <c r="Q367" i="10"/>
  <c r="Q111" i="10"/>
  <c r="Q172" i="10"/>
  <c r="Q201" i="10"/>
  <c r="Q246" i="10"/>
  <c r="Q164" i="10"/>
  <c r="Q322" i="10"/>
  <c r="Q95" i="10"/>
  <c r="F37" i="9"/>
  <c r="G37" i="9" s="1"/>
  <c r="G63" i="9"/>
  <c r="G118" i="9"/>
  <c r="G374" i="9"/>
  <c r="G343" i="9"/>
  <c r="G312" i="9"/>
  <c r="G281" i="9"/>
  <c r="G250" i="9"/>
  <c r="G219" i="9"/>
  <c r="G188" i="9"/>
  <c r="G157" i="9"/>
  <c r="G126" i="9"/>
  <c r="G382" i="9"/>
  <c r="G351" i="9"/>
  <c r="G320" i="9"/>
  <c r="G289" i="9"/>
  <c r="G258" i="9"/>
  <c r="G227" i="9"/>
  <c r="G196" i="9"/>
  <c r="G165" i="9"/>
  <c r="G172" i="9"/>
  <c r="G39" i="9"/>
  <c r="G47" i="9"/>
  <c r="G90" i="9"/>
  <c r="G134" i="9"/>
  <c r="G103" i="9"/>
  <c r="G359" i="9"/>
  <c r="G328" i="9"/>
  <c r="G297" i="9"/>
  <c r="G266" i="9"/>
  <c r="G235" i="9"/>
  <c r="G204" i="9"/>
  <c r="G173" i="9"/>
  <c r="G142" i="9"/>
  <c r="G111" i="9"/>
  <c r="G367" i="9"/>
  <c r="G336" i="9"/>
  <c r="G305" i="9"/>
  <c r="G274" i="9"/>
  <c r="G243" i="9"/>
  <c r="G212" i="9"/>
  <c r="G181" i="9"/>
  <c r="G93" i="9"/>
  <c r="G74" i="9"/>
  <c r="G86" i="9"/>
  <c r="G150" i="9"/>
  <c r="G119" i="9"/>
  <c r="G375" i="9"/>
  <c r="G344" i="9"/>
  <c r="G313" i="9"/>
  <c r="G282" i="9"/>
  <c r="G251" i="9"/>
  <c r="G220" i="9"/>
  <c r="G189" i="9"/>
  <c r="G158" i="9"/>
  <c r="G127" i="9"/>
  <c r="G383" i="9"/>
  <c r="G352" i="9"/>
  <c r="G321" i="9"/>
  <c r="G290" i="9"/>
  <c r="G259" i="9"/>
  <c r="G228" i="9"/>
  <c r="G197" i="9"/>
  <c r="G265" i="9"/>
  <c r="G77" i="9"/>
  <c r="G58" i="9"/>
  <c r="G70" i="9"/>
  <c r="G166" i="9"/>
  <c r="G135" i="9"/>
  <c r="G104" i="9"/>
  <c r="G360" i="9"/>
  <c r="G329" i="9"/>
  <c r="G298" i="9"/>
  <c r="G267" i="9"/>
  <c r="G236" i="9"/>
  <c r="G205" i="9"/>
  <c r="G174" i="9"/>
  <c r="G143" i="9"/>
  <c r="G112" i="9"/>
  <c r="G368" i="9"/>
  <c r="G337" i="9"/>
  <c r="G306" i="9"/>
  <c r="G275" i="9"/>
  <c r="G244" i="9"/>
  <c r="G213" i="9"/>
  <c r="G358" i="9"/>
  <c r="G96" i="9"/>
  <c r="G61" i="9"/>
  <c r="G42" i="9"/>
  <c r="G88" i="9"/>
  <c r="G54" i="9"/>
  <c r="G84" i="9"/>
  <c r="G182" i="9"/>
  <c r="G151" i="9"/>
  <c r="G120" i="9"/>
  <c r="G376" i="9"/>
  <c r="G345" i="9"/>
  <c r="G314" i="9"/>
  <c r="G283" i="9"/>
  <c r="G252" i="9"/>
  <c r="G221" i="9"/>
  <c r="G190" i="9"/>
  <c r="G159" i="9"/>
  <c r="G128" i="9"/>
  <c r="G384" i="9"/>
  <c r="G353" i="9"/>
  <c r="G322" i="9"/>
  <c r="G291" i="9"/>
  <c r="G260" i="9"/>
  <c r="G229" i="9"/>
  <c r="G211" i="9"/>
  <c r="G66" i="9"/>
  <c r="G80" i="9"/>
  <c r="G45" i="9"/>
  <c r="G72" i="9"/>
  <c r="G38" i="9"/>
  <c r="G68" i="9"/>
  <c r="G198" i="9"/>
  <c r="G167" i="9"/>
  <c r="G136" i="9"/>
  <c r="G105" i="9"/>
  <c r="G361" i="9"/>
  <c r="G330" i="9"/>
  <c r="G299" i="9"/>
  <c r="G268" i="9"/>
  <c r="G237" i="9"/>
  <c r="G206" i="9"/>
  <c r="G175" i="9"/>
  <c r="G144" i="9"/>
  <c r="G113" i="9"/>
  <c r="G369" i="9"/>
  <c r="G338" i="9"/>
  <c r="G307" i="9"/>
  <c r="G276" i="9"/>
  <c r="G245" i="9"/>
  <c r="G296" i="9"/>
  <c r="G64" i="9"/>
  <c r="G91" i="9"/>
  <c r="G56" i="9"/>
  <c r="G52" i="9"/>
  <c r="G214" i="9"/>
  <c r="G183" i="9"/>
  <c r="G152" i="9"/>
  <c r="G121" i="9"/>
  <c r="G377" i="9"/>
  <c r="G346" i="9"/>
  <c r="G315" i="9"/>
  <c r="G284" i="9"/>
  <c r="G253" i="9"/>
  <c r="G222" i="9"/>
  <c r="G191" i="9"/>
  <c r="G160" i="9"/>
  <c r="G129" i="9"/>
  <c r="G385" i="9"/>
  <c r="G354" i="9"/>
  <c r="G323" i="9"/>
  <c r="G292" i="9"/>
  <c r="G261" i="9"/>
  <c r="G79" i="9"/>
  <c r="G44" i="9"/>
  <c r="G51" i="9"/>
  <c r="G102" i="9"/>
  <c r="G203" i="9"/>
  <c r="G110" i="9"/>
  <c r="G304" i="9"/>
  <c r="G48" i="9"/>
  <c r="G75" i="9"/>
  <c r="G40" i="9"/>
  <c r="G230" i="9"/>
  <c r="G199" i="9"/>
  <c r="G168" i="9"/>
  <c r="G137" i="9"/>
  <c r="G106" i="9"/>
  <c r="G362" i="9"/>
  <c r="G331" i="9"/>
  <c r="G300" i="9"/>
  <c r="G269" i="9"/>
  <c r="G238" i="9"/>
  <c r="G207" i="9"/>
  <c r="G176" i="9"/>
  <c r="G145" i="9"/>
  <c r="G114" i="9"/>
  <c r="G370" i="9"/>
  <c r="G339" i="9"/>
  <c r="G308" i="9"/>
  <c r="G277" i="9"/>
  <c r="G335" i="9"/>
  <c r="G94" i="9"/>
  <c r="G59" i="9"/>
  <c r="G246" i="9"/>
  <c r="G215" i="9"/>
  <c r="G184" i="9"/>
  <c r="G153" i="9"/>
  <c r="G122" i="9"/>
  <c r="G378" i="9"/>
  <c r="G347" i="9"/>
  <c r="G316" i="9"/>
  <c r="G285" i="9"/>
  <c r="G254" i="9"/>
  <c r="G223" i="9"/>
  <c r="G192" i="9"/>
  <c r="G161" i="9"/>
  <c r="G130" i="9"/>
  <c r="G99" i="9"/>
  <c r="G355" i="9"/>
  <c r="G324" i="9"/>
  <c r="G293" i="9"/>
  <c r="G234" i="9"/>
  <c r="G87" i="9"/>
  <c r="G97" i="9"/>
  <c r="G78" i="9"/>
  <c r="G43" i="9"/>
  <c r="G262" i="9"/>
  <c r="G231" i="9"/>
  <c r="G200" i="9"/>
  <c r="G169" i="9"/>
  <c r="G138" i="9"/>
  <c r="G107" i="9"/>
  <c r="G363" i="9"/>
  <c r="G332" i="9"/>
  <c r="G301" i="9"/>
  <c r="G270" i="9"/>
  <c r="G239" i="9"/>
  <c r="G208" i="9"/>
  <c r="G177" i="9"/>
  <c r="G146" i="9"/>
  <c r="G115" i="9"/>
  <c r="G371" i="9"/>
  <c r="G340" i="9"/>
  <c r="G309" i="9"/>
  <c r="G82" i="9"/>
  <c r="G50" i="9"/>
  <c r="G81" i="9"/>
  <c r="G62" i="9"/>
  <c r="G278" i="9"/>
  <c r="G247" i="9"/>
  <c r="G216" i="9"/>
  <c r="G185" i="9"/>
  <c r="G154" i="9"/>
  <c r="G123" i="9"/>
  <c r="G379" i="9"/>
  <c r="G348" i="9"/>
  <c r="G317" i="9"/>
  <c r="G286" i="9"/>
  <c r="G255" i="9"/>
  <c r="G224" i="9"/>
  <c r="G193" i="9"/>
  <c r="G162" i="9"/>
  <c r="G131" i="9"/>
  <c r="G100" i="9"/>
  <c r="G356" i="9"/>
  <c r="G325" i="9"/>
  <c r="G149" i="9"/>
  <c r="G71" i="9"/>
  <c r="G98" i="9"/>
  <c r="G65" i="9"/>
  <c r="G46" i="9"/>
  <c r="G89" i="9"/>
  <c r="G85" i="9"/>
  <c r="G294" i="9"/>
  <c r="G263" i="9"/>
  <c r="G232" i="9"/>
  <c r="G201" i="9"/>
  <c r="G170" i="9"/>
  <c r="G139" i="9"/>
  <c r="G108" i="9"/>
  <c r="G364" i="9"/>
  <c r="G333" i="9"/>
  <c r="G302" i="9"/>
  <c r="G271" i="9"/>
  <c r="G240" i="9"/>
  <c r="G209" i="9"/>
  <c r="G178" i="9"/>
  <c r="G147" i="9"/>
  <c r="G116" i="9"/>
  <c r="G372" i="9"/>
  <c r="G341" i="9"/>
  <c r="G273" i="9"/>
  <c r="G55" i="9"/>
  <c r="G49" i="9"/>
  <c r="G92" i="9"/>
  <c r="G73" i="9"/>
  <c r="G69" i="9"/>
  <c r="G310" i="9"/>
  <c r="G279" i="9"/>
  <c r="G248" i="9"/>
  <c r="G217" i="9"/>
  <c r="G186" i="9"/>
  <c r="G155" i="9"/>
  <c r="G124" i="9"/>
  <c r="G380" i="9"/>
  <c r="G349" i="9"/>
  <c r="G318" i="9"/>
  <c r="G287" i="9"/>
  <c r="G256" i="9"/>
  <c r="G225" i="9"/>
  <c r="G194" i="9"/>
  <c r="G163" i="9"/>
  <c r="G132" i="9"/>
  <c r="G101" i="9"/>
  <c r="G357" i="9"/>
  <c r="G180" i="9"/>
  <c r="G76" i="9"/>
  <c r="G57" i="9"/>
  <c r="G53" i="9"/>
  <c r="G83" i="9"/>
  <c r="G326" i="9"/>
  <c r="G295" i="9"/>
  <c r="G264" i="9"/>
  <c r="G233" i="9"/>
  <c r="G202" i="9"/>
  <c r="G171" i="9"/>
  <c r="G140" i="9"/>
  <c r="G109" i="9"/>
  <c r="G365" i="9"/>
  <c r="G334" i="9"/>
  <c r="G303" i="9"/>
  <c r="G272" i="9"/>
  <c r="G241" i="9"/>
  <c r="G210" i="9"/>
  <c r="G179" i="9"/>
  <c r="G148" i="9"/>
  <c r="G117" i="9"/>
  <c r="G373" i="9"/>
  <c r="G95" i="9"/>
  <c r="G60" i="9"/>
  <c r="G41" i="9"/>
  <c r="G67" i="9"/>
  <c r="G342" i="9"/>
  <c r="G311" i="9"/>
  <c r="G280" i="9"/>
  <c r="G249" i="9"/>
  <c r="G218" i="9"/>
  <c r="G187" i="9"/>
  <c r="G156" i="9"/>
  <c r="G125" i="9"/>
  <c r="G381" i="9"/>
  <c r="G350" i="9"/>
  <c r="G319" i="9"/>
  <c r="G288" i="9"/>
  <c r="G257" i="9"/>
  <c r="G226" i="9"/>
  <c r="G195" i="9"/>
  <c r="G164" i="9"/>
  <c r="G133" i="9"/>
  <c r="G327" i="9"/>
  <c r="G141" i="9"/>
  <c r="G366" i="9"/>
  <c r="G242" i="9"/>
  <c r="P37" i="9"/>
  <c r="Q37" i="9" s="1"/>
  <c r="Q216" i="9"/>
  <c r="Q106" i="9"/>
  <c r="Q41" i="9"/>
  <c r="Q89" i="9"/>
  <c r="Q137" i="9"/>
  <c r="Q185" i="9"/>
  <c r="Q233" i="9"/>
  <c r="Q192" i="9"/>
  <c r="Q287" i="9"/>
  <c r="Q286" i="9"/>
  <c r="Q349" i="9"/>
  <c r="Q93" i="9"/>
  <c r="Q172" i="9"/>
  <c r="Q315" i="9"/>
  <c r="Q59" i="9"/>
  <c r="Q215" i="9"/>
  <c r="Q293" i="9"/>
  <c r="Q148" i="9"/>
  <c r="Q243" i="9"/>
  <c r="Q370" i="9"/>
  <c r="Q114" i="9"/>
  <c r="Q161" i="9"/>
  <c r="Q166" i="9"/>
  <c r="Q57" i="9"/>
  <c r="Q40" i="9"/>
  <c r="Q88" i="9"/>
  <c r="Q136" i="9"/>
  <c r="Q81" i="9"/>
  <c r="Q176" i="9"/>
  <c r="Q271" i="9"/>
  <c r="Q270" i="9"/>
  <c r="Q333" i="9"/>
  <c r="Q77" i="9"/>
  <c r="Q156" i="9"/>
  <c r="Q299" i="9"/>
  <c r="Q43" i="9"/>
  <c r="Q199" i="9"/>
  <c r="Q277" i="9"/>
  <c r="Q132" i="9"/>
  <c r="Q227" i="9"/>
  <c r="Q354" i="9"/>
  <c r="Q98" i="9"/>
  <c r="Q56" i="9"/>
  <c r="Q113" i="9"/>
  <c r="Q38" i="9"/>
  <c r="Q86" i="9"/>
  <c r="Q385" i="9"/>
  <c r="Q282" i="9"/>
  <c r="Q160" i="9"/>
  <c r="Q255" i="9"/>
  <c r="Q254" i="9"/>
  <c r="Q317" i="9"/>
  <c r="Q61" i="9"/>
  <c r="Q140" i="9"/>
  <c r="Q283" i="9"/>
  <c r="Q183" i="9"/>
  <c r="Q261" i="9"/>
  <c r="Q372" i="9"/>
  <c r="Q116" i="9"/>
  <c r="Q211" i="9"/>
  <c r="Q338" i="9"/>
  <c r="Q82" i="9"/>
  <c r="Q265" i="9"/>
  <c r="Q58" i="9"/>
  <c r="Q330" i="9"/>
  <c r="Q184" i="9"/>
  <c r="Q144" i="9"/>
  <c r="Q239" i="9"/>
  <c r="Q238" i="9"/>
  <c r="Q301" i="9"/>
  <c r="Q45" i="9"/>
  <c r="Q380" i="9"/>
  <c r="Q124" i="9"/>
  <c r="Q267" i="9"/>
  <c r="Q167" i="9"/>
  <c r="Q245" i="9"/>
  <c r="Q356" i="9"/>
  <c r="Q100" i="9"/>
  <c r="Q195" i="9"/>
  <c r="Q322" i="9"/>
  <c r="Q66" i="9"/>
  <c r="Q281" i="9"/>
  <c r="Q378" i="9"/>
  <c r="Q377" i="9"/>
  <c r="Q337" i="9"/>
  <c r="Q384" i="9"/>
  <c r="Q128" i="9"/>
  <c r="Q223" i="9"/>
  <c r="Q222" i="9"/>
  <c r="Q285" i="9"/>
  <c r="Q364" i="9"/>
  <c r="Q108" i="9"/>
  <c r="Q251" i="9"/>
  <c r="Q151" i="9"/>
  <c r="Q229" i="9"/>
  <c r="Q340" i="9"/>
  <c r="Q84" i="9"/>
  <c r="Q179" i="9"/>
  <c r="Q306" i="9"/>
  <c r="Q50" i="9"/>
  <c r="Q232" i="9"/>
  <c r="Q329" i="9"/>
  <c r="Q328" i="9"/>
  <c r="Q134" i="9"/>
  <c r="Q368" i="9"/>
  <c r="Q112" i="9"/>
  <c r="Q207" i="9"/>
  <c r="Q206" i="9"/>
  <c r="Q269" i="9"/>
  <c r="Q348" i="9"/>
  <c r="Q92" i="9"/>
  <c r="Q235" i="9"/>
  <c r="Q135" i="9"/>
  <c r="Q213" i="9"/>
  <c r="Q324" i="9"/>
  <c r="Q68" i="9"/>
  <c r="Q163" i="9"/>
  <c r="Q290" i="9"/>
  <c r="Q182" i="9"/>
  <c r="Q280" i="9"/>
  <c r="Q278" i="9"/>
  <c r="Q376" i="9"/>
  <c r="Q374" i="9"/>
  <c r="Q352" i="9"/>
  <c r="Q96" i="9"/>
  <c r="Q191" i="9"/>
  <c r="Q190" i="9"/>
  <c r="Q253" i="9"/>
  <c r="Q332" i="9"/>
  <c r="Q76" i="9"/>
  <c r="Q219" i="9"/>
  <c r="Q375" i="9"/>
  <c r="Q119" i="9"/>
  <c r="Q197" i="9"/>
  <c r="Q308" i="9"/>
  <c r="Q52" i="9"/>
  <c r="Q147" i="9"/>
  <c r="Q274" i="9"/>
  <c r="Q49" i="9"/>
  <c r="Q42" i="9"/>
  <c r="Q90" i="9"/>
  <c r="Q138" i="9"/>
  <c r="Q186" i="9"/>
  <c r="Q208" i="9"/>
  <c r="Q303" i="9"/>
  <c r="Q302" i="9"/>
  <c r="Q46" i="9"/>
  <c r="Q365" i="9"/>
  <c r="Q188" i="9"/>
  <c r="Q75" i="9"/>
  <c r="Q309" i="9"/>
  <c r="Q164" i="9"/>
  <c r="Q129" i="9"/>
  <c r="Q230" i="9"/>
  <c r="Q225" i="9"/>
  <c r="Q326" i="9"/>
  <c r="Q321" i="9"/>
  <c r="Q336" i="9"/>
  <c r="Q80" i="9"/>
  <c r="Q175" i="9"/>
  <c r="Q174" i="9"/>
  <c r="Q237" i="9"/>
  <c r="Q316" i="9"/>
  <c r="Q60" i="9"/>
  <c r="Q203" i="9"/>
  <c r="Q359" i="9"/>
  <c r="Q103" i="9"/>
  <c r="Q181" i="9"/>
  <c r="Q292" i="9"/>
  <c r="Q131" i="9"/>
  <c r="Q258" i="9"/>
  <c r="Q54" i="9"/>
  <c r="Q74" i="9"/>
  <c r="Q177" i="9"/>
  <c r="Q170" i="9"/>
  <c r="Q273" i="9"/>
  <c r="Q266" i="9"/>
  <c r="Q320" i="9"/>
  <c r="Q64" i="9"/>
  <c r="Q159" i="9"/>
  <c r="Q158" i="9"/>
  <c r="Q221" i="9"/>
  <c r="Q300" i="9"/>
  <c r="Q44" i="9"/>
  <c r="Q187" i="9"/>
  <c r="Q343" i="9"/>
  <c r="Q87" i="9"/>
  <c r="Q165" i="9"/>
  <c r="Q276" i="9"/>
  <c r="Q371" i="9"/>
  <c r="Q115" i="9"/>
  <c r="Q242" i="9"/>
  <c r="Q361" i="9"/>
  <c r="Q360" i="9"/>
  <c r="Q358" i="9"/>
  <c r="Q353" i="9"/>
  <c r="Q122" i="9"/>
  <c r="Q121" i="9"/>
  <c r="Q218" i="9"/>
  <c r="Q217" i="9"/>
  <c r="Q304" i="9"/>
  <c r="Q48" i="9"/>
  <c r="Q143" i="9"/>
  <c r="Q142" i="9"/>
  <c r="Q205" i="9"/>
  <c r="Q284" i="9"/>
  <c r="Q171" i="9"/>
  <c r="Q327" i="9"/>
  <c r="Q71" i="9"/>
  <c r="Q149" i="9"/>
  <c r="Q260" i="9"/>
  <c r="Q355" i="9"/>
  <c r="Q99" i="9"/>
  <c r="Q226" i="9"/>
  <c r="Q312" i="9"/>
  <c r="Q310" i="9"/>
  <c r="Q305" i="9"/>
  <c r="Q298" i="9"/>
  <c r="Q346" i="9"/>
  <c r="Q73" i="9"/>
  <c r="Q72" i="9"/>
  <c r="Q169" i="9"/>
  <c r="Q168" i="9"/>
  <c r="Q288" i="9"/>
  <c r="Q383" i="9"/>
  <c r="Q127" i="9"/>
  <c r="Q382" i="9"/>
  <c r="Q126" i="9"/>
  <c r="Q189" i="9"/>
  <c r="Q268" i="9"/>
  <c r="Q155" i="9"/>
  <c r="Q311" i="9"/>
  <c r="Q55" i="9"/>
  <c r="Q133" i="9"/>
  <c r="Q244" i="9"/>
  <c r="Q339" i="9"/>
  <c r="Q83" i="9"/>
  <c r="Q210" i="9"/>
  <c r="Q362" i="9"/>
  <c r="Q262" i="9"/>
  <c r="Q257" i="9"/>
  <c r="Q250" i="9"/>
  <c r="Q249" i="9"/>
  <c r="Q297" i="9"/>
  <c r="Q345" i="9"/>
  <c r="Q120" i="9"/>
  <c r="Q118" i="9"/>
  <c r="Q272" i="9"/>
  <c r="Q367" i="9"/>
  <c r="Q111" i="9"/>
  <c r="Q366" i="9"/>
  <c r="Q110" i="9"/>
  <c r="Q173" i="9"/>
  <c r="Q252" i="9"/>
  <c r="Q139" i="9"/>
  <c r="Q295" i="9"/>
  <c r="Q39" i="9"/>
  <c r="Q373" i="9"/>
  <c r="Q117" i="9"/>
  <c r="Q228" i="9"/>
  <c r="Q323" i="9"/>
  <c r="Q67" i="9"/>
  <c r="Q194" i="9"/>
  <c r="Q313" i="9"/>
  <c r="Q209" i="9"/>
  <c r="Q202" i="9"/>
  <c r="Q201" i="9"/>
  <c r="Q200" i="9"/>
  <c r="Q248" i="9"/>
  <c r="Q296" i="9"/>
  <c r="Q344" i="9"/>
  <c r="Q70" i="9"/>
  <c r="Q65" i="9"/>
  <c r="Q256" i="9"/>
  <c r="Q351" i="9"/>
  <c r="Q95" i="9"/>
  <c r="Q350" i="9"/>
  <c r="Q94" i="9"/>
  <c r="Q157" i="9"/>
  <c r="Q236" i="9"/>
  <c r="Q379" i="9"/>
  <c r="Q123" i="9"/>
  <c r="Q279" i="9"/>
  <c r="Q357" i="9"/>
  <c r="Q101" i="9"/>
  <c r="Q212" i="9"/>
  <c r="Q307" i="9"/>
  <c r="Q51" i="9"/>
  <c r="Q178" i="9"/>
  <c r="Q369" i="9"/>
  <c r="Q264" i="9"/>
  <c r="Q154" i="9"/>
  <c r="Q153" i="9"/>
  <c r="Q152" i="9"/>
  <c r="Q150" i="9"/>
  <c r="Q198" i="9"/>
  <c r="Q246" i="9"/>
  <c r="Q294" i="9"/>
  <c r="Q342" i="9"/>
  <c r="Q240" i="9"/>
  <c r="Q335" i="9"/>
  <c r="Q79" i="9"/>
  <c r="Q334" i="9"/>
  <c r="Q78" i="9"/>
  <c r="Q141" i="9"/>
  <c r="Q220" i="9"/>
  <c r="Q363" i="9"/>
  <c r="Q107" i="9"/>
  <c r="Q263" i="9"/>
  <c r="Q341" i="9"/>
  <c r="Q85" i="9"/>
  <c r="Q196" i="9"/>
  <c r="Q291" i="9"/>
  <c r="Q162" i="9"/>
  <c r="Q314" i="9"/>
  <c r="Q214" i="9"/>
  <c r="Q105" i="9"/>
  <c r="Q104" i="9"/>
  <c r="Q102" i="9"/>
  <c r="Q97" i="9"/>
  <c r="Q145" i="9"/>
  <c r="Q193" i="9"/>
  <c r="Q241" i="9"/>
  <c r="Q289" i="9"/>
  <c r="Q224" i="9"/>
  <c r="Q319" i="9"/>
  <c r="Q63" i="9"/>
  <c r="Q318" i="9"/>
  <c r="Q62" i="9"/>
  <c r="Q381" i="9"/>
  <c r="Q125" i="9"/>
  <c r="Q204" i="9"/>
  <c r="Q347" i="9"/>
  <c r="Q91" i="9"/>
  <c r="Q247" i="9"/>
  <c r="Q325" i="9"/>
  <c r="Q69" i="9"/>
  <c r="Q180" i="9"/>
  <c r="Q275" i="9"/>
  <c r="Q146" i="9"/>
  <c r="Q234" i="9"/>
  <c r="Q47" i="9"/>
  <c r="Q109" i="9"/>
  <c r="Q331" i="9"/>
  <c r="Q231" i="9"/>
  <c r="Q53" i="9"/>
  <c r="Q259" i="9"/>
  <c r="Q130" i="9"/>
  <c r="F37" i="8"/>
  <c r="G37" i="8" s="1"/>
  <c r="G46" i="8"/>
  <c r="G72" i="8"/>
  <c r="G150" i="8"/>
  <c r="G119" i="8"/>
  <c r="G375" i="8"/>
  <c r="G344" i="8"/>
  <c r="G313" i="8"/>
  <c r="G282" i="8"/>
  <c r="G251" i="8"/>
  <c r="G204" i="8"/>
  <c r="G157" i="8"/>
  <c r="G110" i="8"/>
  <c r="G366" i="8"/>
  <c r="G319" i="8"/>
  <c r="G272" i="8"/>
  <c r="G225" i="8"/>
  <c r="G178" i="8"/>
  <c r="G147" i="8"/>
  <c r="G116" i="8"/>
  <c r="G372" i="8"/>
  <c r="G341" i="8"/>
  <c r="G343" i="8"/>
  <c r="G56" i="8"/>
  <c r="G77" i="8"/>
  <c r="G166" i="8"/>
  <c r="G135" i="8"/>
  <c r="G104" i="8"/>
  <c r="G360" i="8"/>
  <c r="G329" i="8"/>
  <c r="G298" i="8"/>
  <c r="G267" i="8"/>
  <c r="G220" i="8"/>
  <c r="G173" i="8"/>
  <c r="G126" i="8"/>
  <c r="G382" i="8"/>
  <c r="G335" i="8"/>
  <c r="G288" i="8"/>
  <c r="G241" i="8"/>
  <c r="G194" i="8"/>
  <c r="G163" i="8"/>
  <c r="G132" i="8"/>
  <c r="G101" i="8"/>
  <c r="G357" i="8"/>
  <c r="G219" i="8"/>
  <c r="G44" i="8"/>
  <c r="G76" i="8"/>
  <c r="G65" i="8"/>
  <c r="G91" i="8"/>
  <c r="G40" i="8"/>
  <c r="G61" i="8"/>
  <c r="G182" i="8"/>
  <c r="G151" i="8"/>
  <c r="G120" i="8"/>
  <c r="G376" i="8"/>
  <c r="G345" i="8"/>
  <c r="G314" i="8"/>
  <c r="G283" i="8"/>
  <c r="G236" i="8"/>
  <c r="G189" i="8"/>
  <c r="G142" i="8"/>
  <c r="G95" i="8"/>
  <c r="G351" i="8"/>
  <c r="G304" i="8"/>
  <c r="G257" i="8"/>
  <c r="G210" i="8"/>
  <c r="G179" i="8"/>
  <c r="G148" i="8"/>
  <c r="G117" i="8"/>
  <c r="G373" i="8"/>
  <c r="G78" i="8"/>
  <c r="G75" i="8"/>
  <c r="G87" i="8"/>
  <c r="G45" i="8"/>
  <c r="G198" i="8"/>
  <c r="G167" i="8"/>
  <c r="G136" i="8"/>
  <c r="G105" i="8"/>
  <c r="G361" i="8"/>
  <c r="G330" i="8"/>
  <c r="G299" i="8"/>
  <c r="G252" i="8"/>
  <c r="G205" i="8"/>
  <c r="G158" i="8"/>
  <c r="G111" i="8"/>
  <c r="G367" i="8"/>
  <c r="G320" i="8"/>
  <c r="G273" i="8"/>
  <c r="G226" i="8"/>
  <c r="G195" i="8"/>
  <c r="G164" i="8"/>
  <c r="G133" i="8"/>
  <c r="G250" i="8"/>
  <c r="G115" i="8"/>
  <c r="G81" i="8"/>
  <c r="G59" i="8"/>
  <c r="G71" i="8"/>
  <c r="G80" i="8"/>
  <c r="G214" i="8"/>
  <c r="G183" i="8"/>
  <c r="G152" i="8"/>
  <c r="G121" i="8"/>
  <c r="G377" i="8"/>
  <c r="G346" i="8"/>
  <c r="G315" i="8"/>
  <c r="G268" i="8"/>
  <c r="G221" i="8"/>
  <c r="G174" i="8"/>
  <c r="G127" i="8"/>
  <c r="G383" i="8"/>
  <c r="G336" i="8"/>
  <c r="G289" i="8"/>
  <c r="G242" i="8"/>
  <c r="G211" i="8"/>
  <c r="G180" i="8"/>
  <c r="G149" i="8"/>
  <c r="G66" i="8"/>
  <c r="G374" i="8"/>
  <c r="G172" i="8"/>
  <c r="G381" i="8"/>
  <c r="G146" i="8"/>
  <c r="G309" i="8"/>
  <c r="G43" i="8"/>
  <c r="G55" i="8"/>
  <c r="G64" i="8"/>
  <c r="G230" i="8"/>
  <c r="G199" i="8"/>
  <c r="G168" i="8"/>
  <c r="G137" i="8"/>
  <c r="G106" i="8"/>
  <c r="G362" i="8"/>
  <c r="G331" i="8"/>
  <c r="G284" i="8"/>
  <c r="G237" i="8"/>
  <c r="G190" i="8"/>
  <c r="G143" i="8"/>
  <c r="G96" i="8"/>
  <c r="G352" i="8"/>
  <c r="G305" i="8"/>
  <c r="G258" i="8"/>
  <c r="G227" i="8"/>
  <c r="G196" i="8"/>
  <c r="G165" i="8"/>
  <c r="G281" i="8"/>
  <c r="G287" i="8"/>
  <c r="G340" i="8"/>
  <c r="G85" i="8"/>
  <c r="G90" i="8"/>
  <c r="G39" i="8"/>
  <c r="G86" i="8"/>
  <c r="G48" i="8"/>
  <c r="G79" i="8"/>
  <c r="G246" i="8"/>
  <c r="G215" i="8"/>
  <c r="G184" i="8"/>
  <c r="G153" i="8"/>
  <c r="G122" i="8"/>
  <c r="G378" i="8"/>
  <c r="G347" i="8"/>
  <c r="G300" i="8"/>
  <c r="G253" i="8"/>
  <c r="G206" i="8"/>
  <c r="G159" i="8"/>
  <c r="G112" i="8"/>
  <c r="G368" i="8"/>
  <c r="G321" i="8"/>
  <c r="G274" i="8"/>
  <c r="G243" i="8"/>
  <c r="G212" i="8"/>
  <c r="G181" i="8"/>
  <c r="G74" i="8"/>
  <c r="G70" i="8"/>
  <c r="G63" i="8"/>
  <c r="G262" i="8"/>
  <c r="G231" i="8"/>
  <c r="G200" i="8"/>
  <c r="G169" i="8"/>
  <c r="G138" i="8"/>
  <c r="G107" i="8"/>
  <c r="G363" i="8"/>
  <c r="G316" i="8"/>
  <c r="G269" i="8"/>
  <c r="G222" i="8"/>
  <c r="G175" i="8"/>
  <c r="G128" i="8"/>
  <c r="G384" i="8"/>
  <c r="G337" i="8"/>
  <c r="G290" i="8"/>
  <c r="G259" i="8"/>
  <c r="G228" i="8"/>
  <c r="G197" i="8"/>
  <c r="G60" i="8"/>
  <c r="G58" i="8"/>
  <c r="G54" i="8"/>
  <c r="G47" i="8"/>
  <c r="G278" i="8"/>
  <c r="G247" i="8"/>
  <c r="G216" i="8"/>
  <c r="G185" i="8"/>
  <c r="G154" i="8"/>
  <c r="G123" i="8"/>
  <c r="G379" i="8"/>
  <c r="G332" i="8"/>
  <c r="G285" i="8"/>
  <c r="G238" i="8"/>
  <c r="G191" i="8"/>
  <c r="G144" i="8"/>
  <c r="G97" i="8"/>
  <c r="G353" i="8"/>
  <c r="G306" i="8"/>
  <c r="G275" i="8"/>
  <c r="G244" i="8"/>
  <c r="G213" i="8"/>
  <c r="G42" i="8"/>
  <c r="G38" i="8"/>
  <c r="G84" i="8"/>
  <c r="G294" i="8"/>
  <c r="G263" i="8"/>
  <c r="G232" i="8"/>
  <c r="G201" i="8"/>
  <c r="G170" i="8"/>
  <c r="G139" i="8"/>
  <c r="G92" i="8"/>
  <c r="G348" i="8"/>
  <c r="G301" i="8"/>
  <c r="G254" i="8"/>
  <c r="G207" i="8"/>
  <c r="G160" i="8"/>
  <c r="G113" i="8"/>
  <c r="G369" i="8"/>
  <c r="G322" i="8"/>
  <c r="G291" i="8"/>
  <c r="G260" i="8"/>
  <c r="G229" i="8"/>
  <c r="G193" i="8"/>
  <c r="G68" i="8"/>
  <c r="G310" i="8"/>
  <c r="G279" i="8"/>
  <c r="G248" i="8"/>
  <c r="G217" i="8"/>
  <c r="G186" i="8"/>
  <c r="G155" i="8"/>
  <c r="G108" i="8"/>
  <c r="G364" i="8"/>
  <c r="G317" i="8"/>
  <c r="G270" i="8"/>
  <c r="G223" i="8"/>
  <c r="G176" i="8"/>
  <c r="G129" i="8"/>
  <c r="G385" i="8"/>
  <c r="G338" i="8"/>
  <c r="G307" i="8"/>
  <c r="G276" i="8"/>
  <c r="G245" i="8"/>
  <c r="G49" i="8"/>
  <c r="G62" i="8"/>
  <c r="G89" i="8"/>
  <c r="G52" i="8"/>
  <c r="G83" i="8"/>
  <c r="G326" i="8"/>
  <c r="G295" i="8"/>
  <c r="G264" i="8"/>
  <c r="G233" i="8"/>
  <c r="G202" i="8"/>
  <c r="G171" i="8"/>
  <c r="G124" i="8"/>
  <c r="G380" i="8"/>
  <c r="G333" i="8"/>
  <c r="G286" i="8"/>
  <c r="G239" i="8"/>
  <c r="G192" i="8"/>
  <c r="G145" i="8"/>
  <c r="G98" i="8"/>
  <c r="G354" i="8"/>
  <c r="G323" i="8"/>
  <c r="G292" i="8"/>
  <c r="G261" i="8"/>
  <c r="G334" i="8"/>
  <c r="G73" i="8"/>
  <c r="G67" i="8"/>
  <c r="G342" i="8"/>
  <c r="G311" i="8"/>
  <c r="G280" i="8"/>
  <c r="G249" i="8"/>
  <c r="G218" i="8"/>
  <c r="G187" i="8"/>
  <c r="G140" i="8"/>
  <c r="G93" i="8"/>
  <c r="G349" i="8"/>
  <c r="G302" i="8"/>
  <c r="G255" i="8"/>
  <c r="G208" i="8"/>
  <c r="G161" i="8"/>
  <c r="G114" i="8"/>
  <c r="G370" i="8"/>
  <c r="G339" i="8"/>
  <c r="G308" i="8"/>
  <c r="G277" i="8"/>
  <c r="G69" i="8"/>
  <c r="G53" i="8"/>
  <c r="G57" i="8"/>
  <c r="G51" i="8"/>
  <c r="G82" i="8"/>
  <c r="G102" i="8"/>
  <c r="G358" i="8"/>
  <c r="G327" i="8"/>
  <c r="G296" i="8"/>
  <c r="G265" i="8"/>
  <c r="G234" i="8"/>
  <c r="G203" i="8"/>
  <c r="G156" i="8"/>
  <c r="G109" i="8"/>
  <c r="G365" i="8"/>
  <c r="G318" i="8"/>
  <c r="G271" i="8"/>
  <c r="G224" i="8"/>
  <c r="G177" i="8"/>
  <c r="G130" i="8"/>
  <c r="G99" i="8"/>
  <c r="G355" i="8"/>
  <c r="G324" i="8"/>
  <c r="G293" i="8"/>
  <c r="G41" i="8"/>
  <c r="G312" i="8"/>
  <c r="G125" i="8"/>
  <c r="G240" i="8"/>
  <c r="G371" i="8"/>
  <c r="G88" i="8"/>
  <c r="G50" i="8"/>
  <c r="G134" i="8"/>
  <c r="G103" i="8"/>
  <c r="G359" i="8"/>
  <c r="G328" i="8"/>
  <c r="G297" i="8"/>
  <c r="G266" i="8"/>
  <c r="G235" i="8"/>
  <c r="G188" i="8"/>
  <c r="G141" i="8"/>
  <c r="G94" i="8"/>
  <c r="G350" i="8"/>
  <c r="G303" i="8"/>
  <c r="G256" i="8"/>
  <c r="G209" i="8"/>
  <c r="G162" i="8"/>
  <c r="G131" i="8"/>
  <c r="G100" i="8"/>
  <c r="G356" i="8"/>
  <c r="G325" i="8"/>
  <c r="G118" i="8"/>
  <c r="P37" i="8"/>
  <c r="Q37" i="8" s="1"/>
  <c r="Q319" i="8"/>
  <c r="Q63" i="8"/>
  <c r="Q332" i="8"/>
  <c r="Q175" i="8"/>
  <c r="Q156" i="8"/>
  <c r="Q217" i="8"/>
  <c r="Q280" i="8"/>
  <c r="Q359" i="8"/>
  <c r="Q103" i="8"/>
  <c r="Q166" i="8"/>
  <c r="Q229" i="8"/>
  <c r="Q276" i="8"/>
  <c r="Q259" i="8"/>
  <c r="Q306" i="8"/>
  <c r="Q50" i="8"/>
  <c r="Q353" i="8"/>
  <c r="Q97" i="8"/>
  <c r="Q384" i="8"/>
  <c r="Q128" i="8"/>
  <c r="Q238" i="8"/>
  <c r="Q269" i="8"/>
  <c r="Q187" i="8"/>
  <c r="Q143" i="8"/>
  <c r="Q223" i="8"/>
  <c r="Q92" i="8"/>
  <c r="Q74" i="8"/>
  <c r="Q378" i="8"/>
  <c r="Q201" i="8"/>
  <c r="Q264" i="8"/>
  <c r="Q343" i="8"/>
  <c r="Q87" i="8"/>
  <c r="Q150" i="8"/>
  <c r="Q213" i="8"/>
  <c r="Q260" i="8"/>
  <c r="Q243" i="8"/>
  <c r="Q290" i="8"/>
  <c r="Q337" i="8"/>
  <c r="Q81" i="8"/>
  <c r="Q368" i="8"/>
  <c r="Q112" i="8"/>
  <c r="Q222" i="8"/>
  <c r="Q253" i="8"/>
  <c r="Q171" i="8"/>
  <c r="Q362" i="8"/>
  <c r="Q316" i="8"/>
  <c r="Q287" i="8"/>
  <c r="Q185" i="8"/>
  <c r="Q248" i="8"/>
  <c r="Q327" i="8"/>
  <c r="Q71" i="8"/>
  <c r="Q134" i="8"/>
  <c r="Q197" i="8"/>
  <c r="Q244" i="8"/>
  <c r="Q227" i="8"/>
  <c r="Q274" i="8"/>
  <c r="Q321" i="8"/>
  <c r="Q65" i="8"/>
  <c r="Q352" i="8"/>
  <c r="Q96" i="8"/>
  <c r="Q206" i="8"/>
  <c r="Q237" i="8"/>
  <c r="Q155" i="8"/>
  <c r="Q127" i="8"/>
  <c r="Q218" i="8"/>
  <c r="Q351" i="8"/>
  <c r="Q346" i="8"/>
  <c r="Q204" i="8"/>
  <c r="Q169" i="8"/>
  <c r="Q232" i="8"/>
  <c r="Q311" i="8"/>
  <c r="Q55" i="8"/>
  <c r="Q374" i="8"/>
  <c r="Q118" i="8"/>
  <c r="Q181" i="8"/>
  <c r="Q228" i="8"/>
  <c r="Q211" i="8"/>
  <c r="Q258" i="8"/>
  <c r="Q305" i="8"/>
  <c r="Q49" i="8"/>
  <c r="Q336" i="8"/>
  <c r="Q80" i="8"/>
  <c r="Q190" i="8"/>
  <c r="Q221" i="8"/>
  <c r="Q139" i="8"/>
  <c r="Q250" i="8"/>
  <c r="Q268" i="8"/>
  <c r="Q255" i="8"/>
  <c r="Q122" i="8"/>
  <c r="Q153" i="8"/>
  <c r="Q216" i="8"/>
  <c r="Q295" i="8"/>
  <c r="Q39" i="8"/>
  <c r="Q358" i="8"/>
  <c r="Q102" i="8"/>
  <c r="Q165" i="8"/>
  <c r="Q212" i="8"/>
  <c r="Q195" i="8"/>
  <c r="Q242" i="8"/>
  <c r="Q289" i="8"/>
  <c r="Q320" i="8"/>
  <c r="Q64" i="8"/>
  <c r="Q174" i="8"/>
  <c r="Q205" i="8"/>
  <c r="Q379" i="8"/>
  <c r="Q123" i="8"/>
  <c r="Q348" i="8"/>
  <c r="Q170" i="8"/>
  <c r="Q330" i="8"/>
  <c r="Q249" i="8"/>
  <c r="Q312" i="8"/>
  <c r="Q56" i="8"/>
  <c r="Q135" i="8"/>
  <c r="Q198" i="8"/>
  <c r="Q261" i="8"/>
  <c r="Q308" i="8"/>
  <c r="Q291" i="8"/>
  <c r="Q338" i="8"/>
  <c r="Q385" i="8"/>
  <c r="Q301" i="8"/>
  <c r="Q314" i="8"/>
  <c r="Q60" i="8"/>
  <c r="Q186" i="8"/>
  <c r="Q172" i="8"/>
  <c r="Q380" i="8"/>
  <c r="Q364" i="8"/>
  <c r="Q137" i="8"/>
  <c r="Q200" i="8"/>
  <c r="Q279" i="8"/>
  <c r="Q342" i="8"/>
  <c r="Q86" i="8"/>
  <c r="Q149" i="8"/>
  <c r="Q196" i="8"/>
  <c r="Q179" i="8"/>
  <c r="Q226" i="8"/>
  <c r="Q273" i="8"/>
  <c r="Q304" i="8"/>
  <c r="Q48" i="8"/>
  <c r="Q158" i="8"/>
  <c r="Q189" i="8"/>
  <c r="Q363" i="8"/>
  <c r="Q107" i="8"/>
  <c r="Q270" i="8"/>
  <c r="Q111" i="8"/>
  <c r="Q95" i="8"/>
  <c r="Q90" i="8"/>
  <c r="Q298" i="8"/>
  <c r="Q282" i="8"/>
  <c r="Q377" i="8"/>
  <c r="Q121" i="8"/>
  <c r="Q184" i="8"/>
  <c r="Q263" i="8"/>
  <c r="Q326" i="8"/>
  <c r="Q70" i="8"/>
  <c r="Q133" i="8"/>
  <c r="Q180" i="8"/>
  <c r="Q163" i="8"/>
  <c r="Q210" i="8"/>
  <c r="Q257" i="8"/>
  <c r="Q288" i="8"/>
  <c r="Q142" i="8"/>
  <c r="Q173" i="8"/>
  <c r="Q347" i="8"/>
  <c r="Q91" i="8"/>
  <c r="Q207" i="8"/>
  <c r="Q191" i="8"/>
  <c r="Q361" i="8"/>
  <c r="Q105" i="8"/>
  <c r="Q168" i="8"/>
  <c r="Q247" i="8"/>
  <c r="Q310" i="8"/>
  <c r="Q54" i="8"/>
  <c r="Q373" i="8"/>
  <c r="Q117" i="8"/>
  <c r="Q164" i="8"/>
  <c r="Q147" i="8"/>
  <c r="Q194" i="8"/>
  <c r="Q241" i="8"/>
  <c r="Q272" i="8"/>
  <c r="Q382" i="8"/>
  <c r="Q126" i="8"/>
  <c r="Q157" i="8"/>
  <c r="Q331" i="8"/>
  <c r="Q75" i="8"/>
  <c r="Q300" i="8"/>
  <c r="Q124" i="8"/>
  <c r="Q108" i="8"/>
  <c r="Q345" i="8"/>
  <c r="Q89" i="8"/>
  <c r="Q152" i="8"/>
  <c r="Q231" i="8"/>
  <c r="Q294" i="8"/>
  <c r="Q38" i="8"/>
  <c r="Q357" i="8"/>
  <c r="Q101" i="8"/>
  <c r="Q148" i="8"/>
  <c r="Q131" i="8"/>
  <c r="Q178" i="8"/>
  <c r="Q225" i="8"/>
  <c r="Q256" i="8"/>
  <c r="Q366" i="8"/>
  <c r="Q110" i="8"/>
  <c r="Q141" i="8"/>
  <c r="Q315" i="8"/>
  <c r="Q59" i="8"/>
  <c r="Q106" i="8"/>
  <c r="Q236" i="8"/>
  <c r="Q42" i="8"/>
  <c r="Q329" i="8"/>
  <c r="Q73" i="8"/>
  <c r="Q136" i="8"/>
  <c r="Q215" i="8"/>
  <c r="Q278" i="8"/>
  <c r="Q341" i="8"/>
  <c r="Q85" i="8"/>
  <c r="Q132" i="8"/>
  <c r="Q371" i="8"/>
  <c r="Q115" i="8"/>
  <c r="Q162" i="8"/>
  <c r="Q209" i="8"/>
  <c r="Q240" i="8"/>
  <c r="Q350" i="8"/>
  <c r="Q94" i="8"/>
  <c r="Q381" i="8"/>
  <c r="Q125" i="8"/>
  <c r="Q299" i="8"/>
  <c r="Q43" i="8"/>
  <c r="Q271" i="8"/>
  <c r="Q52" i="8"/>
  <c r="Q58" i="8"/>
  <c r="Q313" i="8"/>
  <c r="Q57" i="8"/>
  <c r="Q376" i="8"/>
  <c r="Q120" i="8"/>
  <c r="Q199" i="8"/>
  <c r="Q262" i="8"/>
  <c r="Q325" i="8"/>
  <c r="Q69" i="8"/>
  <c r="Q372" i="8"/>
  <c r="Q116" i="8"/>
  <c r="Q355" i="8"/>
  <c r="Q99" i="8"/>
  <c r="Q146" i="8"/>
  <c r="Q193" i="8"/>
  <c r="Q224" i="8"/>
  <c r="Q334" i="8"/>
  <c r="Q78" i="8"/>
  <c r="Q365" i="8"/>
  <c r="Q109" i="8"/>
  <c r="Q283" i="8"/>
  <c r="Q284" i="8"/>
  <c r="Q297" i="8"/>
  <c r="Q41" i="8"/>
  <c r="Q360" i="8"/>
  <c r="Q104" i="8"/>
  <c r="Q183" i="8"/>
  <c r="Q246" i="8"/>
  <c r="Q309" i="8"/>
  <c r="Q53" i="8"/>
  <c r="Q356" i="8"/>
  <c r="Q100" i="8"/>
  <c r="Q339" i="8"/>
  <c r="Q83" i="8"/>
  <c r="Q130" i="8"/>
  <c r="Q177" i="8"/>
  <c r="Q208" i="8"/>
  <c r="Q318" i="8"/>
  <c r="Q62" i="8"/>
  <c r="Q349" i="8"/>
  <c r="Q93" i="8"/>
  <c r="Q267" i="8"/>
  <c r="Q383" i="8"/>
  <c r="Q367" i="8"/>
  <c r="Q76" i="8"/>
  <c r="Q234" i="8"/>
  <c r="Q335" i="8"/>
  <c r="Q303" i="8"/>
  <c r="Q281" i="8"/>
  <c r="Q344" i="8"/>
  <c r="Q88" i="8"/>
  <c r="Q167" i="8"/>
  <c r="Q230" i="8"/>
  <c r="Q293" i="8"/>
  <c r="Q340" i="8"/>
  <c r="Q84" i="8"/>
  <c r="Q323" i="8"/>
  <c r="Q67" i="8"/>
  <c r="Q370" i="8"/>
  <c r="Q114" i="8"/>
  <c r="Q161" i="8"/>
  <c r="Q192" i="8"/>
  <c r="Q302" i="8"/>
  <c r="Q46" i="8"/>
  <c r="Q333" i="8"/>
  <c r="Q77" i="8"/>
  <c r="Q251" i="8"/>
  <c r="Q202" i="8"/>
  <c r="Q188" i="8"/>
  <c r="Q159" i="8"/>
  <c r="Q44" i="8"/>
  <c r="Q252" i="8"/>
  <c r="Q220" i="8"/>
  <c r="Q265" i="8"/>
  <c r="Q328" i="8"/>
  <c r="Q72" i="8"/>
  <c r="Q151" i="8"/>
  <c r="Q214" i="8"/>
  <c r="Q277" i="8"/>
  <c r="Q324" i="8"/>
  <c r="Q68" i="8"/>
  <c r="Q307" i="8"/>
  <c r="Q51" i="8"/>
  <c r="Q354" i="8"/>
  <c r="Q98" i="8"/>
  <c r="Q145" i="8"/>
  <c r="Q176" i="8"/>
  <c r="Q286" i="8"/>
  <c r="Q317" i="8"/>
  <c r="Q61" i="8"/>
  <c r="Q235" i="8"/>
  <c r="Q138" i="8"/>
  <c r="Q82" i="8"/>
  <c r="Q129" i="8"/>
  <c r="Q160" i="8"/>
  <c r="Q45" i="8"/>
  <c r="Q219" i="8"/>
  <c r="Q140" i="8"/>
  <c r="Q154" i="8"/>
  <c r="Q266" i="8"/>
  <c r="Q79" i="8"/>
  <c r="Q239" i="8"/>
  <c r="Q47" i="8"/>
  <c r="Q233" i="8"/>
  <c r="Q296" i="8"/>
  <c r="Q40" i="8"/>
  <c r="Q375" i="8"/>
  <c r="Q119" i="8"/>
  <c r="Q182" i="8"/>
  <c r="Q245" i="8"/>
  <c r="Q292" i="8"/>
  <c r="Q275" i="8"/>
  <c r="Q322" i="8"/>
  <c r="Q66" i="8"/>
  <c r="Q369" i="8"/>
  <c r="Q113" i="8"/>
  <c r="Q144" i="8"/>
  <c r="Q254" i="8"/>
  <c r="Q285" i="8"/>
  <c r="Q203" i="8"/>
  <c r="AB53" i="7"/>
  <c r="AB61" i="7"/>
  <c r="AB58" i="7"/>
  <c r="G42" i="7"/>
  <c r="G361" i="7"/>
  <c r="G149" i="7"/>
  <c r="G359" i="7"/>
  <c r="G294" i="7"/>
  <c r="G229" i="7"/>
  <c r="G138" i="7"/>
  <c r="G54" i="7"/>
  <c r="G155" i="7"/>
  <c r="G110" i="7"/>
  <c r="G80" i="7"/>
  <c r="G177" i="7"/>
  <c r="G275" i="7"/>
  <c r="G210" i="7"/>
  <c r="G135" i="7"/>
  <c r="G336" i="7"/>
  <c r="G132" i="7"/>
  <c r="G334" i="7"/>
  <c r="G285" i="7"/>
  <c r="G220" i="7"/>
  <c r="G121" i="7"/>
  <c r="G346" i="7"/>
  <c r="G133" i="7"/>
  <c r="G117" i="7"/>
  <c r="G343" i="7"/>
  <c r="G278" i="7"/>
  <c r="G213" i="7"/>
  <c r="G106" i="7"/>
  <c r="G70" i="7"/>
  <c r="G171" i="7"/>
  <c r="G126" i="7"/>
  <c r="G96" i="7"/>
  <c r="G50" i="7"/>
  <c r="G259" i="7"/>
  <c r="G194" i="7"/>
  <c r="G103" i="7"/>
  <c r="G320" i="7"/>
  <c r="G100" i="7"/>
  <c r="G318" i="7"/>
  <c r="G269" i="7"/>
  <c r="G204" i="7"/>
  <c r="G89" i="7"/>
  <c r="G330" i="7"/>
  <c r="G181" i="7"/>
  <c r="G52" i="7"/>
  <c r="G310" i="7"/>
  <c r="G170" i="7"/>
  <c r="G139" i="7"/>
  <c r="G64" i="7"/>
  <c r="G291" i="7"/>
  <c r="G167" i="7"/>
  <c r="G345" i="7"/>
  <c r="G85" i="7"/>
  <c r="G327" i="7"/>
  <c r="G262" i="7"/>
  <c r="G197" i="7"/>
  <c r="G74" i="7"/>
  <c r="G86" i="7"/>
  <c r="G45" i="7"/>
  <c r="G142" i="7"/>
  <c r="G112" i="7"/>
  <c r="G66" i="7"/>
  <c r="G243" i="7"/>
  <c r="G168" i="7"/>
  <c r="G385" i="7"/>
  <c r="G71" i="7"/>
  <c r="G304" i="7"/>
  <c r="G383" i="7"/>
  <c r="G68" i="7"/>
  <c r="G302" i="7"/>
  <c r="G253" i="7"/>
  <c r="G186" i="7"/>
  <c r="G379" i="7"/>
  <c r="G57" i="7"/>
  <c r="G314" i="7"/>
  <c r="G191" i="7"/>
  <c r="G119" i="7"/>
  <c r="G101" i="7"/>
  <c r="G376" i="7"/>
  <c r="G53" i="7"/>
  <c r="G311" i="7"/>
  <c r="G246" i="7"/>
  <c r="G172" i="7"/>
  <c r="G372" i="7"/>
  <c r="G102" i="7"/>
  <c r="G61" i="7"/>
  <c r="G158" i="7"/>
  <c r="G128" i="7"/>
  <c r="G82" i="7"/>
  <c r="G227" i="7"/>
  <c r="G136" i="7"/>
  <c r="G369" i="7"/>
  <c r="G39" i="7"/>
  <c r="G288" i="7"/>
  <c r="G367" i="7"/>
  <c r="G286" i="7"/>
  <c r="G237" i="7"/>
  <c r="G154" i="7"/>
  <c r="G363" i="7"/>
  <c r="G298" i="7"/>
  <c r="G265" i="7"/>
  <c r="G360" i="7"/>
  <c r="G295" i="7"/>
  <c r="G230" i="7"/>
  <c r="G140" i="7"/>
  <c r="G356" i="7"/>
  <c r="G118" i="7"/>
  <c r="G77" i="7"/>
  <c r="G174" i="7"/>
  <c r="G144" i="7"/>
  <c r="G98" i="7"/>
  <c r="G211" i="7"/>
  <c r="G104" i="7"/>
  <c r="G353" i="7"/>
  <c r="G272" i="7"/>
  <c r="G351" i="7"/>
  <c r="G270" i="7"/>
  <c r="G221" i="7"/>
  <c r="G122" i="7"/>
  <c r="G347" i="7"/>
  <c r="G282" i="7"/>
  <c r="G217" i="7"/>
  <c r="G344" i="7"/>
  <c r="G279" i="7"/>
  <c r="G214" i="7"/>
  <c r="G108" i="7"/>
  <c r="G340" i="7"/>
  <c r="G134" i="7"/>
  <c r="G93" i="7"/>
  <c r="G47" i="7"/>
  <c r="G160" i="7"/>
  <c r="G114" i="7"/>
  <c r="G195" i="7"/>
  <c r="G72" i="7"/>
  <c r="G337" i="7"/>
  <c r="G256" i="7"/>
  <c r="G335" i="7"/>
  <c r="G254" i="7"/>
  <c r="G205" i="7"/>
  <c r="G90" i="7"/>
  <c r="G331" i="7"/>
  <c r="G266" i="7"/>
  <c r="G328" i="7"/>
  <c r="G263" i="7"/>
  <c r="G198" i="7"/>
  <c r="G76" i="7"/>
  <c r="G324" i="7"/>
  <c r="G150" i="7"/>
  <c r="G109" i="7"/>
  <c r="G63" i="7"/>
  <c r="G176" i="7"/>
  <c r="G130" i="7"/>
  <c r="G169" i="7"/>
  <c r="G370" i="7"/>
  <c r="G40" i="7"/>
  <c r="G321" i="7"/>
  <c r="G240" i="7"/>
  <c r="G319" i="7"/>
  <c r="G238" i="7"/>
  <c r="G187" i="7"/>
  <c r="G380" i="7"/>
  <c r="G58" i="7"/>
  <c r="G315" i="7"/>
  <c r="G250" i="7"/>
  <c r="G375" i="7"/>
  <c r="G38" i="7"/>
  <c r="G94" i="7"/>
  <c r="G161" i="7"/>
  <c r="G352" i="7"/>
  <c r="G301" i="7"/>
  <c r="G153" i="7"/>
  <c r="G249" i="7"/>
  <c r="G201" i="7"/>
  <c r="G312" i="7"/>
  <c r="G247" i="7"/>
  <c r="G179" i="7"/>
  <c r="G373" i="7"/>
  <c r="G44" i="7"/>
  <c r="G308" i="7"/>
  <c r="G166" i="7"/>
  <c r="G125" i="7"/>
  <c r="G79" i="7"/>
  <c r="G192" i="7"/>
  <c r="G146" i="7"/>
  <c r="G137" i="7"/>
  <c r="G354" i="7"/>
  <c r="G305" i="7"/>
  <c r="G224" i="7"/>
  <c r="G303" i="7"/>
  <c r="G222" i="7"/>
  <c r="G156" i="7"/>
  <c r="G364" i="7"/>
  <c r="G299" i="7"/>
  <c r="G234" i="7"/>
  <c r="G233" i="7"/>
  <c r="G296" i="7"/>
  <c r="G231" i="7"/>
  <c r="G147" i="7"/>
  <c r="G357" i="7"/>
  <c r="G292" i="7"/>
  <c r="G182" i="7"/>
  <c r="G141" i="7"/>
  <c r="G95" i="7"/>
  <c r="G49" i="7"/>
  <c r="G162" i="7"/>
  <c r="G105" i="7"/>
  <c r="G338" i="7"/>
  <c r="G289" i="7"/>
  <c r="G287" i="7"/>
  <c r="G206" i="7"/>
  <c r="G124" i="7"/>
  <c r="G348" i="7"/>
  <c r="G283" i="7"/>
  <c r="G218" i="7"/>
  <c r="G350" i="7"/>
  <c r="G236" i="7"/>
  <c r="G362" i="7"/>
  <c r="G329" i="7"/>
  <c r="G280" i="7"/>
  <c r="G215" i="7"/>
  <c r="G115" i="7"/>
  <c r="G341" i="7"/>
  <c r="G276" i="7"/>
  <c r="G43" i="7"/>
  <c r="G157" i="7"/>
  <c r="G111" i="7"/>
  <c r="G65" i="7"/>
  <c r="G178" i="7"/>
  <c r="G73" i="7"/>
  <c r="G322" i="7"/>
  <c r="G273" i="7"/>
  <c r="G271" i="7"/>
  <c r="G188" i="7"/>
  <c r="G92" i="7"/>
  <c r="G332" i="7"/>
  <c r="G267" i="7"/>
  <c r="G202" i="7"/>
  <c r="G281" i="7"/>
  <c r="G264" i="7"/>
  <c r="G199" i="7"/>
  <c r="G83" i="7"/>
  <c r="G325" i="7"/>
  <c r="G260" i="7"/>
  <c r="G59" i="7"/>
  <c r="G173" i="7"/>
  <c r="G127" i="7"/>
  <c r="G81" i="7"/>
  <c r="G371" i="7"/>
  <c r="G41" i="7"/>
  <c r="G306" i="7"/>
  <c r="G257" i="7"/>
  <c r="G255" i="7"/>
  <c r="G163" i="7"/>
  <c r="G381" i="7"/>
  <c r="G60" i="7"/>
  <c r="G316" i="7"/>
  <c r="G251" i="7"/>
  <c r="G184" i="7"/>
  <c r="G165" i="7"/>
  <c r="G55" i="7"/>
  <c r="G248" i="7"/>
  <c r="G180" i="7"/>
  <c r="G374" i="7"/>
  <c r="G51" i="7"/>
  <c r="G309" i="7"/>
  <c r="G244" i="7"/>
  <c r="G75" i="7"/>
  <c r="G189" i="7"/>
  <c r="G143" i="7"/>
  <c r="G97" i="7"/>
  <c r="G355" i="7"/>
  <c r="G290" i="7"/>
  <c r="G241" i="7"/>
  <c r="G239" i="7"/>
  <c r="G131" i="7"/>
  <c r="G365" i="7"/>
  <c r="G300" i="7"/>
  <c r="G235" i="7"/>
  <c r="G152" i="7"/>
  <c r="G208" i="7"/>
  <c r="G183" i="7"/>
  <c r="G377" i="7"/>
  <c r="G297" i="7"/>
  <c r="G232" i="7"/>
  <c r="G148" i="7"/>
  <c r="G358" i="7"/>
  <c r="G293" i="7"/>
  <c r="G228" i="7"/>
  <c r="G91" i="7"/>
  <c r="G46" i="7"/>
  <c r="G159" i="7"/>
  <c r="G113" i="7"/>
  <c r="G339" i="7"/>
  <c r="G274" i="7"/>
  <c r="G225" i="7"/>
  <c r="G223" i="7"/>
  <c r="G99" i="7"/>
  <c r="G349" i="7"/>
  <c r="G284" i="7"/>
  <c r="G219" i="7"/>
  <c r="G120" i="7"/>
  <c r="G151" i="7"/>
  <c r="G313" i="7"/>
  <c r="G69" i="7"/>
  <c r="G216" i="7"/>
  <c r="G116" i="7"/>
  <c r="G342" i="7"/>
  <c r="G277" i="7"/>
  <c r="G212" i="7"/>
  <c r="G107" i="7"/>
  <c r="G62" i="7"/>
  <c r="G175" i="7"/>
  <c r="G129" i="7"/>
  <c r="G323" i="7"/>
  <c r="G258" i="7"/>
  <c r="G209" i="7"/>
  <c r="G384" i="7"/>
  <c r="G207" i="7"/>
  <c r="G382" i="7"/>
  <c r="G67" i="7"/>
  <c r="G333" i="7"/>
  <c r="G268" i="7"/>
  <c r="G203" i="7"/>
  <c r="G88" i="7"/>
  <c r="G87" i="7"/>
  <c r="G200" i="7"/>
  <c r="G84" i="7"/>
  <c r="G326" i="7"/>
  <c r="G261" i="7"/>
  <c r="G196" i="7"/>
  <c r="F37" i="7"/>
  <c r="G37" i="7" s="1"/>
  <c r="G123" i="7"/>
  <c r="G78" i="7"/>
  <c r="G48" i="7"/>
  <c r="G145" i="7"/>
  <c r="G307" i="7"/>
  <c r="G242" i="7"/>
  <c r="G193" i="7"/>
  <c r="G368" i="7"/>
  <c r="G190" i="7"/>
  <c r="G366" i="7"/>
  <c r="G317" i="7"/>
  <c r="G252" i="7"/>
  <c r="G185" i="7"/>
  <c r="G378" i="7"/>
  <c r="G56" i="7"/>
  <c r="G245" i="7"/>
  <c r="G226" i="7"/>
  <c r="G164" i="7"/>
  <c r="Q69" i="7"/>
  <c r="Q373" i="7"/>
  <c r="Q370" i="7"/>
  <c r="Q241" i="7"/>
  <c r="Q106" i="7"/>
  <c r="Q199" i="7"/>
  <c r="Q70" i="7"/>
  <c r="Q164" i="7"/>
  <c r="Q73" i="7"/>
  <c r="Q329" i="7"/>
  <c r="Q235" i="7"/>
  <c r="Q140" i="7"/>
  <c r="Q45" i="7"/>
  <c r="Q301" i="7"/>
  <c r="Q206" i="7"/>
  <c r="Q111" i="7"/>
  <c r="Q367" i="7"/>
  <c r="Q272" i="7"/>
  <c r="Q99" i="7"/>
  <c r="Q321" i="7"/>
  <c r="Q218" i="7"/>
  <c r="Q88" i="7"/>
  <c r="Q342" i="7"/>
  <c r="Q285" i="7"/>
  <c r="Q338" i="7"/>
  <c r="Q209" i="7"/>
  <c r="Q74" i="7"/>
  <c r="Q167" i="7"/>
  <c r="Q38" i="7"/>
  <c r="Q180" i="7"/>
  <c r="Q89" i="7"/>
  <c r="Q345" i="7"/>
  <c r="Q251" i="7"/>
  <c r="Q156" i="7"/>
  <c r="Q61" i="7"/>
  <c r="Q317" i="7"/>
  <c r="Q222" i="7"/>
  <c r="Q127" i="7"/>
  <c r="Q383" i="7"/>
  <c r="Q288" i="7"/>
  <c r="Q67" i="7"/>
  <c r="Q289" i="7"/>
  <c r="Q186" i="7"/>
  <c r="Q56" i="7"/>
  <c r="Q310" i="7"/>
  <c r="Q148" i="7"/>
  <c r="Q124" i="7"/>
  <c r="Q351" i="7"/>
  <c r="Q353" i="7"/>
  <c r="Q120" i="7"/>
  <c r="Q374" i="7"/>
  <c r="Q306" i="7"/>
  <c r="Q177" i="7"/>
  <c r="Q42" i="7"/>
  <c r="Q135" i="7"/>
  <c r="Q196" i="7"/>
  <c r="Q105" i="7"/>
  <c r="Q361" i="7"/>
  <c r="Q267" i="7"/>
  <c r="Q172" i="7"/>
  <c r="Q77" i="7"/>
  <c r="Q333" i="7"/>
  <c r="Q238" i="7"/>
  <c r="Q143" i="7"/>
  <c r="Q48" i="7"/>
  <c r="Q304" i="7"/>
  <c r="Q257" i="7"/>
  <c r="Q154" i="7"/>
  <c r="Q278" i="7"/>
  <c r="Q149" i="7"/>
  <c r="Q213" i="7"/>
  <c r="Q274" i="7"/>
  <c r="Q145" i="7"/>
  <c r="Q360" i="7"/>
  <c r="Q103" i="7"/>
  <c r="Q212" i="7"/>
  <c r="Q121" i="7"/>
  <c r="Q377" i="7"/>
  <c r="Q283" i="7"/>
  <c r="Q188" i="7"/>
  <c r="Q93" i="7"/>
  <c r="Q349" i="7"/>
  <c r="Q254" i="7"/>
  <c r="Q159" i="7"/>
  <c r="Q64" i="7"/>
  <c r="Q320" i="7"/>
  <c r="Q354" i="7"/>
  <c r="Q225" i="7"/>
  <c r="Q122" i="7"/>
  <c r="Q375" i="7"/>
  <c r="Q246" i="7"/>
  <c r="Q53" i="7"/>
  <c r="Q371" i="7"/>
  <c r="Q242" i="7"/>
  <c r="Q113" i="7"/>
  <c r="Q328" i="7"/>
  <c r="Q71" i="7"/>
  <c r="Q357" i="7"/>
  <c r="Q228" i="7"/>
  <c r="Q137" i="7"/>
  <c r="Q43" i="7"/>
  <c r="Q299" i="7"/>
  <c r="Q204" i="7"/>
  <c r="Q109" i="7"/>
  <c r="Q365" i="7"/>
  <c r="Q270" i="7"/>
  <c r="Q175" i="7"/>
  <c r="Q80" i="7"/>
  <c r="Q336" i="7"/>
  <c r="Q322" i="7"/>
  <c r="Q193" i="7"/>
  <c r="Q90" i="7"/>
  <c r="Q343" i="7"/>
  <c r="Q214" i="7"/>
  <c r="Q339" i="7"/>
  <c r="Q210" i="7"/>
  <c r="Q81" i="7"/>
  <c r="Q296" i="7"/>
  <c r="Q39" i="7"/>
  <c r="Q325" i="7"/>
  <c r="Q244" i="7"/>
  <c r="Q153" i="7"/>
  <c r="Q59" i="7"/>
  <c r="Q315" i="7"/>
  <c r="Q220" i="7"/>
  <c r="Q125" i="7"/>
  <c r="Q381" i="7"/>
  <c r="Q286" i="7"/>
  <c r="Q191" i="7"/>
  <c r="Q96" i="7"/>
  <c r="Q352" i="7"/>
  <c r="Q290" i="7"/>
  <c r="Q161" i="7"/>
  <c r="Q58" i="7"/>
  <c r="Q311" i="7"/>
  <c r="Q182" i="7"/>
  <c r="Q85" i="7"/>
  <c r="Q117" i="7"/>
  <c r="Q309" i="7"/>
  <c r="Q307" i="7"/>
  <c r="Q178" i="7"/>
  <c r="Q49" i="7"/>
  <c r="Q264" i="7"/>
  <c r="Q293" i="7"/>
  <c r="Q260" i="7"/>
  <c r="Q169" i="7"/>
  <c r="Q75" i="7"/>
  <c r="Q331" i="7"/>
  <c r="Q236" i="7"/>
  <c r="Q141" i="7"/>
  <c r="Q46" i="7"/>
  <c r="Q302" i="7"/>
  <c r="Q207" i="7"/>
  <c r="Q112" i="7"/>
  <c r="Q368" i="7"/>
  <c r="Q258" i="7"/>
  <c r="Q129" i="7"/>
  <c r="Q279" i="7"/>
  <c r="Q150" i="7"/>
  <c r="Q138" i="7"/>
  <c r="Q102" i="7"/>
  <c r="Q313" i="7"/>
  <c r="Q380" i="7"/>
  <c r="Q256" i="7"/>
  <c r="Q275" i="7"/>
  <c r="Q146" i="7"/>
  <c r="Q232" i="7"/>
  <c r="Q358" i="7"/>
  <c r="Q261" i="7"/>
  <c r="Q276" i="7"/>
  <c r="Q185" i="7"/>
  <c r="Q91" i="7"/>
  <c r="Q347" i="7"/>
  <c r="Q252" i="7"/>
  <c r="Q157" i="7"/>
  <c r="Q62" i="7"/>
  <c r="Q318" i="7"/>
  <c r="Q223" i="7"/>
  <c r="Q128" i="7"/>
  <c r="Q384" i="7"/>
  <c r="Q226" i="7"/>
  <c r="Q97" i="7"/>
  <c r="Q376" i="7"/>
  <c r="Q247" i="7"/>
  <c r="Q118" i="7"/>
  <c r="Q131" i="7"/>
  <c r="Q245" i="7"/>
  <c r="Q243" i="7"/>
  <c r="Q114" i="7"/>
  <c r="Q362" i="7"/>
  <c r="Q200" i="7"/>
  <c r="Q326" i="7"/>
  <c r="Q229" i="7"/>
  <c r="P37" i="7"/>
  <c r="Q37" i="7" s="1"/>
  <c r="Q292" i="7"/>
  <c r="Q201" i="7"/>
  <c r="Q107" i="7"/>
  <c r="Q363" i="7"/>
  <c r="Q268" i="7"/>
  <c r="Q173" i="7"/>
  <c r="Q78" i="7"/>
  <c r="Q334" i="7"/>
  <c r="Q239" i="7"/>
  <c r="Q144" i="7"/>
  <c r="Q355" i="7"/>
  <c r="Q194" i="7"/>
  <c r="Q65" i="7"/>
  <c r="Q344" i="7"/>
  <c r="Q215" i="7"/>
  <c r="Q86" i="7"/>
  <c r="Q273" i="7"/>
  <c r="Q231" i="7"/>
  <c r="Q219" i="7"/>
  <c r="Q95" i="7"/>
  <c r="Q341" i="7"/>
  <c r="Q211" i="7"/>
  <c r="Q82" i="7"/>
  <c r="Q330" i="7"/>
  <c r="Q168" i="7"/>
  <c r="Q294" i="7"/>
  <c r="Q197" i="7"/>
  <c r="Q52" i="7"/>
  <c r="Q308" i="7"/>
  <c r="Q217" i="7"/>
  <c r="Q123" i="7"/>
  <c r="Q379" i="7"/>
  <c r="Q284" i="7"/>
  <c r="Q189" i="7"/>
  <c r="Q94" i="7"/>
  <c r="Q350" i="7"/>
  <c r="Q255" i="7"/>
  <c r="Q160" i="7"/>
  <c r="Q323" i="7"/>
  <c r="Q162" i="7"/>
  <c r="Q312" i="7"/>
  <c r="Q183" i="7"/>
  <c r="Q54" i="7"/>
  <c r="Q179" i="7"/>
  <c r="Q50" i="7"/>
  <c r="Q298" i="7"/>
  <c r="Q136" i="7"/>
  <c r="Q262" i="7"/>
  <c r="Q165" i="7"/>
  <c r="Q68" i="7"/>
  <c r="Q324" i="7"/>
  <c r="Q233" i="7"/>
  <c r="Q139" i="7"/>
  <c r="Q44" i="7"/>
  <c r="Q300" i="7"/>
  <c r="Q205" i="7"/>
  <c r="Q110" i="7"/>
  <c r="Q366" i="7"/>
  <c r="Q271" i="7"/>
  <c r="Q176" i="7"/>
  <c r="Q291" i="7"/>
  <c r="Q130" i="7"/>
  <c r="Q280" i="7"/>
  <c r="Q151" i="7"/>
  <c r="Q147" i="7"/>
  <c r="Q266" i="7"/>
  <c r="Q104" i="7"/>
  <c r="Q359" i="7"/>
  <c r="Q230" i="7"/>
  <c r="Q133" i="7"/>
  <c r="Q84" i="7"/>
  <c r="Q340" i="7"/>
  <c r="Q249" i="7"/>
  <c r="Q155" i="7"/>
  <c r="Q60" i="7"/>
  <c r="Q316" i="7"/>
  <c r="Q221" i="7"/>
  <c r="Q126" i="7"/>
  <c r="Q382" i="7"/>
  <c r="Q287" i="7"/>
  <c r="Q192" i="7"/>
  <c r="Q259" i="7"/>
  <c r="Q98" i="7"/>
  <c r="Q378" i="7"/>
  <c r="Q248" i="7"/>
  <c r="Q119" i="7"/>
  <c r="Q115" i="7"/>
  <c r="Q369" i="7"/>
  <c r="Q234" i="7"/>
  <c r="Q72" i="7"/>
  <c r="Q327" i="7"/>
  <c r="Q198" i="7"/>
  <c r="Q101" i="7"/>
  <c r="Q100" i="7"/>
  <c r="Q356" i="7"/>
  <c r="Q265" i="7"/>
  <c r="Q171" i="7"/>
  <c r="Q76" i="7"/>
  <c r="Q332" i="7"/>
  <c r="Q237" i="7"/>
  <c r="Q142" i="7"/>
  <c r="Q47" i="7"/>
  <c r="Q303" i="7"/>
  <c r="Q208" i="7"/>
  <c r="Q227" i="7"/>
  <c r="Q66" i="7"/>
  <c r="Q346" i="7"/>
  <c r="Q216" i="7"/>
  <c r="Q87" i="7"/>
  <c r="Q277" i="7"/>
  <c r="Q181" i="7"/>
  <c r="Q83" i="7"/>
  <c r="Q337" i="7"/>
  <c r="Q202" i="7"/>
  <c r="Q40" i="7"/>
  <c r="Q295" i="7"/>
  <c r="Q166" i="7"/>
  <c r="Q116" i="7"/>
  <c r="Q372" i="7"/>
  <c r="Q281" i="7"/>
  <c r="Q187" i="7"/>
  <c r="Q92" i="7"/>
  <c r="Q348" i="7"/>
  <c r="Q253" i="7"/>
  <c r="Q158" i="7"/>
  <c r="Q63" i="7"/>
  <c r="Q319" i="7"/>
  <c r="Q224" i="7"/>
  <c r="Q195" i="7"/>
  <c r="Q314" i="7"/>
  <c r="Q184" i="7"/>
  <c r="Q55" i="7"/>
  <c r="Q51" i="7"/>
  <c r="Q305" i="7"/>
  <c r="Q170" i="7"/>
  <c r="Q263" i="7"/>
  <c r="Q134" i="7"/>
  <c r="Q132" i="7"/>
  <c r="Q41" i="7"/>
  <c r="Q297" i="7"/>
  <c r="Q203" i="7"/>
  <c r="Q108" i="7"/>
  <c r="Q364" i="7"/>
  <c r="Q269" i="7"/>
  <c r="Q174" i="7"/>
  <c r="Q79" i="7"/>
  <c r="Q335" i="7"/>
  <c r="Q240" i="7"/>
  <c r="Q163" i="7"/>
  <c r="Q385" i="7"/>
  <c r="Q282" i="7"/>
  <c r="Q152" i="7"/>
  <c r="Q57" i="7"/>
  <c r="Q190" i="7"/>
  <c r="Q250" i="7"/>
  <c r="AE34" i="6"/>
  <c r="AF34" i="6" s="1"/>
  <c r="AF32" i="6"/>
  <c r="AG53" i="6"/>
  <c r="AH53" i="6" s="1"/>
  <c r="W76" i="6"/>
  <c r="AD33" i="6"/>
  <c r="AB33" i="6"/>
  <c r="F37" i="6"/>
  <c r="G37" i="6" s="1"/>
  <c r="G228" i="6"/>
  <c r="G377" i="6"/>
  <c r="G121" i="6"/>
  <c r="G152" i="6"/>
  <c r="G183" i="6"/>
  <c r="G214" i="6"/>
  <c r="G245" i="6"/>
  <c r="G68" i="6"/>
  <c r="G275" i="6"/>
  <c r="G290" i="6"/>
  <c r="G305" i="6"/>
  <c r="G49" i="6"/>
  <c r="G224" i="6"/>
  <c r="G239" i="6"/>
  <c r="G270" i="6"/>
  <c r="G317" i="6"/>
  <c r="G61" i="6"/>
  <c r="G348" i="6"/>
  <c r="G92" i="6"/>
  <c r="G379" i="6"/>
  <c r="G123" i="6"/>
  <c r="G356" i="6"/>
  <c r="G168" i="6"/>
  <c r="G261" i="6"/>
  <c r="G65" i="6"/>
  <c r="G255" i="6"/>
  <c r="G364" i="6"/>
  <c r="G361" i="6"/>
  <c r="G105" i="6"/>
  <c r="G136" i="6"/>
  <c r="G167" i="6"/>
  <c r="G198" i="6"/>
  <c r="G229" i="6"/>
  <c r="G52" i="6"/>
  <c r="G259" i="6"/>
  <c r="G274" i="6"/>
  <c r="G289" i="6"/>
  <c r="G208" i="6"/>
  <c r="G223" i="6"/>
  <c r="G254" i="6"/>
  <c r="G301" i="6"/>
  <c r="G45" i="6"/>
  <c r="G332" i="6"/>
  <c r="G76" i="6"/>
  <c r="G363" i="6"/>
  <c r="G107" i="6"/>
  <c r="G122" i="6"/>
  <c r="G345" i="6"/>
  <c r="G89" i="6"/>
  <c r="G376" i="6"/>
  <c r="G120" i="6"/>
  <c r="G151" i="6"/>
  <c r="G182" i="6"/>
  <c r="G213" i="6"/>
  <c r="G243" i="6"/>
  <c r="G258" i="6"/>
  <c r="G273" i="6"/>
  <c r="G192" i="6"/>
  <c r="G207" i="6"/>
  <c r="G238" i="6"/>
  <c r="G285" i="6"/>
  <c r="G316" i="6"/>
  <c r="G60" i="6"/>
  <c r="G347" i="6"/>
  <c r="G91" i="6"/>
  <c r="G324" i="6"/>
  <c r="G330" i="6"/>
  <c r="G329" i="6"/>
  <c r="G73" i="6"/>
  <c r="G360" i="6"/>
  <c r="G104" i="6"/>
  <c r="G135" i="6"/>
  <c r="G166" i="6"/>
  <c r="G197" i="6"/>
  <c r="G227" i="6"/>
  <c r="G242" i="6"/>
  <c r="G257" i="6"/>
  <c r="G176" i="6"/>
  <c r="G191" i="6"/>
  <c r="G222" i="6"/>
  <c r="G269" i="6"/>
  <c r="G300" i="6"/>
  <c r="G44" i="6"/>
  <c r="G331" i="6"/>
  <c r="G75" i="6"/>
  <c r="G291" i="6"/>
  <c r="G202" i="6"/>
  <c r="G313" i="6"/>
  <c r="G57" i="6"/>
  <c r="G344" i="6"/>
  <c r="G88" i="6"/>
  <c r="G375" i="6"/>
  <c r="G119" i="6"/>
  <c r="G150" i="6"/>
  <c r="G181" i="6"/>
  <c r="G211" i="6"/>
  <c r="G226" i="6"/>
  <c r="G241" i="6"/>
  <c r="G160" i="6"/>
  <c r="G175" i="6"/>
  <c r="G206" i="6"/>
  <c r="G253" i="6"/>
  <c r="G284" i="6"/>
  <c r="G315" i="6"/>
  <c r="G59" i="6"/>
  <c r="G372" i="6"/>
  <c r="G362" i="6"/>
  <c r="G260" i="6"/>
  <c r="G297" i="6"/>
  <c r="G41" i="6"/>
  <c r="G328" i="6"/>
  <c r="G72" i="6"/>
  <c r="G359" i="6"/>
  <c r="G103" i="6"/>
  <c r="G134" i="6"/>
  <c r="G165" i="6"/>
  <c r="G195" i="6"/>
  <c r="G210" i="6"/>
  <c r="G225" i="6"/>
  <c r="G144" i="6"/>
  <c r="G159" i="6"/>
  <c r="G190" i="6"/>
  <c r="G237" i="6"/>
  <c r="G268" i="6"/>
  <c r="G299" i="6"/>
  <c r="G43" i="6"/>
  <c r="G314" i="6"/>
  <c r="G186" i="6"/>
  <c r="G244" i="6"/>
  <c r="G234" i="6"/>
  <c r="G58" i="6"/>
  <c r="G281" i="6"/>
  <c r="G312" i="6"/>
  <c r="G56" i="6"/>
  <c r="G343" i="6"/>
  <c r="G87" i="6"/>
  <c r="G374" i="6"/>
  <c r="G118" i="6"/>
  <c r="G149" i="6"/>
  <c r="G179" i="6"/>
  <c r="G194" i="6"/>
  <c r="G209" i="6"/>
  <c r="G384" i="6"/>
  <c r="G128" i="6"/>
  <c r="G143" i="6"/>
  <c r="G174" i="6"/>
  <c r="G221" i="6"/>
  <c r="G252" i="6"/>
  <c r="G283" i="6"/>
  <c r="G137" i="6"/>
  <c r="G199" i="6"/>
  <c r="G50" i="6"/>
  <c r="G77" i="6"/>
  <c r="G265" i="6"/>
  <c r="G296" i="6"/>
  <c r="G40" i="6"/>
  <c r="G327" i="6"/>
  <c r="G71" i="6"/>
  <c r="G358" i="6"/>
  <c r="G102" i="6"/>
  <c r="G133" i="6"/>
  <c r="G163" i="6"/>
  <c r="G178" i="6"/>
  <c r="G193" i="6"/>
  <c r="G368" i="6"/>
  <c r="G112" i="6"/>
  <c r="G383" i="6"/>
  <c r="G127" i="6"/>
  <c r="G158" i="6"/>
  <c r="G205" i="6"/>
  <c r="G236" i="6"/>
  <c r="G267" i="6"/>
  <c r="G74" i="6"/>
  <c r="G249" i="6"/>
  <c r="G280" i="6"/>
  <c r="G311" i="6"/>
  <c r="G55" i="6"/>
  <c r="G342" i="6"/>
  <c r="G86" i="6"/>
  <c r="G373" i="6"/>
  <c r="G117" i="6"/>
  <c r="G196" i="6"/>
  <c r="G147" i="6"/>
  <c r="G162" i="6"/>
  <c r="G177" i="6"/>
  <c r="G352" i="6"/>
  <c r="G96" i="6"/>
  <c r="G367" i="6"/>
  <c r="G111" i="6"/>
  <c r="G142" i="6"/>
  <c r="G189" i="6"/>
  <c r="G220" i="6"/>
  <c r="G251" i="6"/>
  <c r="G321" i="6"/>
  <c r="G233" i="6"/>
  <c r="G264" i="6"/>
  <c r="G295" i="6"/>
  <c r="G39" i="6"/>
  <c r="G326" i="6"/>
  <c r="G70" i="6"/>
  <c r="G357" i="6"/>
  <c r="G101" i="6"/>
  <c r="G180" i="6"/>
  <c r="G131" i="6"/>
  <c r="G146" i="6"/>
  <c r="G161" i="6"/>
  <c r="G336" i="6"/>
  <c r="G80" i="6"/>
  <c r="G351" i="6"/>
  <c r="G95" i="6"/>
  <c r="G382" i="6"/>
  <c r="G126" i="6"/>
  <c r="G173" i="6"/>
  <c r="G204" i="6"/>
  <c r="G235" i="6"/>
  <c r="G240" i="6"/>
  <c r="G286" i="6"/>
  <c r="G292" i="6"/>
  <c r="G308" i="6"/>
  <c r="G340" i="6"/>
  <c r="G282" i="6"/>
  <c r="G217" i="6"/>
  <c r="G248" i="6"/>
  <c r="G279" i="6"/>
  <c r="G310" i="6"/>
  <c r="G54" i="6"/>
  <c r="G341" i="6"/>
  <c r="G85" i="6"/>
  <c r="G164" i="6"/>
  <c r="G371" i="6"/>
  <c r="G115" i="6"/>
  <c r="G130" i="6"/>
  <c r="G145" i="6"/>
  <c r="G320" i="6"/>
  <c r="G64" i="6"/>
  <c r="G335" i="6"/>
  <c r="G79" i="6"/>
  <c r="G366" i="6"/>
  <c r="G110" i="6"/>
  <c r="G157" i="6"/>
  <c r="G188" i="6"/>
  <c r="G219" i="6"/>
  <c r="G139" i="6"/>
  <c r="G250" i="6"/>
  <c r="G212" i="6"/>
  <c r="G106" i="6"/>
  <c r="G276" i="6"/>
  <c r="G201" i="6"/>
  <c r="G232" i="6"/>
  <c r="G263" i="6"/>
  <c r="G294" i="6"/>
  <c r="G38" i="6"/>
  <c r="G325" i="6"/>
  <c r="G69" i="6"/>
  <c r="G148" i="6"/>
  <c r="G355" i="6"/>
  <c r="G99" i="6"/>
  <c r="G370" i="6"/>
  <c r="G114" i="6"/>
  <c r="G385" i="6"/>
  <c r="G129" i="6"/>
  <c r="G304" i="6"/>
  <c r="G48" i="6"/>
  <c r="G319" i="6"/>
  <c r="G63" i="6"/>
  <c r="G350" i="6"/>
  <c r="G94" i="6"/>
  <c r="G141" i="6"/>
  <c r="G172" i="6"/>
  <c r="G203" i="6"/>
  <c r="G378" i="6"/>
  <c r="G42" i="6"/>
  <c r="G346" i="6"/>
  <c r="G90" i="6"/>
  <c r="G185" i="6"/>
  <c r="G216" i="6"/>
  <c r="G247" i="6"/>
  <c r="G278" i="6"/>
  <c r="G309" i="6"/>
  <c r="G53" i="6"/>
  <c r="G132" i="6"/>
  <c r="G339" i="6"/>
  <c r="G83" i="6"/>
  <c r="G354" i="6"/>
  <c r="G98" i="6"/>
  <c r="G369" i="6"/>
  <c r="G113" i="6"/>
  <c r="G288" i="6"/>
  <c r="G303" i="6"/>
  <c r="G47" i="6"/>
  <c r="G334" i="6"/>
  <c r="G78" i="6"/>
  <c r="G381" i="6"/>
  <c r="G125" i="6"/>
  <c r="G156" i="6"/>
  <c r="G187" i="6"/>
  <c r="G170" i="6"/>
  <c r="G218" i="6"/>
  <c r="G298" i="6"/>
  <c r="G169" i="6"/>
  <c r="G200" i="6"/>
  <c r="G231" i="6"/>
  <c r="G262" i="6"/>
  <c r="G293" i="6"/>
  <c r="G116" i="6"/>
  <c r="G323" i="6"/>
  <c r="G67" i="6"/>
  <c r="G338" i="6"/>
  <c r="G82" i="6"/>
  <c r="G353" i="6"/>
  <c r="G97" i="6"/>
  <c r="G272" i="6"/>
  <c r="G287" i="6"/>
  <c r="G318" i="6"/>
  <c r="G62" i="6"/>
  <c r="G365" i="6"/>
  <c r="G109" i="6"/>
  <c r="G140" i="6"/>
  <c r="G171" i="6"/>
  <c r="G333" i="6"/>
  <c r="G154" i="6"/>
  <c r="G266" i="6"/>
  <c r="G138" i="6"/>
  <c r="G153" i="6"/>
  <c r="G184" i="6"/>
  <c r="G215" i="6"/>
  <c r="G246" i="6"/>
  <c r="G277" i="6"/>
  <c r="G100" i="6"/>
  <c r="G307" i="6"/>
  <c r="G51" i="6"/>
  <c r="G322" i="6"/>
  <c r="G66" i="6"/>
  <c r="G337" i="6"/>
  <c r="G81" i="6"/>
  <c r="G256" i="6"/>
  <c r="G271" i="6"/>
  <c r="G302" i="6"/>
  <c r="G46" i="6"/>
  <c r="G349" i="6"/>
  <c r="G93" i="6"/>
  <c r="G380" i="6"/>
  <c r="G124" i="6"/>
  <c r="G155" i="6"/>
  <c r="G230" i="6"/>
  <c r="G84" i="6"/>
  <c r="G306" i="6"/>
  <c r="G108" i="6"/>
  <c r="Q183" i="6"/>
  <c r="Q56" i="6"/>
  <c r="Q312" i="6"/>
  <c r="Q217" i="6"/>
  <c r="Q122" i="6"/>
  <c r="Q378" i="6"/>
  <c r="Q283" i="6"/>
  <c r="Q188" i="6"/>
  <c r="Q93" i="6"/>
  <c r="Q349" i="6"/>
  <c r="Q254" i="6"/>
  <c r="Q159" i="6"/>
  <c r="Q64" i="6"/>
  <c r="Q320" i="6"/>
  <c r="Q225" i="6"/>
  <c r="Q130" i="6"/>
  <c r="Q51" i="6"/>
  <c r="Q307" i="6"/>
  <c r="Q228" i="6"/>
  <c r="Q149" i="6"/>
  <c r="Q54" i="6"/>
  <c r="Q310" i="6"/>
  <c r="Q40" i="6"/>
  <c r="Q77" i="6"/>
  <c r="Q209" i="6"/>
  <c r="Q291" i="6"/>
  <c r="Q38" i="6"/>
  <c r="Q72" i="6"/>
  <c r="Q328" i="6"/>
  <c r="Q233" i="6"/>
  <c r="Q138" i="6"/>
  <c r="Q43" i="6"/>
  <c r="Q299" i="6"/>
  <c r="Q204" i="6"/>
  <c r="Q109" i="6"/>
  <c r="Q365" i="6"/>
  <c r="Q270" i="6"/>
  <c r="Q175" i="6"/>
  <c r="Q80" i="6"/>
  <c r="Q336" i="6"/>
  <c r="Q241" i="6"/>
  <c r="Q146" i="6"/>
  <c r="Q67" i="6"/>
  <c r="Q323" i="6"/>
  <c r="Q244" i="6"/>
  <c r="Q165" i="6"/>
  <c r="Q70" i="6"/>
  <c r="Q326" i="6"/>
  <c r="Q304" i="6"/>
  <c r="Q88" i="6"/>
  <c r="Q344" i="6"/>
  <c r="Q249" i="6"/>
  <c r="Q154" i="6"/>
  <c r="Q59" i="6"/>
  <c r="Q315" i="6"/>
  <c r="Q220" i="6"/>
  <c r="Q125" i="6"/>
  <c r="Q381" i="6"/>
  <c r="Q286" i="6"/>
  <c r="Q191" i="6"/>
  <c r="Q96" i="6"/>
  <c r="Q352" i="6"/>
  <c r="Q257" i="6"/>
  <c r="Q162" i="6"/>
  <c r="Q83" i="6"/>
  <c r="Q339" i="6"/>
  <c r="Q260" i="6"/>
  <c r="Q181" i="6"/>
  <c r="Q86" i="6"/>
  <c r="Q342" i="6"/>
  <c r="Q296" i="6"/>
  <c r="Q104" i="6"/>
  <c r="Q360" i="6"/>
  <c r="Q265" i="6"/>
  <c r="Q170" i="6"/>
  <c r="Q75" i="6"/>
  <c r="Q331" i="6"/>
  <c r="Q236" i="6"/>
  <c r="Q141" i="6"/>
  <c r="Q46" i="6"/>
  <c r="Q302" i="6"/>
  <c r="Q207" i="6"/>
  <c r="Q112" i="6"/>
  <c r="Q368" i="6"/>
  <c r="Q273" i="6"/>
  <c r="Q178" i="6"/>
  <c r="Q99" i="6"/>
  <c r="Q355" i="6"/>
  <c r="Q276" i="6"/>
  <c r="Q197" i="6"/>
  <c r="Q102" i="6"/>
  <c r="Q358" i="6"/>
  <c r="Q133" i="6"/>
  <c r="Q120" i="6"/>
  <c r="Q376" i="6"/>
  <c r="Q281" i="6"/>
  <c r="Q186" i="6"/>
  <c r="Q91" i="6"/>
  <c r="Q347" i="6"/>
  <c r="Q252" i="6"/>
  <c r="Q157" i="6"/>
  <c r="Q62" i="6"/>
  <c r="Q318" i="6"/>
  <c r="Q223" i="6"/>
  <c r="Q128" i="6"/>
  <c r="Q384" i="6"/>
  <c r="Q289" i="6"/>
  <c r="Q194" i="6"/>
  <c r="Q115" i="6"/>
  <c r="Q371" i="6"/>
  <c r="Q292" i="6"/>
  <c r="Q213" i="6"/>
  <c r="Q118" i="6"/>
  <c r="Q374" i="6"/>
  <c r="Q136" i="6"/>
  <c r="Q41" i="6"/>
  <c r="Q297" i="6"/>
  <c r="Q202" i="6"/>
  <c r="Q107" i="6"/>
  <c r="Q363" i="6"/>
  <c r="Q268" i="6"/>
  <c r="Q173" i="6"/>
  <c r="Q78" i="6"/>
  <c r="Q334" i="6"/>
  <c r="Q239" i="6"/>
  <c r="Q144" i="6"/>
  <c r="Q49" i="6"/>
  <c r="Q305" i="6"/>
  <c r="Q210" i="6"/>
  <c r="Q131" i="6"/>
  <c r="Q52" i="6"/>
  <c r="Q308" i="6"/>
  <c r="Q229" i="6"/>
  <c r="Q134" i="6"/>
  <c r="Q167" i="6"/>
  <c r="Q267" i="6"/>
  <c r="Q295" i="6"/>
  <c r="Q152" i="6"/>
  <c r="Q57" i="6"/>
  <c r="Q313" i="6"/>
  <c r="Q218" i="6"/>
  <c r="Q123" i="6"/>
  <c r="Q379" i="6"/>
  <c r="Q284" i="6"/>
  <c r="Q189" i="6"/>
  <c r="Q94" i="6"/>
  <c r="Q350" i="6"/>
  <c r="Q255" i="6"/>
  <c r="Q160" i="6"/>
  <c r="Q65" i="6"/>
  <c r="Q321" i="6"/>
  <c r="Q226" i="6"/>
  <c r="Q147" i="6"/>
  <c r="Q68" i="6"/>
  <c r="Q324" i="6"/>
  <c r="Q245" i="6"/>
  <c r="Q150" i="6"/>
  <c r="Q151" i="6"/>
  <c r="Q143" i="6"/>
  <c r="Q212" i="6"/>
  <c r="Q311" i="6"/>
  <c r="Q55" i="6"/>
  <c r="Q39" i="6"/>
  <c r="Q168" i="6"/>
  <c r="Q73" i="6"/>
  <c r="Q329" i="6"/>
  <c r="Q234" i="6"/>
  <c r="Q139" i="6"/>
  <c r="Q44" i="6"/>
  <c r="Q300" i="6"/>
  <c r="Q205" i="6"/>
  <c r="Q110" i="6"/>
  <c r="Q366" i="6"/>
  <c r="Q271" i="6"/>
  <c r="Q176" i="6"/>
  <c r="Q81" i="6"/>
  <c r="Q337" i="6"/>
  <c r="Q242" i="6"/>
  <c r="Q163" i="6"/>
  <c r="Q84" i="6"/>
  <c r="Q340" i="6"/>
  <c r="Q261" i="6"/>
  <c r="Q166" i="6"/>
  <c r="Q135" i="6"/>
  <c r="Q370" i="6"/>
  <c r="Q279" i="6"/>
  <c r="Q184" i="6"/>
  <c r="Q89" i="6"/>
  <c r="Q345" i="6"/>
  <c r="Q250" i="6"/>
  <c r="Q155" i="6"/>
  <c r="Q60" i="6"/>
  <c r="Q316" i="6"/>
  <c r="Q221" i="6"/>
  <c r="Q126" i="6"/>
  <c r="Q382" i="6"/>
  <c r="Q287" i="6"/>
  <c r="Q192" i="6"/>
  <c r="Q97" i="6"/>
  <c r="Q353" i="6"/>
  <c r="Q258" i="6"/>
  <c r="Q179" i="6"/>
  <c r="Q100" i="6"/>
  <c r="Q356" i="6"/>
  <c r="Q277" i="6"/>
  <c r="Q182" i="6"/>
  <c r="Q375" i="6"/>
  <c r="Q172" i="6"/>
  <c r="Q263" i="6"/>
  <c r="Q200" i="6"/>
  <c r="Q105" i="6"/>
  <c r="Q361" i="6"/>
  <c r="Q266" i="6"/>
  <c r="Q171" i="6"/>
  <c r="Q76" i="6"/>
  <c r="Q332" i="6"/>
  <c r="Q237" i="6"/>
  <c r="Q142" i="6"/>
  <c r="Q47" i="6"/>
  <c r="Q303" i="6"/>
  <c r="Q208" i="6"/>
  <c r="Q113" i="6"/>
  <c r="Q369" i="6"/>
  <c r="Q274" i="6"/>
  <c r="Q195" i="6"/>
  <c r="Q116" i="6"/>
  <c r="Q372" i="6"/>
  <c r="Q293" i="6"/>
  <c r="Q198" i="6"/>
  <c r="Q119" i="6"/>
  <c r="Q48" i="6"/>
  <c r="Q71" i="6"/>
  <c r="Q247" i="6"/>
  <c r="Q216" i="6"/>
  <c r="Q121" i="6"/>
  <c r="Q377" i="6"/>
  <c r="Q282" i="6"/>
  <c r="Q187" i="6"/>
  <c r="Q92" i="6"/>
  <c r="Q348" i="6"/>
  <c r="Q253" i="6"/>
  <c r="Q158" i="6"/>
  <c r="Q63" i="6"/>
  <c r="Q319" i="6"/>
  <c r="Q224" i="6"/>
  <c r="Q129" i="6"/>
  <c r="Q385" i="6"/>
  <c r="Q290" i="6"/>
  <c r="Q211" i="6"/>
  <c r="Q132" i="6"/>
  <c r="Q53" i="6"/>
  <c r="Q309" i="6"/>
  <c r="Q214" i="6"/>
  <c r="Q359" i="6"/>
  <c r="Q106" i="6"/>
  <c r="Q231" i="6"/>
  <c r="Q232" i="6"/>
  <c r="Q137" i="6"/>
  <c r="Q42" i="6"/>
  <c r="Q298" i="6"/>
  <c r="Q203" i="6"/>
  <c r="Q108" i="6"/>
  <c r="Q364" i="6"/>
  <c r="Q269" i="6"/>
  <c r="Q174" i="6"/>
  <c r="Q79" i="6"/>
  <c r="Q335" i="6"/>
  <c r="Q240" i="6"/>
  <c r="Q145" i="6"/>
  <c r="Q50" i="6"/>
  <c r="Q306" i="6"/>
  <c r="Q227" i="6"/>
  <c r="Q148" i="6"/>
  <c r="Q69" i="6"/>
  <c r="Q325" i="6"/>
  <c r="Q230" i="6"/>
  <c r="Q103" i="6"/>
  <c r="Q362" i="6"/>
  <c r="Q215" i="6"/>
  <c r="Q248" i="6"/>
  <c r="Q153" i="6"/>
  <c r="Q58" i="6"/>
  <c r="Q314" i="6"/>
  <c r="Q219" i="6"/>
  <c r="Q124" i="6"/>
  <c r="Q380" i="6"/>
  <c r="Q285" i="6"/>
  <c r="Q190" i="6"/>
  <c r="Q95" i="6"/>
  <c r="Q351" i="6"/>
  <c r="Q256" i="6"/>
  <c r="Q161" i="6"/>
  <c r="Q66" i="6"/>
  <c r="Q322" i="6"/>
  <c r="Q243" i="6"/>
  <c r="Q164" i="6"/>
  <c r="Q85" i="6"/>
  <c r="Q341" i="6"/>
  <c r="Q246" i="6"/>
  <c r="Q343" i="6"/>
  <c r="Q238" i="6"/>
  <c r="Q199" i="6"/>
  <c r="Q264" i="6"/>
  <c r="Q169" i="6"/>
  <c r="Q74" i="6"/>
  <c r="Q330" i="6"/>
  <c r="Q235" i="6"/>
  <c r="Q140" i="6"/>
  <c r="Q45" i="6"/>
  <c r="Q301" i="6"/>
  <c r="Q206" i="6"/>
  <c r="Q111" i="6"/>
  <c r="Q367" i="6"/>
  <c r="Q272" i="6"/>
  <c r="Q177" i="6"/>
  <c r="Q82" i="6"/>
  <c r="Q338" i="6"/>
  <c r="Q259" i="6"/>
  <c r="Q180" i="6"/>
  <c r="Q101" i="6"/>
  <c r="Q357" i="6"/>
  <c r="Q262" i="6"/>
  <c r="Q87" i="6"/>
  <c r="Q333" i="6"/>
  <c r="P37" i="6"/>
  <c r="Q37" i="6" s="1"/>
  <c r="Q280" i="6"/>
  <c r="Q185" i="6"/>
  <c r="Q90" i="6"/>
  <c r="Q346" i="6"/>
  <c r="Q251" i="6"/>
  <c r="Q156" i="6"/>
  <c r="Q61" i="6"/>
  <c r="Q317" i="6"/>
  <c r="Q222" i="6"/>
  <c r="Q127" i="6"/>
  <c r="Q383" i="6"/>
  <c r="Q288" i="6"/>
  <c r="Q193" i="6"/>
  <c r="Q98" i="6"/>
  <c r="Q354" i="6"/>
  <c r="Q275" i="6"/>
  <c r="Q196" i="6"/>
  <c r="Q117" i="6"/>
  <c r="Q373" i="6"/>
  <c r="Q278" i="6"/>
  <c r="Q327" i="6"/>
  <c r="Q201" i="6"/>
  <c r="Q114" i="6"/>
  <c r="Q294" i="6"/>
  <c r="W91" i="5"/>
  <c r="W90" i="5"/>
  <c r="AD63" i="9"/>
  <c r="AD60" i="8"/>
  <c r="AB49" i="8"/>
  <c r="AB52" i="7"/>
  <c r="AB60" i="7"/>
  <c r="AD57" i="6"/>
  <c r="W73" i="1"/>
  <c r="P37" i="4"/>
  <c r="Q37" i="4" s="1"/>
  <c r="Q130" i="4"/>
  <c r="Q259" i="4"/>
  <c r="Q51" i="4"/>
  <c r="Q56" i="4"/>
  <c r="Q354" i="4"/>
  <c r="Q147" i="4"/>
  <c r="Q340" i="4"/>
  <c r="Q276" i="4"/>
  <c r="Q102" i="4"/>
  <c r="Q132" i="4"/>
  <c r="Q222" i="4"/>
  <c r="Q109" i="4"/>
  <c r="Q228" i="4"/>
  <c r="Q193" i="4"/>
  <c r="Q53" i="4"/>
  <c r="Q103" i="4"/>
  <c r="Q186" i="4"/>
  <c r="Q256" i="4"/>
  <c r="Q305" i="4"/>
  <c r="Q293" i="4"/>
  <c r="Q281" i="4"/>
  <c r="Q346" i="4"/>
  <c r="Q379" i="4"/>
  <c r="Q221" i="4"/>
  <c r="Q206" i="4"/>
  <c r="Q358" i="4"/>
  <c r="Q240" i="4"/>
  <c r="Q363" i="4"/>
  <c r="Q136" i="4"/>
  <c r="Q83" i="4"/>
  <c r="Q99" i="4"/>
  <c r="Q108" i="4"/>
  <c r="Q70" i="4"/>
  <c r="Q59" i="4"/>
  <c r="Q176" i="4"/>
  <c r="Q350" i="4"/>
  <c r="Q131" i="4"/>
  <c r="Q162" i="4"/>
  <c r="Q295" i="4"/>
  <c r="Q125" i="4"/>
  <c r="Q274" i="4"/>
  <c r="Q47" i="4"/>
  <c r="Q209" i="4"/>
  <c r="Q69" i="4"/>
  <c r="Q119" i="4"/>
  <c r="Q202" i="4"/>
  <c r="Q223" i="4"/>
  <c r="Q272" i="4"/>
  <c r="Q321" i="4"/>
  <c r="Q309" i="4"/>
  <c r="Q297" i="4"/>
  <c r="Q362" i="4"/>
  <c r="Q237" i="4"/>
  <c r="Q137" i="4"/>
  <c r="Q263" i="4"/>
  <c r="Q148" i="4"/>
  <c r="Q156" i="4"/>
  <c r="Q120" i="4"/>
  <c r="Q88" i="4"/>
  <c r="Q203" i="4"/>
  <c r="Q160" i="4"/>
  <c r="Q188" i="4"/>
  <c r="Q372" i="4"/>
  <c r="Q141" i="4"/>
  <c r="Q311" i="4"/>
  <c r="Q63" i="4"/>
  <c r="Q238" i="4"/>
  <c r="Q85" i="4"/>
  <c r="Q135" i="4"/>
  <c r="Q218" i="4"/>
  <c r="Q239" i="4"/>
  <c r="Q288" i="4"/>
  <c r="Q337" i="4"/>
  <c r="Q325" i="4"/>
  <c r="Q232" i="4"/>
  <c r="Q313" i="4"/>
  <c r="Q378" i="4"/>
  <c r="Q253" i="4"/>
  <c r="Q84" i="4"/>
  <c r="Q198" i="4"/>
  <c r="Q210" i="4"/>
  <c r="Q169" i="4"/>
  <c r="Q116" i="4"/>
  <c r="Q258" i="4"/>
  <c r="Q187" i="4"/>
  <c r="Q217" i="4"/>
  <c r="Q157" i="4"/>
  <c r="Q356" i="4"/>
  <c r="Q79" i="4"/>
  <c r="Q278" i="4"/>
  <c r="Q101" i="4"/>
  <c r="Q151" i="4"/>
  <c r="Q260" i="4"/>
  <c r="Q255" i="4"/>
  <c r="Q304" i="4"/>
  <c r="Q353" i="4"/>
  <c r="Q341" i="4"/>
  <c r="Q248" i="4"/>
  <c r="Q329" i="4"/>
  <c r="Q220" i="4"/>
  <c r="Q269" i="4"/>
  <c r="Q330" i="4"/>
  <c r="Q139" i="4"/>
  <c r="Q279" i="4"/>
  <c r="Q307" i="4"/>
  <c r="Q324" i="4"/>
  <c r="Q231" i="4"/>
  <c r="Q146" i="4"/>
  <c r="Q327" i="4"/>
  <c r="Q216" i="4"/>
  <c r="Q292" i="4"/>
  <c r="Q173" i="4"/>
  <c r="Q95" i="4"/>
  <c r="Q323" i="4"/>
  <c r="Q117" i="4"/>
  <c r="Q167" i="4"/>
  <c r="Q306" i="4"/>
  <c r="Q271" i="4"/>
  <c r="Q320" i="4"/>
  <c r="Q369" i="4"/>
  <c r="Q357" i="4"/>
  <c r="Q264" i="4"/>
  <c r="Q345" i="4"/>
  <c r="Q236" i="4"/>
  <c r="Q285" i="4"/>
  <c r="Q166" i="4"/>
  <c r="Q52" i="4"/>
  <c r="Q359" i="4"/>
  <c r="Q172" i="4"/>
  <c r="Q290" i="4"/>
  <c r="Q371" i="4"/>
  <c r="Q189" i="4"/>
  <c r="Q46" i="4"/>
  <c r="Q111" i="4"/>
  <c r="Q366" i="4"/>
  <c r="Q133" i="4"/>
  <c r="Q183" i="4"/>
  <c r="Q343" i="4"/>
  <c r="Q287" i="4"/>
  <c r="Q336" i="4"/>
  <c r="Q385" i="4"/>
  <c r="Q373" i="4"/>
  <c r="Q280" i="4"/>
  <c r="Q361" i="4"/>
  <c r="Q252" i="4"/>
  <c r="Q301" i="4"/>
  <c r="Q180" i="4"/>
  <c r="Q41" i="4"/>
  <c r="Q100" i="4"/>
  <c r="Q72" i="4"/>
  <c r="Q201" i="4"/>
  <c r="Q370" i="4"/>
  <c r="Q205" i="4"/>
  <c r="Q62" i="4"/>
  <c r="Q127" i="4"/>
  <c r="Q149" i="4"/>
  <c r="Q199" i="4"/>
  <c r="Q303" i="4"/>
  <c r="Q352" i="4"/>
  <c r="Q296" i="4"/>
  <c r="Q377" i="4"/>
  <c r="Q219" i="4"/>
  <c r="Q268" i="4"/>
  <c r="Q317" i="4"/>
  <c r="Q262" i="4"/>
  <c r="Q211" i="4"/>
  <c r="Q73" i="4"/>
  <c r="Q104" i="4"/>
  <c r="Q192" i="4"/>
  <c r="Q93" i="4"/>
  <c r="Q289" i="4"/>
  <c r="Q277" i="4"/>
  <c r="Q91" i="4"/>
  <c r="Q152" i="4"/>
  <c r="Q57" i="4"/>
  <c r="Q123" i="4"/>
  <c r="Q247" i="4"/>
  <c r="Q227" i="4"/>
  <c r="Q78" i="4"/>
  <c r="Q143" i="4"/>
  <c r="Q49" i="4"/>
  <c r="Q165" i="4"/>
  <c r="Q215" i="4"/>
  <c r="Q42" i="4"/>
  <c r="Q319" i="4"/>
  <c r="Q368" i="4"/>
  <c r="Q312" i="4"/>
  <c r="Q235" i="4"/>
  <c r="Q284" i="4"/>
  <c r="Q333" i="4"/>
  <c r="Q184" i="4"/>
  <c r="Q140" i="4"/>
  <c r="Q200" i="4"/>
  <c r="Q112" i="4"/>
  <c r="Q171" i="4"/>
  <c r="Q326" i="4"/>
  <c r="Q270" i="4"/>
  <c r="Q94" i="4"/>
  <c r="Q159" i="4"/>
  <c r="Q65" i="4"/>
  <c r="Q181" i="4"/>
  <c r="Q254" i="4"/>
  <c r="Q58" i="4"/>
  <c r="Q335" i="4"/>
  <c r="Q384" i="4"/>
  <c r="Q328" i="4"/>
  <c r="Q251" i="4"/>
  <c r="Q300" i="4"/>
  <c r="Q349" i="4"/>
  <c r="Q118" i="4"/>
  <c r="Q265" i="4"/>
  <c r="Q185" i="4"/>
  <c r="Q195" i="4"/>
  <c r="Q308" i="4"/>
  <c r="Q164" i="4"/>
  <c r="Q242" i="4"/>
  <c r="Q66" i="4"/>
  <c r="Q40" i="4"/>
  <c r="Q310" i="4"/>
  <c r="Q110" i="4"/>
  <c r="Q175" i="4"/>
  <c r="Q81" i="4"/>
  <c r="Q197" i="4"/>
  <c r="Q294" i="4"/>
  <c r="Q74" i="4"/>
  <c r="Q351" i="4"/>
  <c r="Q344" i="4"/>
  <c r="Q234" i="4"/>
  <c r="Q267" i="4"/>
  <c r="Q316" i="4"/>
  <c r="Q365" i="4"/>
  <c r="Q177" i="4"/>
  <c r="Q194" i="4"/>
  <c r="Q286" i="4"/>
  <c r="Q54" i="4"/>
  <c r="Q212" i="4"/>
  <c r="Q375" i="4"/>
  <c r="Q92" i="4"/>
  <c r="Q68" i="4"/>
  <c r="Q50" i="4"/>
  <c r="Q355" i="4"/>
  <c r="Q126" i="4"/>
  <c r="Q191" i="4"/>
  <c r="Q97" i="4"/>
  <c r="Q213" i="4"/>
  <c r="Q339" i="4"/>
  <c r="Q90" i="4"/>
  <c r="Q367" i="4"/>
  <c r="Q360" i="4"/>
  <c r="Q250" i="4"/>
  <c r="Q283" i="4"/>
  <c r="Q332" i="4"/>
  <c r="Q381" i="4"/>
  <c r="Q114" i="4"/>
  <c r="Q38" i="4"/>
  <c r="Q43" i="4"/>
  <c r="Q107" i="4"/>
  <c r="Q338" i="4"/>
  <c r="Q80" i="4"/>
  <c r="Q121" i="4"/>
  <c r="Q98" i="4"/>
  <c r="Q76" i="4"/>
  <c r="Q142" i="4"/>
  <c r="Q207" i="4"/>
  <c r="Q113" i="4"/>
  <c r="Q246" i="4"/>
  <c r="Q382" i="4"/>
  <c r="Q106" i="4"/>
  <c r="Q383" i="4"/>
  <c r="Q225" i="4"/>
  <c r="Q376" i="4"/>
  <c r="Q266" i="4"/>
  <c r="Q299" i="4"/>
  <c r="Q348" i="4"/>
  <c r="Q342" i="4"/>
  <c r="Q214" i="4"/>
  <c r="Q96" i="4"/>
  <c r="Q155" i="4"/>
  <c r="Q67" i="4"/>
  <c r="Q128" i="4"/>
  <c r="Q150" i="4"/>
  <c r="Q124" i="4"/>
  <c r="Q105" i="4"/>
  <c r="Q45" i="4"/>
  <c r="Q158" i="4"/>
  <c r="Q230" i="4"/>
  <c r="Q129" i="4"/>
  <c r="Q291" i="4"/>
  <c r="Q39" i="4"/>
  <c r="Q122" i="4"/>
  <c r="Q241" i="4"/>
  <c r="Q229" i="4"/>
  <c r="Q282" i="4"/>
  <c r="Q315" i="4"/>
  <c r="Q364" i="4"/>
  <c r="Q82" i="4"/>
  <c r="Q64" i="4"/>
  <c r="Q144" i="4"/>
  <c r="Q204" i="4"/>
  <c r="Q115" i="4"/>
  <c r="Q178" i="4"/>
  <c r="Q60" i="4"/>
  <c r="Q179" i="4"/>
  <c r="Q153" i="4"/>
  <c r="Q48" i="4"/>
  <c r="Q134" i="4"/>
  <c r="Q61" i="4"/>
  <c r="Q174" i="4"/>
  <c r="Q275" i="4"/>
  <c r="Q145" i="4"/>
  <c r="Q334" i="4"/>
  <c r="Q55" i="4"/>
  <c r="Q138" i="4"/>
  <c r="Q257" i="4"/>
  <c r="Q245" i="4"/>
  <c r="Q233" i="4"/>
  <c r="Q298" i="4"/>
  <c r="Q331" i="4"/>
  <c r="Q380" i="4"/>
  <c r="Q302" i="4"/>
  <c r="Q86" i="4"/>
  <c r="Q244" i="4"/>
  <c r="Q196" i="4"/>
  <c r="Q322" i="4"/>
  <c r="Q168" i="4"/>
  <c r="Q243" i="4"/>
  <c r="Q89" i="4"/>
  <c r="Q208" i="4"/>
  <c r="Q182" i="4"/>
  <c r="Q44" i="4"/>
  <c r="Q75" i="4"/>
  <c r="Q163" i="4"/>
  <c r="Q77" i="4"/>
  <c r="Q190" i="4"/>
  <c r="Q318" i="4"/>
  <c r="Q161" i="4"/>
  <c r="Q374" i="4"/>
  <c r="Q71" i="4"/>
  <c r="Q154" i="4"/>
  <c r="Q224" i="4"/>
  <c r="Q273" i="4"/>
  <c r="Q261" i="4"/>
  <c r="Q249" i="4"/>
  <c r="Q314" i="4"/>
  <c r="Q347" i="4"/>
  <c r="Q226" i="4"/>
  <c r="Q87" i="4"/>
  <c r="Q170" i="4"/>
  <c r="F37" i="4"/>
  <c r="G37" i="4" s="1"/>
  <c r="G40" i="4"/>
  <c r="G39" i="4"/>
  <c r="G38" i="4"/>
  <c r="AB44" i="4"/>
  <c r="AD61" i="5"/>
  <c r="AD40" i="4"/>
  <c r="AB62" i="5"/>
  <c r="AB51" i="11"/>
  <c r="AB42" i="6"/>
  <c r="AB43" i="6"/>
  <c r="AD44" i="4"/>
  <c r="AB50" i="1"/>
  <c r="AD48" i="10"/>
  <c r="AB62" i="1"/>
  <c r="AB64" i="1"/>
  <c r="AB44" i="5"/>
  <c r="AB49" i="10"/>
  <c r="AD48" i="6"/>
  <c r="AB40" i="1"/>
  <c r="AB50" i="5"/>
  <c r="AD57" i="7"/>
  <c r="AB39" i="1"/>
  <c r="AB42" i="10"/>
  <c r="AB52" i="6"/>
  <c r="AB41" i="7"/>
  <c r="AB45" i="10"/>
  <c r="AB53" i="1"/>
  <c r="AB63" i="4"/>
  <c r="AB48" i="6"/>
  <c r="AD63" i="4"/>
  <c r="AB49" i="5"/>
  <c r="AB45" i="5"/>
  <c r="AD59" i="6"/>
  <c r="AB42" i="9"/>
  <c r="AB52" i="5"/>
  <c r="AB48" i="5"/>
  <c r="AB51" i="5"/>
  <c r="AB63" i="5"/>
  <c r="AD52" i="5"/>
  <c r="AB51" i="7"/>
  <c r="AB63" i="9"/>
  <c r="AD40" i="10"/>
  <c r="AD39" i="11"/>
  <c r="AB39" i="11"/>
  <c r="AB59" i="11"/>
  <c r="AD59" i="11"/>
  <c r="R65" i="11"/>
  <c r="H65" i="11"/>
  <c r="AD56" i="11"/>
  <c r="AB56" i="11"/>
  <c r="AB36" i="11"/>
  <c r="AB37" i="11"/>
  <c r="AD36" i="11"/>
  <c r="W84" i="11"/>
  <c r="W81" i="11"/>
  <c r="W72" i="11"/>
  <c r="W100" i="11"/>
  <c r="W101" i="11"/>
  <c r="W85" i="11"/>
  <c r="W98" i="11"/>
  <c r="W91" i="11"/>
  <c r="W89" i="11"/>
  <c r="W95" i="11"/>
  <c r="W77" i="11"/>
  <c r="W67" i="11"/>
  <c r="W97" i="11"/>
  <c r="W73" i="11"/>
  <c r="W65" i="11"/>
  <c r="AE36" i="11"/>
  <c r="AF34" i="11"/>
  <c r="AG55" i="11" s="1"/>
  <c r="AH55" i="11" s="1"/>
  <c r="W87" i="11"/>
  <c r="W75" i="11"/>
  <c r="W94" i="11"/>
  <c r="W90" i="11"/>
  <c r="AE33" i="11"/>
  <c r="AF31" i="11"/>
  <c r="AG52" i="11" s="1"/>
  <c r="AH52" i="11" s="1"/>
  <c r="W74" i="11"/>
  <c r="W70" i="11"/>
  <c r="W76" i="11"/>
  <c r="AB60" i="11"/>
  <c r="AD60" i="11"/>
  <c r="AB61" i="11"/>
  <c r="W80" i="11"/>
  <c r="AD32" i="11"/>
  <c r="AG53" i="11" s="1"/>
  <c r="AH53" i="11" s="1"/>
  <c r="AB32" i="11"/>
  <c r="W79" i="11"/>
  <c r="W96" i="11"/>
  <c r="W86" i="11"/>
  <c r="W82" i="11"/>
  <c r="AD53" i="11"/>
  <c r="AB53" i="11"/>
  <c r="AB52" i="11"/>
  <c r="AD52" i="11"/>
  <c r="W69" i="11"/>
  <c r="W93" i="11"/>
  <c r="W92" i="11"/>
  <c r="W88" i="11"/>
  <c r="W71" i="11"/>
  <c r="W99" i="11"/>
  <c r="L67" i="11" a="1"/>
  <c r="L67" i="11" s="1"/>
  <c r="T66" i="11"/>
  <c r="W66" i="11"/>
  <c r="W68" i="11"/>
  <c r="AB54" i="11"/>
  <c r="W83" i="11"/>
  <c r="AB55" i="10"/>
  <c r="AB56" i="10"/>
  <c r="AB41" i="10"/>
  <c r="H65" i="10"/>
  <c r="R65" i="10"/>
  <c r="AF34" i="10"/>
  <c r="AG55" i="10" s="1"/>
  <c r="AH55" i="10" s="1"/>
  <c r="AE36" i="10"/>
  <c r="AE35" i="10"/>
  <c r="AF33" i="10"/>
  <c r="AG54" i="10" s="1"/>
  <c r="AH54" i="10" s="1"/>
  <c r="W67" i="10"/>
  <c r="AG53" i="10"/>
  <c r="AH53" i="10" s="1"/>
  <c r="AB64" i="10"/>
  <c r="AD64" i="10"/>
  <c r="W73" i="10"/>
  <c r="L66" i="10" a="1"/>
  <c r="L66" i="10" s="1"/>
  <c r="T65" i="10"/>
  <c r="W74" i="10"/>
  <c r="R65" i="9"/>
  <c r="H65" i="9"/>
  <c r="L66" i="9" a="1"/>
  <c r="L66" i="9" s="1"/>
  <c r="T65" i="9"/>
  <c r="W65" i="9"/>
  <c r="AD55" i="9"/>
  <c r="AB55" i="9"/>
  <c r="AB56" i="9"/>
  <c r="AG53" i="9"/>
  <c r="AH53" i="9" s="1"/>
  <c r="W67" i="9"/>
  <c r="W92" i="9"/>
  <c r="W91" i="9"/>
  <c r="W100" i="9"/>
  <c r="W77" i="9"/>
  <c r="AE36" i="9"/>
  <c r="AF34" i="9"/>
  <c r="AG55" i="9" s="1"/>
  <c r="AH55" i="9" s="1"/>
  <c r="W85" i="9"/>
  <c r="W81" i="9"/>
  <c r="W94" i="9"/>
  <c r="W66" i="9"/>
  <c r="AD50" i="9"/>
  <c r="AB50" i="9"/>
  <c r="W93" i="9"/>
  <c r="W89" i="9"/>
  <c r="W76" i="9"/>
  <c r="W101" i="9"/>
  <c r="W98" i="9"/>
  <c r="W70" i="9"/>
  <c r="AB51" i="9"/>
  <c r="W80" i="9"/>
  <c r="W96" i="9"/>
  <c r="W84" i="9"/>
  <c r="W95" i="9"/>
  <c r="W78" i="9"/>
  <c r="W82" i="9"/>
  <c r="W88" i="9"/>
  <c r="W72" i="9"/>
  <c r="W71" i="9"/>
  <c r="W99" i="9"/>
  <c r="W97" i="9"/>
  <c r="W87" i="9"/>
  <c r="AD43" i="9"/>
  <c r="AB43" i="9"/>
  <c r="AD59" i="9"/>
  <c r="AB59" i="9"/>
  <c r="W74" i="9"/>
  <c r="W83" i="9"/>
  <c r="AE35" i="9"/>
  <c r="AF33" i="9"/>
  <c r="AG54" i="9" s="1"/>
  <c r="AH54" i="9" s="1"/>
  <c r="W90" i="9"/>
  <c r="W73" i="9"/>
  <c r="W69" i="9"/>
  <c r="W86" i="9"/>
  <c r="W75" i="9"/>
  <c r="AD54" i="9"/>
  <c r="AB54" i="9"/>
  <c r="W68" i="9"/>
  <c r="W79" i="9"/>
  <c r="AB64" i="8"/>
  <c r="H65" i="8"/>
  <c r="R65" i="8"/>
  <c r="W90" i="8"/>
  <c r="W96" i="8"/>
  <c r="AB40" i="8"/>
  <c r="AD40" i="8"/>
  <c r="W74" i="8"/>
  <c r="L67" i="8" a="1"/>
  <c r="L67" i="8" s="1"/>
  <c r="T66" i="8"/>
  <c r="W75" i="8"/>
  <c r="AB56" i="8"/>
  <c r="AD56" i="8"/>
  <c r="W72" i="8"/>
  <c r="AD59" i="8"/>
  <c r="AB59" i="8"/>
  <c r="W76" i="8"/>
  <c r="W87" i="8"/>
  <c r="W83" i="8"/>
  <c r="W95" i="8"/>
  <c r="W93" i="8"/>
  <c r="W88" i="8"/>
  <c r="AB32" i="8"/>
  <c r="AD32" i="8"/>
  <c r="AB35" i="8"/>
  <c r="AD35" i="8"/>
  <c r="W67" i="8"/>
  <c r="W89" i="8"/>
  <c r="AE33" i="8"/>
  <c r="AG52" i="8"/>
  <c r="AH52" i="8" s="1"/>
  <c r="W73" i="8"/>
  <c r="AB50" i="8"/>
  <c r="AD50" i="8"/>
  <c r="AB51" i="8"/>
  <c r="AD39" i="8"/>
  <c r="AB39" i="8"/>
  <c r="AD33" i="8"/>
  <c r="AB33" i="8"/>
  <c r="AB34" i="8"/>
  <c r="W79" i="8"/>
  <c r="AF32" i="8"/>
  <c r="AE34" i="8"/>
  <c r="W71" i="8"/>
  <c r="W91" i="8"/>
  <c r="W94" i="8"/>
  <c r="W85" i="8"/>
  <c r="W77" i="8"/>
  <c r="W66" i="8"/>
  <c r="W70" i="8"/>
  <c r="W86" i="8"/>
  <c r="W82" i="8"/>
  <c r="W80" i="8"/>
  <c r="W99" i="8"/>
  <c r="W78" i="8"/>
  <c r="AD44" i="7"/>
  <c r="AB57" i="7"/>
  <c r="AB44" i="7"/>
  <c r="H65" i="7"/>
  <c r="R65" i="7"/>
  <c r="AB42" i="7"/>
  <c r="AD42" i="7"/>
  <c r="W99" i="7"/>
  <c r="AD38" i="7"/>
  <c r="AB38" i="7"/>
  <c r="AD50" i="7"/>
  <c r="AB50" i="7"/>
  <c r="AD59" i="7"/>
  <c r="AB59" i="7"/>
  <c r="W98" i="7"/>
  <c r="W94" i="7"/>
  <c r="AB43" i="7"/>
  <c r="W91" i="7"/>
  <c r="AF34" i="7"/>
  <c r="AG55" i="7" s="1"/>
  <c r="AH55" i="7" s="1"/>
  <c r="AE36" i="7"/>
  <c r="W79" i="7"/>
  <c r="W83" i="7"/>
  <c r="W66" i="7"/>
  <c r="AE37" i="7"/>
  <c r="AF35" i="7"/>
  <c r="AG56" i="7" s="1"/>
  <c r="AH56" i="7" s="1"/>
  <c r="AD46" i="7"/>
  <c r="AB47" i="7"/>
  <c r="AB46" i="7"/>
  <c r="W92" i="7"/>
  <c r="AD62" i="7"/>
  <c r="AB62" i="7"/>
  <c r="AB63" i="7"/>
  <c r="W82" i="7"/>
  <c r="W69" i="7"/>
  <c r="T65" i="7"/>
  <c r="L66" i="7" a="1"/>
  <c r="L66" i="7" s="1"/>
  <c r="W80" i="7"/>
  <c r="W85" i="7"/>
  <c r="W90" i="7"/>
  <c r="AD50" i="6"/>
  <c r="AB51" i="6"/>
  <c r="R65" i="6"/>
  <c r="H65" i="6"/>
  <c r="AD58" i="6"/>
  <c r="AB58" i="6"/>
  <c r="AF33" i="6"/>
  <c r="AG54" i="6" s="1"/>
  <c r="AH54" i="6" s="1"/>
  <c r="AE35" i="6"/>
  <c r="AD45" i="6"/>
  <c r="AB45" i="6"/>
  <c r="AB46" i="6"/>
  <c r="W86" i="6"/>
  <c r="AD37" i="6"/>
  <c r="AB37" i="6"/>
  <c r="AB38" i="6"/>
  <c r="AD38" i="6"/>
  <c r="AB39" i="6"/>
  <c r="W67" i="6"/>
  <c r="L67" i="6" a="1"/>
  <c r="L67" i="6" s="1"/>
  <c r="T66" i="6"/>
  <c r="AD53" i="6"/>
  <c r="AB53" i="6"/>
  <c r="AB54" i="6"/>
  <c r="AB47" i="6"/>
  <c r="AD47" i="6"/>
  <c r="W66" i="6"/>
  <c r="AB59" i="6"/>
  <c r="W84" i="6"/>
  <c r="AD34" i="6"/>
  <c r="AG55" i="6" s="1"/>
  <c r="AH55" i="6" s="1"/>
  <c r="AB34" i="6"/>
  <c r="W100" i="6"/>
  <c r="W101" i="6"/>
  <c r="AB39" i="5"/>
  <c r="AB40" i="5"/>
  <c r="P37" i="5"/>
  <c r="Q37" i="5" s="1"/>
  <c r="Q53" i="5"/>
  <c r="Q69" i="5"/>
  <c r="Q85" i="5"/>
  <c r="Q101" i="5"/>
  <c r="Q117" i="5"/>
  <c r="Q133" i="5"/>
  <c r="Q149" i="5"/>
  <c r="Q165" i="5"/>
  <c r="Q181" i="5"/>
  <c r="Q197" i="5"/>
  <c r="Q213" i="5"/>
  <c r="Q229" i="5"/>
  <c r="Q245" i="5"/>
  <c r="Q261" i="5"/>
  <c r="Q277" i="5"/>
  <c r="Q293" i="5"/>
  <c r="Q309" i="5"/>
  <c r="Q325" i="5"/>
  <c r="Q341" i="5"/>
  <c r="Q357" i="5"/>
  <c r="Q373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193" i="5"/>
  <c r="Q148" i="5"/>
  <c r="Q40" i="5"/>
  <c r="Q56" i="5"/>
  <c r="Q72" i="5"/>
  <c r="Q88" i="5"/>
  <c r="Q104" i="5"/>
  <c r="Q120" i="5"/>
  <c r="Q136" i="5"/>
  <c r="Q152" i="5"/>
  <c r="Q168" i="5"/>
  <c r="Q184" i="5"/>
  <c r="Q200" i="5"/>
  <c r="Q216" i="5"/>
  <c r="Q232" i="5"/>
  <c r="Q248" i="5"/>
  <c r="Q264" i="5"/>
  <c r="Q280" i="5"/>
  <c r="Q296" i="5"/>
  <c r="Q312" i="5"/>
  <c r="Q328" i="5"/>
  <c r="Q344" i="5"/>
  <c r="Q360" i="5"/>
  <c r="Q376" i="5"/>
  <c r="Q129" i="5"/>
  <c r="Q257" i="5"/>
  <c r="Q321" i="5"/>
  <c r="Q385" i="5"/>
  <c r="Q100" i="5"/>
  <c r="Q41" i="5"/>
  <c r="Q57" i="5"/>
  <c r="Q73" i="5"/>
  <c r="Q89" i="5"/>
  <c r="Q105" i="5"/>
  <c r="Q121" i="5"/>
  <c r="Q137" i="5"/>
  <c r="Q153" i="5"/>
  <c r="Q169" i="5"/>
  <c r="Q185" i="5"/>
  <c r="Q201" i="5"/>
  <c r="Q217" i="5"/>
  <c r="Q233" i="5"/>
  <c r="Q249" i="5"/>
  <c r="Q265" i="5"/>
  <c r="Q281" i="5"/>
  <c r="Q297" i="5"/>
  <c r="Q313" i="5"/>
  <c r="Q329" i="5"/>
  <c r="Q345" i="5"/>
  <c r="Q361" i="5"/>
  <c r="Q377" i="5"/>
  <c r="Q97" i="5"/>
  <c r="Q209" i="5"/>
  <c r="Q241" i="5"/>
  <c r="Q305" i="5"/>
  <c r="Q337" i="5"/>
  <c r="Q132" i="5"/>
  <c r="Q42" i="5"/>
  <c r="Q58" i="5"/>
  <c r="Q74" i="5"/>
  <c r="Q90" i="5"/>
  <c r="Q106" i="5"/>
  <c r="Q122" i="5"/>
  <c r="Q138" i="5"/>
  <c r="Q154" i="5"/>
  <c r="Q170" i="5"/>
  <c r="Q186" i="5"/>
  <c r="Q202" i="5"/>
  <c r="Q218" i="5"/>
  <c r="Q234" i="5"/>
  <c r="Q250" i="5"/>
  <c r="Q266" i="5"/>
  <c r="Q282" i="5"/>
  <c r="Q298" i="5"/>
  <c r="Q314" i="5"/>
  <c r="Q330" i="5"/>
  <c r="Q346" i="5"/>
  <c r="Q362" i="5"/>
  <c r="Q378" i="5"/>
  <c r="Q113" i="5"/>
  <c r="Q273" i="5"/>
  <c r="Q353" i="5"/>
  <c r="Q116" i="5"/>
  <c r="Q43" i="5"/>
  <c r="Q59" i="5"/>
  <c r="Q75" i="5"/>
  <c r="Q91" i="5"/>
  <c r="Q107" i="5"/>
  <c r="Q123" i="5"/>
  <c r="Q139" i="5"/>
  <c r="Q155" i="5"/>
  <c r="Q171" i="5"/>
  <c r="Q187" i="5"/>
  <c r="Q203" i="5"/>
  <c r="Q219" i="5"/>
  <c r="Q235" i="5"/>
  <c r="Q251" i="5"/>
  <c r="Q267" i="5"/>
  <c r="Q283" i="5"/>
  <c r="Q299" i="5"/>
  <c r="Q315" i="5"/>
  <c r="Q331" i="5"/>
  <c r="Q347" i="5"/>
  <c r="Q363" i="5"/>
  <c r="Q379" i="5"/>
  <c r="Q49" i="5"/>
  <c r="Q225" i="5"/>
  <c r="Q289" i="5"/>
  <c r="Q369" i="5"/>
  <c r="Q68" i="5"/>
  <c r="Q44" i="5"/>
  <c r="Q60" i="5"/>
  <c r="Q76" i="5"/>
  <c r="Q92" i="5"/>
  <c r="Q108" i="5"/>
  <c r="Q124" i="5"/>
  <c r="Q140" i="5"/>
  <c r="Q156" i="5"/>
  <c r="Q172" i="5"/>
  <c r="Q188" i="5"/>
  <c r="Q204" i="5"/>
  <c r="Q220" i="5"/>
  <c r="Q236" i="5"/>
  <c r="Q252" i="5"/>
  <c r="Q268" i="5"/>
  <c r="Q284" i="5"/>
  <c r="Q300" i="5"/>
  <c r="Q316" i="5"/>
  <c r="Q332" i="5"/>
  <c r="Q348" i="5"/>
  <c r="Q364" i="5"/>
  <c r="Q380" i="5"/>
  <c r="Q145" i="5"/>
  <c r="Q45" i="5"/>
  <c r="Q61" i="5"/>
  <c r="Q77" i="5"/>
  <c r="Q93" i="5"/>
  <c r="Q109" i="5"/>
  <c r="Q125" i="5"/>
  <c r="Q141" i="5"/>
  <c r="Q157" i="5"/>
  <c r="Q173" i="5"/>
  <c r="Q189" i="5"/>
  <c r="Q205" i="5"/>
  <c r="Q221" i="5"/>
  <c r="Q237" i="5"/>
  <c r="Q253" i="5"/>
  <c r="Q269" i="5"/>
  <c r="Q285" i="5"/>
  <c r="Q301" i="5"/>
  <c r="Q317" i="5"/>
  <c r="Q333" i="5"/>
  <c r="Q349" i="5"/>
  <c r="Q365" i="5"/>
  <c r="Q381" i="5"/>
  <c r="Q177" i="5"/>
  <c r="Q84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61" i="5"/>
  <c r="Q244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81" i="5"/>
  <c r="Q164" i="5"/>
  <c r="Q48" i="5"/>
  <c r="Q64" i="5"/>
  <c r="Q80" i="5"/>
  <c r="Q96" i="5"/>
  <c r="Q112" i="5"/>
  <c r="Q128" i="5"/>
  <c r="Q144" i="5"/>
  <c r="Q160" i="5"/>
  <c r="Q176" i="5"/>
  <c r="Q192" i="5"/>
  <c r="Q208" i="5"/>
  <c r="Q224" i="5"/>
  <c r="Q240" i="5"/>
  <c r="Q256" i="5"/>
  <c r="Q272" i="5"/>
  <c r="Q288" i="5"/>
  <c r="Q304" i="5"/>
  <c r="Q320" i="5"/>
  <c r="Q336" i="5"/>
  <c r="Q352" i="5"/>
  <c r="Q368" i="5"/>
  <c r="Q384" i="5"/>
  <c r="Q65" i="5"/>
  <c r="R65" i="5" s="1"/>
  <c r="Q180" i="5"/>
  <c r="Q50" i="5"/>
  <c r="Q66" i="5"/>
  <c r="Q82" i="5"/>
  <c r="Q98" i="5"/>
  <c r="Q114" i="5"/>
  <c r="Q130" i="5"/>
  <c r="Q146" i="5"/>
  <c r="Q162" i="5"/>
  <c r="Q178" i="5"/>
  <c r="Q194" i="5"/>
  <c r="Q210" i="5"/>
  <c r="Q226" i="5"/>
  <c r="Q242" i="5"/>
  <c r="Q258" i="5"/>
  <c r="Q274" i="5"/>
  <c r="Q290" i="5"/>
  <c r="Q306" i="5"/>
  <c r="Q322" i="5"/>
  <c r="Q338" i="5"/>
  <c r="Q354" i="5"/>
  <c r="Q370" i="5"/>
  <c r="Q52" i="5"/>
  <c r="Q196" i="5"/>
  <c r="Q212" i="5"/>
  <c r="Q228" i="5"/>
  <c r="Q260" i="5"/>
  <c r="Q276" i="5"/>
  <c r="Q292" i="5"/>
  <c r="Q308" i="5"/>
  <c r="Q324" i="5"/>
  <c r="Q340" i="5"/>
  <c r="Q356" i="5"/>
  <c r="Q372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AB64" i="5"/>
  <c r="AB57" i="5"/>
  <c r="G380" i="5"/>
  <c r="G372" i="5"/>
  <c r="G364" i="5"/>
  <c r="G356" i="5"/>
  <c r="G348" i="5"/>
  <c r="G340" i="5"/>
  <c r="G381" i="5"/>
  <c r="G373" i="5"/>
  <c r="G365" i="5"/>
  <c r="G357" i="5"/>
  <c r="G349" i="5"/>
  <c r="G341" i="5"/>
  <c r="G382" i="5"/>
  <c r="G374" i="5"/>
  <c r="G366" i="5"/>
  <c r="G358" i="5"/>
  <c r="G350" i="5"/>
  <c r="G383" i="5"/>
  <c r="G375" i="5"/>
  <c r="G367" i="5"/>
  <c r="G359" i="5"/>
  <c r="G351" i="5"/>
  <c r="G343" i="5"/>
  <c r="G384" i="5"/>
  <c r="G376" i="5"/>
  <c r="G368" i="5"/>
  <c r="G360" i="5"/>
  <c r="G352" i="5"/>
  <c r="G385" i="5"/>
  <c r="G377" i="5"/>
  <c r="G369" i="5"/>
  <c r="G361" i="5"/>
  <c r="G353" i="5"/>
  <c r="G345" i="5"/>
  <c r="G378" i="5"/>
  <c r="G370" i="5"/>
  <c r="G362" i="5"/>
  <c r="G354" i="5"/>
  <c r="G346" i="5"/>
  <c r="G338" i="5"/>
  <c r="G337" i="5"/>
  <c r="G326" i="5"/>
  <c r="G318" i="5"/>
  <c r="G310" i="5"/>
  <c r="G347" i="5"/>
  <c r="G344" i="5"/>
  <c r="G327" i="5"/>
  <c r="G319" i="5"/>
  <c r="G311" i="5"/>
  <c r="G303" i="5"/>
  <c r="G379" i="5"/>
  <c r="G328" i="5"/>
  <c r="G320" i="5"/>
  <c r="G312" i="5"/>
  <c r="G304" i="5"/>
  <c r="G296" i="5"/>
  <c r="G371" i="5"/>
  <c r="G335" i="5"/>
  <c r="G329" i="5"/>
  <c r="G321" i="5"/>
  <c r="G313" i="5"/>
  <c r="G305" i="5"/>
  <c r="G297" i="5"/>
  <c r="G289" i="5"/>
  <c r="G363" i="5"/>
  <c r="G342" i="5"/>
  <c r="G330" i="5"/>
  <c r="G322" i="5"/>
  <c r="G314" i="5"/>
  <c r="G306" i="5"/>
  <c r="G355" i="5"/>
  <c r="G331" i="5"/>
  <c r="G323" i="5"/>
  <c r="G315" i="5"/>
  <c r="G307" i="5"/>
  <c r="G336" i="5"/>
  <c r="G332" i="5"/>
  <c r="G324" i="5"/>
  <c r="G301" i="5"/>
  <c r="G294" i="5"/>
  <c r="G290" i="5"/>
  <c r="G285" i="5"/>
  <c r="G277" i="5"/>
  <c r="G269" i="5"/>
  <c r="G261" i="5"/>
  <c r="G253" i="5"/>
  <c r="G245" i="5"/>
  <c r="G278" i="5"/>
  <c r="G270" i="5"/>
  <c r="G262" i="5"/>
  <c r="G291" i="5"/>
  <c r="G286" i="5"/>
  <c r="G300" i="5"/>
  <c r="G279" i="5"/>
  <c r="G271" i="5"/>
  <c r="G263" i="5"/>
  <c r="G295" i="5"/>
  <c r="G308" i="5"/>
  <c r="G287" i="5"/>
  <c r="G280" i="5"/>
  <c r="G272" i="5"/>
  <c r="G264" i="5"/>
  <c r="G309" i="5"/>
  <c r="G339" i="5"/>
  <c r="G325" i="5"/>
  <c r="G299" i="5"/>
  <c r="G292" i="5"/>
  <c r="G281" i="5"/>
  <c r="G273" i="5"/>
  <c r="G265" i="5"/>
  <c r="G333" i="5"/>
  <c r="G288" i="5"/>
  <c r="G282" i="5"/>
  <c r="G274" i="5"/>
  <c r="G266" i="5"/>
  <c r="G316" i="5"/>
  <c r="G293" i="5"/>
  <c r="G283" i="5"/>
  <c r="G275" i="5"/>
  <c r="G267" i="5"/>
  <c r="G302" i="5"/>
  <c r="G250" i="5"/>
  <c r="G238" i="5"/>
  <c r="G230" i="5"/>
  <c r="G222" i="5"/>
  <c r="G214" i="5"/>
  <c r="G206" i="5"/>
  <c r="G198" i="5"/>
  <c r="G317" i="5"/>
  <c r="G257" i="5"/>
  <c r="G255" i="5"/>
  <c r="G239" i="5"/>
  <c r="G231" i="5"/>
  <c r="G223" i="5"/>
  <c r="G215" i="5"/>
  <c r="G251" i="5"/>
  <c r="G246" i="5"/>
  <c r="G240" i="5"/>
  <c r="G232" i="5"/>
  <c r="G224" i="5"/>
  <c r="G216" i="5"/>
  <c r="G298" i="5"/>
  <c r="G252" i="5"/>
  <c r="G247" i="5"/>
  <c r="G241" i="5"/>
  <c r="G233" i="5"/>
  <c r="G225" i="5"/>
  <c r="G217" i="5"/>
  <c r="G334" i="5"/>
  <c r="G260" i="5"/>
  <c r="G242" i="5"/>
  <c r="G234" i="5"/>
  <c r="G226" i="5"/>
  <c r="G218" i="5"/>
  <c r="G256" i="5"/>
  <c r="G259" i="5"/>
  <c r="G248" i="5"/>
  <c r="G243" i="5"/>
  <c r="G235" i="5"/>
  <c r="G227" i="5"/>
  <c r="G219" i="5"/>
  <c r="G284" i="5"/>
  <c r="G276" i="5"/>
  <c r="G268" i="5"/>
  <c r="G244" i="5"/>
  <c r="G236" i="5"/>
  <c r="G228" i="5"/>
  <c r="G220" i="5"/>
  <c r="G258" i="5"/>
  <c r="G202" i="5"/>
  <c r="G195" i="5"/>
  <c r="G188" i="5"/>
  <c r="G180" i="5"/>
  <c r="G172" i="5"/>
  <c r="G164" i="5"/>
  <c r="G156" i="5"/>
  <c r="G148" i="5"/>
  <c r="G229" i="5"/>
  <c r="G209" i="5"/>
  <c r="G199" i="5"/>
  <c r="G189" i="5"/>
  <c r="G181" i="5"/>
  <c r="G173" i="5"/>
  <c r="G165" i="5"/>
  <c r="G157" i="5"/>
  <c r="G196" i="5"/>
  <c r="G203" i="5"/>
  <c r="G190" i="5"/>
  <c r="G182" i="5"/>
  <c r="G174" i="5"/>
  <c r="G166" i="5"/>
  <c r="G158" i="5"/>
  <c r="G150" i="5"/>
  <c r="G212" i="5"/>
  <c r="G254" i="5"/>
  <c r="G221" i="5"/>
  <c r="G200" i="5"/>
  <c r="G191" i="5"/>
  <c r="G183" i="5"/>
  <c r="G175" i="5"/>
  <c r="G167" i="5"/>
  <c r="G159" i="5"/>
  <c r="G249" i="5"/>
  <c r="G210" i="5"/>
  <c r="G197" i="5"/>
  <c r="G192" i="5"/>
  <c r="G184" i="5"/>
  <c r="G176" i="5"/>
  <c r="G168" i="5"/>
  <c r="G207" i="5"/>
  <c r="G204" i="5"/>
  <c r="G193" i="5"/>
  <c r="G185" i="5"/>
  <c r="G177" i="5"/>
  <c r="G169" i="5"/>
  <c r="G201" i="5"/>
  <c r="G208" i="5"/>
  <c r="G194" i="5"/>
  <c r="G145" i="5"/>
  <c r="G187" i="5"/>
  <c r="G153" i="5"/>
  <c r="G138" i="5"/>
  <c r="G130" i="5"/>
  <c r="G122" i="5"/>
  <c r="G114" i="5"/>
  <c r="G237" i="5"/>
  <c r="G213" i="5"/>
  <c r="G160" i="5"/>
  <c r="G146" i="5"/>
  <c r="G139" i="5"/>
  <c r="G131" i="5"/>
  <c r="G162" i="5"/>
  <c r="G140" i="5"/>
  <c r="G132" i="5"/>
  <c r="G124" i="5"/>
  <c r="G211" i="5"/>
  <c r="G147" i="5"/>
  <c r="G205" i="5"/>
  <c r="G154" i="5"/>
  <c r="G151" i="5"/>
  <c r="G141" i="5"/>
  <c r="G133" i="5"/>
  <c r="G125" i="5"/>
  <c r="G142" i="5"/>
  <c r="G134" i="5"/>
  <c r="G178" i="5"/>
  <c r="G161" i="5"/>
  <c r="G152" i="5"/>
  <c r="G143" i="5"/>
  <c r="G135" i="5"/>
  <c r="G155" i="5"/>
  <c r="G186" i="5"/>
  <c r="G170" i="5"/>
  <c r="G149" i="5"/>
  <c r="G144" i="5"/>
  <c r="G136" i="5"/>
  <c r="G123" i="5"/>
  <c r="G121" i="5"/>
  <c r="G119" i="5"/>
  <c r="G106" i="5"/>
  <c r="G98" i="5"/>
  <c r="G90" i="5"/>
  <c r="G82" i="5"/>
  <c r="G74" i="5"/>
  <c r="G126" i="5"/>
  <c r="G163" i="5"/>
  <c r="G107" i="5"/>
  <c r="G99" i="5"/>
  <c r="G91" i="5"/>
  <c r="G83" i="5"/>
  <c r="G117" i="5"/>
  <c r="G137" i="5"/>
  <c r="G108" i="5"/>
  <c r="G100" i="5"/>
  <c r="G92" i="5"/>
  <c r="G84" i="5"/>
  <c r="G76" i="5"/>
  <c r="G109" i="5"/>
  <c r="G101" i="5"/>
  <c r="G93" i="5"/>
  <c r="G85" i="5"/>
  <c r="G77" i="5"/>
  <c r="G69" i="5"/>
  <c r="G120" i="5"/>
  <c r="G115" i="5"/>
  <c r="G110" i="5"/>
  <c r="G102" i="5"/>
  <c r="G94" i="5"/>
  <c r="G86" i="5"/>
  <c r="G78" i="5"/>
  <c r="G118" i="5"/>
  <c r="G179" i="5"/>
  <c r="G129" i="5"/>
  <c r="G111" i="5"/>
  <c r="G103" i="5"/>
  <c r="G95" i="5"/>
  <c r="G87" i="5"/>
  <c r="G171" i="5"/>
  <c r="G116" i="5"/>
  <c r="G112" i="5"/>
  <c r="G104" i="5"/>
  <c r="G96" i="5"/>
  <c r="G88" i="5"/>
  <c r="G80" i="5"/>
  <c r="G127" i="5"/>
  <c r="G37" i="5"/>
  <c r="G128" i="5"/>
  <c r="G70" i="5"/>
  <c r="G64" i="5"/>
  <c r="G60" i="5"/>
  <c r="G55" i="5"/>
  <c r="G47" i="5"/>
  <c r="G39" i="5"/>
  <c r="G72" i="5"/>
  <c r="G48" i="5"/>
  <c r="G40" i="5"/>
  <c r="G68" i="5"/>
  <c r="G56" i="5"/>
  <c r="G73" i="5"/>
  <c r="G61" i="5"/>
  <c r="G49" i="5"/>
  <c r="G41" i="5"/>
  <c r="G75" i="5"/>
  <c r="G65" i="5"/>
  <c r="H65" i="5" s="1"/>
  <c r="G105" i="5"/>
  <c r="G89" i="5"/>
  <c r="G71" i="5"/>
  <c r="G50" i="5"/>
  <c r="G42" i="5"/>
  <c r="G67" i="5"/>
  <c r="G79" i="5"/>
  <c r="G57" i="5"/>
  <c r="G62" i="5"/>
  <c r="G51" i="5"/>
  <c r="G43" i="5"/>
  <c r="G81" i="5"/>
  <c r="G66" i="5"/>
  <c r="G52" i="5"/>
  <c r="G44" i="5"/>
  <c r="G58" i="5"/>
  <c r="G63" i="5"/>
  <c r="G53" i="5"/>
  <c r="G45" i="5"/>
  <c r="G113" i="5"/>
  <c r="G97" i="5"/>
  <c r="G59" i="5"/>
  <c r="G54" i="5"/>
  <c r="G46" i="5"/>
  <c r="G38" i="5"/>
  <c r="AD58" i="5"/>
  <c r="AB58" i="5"/>
  <c r="W83" i="5"/>
  <c r="W73" i="5"/>
  <c r="W86" i="5"/>
  <c r="W84" i="5"/>
  <c r="AB59" i="5"/>
  <c r="W92" i="5"/>
  <c r="W89" i="5"/>
  <c r="W85" i="5"/>
  <c r="W68" i="5"/>
  <c r="W94" i="5"/>
  <c r="W99" i="5"/>
  <c r="W78" i="5"/>
  <c r="W97" i="5"/>
  <c r="W75" i="5"/>
  <c r="AE36" i="5"/>
  <c r="AF34" i="5"/>
  <c r="AG55" i="5" s="1"/>
  <c r="AH55" i="5" s="1"/>
  <c r="W82" i="5"/>
  <c r="AE35" i="5"/>
  <c r="AF33" i="5"/>
  <c r="AG54" i="5" s="1"/>
  <c r="AH54" i="5" s="1"/>
  <c r="AD35" i="5"/>
  <c r="AB35" i="5"/>
  <c r="W98" i="5"/>
  <c r="W77" i="5"/>
  <c r="W93" i="5"/>
  <c r="L67" i="5" a="1"/>
  <c r="L67" i="5" s="1"/>
  <c r="T66" i="5"/>
  <c r="W87" i="5"/>
  <c r="W81" i="5"/>
  <c r="W100" i="5"/>
  <c r="W74" i="5"/>
  <c r="AB54" i="4"/>
  <c r="AB55" i="4"/>
  <c r="AD50" i="4"/>
  <c r="AB51" i="4"/>
  <c r="AB50" i="4"/>
  <c r="W89" i="4"/>
  <c r="AD53" i="4"/>
  <c r="AB53" i="4"/>
  <c r="W67" i="4"/>
  <c r="AD46" i="4"/>
  <c r="AB46" i="4"/>
  <c r="W99" i="4"/>
  <c r="W65" i="4"/>
  <c r="W78" i="4"/>
  <c r="AB34" i="4"/>
  <c r="AD34" i="4"/>
  <c r="AD58" i="4"/>
  <c r="AB58" i="4"/>
  <c r="AB59" i="4"/>
  <c r="W72" i="4"/>
  <c r="W93" i="4"/>
  <c r="AB47" i="4"/>
  <c r="W75" i="4"/>
  <c r="AD60" i="4"/>
  <c r="AB60" i="4"/>
  <c r="W95" i="4"/>
  <c r="AB42" i="4"/>
  <c r="AD42" i="4"/>
  <c r="AB43" i="4"/>
  <c r="W86" i="4"/>
  <c r="W91" i="4"/>
  <c r="W73" i="4"/>
  <c r="AB35" i="4"/>
  <c r="R65" i="4"/>
  <c r="W80" i="4"/>
  <c r="AE33" i="4"/>
  <c r="AF31" i="4"/>
  <c r="AG52" i="4" s="1"/>
  <c r="AH52" i="4" s="1"/>
  <c r="W88" i="4"/>
  <c r="W83" i="4"/>
  <c r="W92" i="4"/>
  <c r="AD32" i="4"/>
  <c r="AG53" i="4" s="1"/>
  <c r="AH53" i="4" s="1"/>
  <c r="AB32" i="4"/>
  <c r="W94" i="4"/>
  <c r="W66" i="4"/>
  <c r="AF34" i="4"/>
  <c r="AE36" i="4"/>
  <c r="W87" i="4"/>
  <c r="G378" i="4"/>
  <c r="G362" i="4"/>
  <c r="G346" i="4"/>
  <c r="G330" i="4"/>
  <c r="G314" i="4"/>
  <c r="G298" i="4"/>
  <c r="G282" i="4"/>
  <c r="G266" i="4"/>
  <c r="G250" i="4"/>
  <c r="G234" i="4"/>
  <c r="G218" i="4"/>
  <c r="G202" i="4"/>
  <c r="G186" i="4"/>
  <c r="G170" i="4"/>
  <c r="G154" i="4"/>
  <c r="G138" i="4"/>
  <c r="G122" i="4"/>
  <c r="G106" i="4"/>
  <c r="G90" i="4"/>
  <c r="G74" i="4"/>
  <c r="G58" i="4"/>
  <c r="G42" i="4"/>
  <c r="G376" i="4"/>
  <c r="G360" i="4"/>
  <c r="G344" i="4"/>
  <c r="G328" i="4"/>
  <c r="G312" i="4"/>
  <c r="G296" i="4"/>
  <c r="G280" i="4"/>
  <c r="G264" i="4"/>
  <c r="G248" i="4"/>
  <c r="G232" i="4"/>
  <c r="G216" i="4"/>
  <c r="G200" i="4"/>
  <c r="G184" i="4"/>
  <c r="G168" i="4"/>
  <c r="G152" i="4"/>
  <c r="G136" i="4"/>
  <c r="G120" i="4"/>
  <c r="G104" i="4"/>
  <c r="G88" i="4"/>
  <c r="G72" i="4"/>
  <c r="G56" i="4"/>
  <c r="G373" i="4"/>
  <c r="G357" i="4"/>
  <c r="G341" i="4"/>
  <c r="G325" i="4"/>
  <c r="G309" i="4"/>
  <c r="G293" i="4"/>
  <c r="G277" i="4"/>
  <c r="G261" i="4"/>
  <c r="G245" i="4"/>
  <c r="G229" i="4"/>
  <c r="G213" i="4"/>
  <c r="G372" i="4"/>
  <c r="G356" i="4"/>
  <c r="G340" i="4"/>
  <c r="G324" i="4"/>
  <c r="G308" i="4"/>
  <c r="G292" i="4"/>
  <c r="G276" i="4"/>
  <c r="G260" i="4"/>
  <c r="G244" i="4"/>
  <c r="G228" i="4"/>
  <c r="G212" i="4"/>
  <c r="G196" i="4"/>
  <c r="G180" i="4"/>
  <c r="G164" i="4"/>
  <c r="G148" i="4"/>
  <c r="G132" i="4"/>
  <c r="G116" i="4"/>
  <c r="G100" i="4"/>
  <c r="G84" i="4"/>
  <c r="G68" i="4"/>
  <c r="G371" i="4"/>
  <c r="G355" i="4"/>
  <c r="G339" i="4"/>
  <c r="G323" i="4"/>
  <c r="G307" i="4"/>
  <c r="G291" i="4"/>
  <c r="G275" i="4"/>
  <c r="G259" i="4"/>
  <c r="G243" i="4"/>
  <c r="G227" i="4"/>
  <c r="G211" i="4"/>
  <c r="G195" i="4"/>
  <c r="G179" i="4"/>
  <c r="G163" i="4"/>
  <c r="G147" i="4"/>
  <c r="G131" i="4"/>
  <c r="G115" i="4"/>
  <c r="G99" i="4"/>
  <c r="G381" i="4"/>
  <c r="G358" i="4"/>
  <c r="G334" i="4"/>
  <c r="G311" i="4"/>
  <c r="G287" i="4"/>
  <c r="G265" i="4"/>
  <c r="G240" i="4"/>
  <c r="G219" i="4"/>
  <c r="G194" i="4"/>
  <c r="G174" i="4"/>
  <c r="G153" i="4"/>
  <c r="G130" i="4"/>
  <c r="G110" i="4"/>
  <c r="G89" i="4"/>
  <c r="G69" i="4"/>
  <c r="G50" i="4"/>
  <c r="G336" i="4"/>
  <c r="G313" i="4"/>
  <c r="G133" i="4"/>
  <c r="G380" i="4"/>
  <c r="G354" i="4"/>
  <c r="G333" i="4"/>
  <c r="G310" i="4"/>
  <c r="G286" i="4"/>
  <c r="G263" i="4"/>
  <c r="G239" i="4"/>
  <c r="G217" i="4"/>
  <c r="G193" i="4"/>
  <c r="G173" i="4"/>
  <c r="G151" i="4"/>
  <c r="G129" i="4"/>
  <c r="G109" i="4"/>
  <c r="G87" i="4"/>
  <c r="G67" i="4"/>
  <c r="G49" i="4"/>
  <c r="G383" i="4"/>
  <c r="G267" i="4"/>
  <c r="G379" i="4"/>
  <c r="G353" i="4"/>
  <c r="G332" i="4"/>
  <c r="G306" i="4"/>
  <c r="G285" i="4"/>
  <c r="G262" i="4"/>
  <c r="G238" i="4"/>
  <c r="G215" i="4"/>
  <c r="G192" i="4"/>
  <c r="G172" i="4"/>
  <c r="G150" i="4"/>
  <c r="G128" i="4"/>
  <c r="G108" i="4"/>
  <c r="G86" i="4"/>
  <c r="G66" i="4"/>
  <c r="G48" i="4"/>
  <c r="G315" i="4"/>
  <c r="G112" i="4"/>
  <c r="G91" i="4"/>
  <c r="G377" i="4"/>
  <c r="G352" i="4"/>
  <c r="G331" i="4"/>
  <c r="G305" i="4"/>
  <c r="G284" i="4"/>
  <c r="G258" i="4"/>
  <c r="G237" i="4"/>
  <c r="G214" i="4"/>
  <c r="G191" i="4"/>
  <c r="G171" i="4"/>
  <c r="G149" i="4"/>
  <c r="G127" i="4"/>
  <c r="G107" i="4"/>
  <c r="G85" i="4"/>
  <c r="G65" i="4"/>
  <c r="H65" i="4" s="1"/>
  <c r="G47" i="4"/>
  <c r="G221" i="4"/>
  <c r="G92" i="4"/>
  <c r="G175" i="4"/>
  <c r="G375" i="4"/>
  <c r="G351" i="4"/>
  <c r="G329" i="4"/>
  <c r="G304" i="4"/>
  <c r="G283" i="4"/>
  <c r="G257" i="4"/>
  <c r="G236" i="4"/>
  <c r="G210" i="4"/>
  <c r="G190" i="4"/>
  <c r="G169" i="4"/>
  <c r="G146" i="4"/>
  <c r="G126" i="4"/>
  <c r="G105" i="4"/>
  <c r="G83" i="4"/>
  <c r="G64" i="4"/>
  <c r="G46" i="4"/>
  <c r="G134" i="4"/>
  <c r="G359" i="4"/>
  <c r="G241" i="4"/>
  <c r="G111" i="4"/>
  <c r="G374" i="4"/>
  <c r="G350" i="4"/>
  <c r="G327" i="4"/>
  <c r="G303" i="4"/>
  <c r="G281" i="4"/>
  <c r="G256" i="4"/>
  <c r="G235" i="4"/>
  <c r="G209" i="4"/>
  <c r="G189" i="4"/>
  <c r="G167" i="4"/>
  <c r="G145" i="4"/>
  <c r="G125" i="4"/>
  <c r="G103" i="4"/>
  <c r="G82" i="4"/>
  <c r="G63" i="4"/>
  <c r="G45" i="4"/>
  <c r="G242" i="4"/>
  <c r="G155" i="4"/>
  <c r="G370" i="4"/>
  <c r="G349" i="4"/>
  <c r="G326" i="4"/>
  <c r="G302" i="4"/>
  <c r="G279" i="4"/>
  <c r="G255" i="4"/>
  <c r="G233" i="4"/>
  <c r="G208" i="4"/>
  <c r="G188" i="4"/>
  <c r="G166" i="4"/>
  <c r="G144" i="4"/>
  <c r="G124" i="4"/>
  <c r="G102" i="4"/>
  <c r="G81" i="4"/>
  <c r="G62" i="4"/>
  <c r="G44" i="4"/>
  <c r="G198" i="4"/>
  <c r="G335" i="4"/>
  <c r="G369" i="4"/>
  <c r="G348" i="4"/>
  <c r="G322" i="4"/>
  <c r="G301" i="4"/>
  <c r="G278" i="4"/>
  <c r="G254" i="4"/>
  <c r="G231" i="4"/>
  <c r="G207" i="4"/>
  <c r="G187" i="4"/>
  <c r="G165" i="4"/>
  <c r="G143" i="4"/>
  <c r="G123" i="4"/>
  <c r="G101" i="4"/>
  <c r="G80" i="4"/>
  <c r="G61" i="4"/>
  <c r="G43" i="4"/>
  <c r="G368" i="4"/>
  <c r="G347" i="4"/>
  <c r="G321" i="4"/>
  <c r="G300" i="4"/>
  <c r="G274" i="4"/>
  <c r="G253" i="4"/>
  <c r="G230" i="4"/>
  <c r="G206" i="4"/>
  <c r="G185" i="4"/>
  <c r="G162" i="4"/>
  <c r="G142" i="4"/>
  <c r="G121" i="4"/>
  <c r="G98" i="4"/>
  <c r="G79" i="4"/>
  <c r="G60" i="4"/>
  <c r="G41" i="4"/>
  <c r="G51" i="4"/>
  <c r="G367" i="4"/>
  <c r="G345" i="4"/>
  <c r="G320" i="4"/>
  <c r="G299" i="4"/>
  <c r="G273" i="4"/>
  <c r="G252" i="4"/>
  <c r="G226" i="4"/>
  <c r="G205" i="4"/>
  <c r="G183" i="4"/>
  <c r="G161" i="4"/>
  <c r="G141" i="4"/>
  <c r="G119" i="4"/>
  <c r="G97" i="4"/>
  <c r="G78" i="4"/>
  <c r="G59" i="4"/>
  <c r="G361" i="4"/>
  <c r="G156" i="4"/>
  <c r="G382" i="4"/>
  <c r="G366" i="4"/>
  <c r="G343" i="4"/>
  <c r="G319" i="4"/>
  <c r="G297" i="4"/>
  <c r="G272" i="4"/>
  <c r="G251" i="4"/>
  <c r="G225" i="4"/>
  <c r="G204" i="4"/>
  <c r="G182" i="4"/>
  <c r="G160" i="4"/>
  <c r="G140" i="4"/>
  <c r="G118" i="4"/>
  <c r="G96" i="4"/>
  <c r="G77" i="4"/>
  <c r="G57" i="4"/>
  <c r="G289" i="4"/>
  <c r="G197" i="4"/>
  <c r="G365" i="4"/>
  <c r="G342" i="4"/>
  <c r="G318" i="4"/>
  <c r="G295" i="4"/>
  <c r="G271" i="4"/>
  <c r="G249" i="4"/>
  <c r="G224" i="4"/>
  <c r="G203" i="4"/>
  <c r="G181" i="4"/>
  <c r="G159" i="4"/>
  <c r="G139" i="4"/>
  <c r="G117" i="4"/>
  <c r="G95" i="4"/>
  <c r="G76" i="4"/>
  <c r="G55" i="4"/>
  <c r="G52" i="4"/>
  <c r="G220" i="4"/>
  <c r="G385" i="4"/>
  <c r="G364" i="4"/>
  <c r="G338" i="4"/>
  <c r="G317" i="4"/>
  <c r="G294" i="4"/>
  <c r="G270" i="4"/>
  <c r="G247" i="4"/>
  <c r="G223" i="4"/>
  <c r="G201" i="4"/>
  <c r="G178" i="4"/>
  <c r="G158" i="4"/>
  <c r="G137" i="4"/>
  <c r="G114" i="4"/>
  <c r="G94" i="4"/>
  <c r="G75" i="4"/>
  <c r="G54" i="4"/>
  <c r="G268" i="4"/>
  <c r="G71" i="4"/>
  <c r="G70" i="4"/>
  <c r="G384" i="4"/>
  <c r="G363" i="4"/>
  <c r="G337" i="4"/>
  <c r="G316" i="4"/>
  <c r="G290" i="4"/>
  <c r="G269" i="4"/>
  <c r="G246" i="4"/>
  <c r="G222" i="4"/>
  <c r="G199" i="4"/>
  <c r="G177" i="4"/>
  <c r="G157" i="4"/>
  <c r="G135" i="4"/>
  <c r="G113" i="4"/>
  <c r="G93" i="4"/>
  <c r="G73" i="4"/>
  <c r="G53" i="4"/>
  <c r="G176" i="4"/>
  <c r="G288" i="4"/>
  <c r="W98" i="4"/>
  <c r="W82" i="4"/>
  <c r="W84" i="4"/>
  <c r="W85" i="4"/>
  <c r="W69" i="4"/>
  <c r="AD41" i="4"/>
  <c r="AB41" i="4"/>
  <c r="W79" i="4"/>
  <c r="W77" i="4"/>
  <c r="W97" i="4"/>
  <c r="W74" i="4"/>
  <c r="L67" i="4" a="1"/>
  <c r="L67" i="4" s="1"/>
  <c r="T66" i="4"/>
  <c r="W100" i="4"/>
  <c r="W90" i="4"/>
  <c r="W76" i="4"/>
  <c r="W68" i="4"/>
  <c r="W96" i="4"/>
  <c r="W70" i="4"/>
  <c r="AB37" i="4"/>
  <c r="AD37" i="4"/>
  <c r="AD61" i="4"/>
  <c r="AB61" i="4"/>
  <c r="W71" i="4"/>
  <c r="AB46" i="1"/>
  <c r="AB56" i="1"/>
  <c r="AB57" i="1"/>
  <c r="W81" i="1"/>
  <c r="AB54" i="1"/>
  <c r="AB42" i="1"/>
  <c r="AG52" i="1"/>
  <c r="AB41" i="1"/>
  <c r="AD48" i="1"/>
  <c r="AB49" i="1"/>
  <c r="AD58" i="1"/>
  <c r="AB58" i="1"/>
  <c r="P385" i="1"/>
  <c r="Q385" i="1" s="1"/>
  <c r="P369" i="1"/>
  <c r="Q369" i="1" s="1"/>
  <c r="P353" i="1"/>
  <c r="Q353" i="1" s="1"/>
  <c r="P337" i="1"/>
  <c r="Q337" i="1" s="1"/>
  <c r="P321" i="1"/>
  <c r="Q321" i="1" s="1"/>
  <c r="P305" i="1"/>
  <c r="Q305" i="1" s="1"/>
  <c r="P289" i="1"/>
  <c r="Q289" i="1" s="1"/>
  <c r="P273" i="1"/>
  <c r="Q273" i="1" s="1"/>
  <c r="P257" i="1"/>
  <c r="Q257" i="1" s="1"/>
  <c r="P241" i="1"/>
  <c r="Q241" i="1" s="1"/>
  <c r="P225" i="1"/>
  <c r="Q225" i="1" s="1"/>
  <c r="P209" i="1"/>
  <c r="Q209" i="1" s="1"/>
  <c r="P193" i="1"/>
  <c r="Q193" i="1" s="1"/>
  <c r="P177" i="1"/>
  <c r="Q177" i="1" s="1"/>
  <c r="P161" i="1"/>
  <c r="Q161" i="1" s="1"/>
  <c r="P145" i="1"/>
  <c r="Q145" i="1" s="1"/>
  <c r="P129" i="1"/>
  <c r="Q129" i="1" s="1"/>
  <c r="P113" i="1"/>
  <c r="Q113" i="1" s="1"/>
  <c r="P97" i="1"/>
  <c r="Q97" i="1" s="1"/>
  <c r="P81" i="1"/>
  <c r="Q81" i="1" s="1"/>
  <c r="P65" i="1"/>
  <c r="Q65" i="1" s="1"/>
  <c r="R65" i="1" s="1"/>
  <c r="P49" i="1"/>
  <c r="Q49" i="1" s="1"/>
  <c r="P384" i="1"/>
  <c r="Q384" i="1" s="1"/>
  <c r="P368" i="1"/>
  <c r="Q368" i="1" s="1"/>
  <c r="P352" i="1"/>
  <c r="Q352" i="1" s="1"/>
  <c r="P336" i="1"/>
  <c r="Q336" i="1" s="1"/>
  <c r="P320" i="1"/>
  <c r="Q320" i="1" s="1"/>
  <c r="P304" i="1"/>
  <c r="Q304" i="1" s="1"/>
  <c r="P288" i="1"/>
  <c r="Q288" i="1" s="1"/>
  <c r="P272" i="1"/>
  <c r="Q272" i="1" s="1"/>
  <c r="P256" i="1"/>
  <c r="Q256" i="1" s="1"/>
  <c r="P240" i="1"/>
  <c r="Q240" i="1" s="1"/>
  <c r="P224" i="1"/>
  <c r="Q224" i="1" s="1"/>
  <c r="P208" i="1"/>
  <c r="Q208" i="1" s="1"/>
  <c r="P192" i="1"/>
  <c r="Q192" i="1" s="1"/>
  <c r="P176" i="1"/>
  <c r="Q176" i="1" s="1"/>
  <c r="P160" i="1"/>
  <c r="Q160" i="1" s="1"/>
  <c r="P144" i="1"/>
  <c r="Q144" i="1" s="1"/>
  <c r="P128" i="1"/>
  <c r="Q128" i="1" s="1"/>
  <c r="P112" i="1"/>
  <c r="Q112" i="1" s="1"/>
  <c r="P96" i="1"/>
  <c r="Q96" i="1" s="1"/>
  <c r="P80" i="1"/>
  <c r="Q80" i="1" s="1"/>
  <c r="P64" i="1"/>
  <c r="Q64" i="1" s="1"/>
  <c r="P48" i="1"/>
  <c r="Q48" i="1" s="1"/>
  <c r="P383" i="1"/>
  <c r="Q383" i="1" s="1"/>
  <c r="P367" i="1"/>
  <c r="Q367" i="1" s="1"/>
  <c r="P351" i="1"/>
  <c r="Q351" i="1" s="1"/>
  <c r="P335" i="1"/>
  <c r="Q335" i="1" s="1"/>
  <c r="P319" i="1"/>
  <c r="Q319" i="1" s="1"/>
  <c r="P303" i="1"/>
  <c r="Q303" i="1" s="1"/>
  <c r="P287" i="1"/>
  <c r="Q287" i="1" s="1"/>
  <c r="P271" i="1"/>
  <c r="Q271" i="1" s="1"/>
  <c r="P255" i="1"/>
  <c r="Q255" i="1" s="1"/>
  <c r="P239" i="1"/>
  <c r="Q239" i="1" s="1"/>
  <c r="P223" i="1"/>
  <c r="Q223" i="1" s="1"/>
  <c r="P207" i="1"/>
  <c r="Q207" i="1" s="1"/>
  <c r="P191" i="1"/>
  <c r="Q191" i="1" s="1"/>
  <c r="P175" i="1"/>
  <c r="Q175" i="1" s="1"/>
  <c r="P159" i="1"/>
  <c r="Q159" i="1" s="1"/>
  <c r="P143" i="1"/>
  <c r="Q143" i="1" s="1"/>
  <c r="P127" i="1"/>
  <c r="Q127" i="1" s="1"/>
  <c r="P111" i="1"/>
  <c r="Q111" i="1" s="1"/>
  <c r="P95" i="1"/>
  <c r="Q95" i="1" s="1"/>
  <c r="P79" i="1"/>
  <c r="Q79" i="1" s="1"/>
  <c r="P63" i="1"/>
  <c r="Q63" i="1" s="1"/>
  <c r="P47" i="1"/>
  <c r="Q47" i="1" s="1"/>
  <c r="P381" i="1"/>
  <c r="Q381" i="1" s="1"/>
  <c r="P365" i="1"/>
  <c r="Q365" i="1" s="1"/>
  <c r="P349" i="1"/>
  <c r="Q349" i="1" s="1"/>
  <c r="P333" i="1"/>
  <c r="Q333" i="1" s="1"/>
  <c r="P317" i="1"/>
  <c r="Q317" i="1" s="1"/>
  <c r="P301" i="1"/>
  <c r="Q301" i="1" s="1"/>
  <c r="P285" i="1"/>
  <c r="Q285" i="1" s="1"/>
  <c r="P269" i="1"/>
  <c r="Q269" i="1" s="1"/>
  <c r="P253" i="1"/>
  <c r="Q253" i="1" s="1"/>
  <c r="P237" i="1"/>
  <c r="Q237" i="1" s="1"/>
  <c r="P221" i="1"/>
  <c r="Q221" i="1" s="1"/>
  <c r="P205" i="1"/>
  <c r="Q205" i="1" s="1"/>
  <c r="P189" i="1"/>
  <c r="Q189" i="1" s="1"/>
  <c r="P173" i="1"/>
  <c r="Q173" i="1" s="1"/>
  <c r="P157" i="1"/>
  <c r="Q157" i="1" s="1"/>
  <c r="P141" i="1"/>
  <c r="Q141" i="1" s="1"/>
  <c r="P125" i="1"/>
  <c r="Q125" i="1" s="1"/>
  <c r="P109" i="1"/>
  <c r="Q109" i="1" s="1"/>
  <c r="P93" i="1"/>
  <c r="Q93" i="1" s="1"/>
  <c r="P77" i="1"/>
  <c r="Q77" i="1" s="1"/>
  <c r="P61" i="1"/>
  <c r="Q61" i="1" s="1"/>
  <c r="P45" i="1"/>
  <c r="Q45" i="1" s="1"/>
  <c r="P379" i="1"/>
  <c r="Q379" i="1" s="1"/>
  <c r="P363" i="1"/>
  <c r="Q363" i="1" s="1"/>
  <c r="P347" i="1"/>
  <c r="Q347" i="1" s="1"/>
  <c r="P331" i="1"/>
  <c r="Q331" i="1" s="1"/>
  <c r="P315" i="1"/>
  <c r="Q315" i="1" s="1"/>
  <c r="P299" i="1"/>
  <c r="Q299" i="1" s="1"/>
  <c r="P283" i="1"/>
  <c r="Q283" i="1" s="1"/>
  <c r="P267" i="1"/>
  <c r="Q267" i="1" s="1"/>
  <c r="P251" i="1"/>
  <c r="Q251" i="1" s="1"/>
  <c r="P235" i="1"/>
  <c r="Q235" i="1" s="1"/>
  <c r="P219" i="1"/>
  <c r="Q219" i="1" s="1"/>
  <c r="P203" i="1"/>
  <c r="Q203" i="1" s="1"/>
  <c r="P187" i="1"/>
  <c r="Q187" i="1" s="1"/>
  <c r="P171" i="1"/>
  <c r="Q171" i="1" s="1"/>
  <c r="P155" i="1"/>
  <c r="Q155" i="1" s="1"/>
  <c r="P139" i="1"/>
  <c r="Q139" i="1" s="1"/>
  <c r="P123" i="1"/>
  <c r="Q123" i="1" s="1"/>
  <c r="P107" i="1"/>
  <c r="Q107" i="1" s="1"/>
  <c r="P91" i="1"/>
  <c r="Q91" i="1" s="1"/>
  <c r="P75" i="1"/>
  <c r="Q75" i="1" s="1"/>
  <c r="P59" i="1"/>
  <c r="Q59" i="1" s="1"/>
  <c r="P43" i="1"/>
  <c r="Q43" i="1" s="1"/>
  <c r="P378" i="1"/>
  <c r="Q378" i="1" s="1"/>
  <c r="P362" i="1"/>
  <c r="Q362" i="1" s="1"/>
  <c r="P346" i="1"/>
  <c r="Q346" i="1" s="1"/>
  <c r="P330" i="1"/>
  <c r="Q330" i="1" s="1"/>
  <c r="P373" i="1"/>
  <c r="Q373" i="1" s="1"/>
  <c r="P357" i="1"/>
  <c r="Q357" i="1" s="1"/>
  <c r="P341" i="1"/>
  <c r="Q341" i="1" s="1"/>
  <c r="P325" i="1"/>
  <c r="Q325" i="1" s="1"/>
  <c r="P309" i="1"/>
  <c r="Q309" i="1" s="1"/>
  <c r="P293" i="1"/>
  <c r="Q293" i="1" s="1"/>
  <c r="P277" i="1"/>
  <c r="Q277" i="1" s="1"/>
  <c r="P261" i="1"/>
  <c r="Q261" i="1" s="1"/>
  <c r="P245" i="1"/>
  <c r="Q245" i="1" s="1"/>
  <c r="P229" i="1"/>
  <c r="Q229" i="1" s="1"/>
  <c r="P213" i="1"/>
  <c r="Q213" i="1" s="1"/>
  <c r="P197" i="1"/>
  <c r="Q197" i="1" s="1"/>
  <c r="P181" i="1"/>
  <c r="Q181" i="1" s="1"/>
  <c r="P165" i="1"/>
  <c r="Q165" i="1" s="1"/>
  <c r="P149" i="1"/>
  <c r="Q149" i="1" s="1"/>
  <c r="P133" i="1"/>
  <c r="Q133" i="1" s="1"/>
  <c r="P117" i="1"/>
  <c r="Q117" i="1" s="1"/>
  <c r="P101" i="1"/>
  <c r="Q101" i="1" s="1"/>
  <c r="P356" i="1"/>
  <c r="Q356" i="1" s="1"/>
  <c r="P327" i="1"/>
  <c r="Q327" i="1" s="1"/>
  <c r="P300" i="1"/>
  <c r="Q300" i="1" s="1"/>
  <c r="P276" i="1"/>
  <c r="Q276" i="1" s="1"/>
  <c r="P249" i="1"/>
  <c r="Q249" i="1" s="1"/>
  <c r="P226" i="1"/>
  <c r="Q226" i="1" s="1"/>
  <c r="P199" i="1"/>
  <c r="Q199" i="1" s="1"/>
  <c r="P172" i="1"/>
  <c r="Q172" i="1" s="1"/>
  <c r="P148" i="1"/>
  <c r="Q148" i="1" s="1"/>
  <c r="P121" i="1"/>
  <c r="Q121" i="1" s="1"/>
  <c r="P98" i="1"/>
  <c r="Q98" i="1" s="1"/>
  <c r="P72" i="1"/>
  <c r="Q72" i="1" s="1"/>
  <c r="P51" i="1"/>
  <c r="Q51" i="1" s="1"/>
  <c r="P382" i="1"/>
  <c r="Q382" i="1" s="1"/>
  <c r="P355" i="1"/>
  <c r="Q355" i="1" s="1"/>
  <c r="P326" i="1"/>
  <c r="Q326" i="1" s="1"/>
  <c r="P275" i="1"/>
  <c r="Q275" i="1" s="1"/>
  <c r="P248" i="1"/>
  <c r="Q248" i="1" s="1"/>
  <c r="P198" i="1"/>
  <c r="Q198" i="1" s="1"/>
  <c r="P170" i="1"/>
  <c r="Q170" i="1" s="1"/>
  <c r="P120" i="1"/>
  <c r="Q120" i="1" s="1"/>
  <c r="P71" i="1"/>
  <c r="Q71" i="1" s="1"/>
  <c r="P50" i="1"/>
  <c r="Q50" i="1" s="1"/>
  <c r="P252" i="1"/>
  <c r="Q252" i="1" s="1"/>
  <c r="P74" i="1"/>
  <c r="Q74" i="1" s="1"/>
  <c r="P278" i="1"/>
  <c r="Q278" i="1" s="1"/>
  <c r="P200" i="1"/>
  <c r="Q200" i="1" s="1"/>
  <c r="P150" i="1"/>
  <c r="Q150" i="1" s="1"/>
  <c r="P52" i="1"/>
  <c r="Q52" i="1" s="1"/>
  <c r="P298" i="1"/>
  <c r="Q298" i="1" s="1"/>
  <c r="P222" i="1"/>
  <c r="Q222" i="1" s="1"/>
  <c r="P147" i="1"/>
  <c r="Q147" i="1" s="1"/>
  <c r="P94" i="1"/>
  <c r="Q94" i="1" s="1"/>
  <c r="P99" i="1"/>
  <c r="Q99" i="1" s="1"/>
  <c r="P380" i="1"/>
  <c r="Q380" i="1" s="1"/>
  <c r="P354" i="1"/>
  <c r="Q354" i="1" s="1"/>
  <c r="P324" i="1"/>
  <c r="Q324" i="1" s="1"/>
  <c r="P297" i="1"/>
  <c r="Q297" i="1" s="1"/>
  <c r="P274" i="1"/>
  <c r="Q274" i="1" s="1"/>
  <c r="P247" i="1"/>
  <c r="Q247" i="1" s="1"/>
  <c r="P220" i="1"/>
  <c r="Q220" i="1" s="1"/>
  <c r="P196" i="1"/>
  <c r="Q196" i="1" s="1"/>
  <c r="P169" i="1"/>
  <c r="Q169" i="1" s="1"/>
  <c r="P146" i="1"/>
  <c r="Q146" i="1" s="1"/>
  <c r="P119" i="1"/>
  <c r="Q119" i="1" s="1"/>
  <c r="P92" i="1"/>
  <c r="Q92" i="1" s="1"/>
  <c r="P70" i="1"/>
  <c r="Q70" i="1" s="1"/>
  <c r="P46" i="1"/>
  <c r="Q46" i="1" s="1"/>
  <c r="P279" i="1"/>
  <c r="Q279" i="1" s="1"/>
  <c r="P100" i="1"/>
  <c r="Q100" i="1" s="1"/>
  <c r="P377" i="1"/>
  <c r="Q377" i="1" s="1"/>
  <c r="P350" i="1"/>
  <c r="Q350" i="1" s="1"/>
  <c r="P323" i="1"/>
  <c r="Q323" i="1" s="1"/>
  <c r="P296" i="1"/>
  <c r="Q296" i="1" s="1"/>
  <c r="P270" i="1"/>
  <c r="Q270" i="1" s="1"/>
  <c r="P246" i="1"/>
  <c r="Q246" i="1" s="1"/>
  <c r="P218" i="1"/>
  <c r="Q218" i="1" s="1"/>
  <c r="P195" i="1"/>
  <c r="Q195" i="1" s="1"/>
  <c r="P168" i="1"/>
  <c r="Q168" i="1" s="1"/>
  <c r="P142" i="1"/>
  <c r="Q142" i="1" s="1"/>
  <c r="P118" i="1"/>
  <c r="Q118" i="1" s="1"/>
  <c r="P90" i="1"/>
  <c r="Q90" i="1" s="1"/>
  <c r="P69" i="1"/>
  <c r="Q69" i="1" s="1"/>
  <c r="P44" i="1"/>
  <c r="Q44" i="1" s="1"/>
  <c r="P376" i="1"/>
  <c r="Q376" i="1" s="1"/>
  <c r="P348" i="1"/>
  <c r="Q348" i="1" s="1"/>
  <c r="P322" i="1"/>
  <c r="Q322" i="1" s="1"/>
  <c r="P295" i="1"/>
  <c r="Q295" i="1" s="1"/>
  <c r="P268" i="1"/>
  <c r="Q268" i="1" s="1"/>
  <c r="P244" i="1"/>
  <c r="Q244" i="1" s="1"/>
  <c r="P217" i="1"/>
  <c r="Q217" i="1" s="1"/>
  <c r="P194" i="1"/>
  <c r="Q194" i="1" s="1"/>
  <c r="P167" i="1"/>
  <c r="Q167" i="1" s="1"/>
  <c r="P140" i="1"/>
  <c r="Q140" i="1" s="1"/>
  <c r="P116" i="1"/>
  <c r="Q116" i="1" s="1"/>
  <c r="P89" i="1"/>
  <c r="Q89" i="1" s="1"/>
  <c r="P68" i="1"/>
  <c r="Q68" i="1" s="1"/>
  <c r="P42" i="1"/>
  <c r="Q42" i="1" s="1"/>
  <c r="P375" i="1"/>
  <c r="Q375" i="1" s="1"/>
  <c r="P345" i="1"/>
  <c r="Q345" i="1" s="1"/>
  <c r="P318" i="1"/>
  <c r="Q318" i="1" s="1"/>
  <c r="P294" i="1"/>
  <c r="Q294" i="1" s="1"/>
  <c r="P266" i="1"/>
  <c r="Q266" i="1" s="1"/>
  <c r="P243" i="1"/>
  <c r="Q243" i="1" s="1"/>
  <c r="P216" i="1"/>
  <c r="Q216" i="1" s="1"/>
  <c r="P190" i="1"/>
  <c r="Q190" i="1" s="1"/>
  <c r="P166" i="1"/>
  <c r="Q166" i="1" s="1"/>
  <c r="P138" i="1"/>
  <c r="Q138" i="1" s="1"/>
  <c r="P115" i="1"/>
  <c r="Q115" i="1" s="1"/>
  <c r="P88" i="1"/>
  <c r="Q88" i="1" s="1"/>
  <c r="P67" i="1"/>
  <c r="Q67" i="1" s="1"/>
  <c r="P41" i="1"/>
  <c r="Q41" i="1" s="1"/>
  <c r="P178" i="1"/>
  <c r="Q178" i="1" s="1"/>
  <c r="P250" i="1"/>
  <c r="Q250" i="1" s="1"/>
  <c r="P174" i="1"/>
  <c r="Q174" i="1" s="1"/>
  <c r="P374" i="1"/>
  <c r="Q374" i="1" s="1"/>
  <c r="P344" i="1"/>
  <c r="Q344" i="1" s="1"/>
  <c r="P316" i="1"/>
  <c r="Q316" i="1" s="1"/>
  <c r="P292" i="1"/>
  <c r="Q292" i="1" s="1"/>
  <c r="P265" i="1"/>
  <c r="Q265" i="1" s="1"/>
  <c r="P242" i="1"/>
  <c r="Q242" i="1" s="1"/>
  <c r="P215" i="1"/>
  <c r="Q215" i="1" s="1"/>
  <c r="P188" i="1"/>
  <c r="Q188" i="1" s="1"/>
  <c r="P164" i="1"/>
  <c r="Q164" i="1" s="1"/>
  <c r="P137" i="1"/>
  <c r="Q137" i="1" s="1"/>
  <c r="P114" i="1"/>
  <c r="Q114" i="1" s="1"/>
  <c r="P87" i="1"/>
  <c r="Q87" i="1" s="1"/>
  <c r="P66" i="1"/>
  <c r="Q66" i="1" s="1"/>
  <c r="P40" i="1"/>
  <c r="Q40" i="1" s="1"/>
  <c r="P358" i="1"/>
  <c r="Q358" i="1" s="1"/>
  <c r="P227" i="1"/>
  <c r="Q227" i="1" s="1"/>
  <c r="P73" i="1"/>
  <c r="Q73" i="1" s="1"/>
  <c r="P372" i="1"/>
  <c r="Q372" i="1" s="1"/>
  <c r="P343" i="1"/>
  <c r="Q343" i="1" s="1"/>
  <c r="P314" i="1"/>
  <c r="Q314" i="1" s="1"/>
  <c r="P291" i="1"/>
  <c r="Q291" i="1" s="1"/>
  <c r="P264" i="1"/>
  <c r="Q264" i="1" s="1"/>
  <c r="P238" i="1"/>
  <c r="Q238" i="1" s="1"/>
  <c r="P214" i="1"/>
  <c r="Q214" i="1" s="1"/>
  <c r="P186" i="1"/>
  <c r="Q186" i="1" s="1"/>
  <c r="P163" i="1"/>
  <c r="Q163" i="1" s="1"/>
  <c r="P136" i="1"/>
  <c r="Q136" i="1" s="1"/>
  <c r="P110" i="1"/>
  <c r="Q110" i="1" s="1"/>
  <c r="P86" i="1"/>
  <c r="Q86" i="1" s="1"/>
  <c r="P62" i="1"/>
  <c r="Q62" i="1" s="1"/>
  <c r="P39" i="1"/>
  <c r="Q39" i="1" s="1"/>
  <c r="P359" i="1"/>
  <c r="Q359" i="1" s="1"/>
  <c r="P151" i="1"/>
  <c r="Q151" i="1" s="1"/>
  <c r="P371" i="1"/>
  <c r="Q371" i="1" s="1"/>
  <c r="P342" i="1"/>
  <c r="Q342" i="1" s="1"/>
  <c r="P313" i="1"/>
  <c r="Q313" i="1" s="1"/>
  <c r="P290" i="1"/>
  <c r="Q290" i="1" s="1"/>
  <c r="P263" i="1"/>
  <c r="Q263" i="1" s="1"/>
  <c r="P236" i="1"/>
  <c r="Q236" i="1" s="1"/>
  <c r="P212" i="1"/>
  <c r="Q212" i="1" s="1"/>
  <c r="P185" i="1"/>
  <c r="Q185" i="1" s="1"/>
  <c r="P162" i="1"/>
  <c r="Q162" i="1" s="1"/>
  <c r="P135" i="1"/>
  <c r="Q135" i="1" s="1"/>
  <c r="P108" i="1"/>
  <c r="Q108" i="1" s="1"/>
  <c r="P85" i="1"/>
  <c r="Q85" i="1" s="1"/>
  <c r="P60" i="1"/>
  <c r="Q60" i="1" s="1"/>
  <c r="P38" i="1"/>
  <c r="Q38" i="1" s="1"/>
  <c r="P201" i="1"/>
  <c r="Q201" i="1" s="1"/>
  <c r="P302" i="1"/>
  <c r="Q302" i="1" s="1"/>
  <c r="P370" i="1"/>
  <c r="Q370" i="1" s="1"/>
  <c r="P340" i="1"/>
  <c r="Q340" i="1" s="1"/>
  <c r="P312" i="1"/>
  <c r="Q312" i="1" s="1"/>
  <c r="P286" i="1"/>
  <c r="Q286" i="1" s="1"/>
  <c r="P262" i="1"/>
  <c r="Q262" i="1" s="1"/>
  <c r="P234" i="1"/>
  <c r="Q234" i="1" s="1"/>
  <c r="P211" i="1"/>
  <c r="Q211" i="1" s="1"/>
  <c r="P184" i="1"/>
  <c r="Q184" i="1" s="1"/>
  <c r="P158" i="1"/>
  <c r="Q158" i="1" s="1"/>
  <c r="P134" i="1"/>
  <c r="Q134" i="1" s="1"/>
  <c r="P106" i="1"/>
  <c r="Q106" i="1" s="1"/>
  <c r="P84" i="1"/>
  <c r="Q84" i="1" s="1"/>
  <c r="P58" i="1"/>
  <c r="Q58" i="1" s="1"/>
  <c r="P366" i="1"/>
  <c r="Q366" i="1" s="1"/>
  <c r="P339" i="1"/>
  <c r="Q339" i="1" s="1"/>
  <c r="P311" i="1"/>
  <c r="Q311" i="1" s="1"/>
  <c r="P284" i="1"/>
  <c r="Q284" i="1" s="1"/>
  <c r="P260" i="1"/>
  <c r="Q260" i="1" s="1"/>
  <c r="P233" i="1"/>
  <c r="Q233" i="1" s="1"/>
  <c r="P210" i="1"/>
  <c r="Q210" i="1" s="1"/>
  <c r="P183" i="1"/>
  <c r="Q183" i="1" s="1"/>
  <c r="P156" i="1"/>
  <c r="Q156" i="1" s="1"/>
  <c r="P132" i="1"/>
  <c r="Q132" i="1" s="1"/>
  <c r="P105" i="1"/>
  <c r="Q105" i="1" s="1"/>
  <c r="P83" i="1"/>
  <c r="Q83" i="1" s="1"/>
  <c r="P57" i="1"/>
  <c r="Q57" i="1" s="1"/>
  <c r="P37" i="1"/>
  <c r="Q37" i="1" s="1"/>
  <c r="P124" i="1"/>
  <c r="Q124" i="1" s="1"/>
  <c r="P328" i="1"/>
  <c r="Q328" i="1" s="1"/>
  <c r="P122" i="1"/>
  <c r="Q122" i="1" s="1"/>
  <c r="P364" i="1"/>
  <c r="Q364" i="1" s="1"/>
  <c r="P338" i="1"/>
  <c r="Q338" i="1" s="1"/>
  <c r="P310" i="1"/>
  <c r="Q310" i="1" s="1"/>
  <c r="P282" i="1"/>
  <c r="Q282" i="1" s="1"/>
  <c r="P259" i="1"/>
  <c r="Q259" i="1" s="1"/>
  <c r="P232" i="1"/>
  <c r="Q232" i="1" s="1"/>
  <c r="P206" i="1"/>
  <c r="Q206" i="1" s="1"/>
  <c r="P182" i="1"/>
  <c r="Q182" i="1" s="1"/>
  <c r="P154" i="1"/>
  <c r="Q154" i="1" s="1"/>
  <c r="P131" i="1"/>
  <c r="Q131" i="1" s="1"/>
  <c r="P104" i="1"/>
  <c r="Q104" i="1" s="1"/>
  <c r="P82" i="1"/>
  <c r="Q82" i="1" s="1"/>
  <c r="P56" i="1"/>
  <c r="Q56" i="1" s="1"/>
  <c r="P306" i="1"/>
  <c r="Q306" i="1" s="1"/>
  <c r="P361" i="1"/>
  <c r="Q361" i="1" s="1"/>
  <c r="P334" i="1"/>
  <c r="Q334" i="1" s="1"/>
  <c r="P308" i="1"/>
  <c r="Q308" i="1" s="1"/>
  <c r="P281" i="1"/>
  <c r="Q281" i="1" s="1"/>
  <c r="P258" i="1"/>
  <c r="Q258" i="1" s="1"/>
  <c r="P231" i="1"/>
  <c r="Q231" i="1" s="1"/>
  <c r="P204" i="1"/>
  <c r="Q204" i="1" s="1"/>
  <c r="P180" i="1"/>
  <c r="Q180" i="1" s="1"/>
  <c r="P153" i="1"/>
  <c r="Q153" i="1" s="1"/>
  <c r="P130" i="1"/>
  <c r="Q130" i="1" s="1"/>
  <c r="P103" i="1"/>
  <c r="Q103" i="1" s="1"/>
  <c r="P78" i="1"/>
  <c r="Q78" i="1" s="1"/>
  <c r="P55" i="1"/>
  <c r="Q55" i="1" s="1"/>
  <c r="P228" i="1"/>
  <c r="Q228" i="1" s="1"/>
  <c r="P360" i="1"/>
  <c r="Q360" i="1" s="1"/>
  <c r="P332" i="1"/>
  <c r="Q332" i="1" s="1"/>
  <c r="P307" i="1"/>
  <c r="Q307" i="1" s="1"/>
  <c r="P280" i="1"/>
  <c r="Q280" i="1" s="1"/>
  <c r="P254" i="1"/>
  <c r="Q254" i="1" s="1"/>
  <c r="P230" i="1"/>
  <c r="Q230" i="1" s="1"/>
  <c r="P202" i="1"/>
  <c r="Q202" i="1" s="1"/>
  <c r="P179" i="1"/>
  <c r="Q179" i="1" s="1"/>
  <c r="P152" i="1"/>
  <c r="Q152" i="1" s="1"/>
  <c r="P126" i="1"/>
  <c r="Q126" i="1" s="1"/>
  <c r="P102" i="1"/>
  <c r="Q102" i="1" s="1"/>
  <c r="P76" i="1"/>
  <c r="Q76" i="1" s="1"/>
  <c r="P54" i="1"/>
  <c r="Q54" i="1" s="1"/>
  <c r="P329" i="1"/>
  <c r="Q329" i="1" s="1"/>
  <c r="P53" i="1"/>
  <c r="Q53" i="1" s="1"/>
  <c r="W99" i="1"/>
  <c r="AE34" i="1"/>
  <c r="AF32" i="1"/>
  <c r="AB33" i="1"/>
  <c r="AD33" i="1"/>
  <c r="W97" i="1"/>
  <c r="AE35" i="1"/>
  <c r="AF33" i="1"/>
  <c r="W94" i="1"/>
  <c r="W74" i="1"/>
  <c r="W79" i="1"/>
  <c r="W80" i="1"/>
  <c r="W75" i="1"/>
  <c r="AD63" i="1"/>
  <c r="AB63" i="1"/>
  <c r="W83" i="1"/>
  <c r="F376" i="1"/>
  <c r="G376" i="1" s="1"/>
  <c r="F360" i="1"/>
  <c r="G360" i="1" s="1"/>
  <c r="F344" i="1"/>
  <c r="G344" i="1" s="1"/>
  <c r="F328" i="1"/>
  <c r="G328" i="1" s="1"/>
  <c r="F312" i="1"/>
  <c r="G312" i="1" s="1"/>
  <c r="F296" i="1"/>
  <c r="G296" i="1" s="1"/>
  <c r="F280" i="1"/>
  <c r="G280" i="1" s="1"/>
  <c r="F264" i="1"/>
  <c r="G264" i="1" s="1"/>
  <c r="F248" i="1"/>
  <c r="G248" i="1" s="1"/>
  <c r="F232" i="1"/>
  <c r="G232" i="1" s="1"/>
  <c r="F216" i="1"/>
  <c r="G216" i="1" s="1"/>
  <c r="F200" i="1"/>
  <c r="G200" i="1" s="1"/>
  <c r="F184" i="1"/>
  <c r="G184" i="1" s="1"/>
  <c r="F168" i="1"/>
  <c r="G168" i="1" s="1"/>
  <c r="F152" i="1"/>
  <c r="G152" i="1" s="1"/>
  <c r="F136" i="1"/>
  <c r="G136" i="1" s="1"/>
  <c r="F120" i="1"/>
  <c r="G120" i="1" s="1"/>
  <c r="F104" i="1"/>
  <c r="G104" i="1" s="1"/>
  <c r="F88" i="1"/>
  <c r="G88" i="1" s="1"/>
  <c r="F72" i="1"/>
  <c r="G72" i="1" s="1"/>
  <c r="F56" i="1"/>
  <c r="G56" i="1" s="1"/>
  <c r="F40" i="1"/>
  <c r="G40" i="1" s="1"/>
  <c r="F375" i="1"/>
  <c r="G375" i="1" s="1"/>
  <c r="F359" i="1"/>
  <c r="G359" i="1" s="1"/>
  <c r="F343" i="1"/>
  <c r="G343" i="1" s="1"/>
  <c r="F327" i="1"/>
  <c r="G327" i="1" s="1"/>
  <c r="F311" i="1"/>
  <c r="G311" i="1" s="1"/>
  <c r="F295" i="1"/>
  <c r="G295" i="1" s="1"/>
  <c r="F279" i="1"/>
  <c r="G279" i="1" s="1"/>
  <c r="F263" i="1"/>
  <c r="G263" i="1" s="1"/>
  <c r="F247" i="1"/>
  <c r="G247" i="1" s="1"/>
  <c r="F231" i="1"/>
  <c r="G231" i="1" s="1"/>
  <c r="F215" i="1"/>
  <c r="G215" i="1" s="1"/>
  <c r="F199" i="1"/>
  <c r="G199" i="1" s="1"/>
  <c r="F183" i="1"/>
  <c r="G183" i="1" s="1"/>
  <c r="F167" i="1"/>
  <c r="G167" i="1" s="1"/>
  <c r="F151" i="1"/>
  <c r="G151" i="1" s="1"/>
  <c r="F135" i="1"/>
  <c r="G135" i="1" s="1"/>
  <c r="F119" i="1"/>
  <c r="G119" i="1" s="1"/>
  <c r="F103" i="1"/>
  <c r="G103" i="1" s="1"/>
  <c r="F87" i="1"/>
  <c r="G87" i="1" s="1"/>
  <c r="F71" i="1"/>
  <c r="G71" i="1" s="1"/>
  <c r="F55" i="1"/>
  <c r="G55" i="1" s="1"/>
  <c r="F39" i="1"/>
  <c r="G39" i="1" s="1"/>
  <c r="F166" i="1"/>
  <c r="G166" i="1" s="1"/>
  <c r="F86" i="1"/>
  <c r="G86" i="1" s="1"/>
  <c r="F54" i="1"/>
  <c r="G54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50" i="1"/>
  <c r="G150" i="1" s="1"/>
  <c r="F134" i="1"/>
  <c r="G134" i="1" s="1"/>
  <c r="F118" i="1"/>
  <c r="G118" i="1" s="1"/>
  <c r="F102" i="1"/>
  <c r="G102" i="1" s="1"/>
  <c r="F70" i="1"/>
  <c r="G70" i="1" s="1"/>
  <c r="F38" i="1"/>
  <c r="G38" i="1" s="1"/>
  <c r="F372" i="1"/>
  <c r="G372" i="1" s="1"/>
  <c r="F356" i="1"/>
  <c r="G35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67" i="1"/>
  <c r="G367" i="1" s="1"/>
  <c r="F346" i="1"/>
  <c r="G346" i="1" s="1"/>
  <c r="F323" i="1"/>
  <c r="G323" i="1" s="1"/>
  <c r="F302" i="1"/>
  <c r="G302" i="1" s="1"/>
  <c r="F282" i="1"/>
  <c r="G282" i="1" s="1"/>
  <c r="F259" i="1"/>
  <c r="G259" i="1" s="1"/>
  <c r="F238" i="1"/>
  <c r="G238" i="1" s="1"/>
  <c r="F218" i="1"/>
  <c r="G218" i="1" s="1"/>
  <c r="F195" i="1"/>
  <c r="G195" i="1" s="1"/>
  <c r="F174" i="1"/>
  <c r="G174" i="1" s="1"/>
  <c r="F154" i="1"/>
  <c r="G154" i="1" s="1"/>
  <c r="F131" i="1"/>
  <c r="G131" i="1" s="1"/>
  <c r="F110" i="1"/>
  <c r="G110" i="1" s="1"/>
  <c r="F90" i="1"/>
  <c r="G90" i="1" s="1"/>
  <c r="F67" i="1"/>
  <c r="G67" i="1" s="1"/>
  <c r="F46" i="1"/>
  <c r="G46" i="1" s="1"/>
  <c r="F366" i="1"/>
  <c r="G366" i="1" s="1"/>
  <c r="F345" i="1"/>
  <c r="G345" i="1" s="1"/>
  <c r="F321" i="1"/>
  <c r="G321" i="1" s="1"/>
  <c r="F301" i="1"/>
  <c r="G301" i="1" s="1"/>
  <c r="F281" i="1"/>
  <c r="G281" i="1" s="1"/>
  <c r="F257" i="1"/>
  <c r="G257" i="1" s="1"/>
  <c r="F237" i="1"/>
  <c r="G237" i="1" s="1"/>
  <c r="F193" i="1"/>
  <c r="G193" i="1" s="1"/>
  <c r="F173" i="1"/>
  <c r="G173" i="1" s="1"/>
  <c r="F153" i="1"/>
  <c r="G153" i="1" s="1"/>
  <c r="F129" i="1"/>
  <c r="G129" i="1" s="1"/>
  <c r="F89" i="1"/>
  <c r="G89" i="1" s="1"/>
  <c r="F65" i="1"/>
  <c r="G65" i="1" s="1"/>
  <c r="H65" i="1" s="1"/>
  <c r="F156" i="1"/>
  <c r="G156" i="1" s="1"/>
  <c r="F347" i="1"/>
  <c r="G347" i="1" s="1"/>
  <c r="F283" i="1"/>
  <c r="G283" i="1" s="1"/>
  <c r="F196" i="1"/>
  <c r="G196" i="1" s="1"/>
  <c r="F155" i="1"/>
  <c r="G155" i="1" s="1"/>
  <c r="F68" i="1"/>
  <c r="G68" i="1" s="1"/>
  <c r="F217" i="1"/>
  <c r="G217" i="1" s="1"/>
  <c r="F109" i="1"/>
  <c r="G109" i="1" s="1"/>
  <c r="F45" i="1"/>
  <c r="G45" i="1" s="1"/>
  <c r="F219" i="1"/>
  <c r="G219" i="1" s="1"/>
  <c r="F365" i="1"/>
  <c r="G365" i="1" s="1"/>
  <c r="F341" i="1"/>
  <c r="G341" i="1" s="1"/>
  <c r="F320" i="1"/>
  <c r="G320" i="1" s="1"/>
  <c r="F300" i="1"/>
  <c r="G300" i="1" s="1"/>
  <c r="F277" i="1"/>
  <c r="G277" i="1" s="1"/>
  <c r="F256" i="1"/>
  <c r="G256" i="1" s="1"/>
  <c r="F236" i="1"/>
  <c r="G236" i="1" s="1"/>
  <c r="F213" i="1"/>
  <c r="G213" i="1" s="1"/>
  <c r="F192" i="1"/>
  <c r="G192" i="1" s="1"/>
  <c r="F172" i="1"/>
  <c r="G172" i="1" s="1"/>
  <c r="F149" i="1"/>
  <c r="G149" i="1" s="1"/>
  <c r="F128" i="1"/>
  <c r="G128" i="1" s="1"/>
  <c r="F108" i="1"/>
  <c r="G108" i="1" s="1"/>
  <c r="F85" i="1"/>
  <c r="G85" i="1" s="1"/>
  <c r="F64" i="1"/>
  <c r="G64" i="1" s="1"/>
  <c r="F44" i="1"/>
  <c r="G44" i="1" s="1"/>
  <c r="F240" i="1"/>
  <c r="G240" i="1" s="1"/>
  <c r="F69" i="1"/>
  <c r="G69" i="1" s="1"/>
  <c r="F385" i="1"/>
  <c r="G385" i="1" s="1"/>
  <c r="F364" i="1"/>
  <c r="G364" i="1" s="1"/>
  <c r="F340" i="1"/>
  <c r="G340" i="1" s="1"/>
  <c r="F319" i="1"/>
  <c r="G319" i="1" s="1"/>
  <c r="F299" i="1"/>
  <c r="G299" i="1" s="1"/>
  <c r="F276" i="1"/>
  <c r="G276" i="1" s="1"/>
  <c r="F255" i="1"/>
  <c r="G255" i="1" s="1"/>
  <c r="F235" i="1"/>
  <c r="G235" i="1" s="1"/>
  <c r="F212" i="1"/>
  <c r="G212" i="1" s="1"/>
  <c r="F191" i="1"/>
  <c r="G191" i="1" s="1"/>
  <c r="F171" i="1"/>
  <c r="G171" i="1" s="1"/>
  <c r="F148" i="1"/>
  <c r="G148" i="1" s="1"/>
  <c r="F127" i="1"/>
  <c r="G127" i="1" s="1"/>
  <c r="F107" i="1"/>
  <c r="G107" i="1" s="1"/>
  <c r="F84" i="1"/>
  <c r="G84" i="1" s="1"/>
  <c r="F63" i="1"/>
  <c r="G63" i="1" s="1"/>
  <c r="F43" i="1"/>
  <c r="G43" i="1" s="1"/>
  <c r="F384" i="1"/>
  <c r="G384" i="1" s="1"/>
  <c r="F363" i="1"/>
  <c r="G363" i="1" s="1"/>
  <c r="F339" i="1"/>
  <c r="G339" i="1" s="1"/>
  <c r="F318" i="1"/>
  <c r="G318" i="1" s="1"/>
  <c r="F298" i="1"/>
  <c r="G298" i="1" s="1"/>
  <c r="F275" i="1"/>
  <c r="G275" i="1" s="1"/>
  <c r="F254" i="1"/>
  <c r="G254" i="1" s="1"/>
  <c r="F234" i="1"/>
  <c r="G234" i="1" s="1"/>
  <c r="F211" i="1"/>
  <c r="G211" i="1" s="1"/>
  <c r="F190" i="1"/>
  <c r="G190" i="1" s="1"/>
  <c r="F170" i="1"/>
  <c r="G170" i="1" s="1"/>
  <c r="F147" i="1"/>
  <c r="G147" i="1" s="1"/>
  <c r="F126" i="1"/>
  <c r="G126" i="1" s="1"/>
  <c r="F106" i="1"/>
  <c r="G106" i="1" s="1"/>
  <c r="F83" i="1"/>
  <c r="G83" i="1" s="1"/>
  <c r="F62" i="1"/>
  <c r="G62" i="1" s="1"/>
  <c r="F42" i="1"/>
  <c r="G42" i="1" s="1"/>
  <c r="F132" i="1"/>
  <c r="G132" i="1" s="1"/>
  <c r="F383" i="1"/>
  <c r="G383" i="1" s="1"/>
  <c r="F362" i="1"/>
  <c r="G362" i="1" s="1"/>
  <c r="F337" i="1"/>
  <c r="G337" i="1" s="1"/>
  <c r="F317" i="1"/>
  <c r="G317" i="1" s="1"/>
  <c r="F297" i="1"/>
  <c r="G297" i="1" s="1"/>
  <c r="F273" i="1"/>
  <c r="G273" i="1" s="1"/>
  <c r="F253" i="1"/>
  <c r="G253" i="1" s="1"/>
  <c r="F233" i="1"/>
  <c r="G233" i="1" s="1"/>
  <c r="F209" i="1"/>
  <c r="G209" i="1" s="1"/>
  <c r="F189" i="1"/>
  <c r="G189" i="1" s="1"/>
  <c r="F169" i="1"/>
  <c r="G169" i="1" s="1"/>
  <c r="F145" i="1"/>
  <c r="G145" i="1" s="1"/>
  <c r="F125" i="1"/>
  <c r="G125" i="1" s="1"/>
  <c r="F105" i="1"/>
  <c r="G105" i="1" s="1"/>
  <c r="F81" i="1"/>
  <c r="G81" i="1" s="1"/>
  <c r="F61" i="1"/>
  <c r="G61" i="1" s="1"/>
  <c r="F41" i="1"/>
  <c r="G41" i="1" s="1"/>
  <c r="F304" i="1"/>
  <c r="G304" i="1" s="1"/>
  <c r="F368" i="1"/>
  <c r="G368" i="1" s="1"/>
  <c r="F239" i="1"/>
  <c r="G239" i="1" s="1"/>
  <c r="F111" i="1"/>
  <c r="G111" i="1" s="1"/>
  <c r="F382" i="1"/>
  <c r="G382" i="1" s="1"/>
  <c r="F361" i="1"/>
  <c r="G361" i="1" s="1"/>
  <c r="F336" i="1"/>
  <c r="G336" i="1" s="1"/>
  <c r="F316" i="1"/>
  <c r="G316" i="1" s="1"/>
  <c r="F293" i="1"/>
  <c r="G293" i="1" s="1"/>
  <c r="F272" i="1"/>
  <c r="G272" i="1" s="1"/>
  <c r="F252" i="1"/>
  <c r="G252" i="1" s="1"/>
  <c r="F229" i="1"/>
  <c r="G229" i="1" s="1"/>
  <c r="F208" i="1"/>
  <c r="G208" i="1" s="1"/>
  <c r="F188" i="1"/>
  <c r="G188" i="1" s="1"/>
  <c r="F165" i="1"/>
  <c r="G165" i="1" s="1"/>
  <c r="F144" i="1"/>
  <c r="G144" i="1" s="1"/>
  <c r="F124" i="1"/>
  <c r="G124" i="1" s="1"/>
  <c r="F101" i="1"/>
  <c r="G101" i="1" s="1"/>
  <c r="F80" i="1"/>
  <c r="G80" i="1" s="1"/>
  <c r="F60" i="1"/>
  <c r="G60" i="1" s="1"/>
  <c r="F284" i="1"/>
  <c r="G284" i="1" s="1"/>
  <c r="F260" i="1"/>
  <c r="G260" i="1" s="1"/>
  <c r="F47" i="1"/>
  <c r="G47" i="1" s="1"/>
  <c r="F381" i="1"/>
  <c r="G381" i="1" s="1"/>
  <c r="F357" i="1"/>
  <c r="G357" i="1" s="1"/>
  <c r="F335" i="1"/>
  <c r="G335" i="1" s="1"/>
  <c r="F315" i="1"/>
  <c r="G315" i="1" s="1"/>
  <c r="F292" i="1"/>
  <c r="G292" i="1" s="1"/>
  <c r="F271" i="1"/>
  <c r="G271" i="1" s="1"/>
  <c r="F251" i="1"/>
  <c r="G251" i="1" s="1"/>
  <c r="F228" i="1"/>
  <c r="G228" i="1" s="1"/>
  <c r="F207" i="1"/>
  <c r="G207" i="1" s="1"/>
  <c r="F187" i="1"/>
  <c r="G187" i="1" s="1"/>
  <c r="F164" i="1"/>
  <c r="G164" i="1" s="1"/>
  <c r="F143" i="1"/>
  <c r="G143" i="1" s="1"/>
  <c r="F123" i="1"/>
  <c r="G123" i="1" s="1"/>
  <c r="F100" i="1"/>
  <c r="G100" i="1" s="1"/>
  <c r="F79" i="1"/>
  <c r="G79" i="1" s="1"/>
  <c r="F59" i="1"/>
  <c r="G59" i="1" s="1"/>
  <c r="F37" i="1"/>
  <c r="G37" i="1" s="1"/>
  <c r="F369" i="1"/>
  <c r="G369" i="1" s="1"/>
  <c r="F176" i="1"/>
  <c r="G176" i="1" s="1"/>
  <c r="F303" i="1"/>
  <c r="G303" i="1" s="1"/>
  <c r="F380" i="1"/>
  <c r="G380" i="1" s="1"/>
  <c r="F355" i="1"/>
  <c r="G355" i="1" s="1"/>
  <c r="F334" i="1"/>
  <c r="G334" i="1" s="1"/>
  <c r="F314" i="1"/>
  <c r="G314" i="1" s="1"/>
  <c r="F291" i="1"/>
  <c r="G291" i="1" s="1"/>
  <c r="F270" i="1"/>
  <c r="G270" i="1" s="1"/>
  <c r="F250" i="1"/>
  <c r="G250" i="1" s="1"/>
  <c r="F227" i="1"/>
  <c r="G227" i="1" s="1"/>
  <c r="F206" i="1"/>
  <c r="G206" i="1" s="1"/>
  <c r="F186" i="1"/>
  <c r="G186" i="1" s="1"/>
  <c r="F163" i="1"/>
  <c r="G163" i="1" s="1"/>
  <c r="F142" i="1"/>
  <c r="G142" i="1" s="1"/>
  <c r="F122" i="1"/>
  <c r="G122" i="1" s="1"/>
  <c r="F99" i="1"/>
  <c r="G99" i="1" s="1"/>
  <c r="F78" i="1"/>
  <c r="G78" i="1" s="1"/>
  <c r="F58" i="1"/>
  <c r="G58" i="1" s="1"/>
  <c r="F325" i="1"/>
  <c r="G325" i="1" s="1"/>
  <c r="F112" i="1"/>
  <c r="G112" i="1" s="1"/>
  <c r="F91" i="1"/>
  <c r="G91" i="1" s="1"/>
  <c r="F379" i="1"/>
  <c r="G379" i="1" s="1"/>
  <c r="F353" i="1"/>
  <c r="G353" i="1" s="1"/>
  <c r="F333" i="1"/>
  <c r="G333" i="1" s="1"/>
  <c r="F313" i="1"/>
  <c r="G313" i="1" s="1"/>
  <c r="F289" i="1"/>
  <c r="G289" i="1" s="1"/>
  <c r="F269" i="1"/>
  <c r="G269" i="1" s="1"/>
  <c r="F249" i="1"/>
  <c r="G249" i="1" s="1"/>
  <c r="F225" i="1"/>
  <c r="G225" i="1" s="1"/>
  <c r="F205" i="1"/>
  <c r="G205" i="1" s="1"/>
  <c r="F185" i="1"/>
  <c r="G185" i="1" s="1"/>
  <c r="F161" i="1"/>
  <c r="G161" i="1" s="1"/>
  <c r="F141" i="1"/>
  <c r="G141" i="1" s="1"/>
  <c r="F121" i="1"/>
  <c r="G121" i="1" s="1"/>
  <c r="F97" i="1"/>
  <c r="G97" i="1" s="1"/>
  <c r="F77" i="1"/>
  <c r="G77" i="1" s="1"/>
  <c r="F57" i="1"/>
  <c r="G57" i="1" s="1"/>
  <c r="F197" i="1"/>
  <c r="G197" i="1" s="1"/>
  <c r="F378" i="1"/>
  <c r="G378" i="1" s="1"/>
  <c r="F352" i="1"/>
  <c r="G352" i="1" s="1"/>
  <c r="F332" i="1"/>
  <c r="G332" i="1" s="1"/>
  <c r="F309" i="1"/>
  <c r="G309" i="1" s="1"/>
  <c r="F288" i="1"/>
  <c r="G288" i="1" s="1"/>
  <c r="F268" i="1"/>
  <c r="G268" i="1" s="1"/>
  <c r="F245" i="1"/>
  <c r="G245" i="1" s="1"/>
  <c r="F224" i="1"/>
  <c r="G224" i="1" s="1"/>
  <c r="F204" i="1"/>
  <c r="G204" i="1" s="1"/>
  <c r="F181" i="1"/>
  <c r="G181" i="1" s="1"/>
  <c r="F160" i="1"/>
  <c r="G160" i="1" s="1"/>
  <c r="F140" i="1"/>
  <c r="G140" i="1" s="1"/>
  <c r="F117" i="1"/>
  <c r="G117" i="1" s="1"/>
  <c r="F96" i="1"/>
  <c r="G96" i="1" s="1"/>
  <c r="F76" i="1"/>
  <c r="G76" i="1" s="1"/>
  <c r="F53" i="1"/>
  <c r="G53" i="1" s="1"/>
  <c r="F220" i="1"/>
  <c r="G220" i="1" s="1"/>
  <c r="F48" i="1"/>
  <c r="G48" i="1" s="1"/>
  <c r="F324" i="1"/>
  <c r="G324" i="1" s="1"/>
  <c r="F175" i="1"/>
  <c r="G175" i="1" s="1"/>
  <c r="F377" i="1"/>
  <c r="G377" i="1" s="1"/>
  <c r="F351" i="1"/>
  <c r="G351" i="1" s="1"/>
  <c r="F331" i="1"/>
  <c r="G331" i="1" s="1"/>
  <c r="F308" i="1"/>
  <c r="G308" i="1" s="1"/>
  <c r="F287" i="1"/>
  <c r="G287" i="1" s="1"/>
  <c r="F267" i="1"/>
  <c r="G267" i="1" s="1"/>
  <c r="F244" i="1"/>
  <c r="G244" i="1" s="1"/>
  <c r="F223" i="1"/>
  <c r="G223" i="1" s="1"/>
  <c r="F203" i="1"/>
  <c r="G203" i="1" s="1"/>
  <c r="F180" i="1"/>
  <c r="G180" i="1" s="1"/>
  <c r="F159" i="1"/>
  <c r="G159" i="1" s="1"/>
  <c r="F139" i="1"/>
  <c r="G139" i="1" s="1"/>
  <c r="F116" i="1"/>
  <c r="G116" i="1" s="1"/>
  <c r="F95" i="1"/>
  <c r="G95" i="1" s="1"/>
  <c r="F75" i="1"/>
  <c r="G75" i="1" s="1"/>
  <c r="F52" i="1"/>
  <c r="G52" i="1" s="1"/>
  <c r="F261" i="1"/>
  <c r="G261" i="1" s="1"/>
  <c r="F373" i="1"/>
  <c r="G373" i="1" s="1"/>
  <c r="F350" i="1"/>
  <c r="G350" i="1" s="1"/>
  <c r="F330" i="1"/>
  <c r="G330" i="1" s="1"/>
  <c r="F307" i="1"/>
  <c r="G307" i="1" s="1"/>
  <c r="F286" i="1"/>
  <c r="G286" i="1" s="1"/>
  <c r="F266" i="1"/>
  <c r="G266" i="1" s="1"/>
  <c r="F243" i="1"/>
  <c r="G243" i="1" s="1"/>
  <c r="F222" i="1"/>
  <c r="G222" i="1" s="1"/>
  <c r="F202" i="1"/>
  <c r="G202" i="1" s="1"/>
  <c r="F179" i="1"/>
  <c r="G179" i="1" s="1"/>
  <c r="F158" i="1"/>
  <c r="G158" i="1" s="1"/>
  <c r="F138" i="1"/>
  <c r="G138" i="1" s="1"/>
  <c r="F115" i="1"/>
  <c r="G115" i="1" s="1"/>
  <c r="F94" i="1"/>
  <c r="G94" i="1" s="1"/>
  <c r="F74" i="1"/>
  <c r="G74" i="1" s="1"/>
  <c r="F51" i="1"/>
  <c r="G51" i="1" s="1"/>
  <c r="F348" i="1"/>
  <c r="G348" i="1" s="1"/>
  <c r="F92" i="1"/>
  <c r="G92" i="1" s="1"/>
  <c r="F371" i="1"/>
  <c r="G371" i="1" s="1"/>
  <c r="F349" i="1"/>
  <c r="G349" i="1" s="1"/>
  <c r="F329" i="1"/>
  <c r="G329" i="1" s="1"/>
  <c r="F305" i="1"/>
  <c r="G305" i="1" s="1"/>
  <c r="F285" i="1"/>
  <c r="G285" i="1" s="1"/>
  <c r="F265" i="1"/>
  <c r="G265" i="1" s="1"/>
  <c r="F241" i="1"/>
  <c r="G241" i="1" s="1"/>
  <c r="F221" i="1"/>
  <c r="G221" i="1" s="1"/>
  <c r="F201" i="1"/>
  <c r="G201" i="1" s="1"/>
  <c r="F177" i="1"/>
  <c r="G177" i="1" s="1"/>
  <c r="F157" i="1"/>
  <c r="G157" i="1" s="1"/>
  <c r="F137" i="1"/>
  <c r="G137" i="1" s="1"/>
  <c r="F113" i="1"/>
  <c r="G113" i="1" s="1"/>
  <c r="F93" i="1"/>
  <c r="G93" i="1" s="1"/>
  <c r="F73" i="1"/>
  <c r="G73" i="1" s="1"/>
  <c r="F49" i="1"/>
  <c r="G49" i="1" s="1"/>
  <c r="F133" i="1"/>
  <c r="G133" i="1" s="1"/>
  <c r="AD47" i="1"/>
  <c r="AB47" i="1"/>
  <c r="AB48" i="1"/>
  <c r="W93" i="1"/>
  <c r="W88" i="1"/>
  <c r="AD44" i="1"/>
  <c r="AB44" i="1"/>
  <c r="W90" i="1"/>
  <c r="W72" i="1"/>
  <c r="AD55" i="1"/>
  <c r="AB55" i="1"/>
  <c r="W96" i="1"/>
  <c r="AB45" i="1"/>
  <c r="AB34" i="1"/>
  <c r="AG53" i="1"/>
  <c r="AH53" i="1" s="1"/>
  <c r="W92" i="1"/>
  <c r="W84" i="1"/>
  <c r="W98" i="1"/>
  <c r="W91" i="1"/>
  <c r="L67" i="1" a="1"/>
  <c r="L67" i="1" s="1"/>
  <c r="T66" i="1"/>
  <c r="AG53" i="8" l="1"/>
  <c r="AH53" i="8" s="1"/>
  <c r="AE36" i="6"/>
  <c r="AE35" i="11"/>
  <c r="AF33" i="11"/>
  <c r="AG54" i="11" s="1"/>
  <c r="AH54" i="11" s="1"/>
  <c r="L68" i="11" a="1"/>
  <c r="L68" i="11" s="1"/>
  <c r="T67" i="11"/>
  <c r="V149" i="11"/>
  <c r="S65" i="11"/>
  <c r="H66" i="11"/>
  <c r="AE38" i="11"/>
  <c r="AF36" i="11"/>
  <c r="U65" i="11"/>
  <c r="X65" i="11" s="1"/>
  <c r="Y65" i="11" s="1"/>
  <c r="R66" i="11"/>
  <c r="AG57" i="11"/>
  <c r="R66" i="10"/>
  <c r="U65" i="10"/>
  <c r="X65" i="10" s="1"/>
  <c r="Y65" i="10" s="1"/>
  <c r="AF35" i="10"/>
  <c r="AG56" i="10" s="1"/>
  <c r="AH56" i="10" s="1"/>
  <c r="AE37" i="10"/>
  <c r="AF36" i="10"/>
  <c r="AE38" i="10"/>
  <c r="L67" i="10" a="1"/>
  <c r="L67" i="10" s="1"/>
  <c r="T66" i="10"/>
  <c r="V149" i="10"/>
  <c r="S65" i="10"/>
  <c r="H66" i="10"/>
  <c r="AF36" i="9"/>
  <c r="AE38" i="9"/>
  <c r="R66" i="9"/>
  <c r="U65" i="9"/>
  <c r="X65" i="9" s="1"/>
  <c r="Y65" i="9" s="1"/>
  <c r="V149" i="9"/>
  <c r="H66" i="9"/>
  <c r="S65" i="9"/>
  <c r="T66" i="9"/>
  <c r="L67" i="9" a="1"/>
  <c r="L67" i="9" s="1"/>
  <c r="AF35" i="9"/>
  <c r="AG56" i="9" s="1"/>
  <c r="AH56" i="9" s="1"/>
  <c r="AE37" i="9"/>
  <c r="AE36" i="8"/>
  <c r="AF34" i="8"/>
  <c r="AG55" i="8" s="1"/>
  <c r="AH55" i="8" s="1"/>
  <c r="AF33" i="8"/>
  <c r="AG54" i="8" s="1"/>
  <c r="AH54" i="8" s="1"/>
  <c r="AE35" i="8"/>
  <c r="U65" i="8"/>
  <c r="X65" i="8" s="1"/>
  <c r="Y65" i="8" s="1"/>
  <c r="R66" i="8"/>
  <c r="V149" i="8"/>
  <c r="H66" i="8"/>
  <c r="S65" i="8"/>
  <c r="L68" i="8" a="1"/>
  <c r="L68" i="8" s="1"/>
  <c r="T67" i="8"/>
  <c r="L67" i="7" a="1"/>
  <c r="L67" i="7" s="1"/>
  <c r="T66" i="7"/>
  <c r="AE39" i="7"/>
  <c r="AF37" i="7"/>
  <c r="AG58" i="7" s="1"/>
  <c r="AH58" i="7" s="1"/>
  <c r="V149" i="7"/>
  <c r="H66" i="7"/>
  <c r="S65" i="7"/>
  <c r="U65" i="7"/>
  <c r="X65" i="7" s="1"/>
  <c r="Y65" i="7" s="1"/>
  <c r="R66" i="7"/>
  <c r="AF36" i="7"/>
  <c r="AE38" i="7"/>
  <c r="AE37" i="6"/>
  <c r="AF35" i="6"/>
  <c r="AG56" i="6" s="1"/>
  <c r="AH56" i="6" s="1"/>
  <c r="T67" i="6"/>
  <c r="L68" i="6" a="1"/>
  <c r="L68" i="6" s="1"/>
  <c r="V149" i="6"/>
  <c r="H66" i="6"/>
  <c r="S65" i="6"/>
  <c r="R66" i="6"/>
  <c r="U65" i="6"/>
  <c r="X65" i="6" s="1"/>
  <c r="Y65" i="6" s="1"/>
  <c r="U65" i="5"/>
  <c r="X65" i="5" s="1"/>
  <c r="Y65" i="5" s="1"/>
  <c r="R66" i="5"/>
  <c r="AF35" i="5"/>
  <c r="AG56" i="5" s="1"/>
  <c r="AH56" i="5" s="1"/>
  <c r="AE37" i="5"/>
  <c r="AF36" i="5"/>
  <c r="AE38" i="5"/>
  <c r="L68" i="5" a="1"/>
  <c r="L68" i="5" s="1"/>
  <c r="T67" i="5"/>
  <c r="V149" i="5"/>
  <c r="H66" i="5"/>
  <c r="S65" i="5"/>
  <c r="AF33" i="4"/>
  <c r="AG54" i="4" s="1"/>
  <c r="AH54" i="4" s="1"/>
  <c r="AE35" i="4"/>
  <c r="AE38" i="4"/>
  <c r="AF36" i="4"/>
  <c r="U65" i="4"/>
  <c r="X65" i="4" s="1"/>
  <c r="Y65" i="4" s="1"/>
  <c r="R66" i="4"/>
  <c r="L68" i="4" a="1"/>
  <c r="L68" i="4" s="1"/>
  <c r="T67" i="4"/>
  <c r="V149" i="4"/>
  <c r="H66" i="4"/>
  <c r="S65" i="4"/>
  <c r="AG55" i="4"/>
  <c r="AH55" i="4" s="1"/>
  <c r="AH52" i="1"/>
  <c r="V149" i="1"/>
  <c r="H66" i="1"/>
  <c r="S65" i="1"/>
  <c r="L68" i="1" a="1"/>
  <c r="L68" i="1" s="1"/>
  <c r="T67" i="1"/>
  <c r="AE37" i="1"/>
  <c r="AF35" i="1"/>
  <c r="AG56" i="1" s="1"/>
  <c r="AH56" i="1" s="1"/>
  <c r="AG54" i="1"/>
  <c r="AH54" i="1" s="1"/>
  <c r="U65" i="1"/>
  <c r="X65" i="1" s="1"/>
  <c r="Y65" i="1" s="1"/>
  <c r="R66" i="1"/>
  <c r="AF34" i="1"/>
  <c r="AG55" i="1" s="1"/>
  <c r="AH55" i="1" s="1"/>
  <c r="AE36" i="1"/>
  <c r="AF36" i="6" l="1"/>
  <c r="AG57" i="6" s="1"/>
  <c r="AE38" i="6"/>
  <c r="AH57" i="11"/>
  <c r="AG57" i="7"/>
  <c r="AG57" i="4"/>
  <c r="AG57" i="10"/>
  <c r="AH57" i="6"/>
  <c r="AG57" i="5"/>
  <c r="AG57" i="9"/>
  <c r="U66" i="11"/>
  <c r="X66" i="11" s="1"/>
  <c r="Y66" i="11" s="1"/>
  <c r="R67" i="11"/>
  <c r="AE40" i="11"/>
  <c r="AF38" i="11"/>
  <c r="AG59" i="11" s="1"/>
  <c r="AH59" i="11" s="1"/>
  <c r="L69" i="11" a="1"/>
  <c r="L69" i="11" s="1"/>
  <c r="T68" i="11"/>
  <c r="Z65" i="11"/>
  <c r="AF35" i="11"/>
  <c r="AG56" i="11" s="1"/>
  <c r="AH56" i="11" s="1"/>
  <c r="AE37" i="11"/>
  <c r="V150" i="11"/>
  <c r="H67" i="11"/>
  <c r="S66" i="11"/>
  <c r="W149" i="11"/>
  <c r="AF38" i="10"/>
  <c r="AG59" i="10" s="1"/>
  <c r="AH59" i="10" s="1"/>
  <c r="AE40" i="10"/>
  <c r="L68" i="10" a="1"/>
  <c r="L68" i="10" s="1"/>
  <c r="T67" i="10"/>
  <c r="V150" i="10"/>
  <c r="S66" i="10"/>
  <c r="H67" i="10"/>
  <c r="Z65" i="10"/>
  <c r="W149" i="10"/>
  <c r="AE39" i="10"/>
  <c r="AF37" i="10"/>
  <c r="AG58" i="10" s="1"/>
  <c r="AH58" i="10" s="1"/>
  <c r="R67" i="10"/>
  <c r="U66" i="10"/>
  <c r="X66" i="10" s="1"/>
  <c r="Y66" i="10" s="1"/>
  <c r="Z65" i="9"/>
  <c r="T67" i="9"/>
  <c r="L68" i="9" a="1"/>
  <c r="L68" i="9" s="1"/>
  <c r="R67" i="9"/>
  <c r="U66" i="9"/>
  <c r="X66" i="9" s="1"/>
  <c r="Y66" i="9" s="1"/>
  <c r="V150" i="9"/>
  <c r="H67" i="9"/>
  <c r="S66" i="9"/>
  <c r="AE39" i="9"/>
  <c r="AF37" i="9"/>
  <c r="AG58" i="9" s="1"/>
  <c r="AH58" i="9" s="1"/>
  <c r="W149" i="9"/>
  <c r="AE40" i="9"/>
  <c r="AF38" i="9"/>
  <c r="AG59" i="9" s="1"/>
  <c r="AH59" i="9" s="1"/>
  <c r="R67" i="8"/>
  <c r="U66" i="8"/>
  <c r="X66" i="8" s="1"/>
  <c r="Y66" i="8" s="1"/>
  <c r="W149" i="8"/>
  <c r="Z65" i="8"/>
  <c r="AF36" i="8"/>
  <c r="AE38" i="8"/>
  <c r="T68" i="8"/>
  <c r="L69" i="8" a="1"/>
  <c r="L69" i="8" s="1"/>
  <c r="AE37" i="8"/>
  <c r="AF35" i="8"/>
  <c r="AG56" i="8" s="1"/>
  <c r="AH56" i="8" s="1"/>
  <c r="V150" i="8"/>
  <c r="H67" i="8"/>
  <c r="S66" i="8"/>
  <c r="R67" i="7"/>
  <c r="U66" i="7"/>
  <c r="X66" i="7" s="1"/>
  <c r="Y66" i="7" s="1"/>
  <c r="AE41" i="7"/>
  <c r="AF39" i="7"/>
  <c r="AG60" i="7" s="1"/>
  <c r="AH60" i="7" s="1"/>
  <c r="AF38" i="7"/>
  <c r="AG59" i="7" s="1"/>
  <c r="AH59" i="7" s="1"/>
  <c r="AE40" i="7"/>
  <c r="V150" i="7"/>
  <c r="H67" i="7"/>
  <c r="S66" i="7"/>
  <c r="Z65" i="7"/>
  <c r="W149" i="7"/>
  <c r="T67" i="7"/>
  <c r="L68" i="7" a="1"/>
  <c r="L68" i="7" s="1"/>
  <c r="V150" i="6"/>
  <c r="S66" i="6"/>
  <c r="H67" i="6"/>
  <c r="W149" i="6"/>
  <c r="L69" i="6" a="1"/>
  <c r="L69" i="6" s="1"/>
  <c r="T68" i="6"/>
  <c r="AE39" i="6"/>
  <c r="AF37" i="6"/>
  <c r="U66" i="6"/>
  <c r="X66" i="6" s="1"/>
  <c r="R67" i="6"/>
  <c r="Y66" i="6"/>
  <c r="Z65" i="6"/>
  <c r="V150" i="5"/>
  <c r="H67" i="5"/>
  <c r="S66" i="5"/>
  <c r="AF38" i="5"/>
  <c r="AG59" i="5" s="1"/>
  <c r="AH59" i="5" s="1"/>
  <c r="AE40" i="5"/>
  <c r="L69" i="5" a="1"/>
  <c r="L69" i="5" s="1"/>
  <c r="T68" i="5"/>
  <c r="AF37" i="5"/>
  <c r="AG58" i="5" s="1"/>
  <c r="AH58" i="5" s="1"/>
  <c r="AE39" i="5"/>
  <c r="R67" i="5"/>
  <c r="U66" i="5"/>
  <c r="X66" i="5" s="1"/>
  <c r="Y66" i="5" s="1"/>
  <c r="W149" i="5"/>
  <c r="Z65" i="5"/>
  <c r="V150" i="4"/>
  <c r="H67" i="4"/>
  <c r="S66" i="4"/>
  <c r="W149" i="4"/>
  <c r="U66" i="4"/>
  <c r="X66" i="4" s="1"/>
  <c r="Y66" i="4" s="1"/>
  <c r="R67" i="4"/>
  <c r="AE40" i="4"/>
  <c r="AF38" i="4"/>
  <c r="AG59" i="4" s="1"/>
  <c r="AH59" i="4" s="1"/>
  <c r="Z65" i="4"/>
  <c r="AE37" i="4"/>
  <c r="AF35" i="4"/>
  <c r="AG56" i="4" s="1"/>
  <c r="AH56" i="4" s="1"/>
  <c r="L69" i="4" a="1"/>
  <c r="L69" i="4" s="1"/>
  <c r="T68" i="4"/>
  <c r="AE38" i="1"/>
  <c r="AF36" i="1"/>
  <c r="AG57" i="1" s="1"/>
  <c r="AH57" i="1" s="1"/>
  <c r="L69" i="1" a="1"/>
  <c r="L69" i="1" s="1"/>
  <c r="T68" i="1"/>
  <c r="U66" i="1"/>
  <c r="X66" i="1" s="1"/>
  <c r="R67" i="1"/>
  <c r="AF37" i="1"/>
  <c r="AG58" i="1" s="1"/>
  <c r="AH58" i="1" s="1"/>
  <c r="AE39" i="1"/>
  <c r="W149" i="1"/>
  <c r="Y66" i="1"/>
  <c r="Z65" i="1"/>
  <c r="V150" i="1"/>
  <c r="H67" i="1"/>
  <c r="S66" i="1"/>
  <c r="AE40" i="6" l="1"/>
  <c r="AF38" i="6"/>
  <c r="AG59" i="6" s="1"/>
  <c r="AH59" i="6" s="1"/>
  <c r="AH57" i="9"/>
  <c r="AG58" i="6"/>
  <c r="AG57" i="8"/>
  <c r="AH57" i="5"/>
  <c r="AH57" i="10"/>
  <c r="AH57" i="4"/>
  <c r="AH57" i="7"/>
  <c r="AE39" i="11"/>
  <c r="AF37" i="11"/>
  <c r="L70" i="11" a="1"/>
  <c r="L70" i="11" s="1"/>
  <c r="T69" i="11"/>
  <c r="W150" i="11"/>
  <c r="V151" i="11"/>
  <c r="H68" i="11"/>
  <c r="S67" i="11"/>
  <c r="Z66" i="11"/>
  <c r="AE42" i="11"/>
  <c r="AF40" i="11"/>
  <c r="AG61" i="11" s="1"/>
  <c r="AH61" i="11" s="1"/>
  <c r="U67" i="11"/>
  <c r="X67" i="11" s="1"/>
  <c r="Y67" i="11" s="1"/>
  <c r="R68" i="11"/>
  <c r="AC64" i="11"/>
  <c r="AA65" i="11"/>
  <c r="Z66" i="10"/>
  <c r="AF39" i="10"/>
  <c r="AG60" i="10" s="1"/>
  <c r="AH60" i="10" s="1"/>
  <c r="AE41" i="10"/>
  <c r="V151" i="10"/>
  <c r="S67" i="10"/>
  <c r="H68" i="10"/>
  <c r="T68" i="10"/>
  <c r="L69" i="10" a="1"/>
  <c r="L69" i="10" s="1"/>
  <c r="R68" i="10"/>
  <c r="U67" i="10"/>
  <c r="X67" i="10" s="1"/>
  <c r="Y67" i="10" s="1"/>
  <c r="AC64" i="10"/>
  <c r="AA65" i="10"/>
  <c r="AF40" i="10"/>
  <c r="AG61" i="10" s="1"/>
  <c r="AH61" i="10" s="1"/>
  <c r="AE42" i="10"/>
  <c r="W150" i="10"/>
  <c r="Z66" i="9"/>
  <c r="AE41" i="9"/>
  <c r="AF39" i="9"/>
  <c r="W150" i="9"/>
  <c r="R68" i="9"/>
  <c r="U67" i="9"/>
  <c r="X67" i="9" s="1"/>
  <c r="Y67" i="9" s="1"/>
  <c r="AE42" i="9"/>
  <c r="AF40" i="9"/>
  <c r="AG61" i="9" s="1"/>
  <c r="AH61" i="9" s="1"/>
  <c r="V151" i="9"/>
  <c r="S67" i="9"/>
  <c r="H68" i="9"/>
  <c r="AC64" i="9"/>
  <c r="AA65" i="9"/>
  <c r="T68" i="9"/>
  <c r="L69" i="9" a="1"/>
  <c r="L69" i="9" s="1"/>
  <c r="T69" i="8"/>
  <c r="L70" i="8" a="1"/>
  <c r="L70" i="8" s="1"/>
  <c r="V151" i="8"/>
  <c r="S67" i="8"/>
  <c r="H68" i="8"/>
  <c r="AF38" i="8"/>
  <c r="AG59" i="8" s="1"/>
  <c r="AH59" i="8" s="1"/>
  <c r="AE40" i="8"/>
  <c r="W150" i="8"/>
  <c r="AE39" i="8"/>
  <c r="AF37" i="8"/>
  <c r="AG58" i="8" s="1"/>
  <c r="AH58" i="8" s="1"/>
  <c r="Z66" i="8"/>
  <c r="AC64" i="8"/>
  <c r="AA65" i="8"/>
  <c r="R68" i="8"/>
  <c r="U67" i="8"/>
  <c r="X67" i="8" s="1"/>
  <c r="Y67" i="8" s="1"/>
  <c r="AC64" i="7"/>
  <c r="AA65" i="7"/>
  <c r="L69" i="7" a="1"/>
  <c r="L69" i="7" s="1"/>
  <c r="T68" i="7"/>
  <c r="W150" i="7"/>
  <c r="V151" i="7"/>
  <c r="H68" i="7"/>
  <c r="S67" i="7"/>
  <c r="AF40" i="7"/>
  <c r="AG61" i="7" s="1"/>
  <c r="AH61" i="7" s="1"/>
  <c r="AE42" i="7"/>
  <c r="Z66" i="7"/>
  <c r="AE43" i="7"/>
  <c r="AF41" i="7"/>
  <c r="AG62" i="7" s="1"/>
  <c r="AH62" i="7" s="1"/>
  <c r="U67" i="7"/>
  <c r="X67" i="7" s="1"/>
  <c r="Y67" i="7" s="1"/>
  <c r="R68" i="7"/>
  <c r="AC64" i="6"/>
  <c r="AA65" i="6"/>
  <c r="U67" i="6"/>
  <c r="X67" i="6" s="1"/>
  <c r="Y67" i="6" s="1"/>
  <c r="R68" i="6"/>
  <c r="Z66" i="6"/>
  <c r="AF39" i="6"/>
  <c r="AG60" i="6" s="1"/>
  <c r="AH60" i="6" s="1"/>
  <c r="AE41" i="6"/>
  <c r="T69" i="6"/>
  <c r="L70" i="6" a="1"/>
  <c r="L70" i="6" s="1"/>
  <c r="V151" i="6"/>
  <c r="S67" i="6"/>
  <c r="H68" i="6"/>
  <c r="W150" i="6"/>
  <c r="AE42" i="5"/>
  <c r="AF40" i="5"/>
  <c r="AG61" i="5" s="1"/>
  <c r="AH61" i="5" s="1"/>
  <c r="AA65" i="5"/>
  <c r="AC64" i="5"/>
  <c r="U67" i="5"/>
  <c r="X67" i="5" s="1"/>
  <c r="Y67" i="5" s="1"/>
  <c r="R68" i="5"/>
  <c r="Z66" i="5"/>
  <c r="AF39" i="5"/>
  <c r="AG60" i="5" s="1"/>
  <c r="AH60" i="5" s="1"/>
  <c r="AE41" i="5"/>
  <c r="V151" i="5"/>
  <c r="H68" i="5"/>
  <c r="S67" i="5"/>
  <c r="T69" i="5"/>
  <c r="L70" i="5" a="1"/>
  <c r="L70" i="5" s="1"/>
  <c r="W150" i="5"/>
  <c r="AF37" i="4"/>
  <c r="AE39" i="4"/>
  <c r="AF40" i="4"/>
  <c r="AG61" i="4" s="1"/>
  <c r="AH61" i="4" s="1"/>
  <c r="AE42" i="4"/>
  <c r="T69" i="4"/>
  <c r="L70" i="4" a="1"/>
  <c r="L70" i="4" s="1"/>
  <c r="AA65" i="4"/>
  <c r="AC64" i="4"/>
  <c r="R68" i="4"/>
  <c r="U67" i="4"/>
  <c r="X67" i="4" s="1"/>
  <c r="Y67" i="4" s="1"/>
  <c r="Z66" i="4"/>
  <c r="V151" i="4"/>
  <c r="H68" i="4"/>
  <c r="S67" i="4"/>
  <c r="W150" i="4"/>
  <c r="W150" i="1"/>
  <c r="Z66" i="1"/>
  <c r="AF39" i="1"/>
  <c r="AG60" i="1" s="1"/>
  <c r="AH60" i="1" s="1"/>
  <c r="AE41" i="1"/>
  <c r="AC64" i="1"/>
  <c r="AA65" i="1"/>
  <c r="R68" i="1"/>
  <c r="U67" i="1"/>
  <c r="X67" i="1" s="1"/>
  <c r="Y67" i="1" s="1"/>
  <c r="L70" i="1" a="1"/>
  <c r="L70" i="1" s="1"/>
  <c r="T69" i="1"/>
  <c r="V151" i="1"/>
  <c r="H68" i="1"/>
  <c r="S67" i="1"/>
  <c r="AF38" i="1"/>
  <c r="AG59" i="1" s="1"/>
  <c r="AH59" i="1" s="1"/>
  <c r="AE40" i="1"/>
  <c r="AF40" i="6" l="1"/>
  <c r="AG61" i="6" s="1"/>
  <c r="AH61" i="6" s="1"/>
  <c r="AE42" i="6"/>
  <c r="AG58" i="4"/>
  <c r="AH57" i="8"/>
  <c r="AH58" i="6"/>
  <c r="AG58" i="11"/>
  <c r="AG60" i="9"/>
  <c r="Z67" i="11"/>
  <c r="AF42" i="11"/>
  <c r="AG63" i="11" s="1"/>
  <c r="AH63" i="11" s="1"/>
  <c r="AE44" i="11"/>
  <c r="V152" i="11"/>
  <c r="H69" i="11"/>
  <c r="S68" i="11"/>
  <c r="W151" i="11"/>
  <c r="AA66" i="11"/>
  <c r="AC65" i="11"/>
  <c r="L71" i="11" a="1"/>
  <c r="L71" i="11" s="1"/>
  <c r="T70" i="11"/>
  <c r="U68" i="11"/>
  <c r="X68" i="11" s="1"/>
  <c r="Y68" i="11" s="1"/>
  <c r="R69" i="11"/>
  <c r="AB65" i="11"/>
  <c r="AD65" i="11"/>
  <c r="AF39" i="11"/>
  <c r="AG60" i="11" s="1"/>
  <c r="AH60" i="11" s="1"/>
  <c r="AE41" i="11"/>
  <c r="Z67" i="10"/>
  <c r="AD65" i="10"/>
  <c r="AB65" i="10"/>
  <c r="W151" i="10"/>
  <c r="U68" i="10"/>
  <c r="X68" i="10" s="1"/>
  <c r="Y68" i="10" s="1"/>
  <c r="R69" i="10"/>
  <c r="AF41" i="10"/>
  <c r="AG62" i="10" s="1"/>
  <c r="AH62" i="10" s="1"/>
  <c r="AE43" i="10"/>
  <c r="AF42" i="10"/>
  <c r="AG63" i="10" s="1"/>
  <c r="AH63" i="10" s="1"/>
  <c r="AE44" i="10"/>
  <c r="V152" i="10"/>
  <c r="H69" i="10"/>
  <c r="S68" i="10"/>
  <c r="T69" i="10"/>
  <c r="L70" i="10" a="1"/>
  <c r="L70" i="10" s="1"/>
  <c r="AA66" i="10"/>
  <c r="AC65" i="10"/>
  <c r="Z67" i="9"/>
  <c r="U68" i="9"/>
  <c r="X68" i="9" s="1"/>
  <c r="Y68" i="9" s="1"/>
  <c r="R69" i="9"/>
  <c r="W151" i="9"/>
  <c r="AF42" i="9"/>
  <c r="AG63" i="9" s="1"/>
  <c r="AH63" i="9" s="1"/>
  <c r="AE44" i="9"/>
  <c r="AD65" i="9"/>
  <c r="AB65" i="9"/>
  <c r="AF41" i="9"/>
  <c r="AG62" i="9" s="1"/>
  <c r="AH62" i="9" s="1"/>
  <c r="AE43" i="9"/>
  <c r="V152" i="9"/>
  <c r="S68" i="9"/>
  <c r="H69" i="9"/>
  <c r="AC65" i="9"/>
  <c r="AA66" i="9"/>
  <c r="T69" i="9"/>
  <c r="L70" i="9" a="1"/>
  <c r="L70" i="9" s="1"/>
  <c r="AD65" i="8"/>
  <c r="AB65" i="8"/>
  <c r="Z67" i="8"/>
  <c r="AE41" i="8"/>
  <c r="AF39" i="8"/>
  <c r="AG60" i="8" s="1"/>
  <c r="AH60" i="8" s="1"/>
  <c r="V152" i="8"/>
  <c r="S68" i="8"/>
  <c r="H69" i="8"/>
  <c r="U68" i="8"/>
  <c r="X68" i="8" s="1"/>
  <c r="Y68" i="8" s="1"/>
  <c r="R69" i="8"/>
  <c r="AC65" i="8"/>
  <c r="AA66" i="8"/>
  <c r="AE42" i="8"/>
  <c r="AF40" i="8"/>
  <c r="AG61" i="8" s="1"/>
  <c r="AH61" i="8" s="1"/>
  <c r="W151" i="8"/>
  <c r="T70" i="8"/>
  <c r="L71" i="8" a="1"/>
  <c r="L71" i="8" s="1"/>
  <c r="Z67" i="7"/>
  <c r="AC65" i="7"/>
  <c r="AA66" i="7"/>
  <c r="AE44" i="7"/>
  <c r="AF42" i="7"/>
  <c r="AG63" i="7" s="1"/>
  <c r="AH63" i="7" s="1"/>
  <c r="W151" i="7"/>
  <c r="AF43" i="7"/>
  <c r="AG64" i="7" s="1"/>
  <c r="AH64" i="7" s="1"/>
  <c r="AE45" i="7"/>
  <c r="V152" i="7"/>
  <c r="S68" i="7"/>
  <c r="H69" i="7"/>
  <c r="AD65" i="7"/>
  <c r="AB65" i="7"/>
  <c r="L70" i="7" a="1"/>
  <c r="L70" i="7" s="1"/>
  <c r="T69" i="7"/>
  <c r="U68" i="7"/>
  <c r="X68" i="7" s="1"/>
  <c r="Y68" i="7" s="1"/>
  <c r="R69" i="7"/>
  <c r="Z67" i="6"/>
  <c r="V152" i="6"/>
  <c r="H69" i="6"/>
  <c r="S68" i="6"/>
  <c r="L71" i="6" a="1"/>
  <c r="L71" i="6" s="1"/>
  <c r="T70" i="6"/>
  <c r="W151" i="6"/>
  <c r="AF41" i="6"/>
  <c r="AG62" i="6" s="1"/>
  <c r="AH62" i="6" s="1"/>
  <c r="AE43" i="6"/>
  <c r="U68" i="6"/>
  <c r="X68" i="6" s="1"/>
  <c r="Y68" i="6" s="1"/>
  <c r="R69" i="6"/>
  <c r="AB65" i="6"/>
  <c r="AD65" i="6"/>
  <c r="AC65" i="6"/>
  <c r="AA66" i="6"/>
  <c r="V152" i="5"/>
  <c r="H69" i="5"/>
  <c r="S68" i="5"/>
  <c r="W151" i="5"/>
  <c r="AE43" i="5"/>
  <c r="AF41" i="5"/>
  <c r="AG62" i="5" s="1"/>
  <c r="AH62" i="5" s="1"/>
  <c r="AD65" i="5"/>
  <c r="AB65" i="5"/>
  <c r="AC65" i="5"/>
  <c r="AA66" i="5"/>
  <c r="R69" i="5"/>
  <c r="U68" i="5"/>
  <c r="X68" i="5" s="1"/>
  <c r="Y68" i="5" s="1"/>
  <c r="L71" i="5" a="1"/>
  <c r="L71" i="5" s="1"/>
  <c r="T70" i="5"/>
  <c r="Z67" i="5"/>
  <c r="AE44" i="5"/>
  <c r="AF42" i="5"/>
  <c r="AG63" i="5" s="1"/>
  <c r="AH63" i="5" s="1"/>
  <c r="Z67" i="4"/>
  <c r="W151" i="4"/>
  <c r="R69" i="4"/>
  <c r="U68" i="4"/>
  <c r="X68" i="4" s="1"/>
  <c r="Y68" i="4" s="1"/>
  <c r="AC65" i="4"/>
  <c r="AA66" i="4"/>
  <c r="AE44" i="4"/>
  <c r="AF42" i="4"/>
  <c r="AG63" i="4" s="1"/>
  <c r="AH63" i="4" s="1"/>
  <c r="V152" i="4"/>
  <c r="H69" i="4"/>
  <c r="S68" i="4"/>
  <c r="AB65" i="4"/>
  <c r="AD65" i="4"/>
  <c r="AF39" i="4"/>
  <c r="AG60" i="4" s="1"/>
  <c r="AH60" i="4" s="1"/>
  <c r="AE41" i="4"/>
  <c r="T70" i="4"/>
  <c r="L71" i="4" a="1"/>
  <c r="L71" i="4" s="1"/>
  <c r="Z67" i="1"/>
  <c r="L71" i="1" a="1"/>
  <c r="L71" i="1" s="1"/>
  <c r="T70" i="1"/>
  <c r="AD65" i="1"/>
  <c r="AB65" i="1"/>
  <c r="W151" i="1"/>
  <c r="AA66" i="1"/>
  <c r="AC65" i="1"/>
  <c r="V152" i="1"/>
  <c r="S68" i="1"/>
  <c r="H69" i="1"/>
  <c r="R69" i="1"/>
  <c r="U68" i="1"/>
  <c r="X68" i="1" s="1"/>
  <c r="Y68" i="1" s="1"/>
  <c r="AE43" i="1"/>
  <c r="AF41" i="1"/>
  <c r="AG62" i="1" s="1"/>
  <c r="AH62" i="1" s="1"/>
  <c r="AF40" i="1"/>
  <c r="AG61" i="1" s="1"/>
  <c r="AH61" i="1" s="1"/>
  <c r="AE42" i="1"/>
  <c r="AF42" i="6" l="1"/>
  <c r="AG63" i="6" s="1"/>
  <c r="AH63" i="6" s="1"/>
  <c r="AE44" i="6"/>
  <c r="AH58" i="11"/>
  <c r="AH60" i="9"/>
  <c r="AH58" i="4"/>
  <c r="Z68" i="11"/>
  <c r="T71" i="11"/>
  <c r="L72" i="11" a="1"/>
  <c r="L72" i="11" s="1"/>
  <c r="V153" i="11"/>
  <c r="H70" i="11"/>
  <c r="S69" i="11"/>
  <c r="W152" i="11"/>
  <c r="AD66" i="11"/>
  <c r="AB66" i="11"/>
  <c r="AE46" i="11"/>
  <c r="AF44" i="11"/>
  <c r="AG65" i="11" s="1"/>
  <c r="AH65" i="11" s="1"/>
  <c r="R70" i="11"/>
  <c r="U69" i="11"/>
  <c r="X69" i="11" s="1"/>
  <c r="Y69" i="11" s="1"/>
  <c r="AE43" i="11"/>
  <c r="AF41" i="11"/>
  <c r="AG62" i="11" s="1"/>
  <c r="AH62" i="11" s="1"/>
  <c r="AC66" i="11"/>
  <c r="AA67" i="11"/>
  <c r="Z68" i="10"/>
  <c r="V153" i="10"/>
  <c r="H70" i="10"/>
  <c r="S69" i="10"/>
  <c r="W152" i="10"/>
  <c r="AE45" i="10"/>
  <c r="AF43" i="10"/>
  <c r="AG64" i="10" s="1"/>
  <c r="AH64" i="10" s="1"/>
  <c r="R70" i="10"/>
  <c r="U69" i="10"/>
  <c r="X69" i="10" s="1"/>
  <c r="Y69" i="10" s="1"/>
  <c r="AE46" i="10"/>
  <c r="AF44" i="10"/>
  <c r="AG65" i="10" s="1"/>
  <c r="AH65" i="10" s="1"/>
  <c r="AD66" i="10"/>
  <c r="AB66" i="10"/>
  <c r="AC66" i="10"/>
  <c r="AA67" i="10"/>
  <c r="L71" i="10" a="1"/>
  <c r="L71" i="10" s="1"/>
  <c r="T70" i="10"/>
  <c r="Z68" i="9"/>
  <c r="AF43" i="9"/>
  <c r="AG64" i="9" s="1"/>
  <c r="AH64" i="9" s="1"/>
  <c r="AE45" i="9"/>
  <c r="W152" i="9"/>
  <c r="AF44" i="9"/>
  <c r="AG65" i="9" s="1"/>
  <c r="AH65" i="9" s="1"/>
  <c r="AE46" i="9"/>
  <c r="U69" i="9"/>
  <c r="X69" i="9" s="1"/>
  <c r="Y69" i="9" s="1"/>
  <c r="R70" i="9"/>
  <c r="L71" i="9" a="1"/>
  <c r="L71" i="9" s="1"/>
  <c r="T70" i="9"/>
  <c r="AA67" i="9"/>
  <c r="AC66" i="9"/>
  <c r="H70" i="9"/>
  <c r="S69" i="9"/>
  <c r="V153" i="9"/>
  <c r="AB66" i="9"/>
  <c r="AD66" i="9"/>
  <c r="Z68" i="8"/>
  <c r="AF42" i="8"/>
  <c r="AG63" i="8" s="1"/>
  <c r="AH63" i="8" s="1"/>
  <c r="AE44" i="8"/>
  <c r="AD66" i="8"/>
  <c r="AB66" i="8"/>
  <c r="W152" i="8"/>
  <c r="AF41" i="8"/>
  <c r="AG62" i="8" s="1"/>
  <c r="AH62" i="8" s="1"/>
  <c r="AE43" i="8"/>
  <c r="V153" i="8"/>
  <c r="H70" i="8"/>
  <c r="S69" i="8"/>
  <c r="AC66" i="8"/>
  <c r="AA67" i="8"/>
  <c r="L72" i="8" a="1"/>
  <c r="L72" i="8" s="1"/>
  <c r="T71" i="8"/>
  <c r="U69" i="8"/>
  <c r="X69" i="8" s="1"/>
  <c r="Y69" i="8" s="1"/>
  <c r="R70" i="8"/>
  <c r="Z68" i="7"/>
  <c r="L71" i="7" a="1"/>
  <c r="L71" i="7" s="1"/>
  <c r="T70" i="7"/>
  <c r="AF44" i="7"/>
  <c r="AG65" i="7" s="1"/>
  <c r="AH65" i="7" s="1"/>
  <c r="AE46" i="7"/>
  <c r="V153" i="7"/>
  <c r="H70" i="7"/>
  <c r="S69" i="7"/>
  <c r="AF45" i="7"/>
  <c r="AG66" i="7" s="1"/>
  <c r="AE47" i="7"/>
  <c r="AD66" i="7"/>
  <c r="AB66" i="7"/>
  <c r="U69" i="7"/>
  <c r="X69" i="7" s="1"/>
  <c r="Y69" i="7" s="1"/>
  <c r="R70" i="7"/>
  <c r="W152" i="7"/>
  <c r="AC66" i="7"/>
  <c r="AA67" i="7"/>
  <c r="Z68" i="6"/>
  <c r="AF43" i="6"/>
  <c r="AG64" i="6" s="1"/>
  <c r="AH64" i="6" s="1"/>
  <c r="AE45" i="6"/>
  <c r="T71" i="6"/>
  <c r="L72" i="6" a="1"/>
  <c r="L72" i="6" s="1"/>
  <c r="W152" i="6"/>
  <c r="V153" i="6"/>
  <c r="H70" i="6"/>
  <c r="S69" i="6"/>
  <c r="AC66" i="6"/>
  <c r="AA67" i="6"/>
  <c r="U69" i="6"/>
  <c r="X69" i="6" s="1"/>
  <c r="Y69" i="6" s="1"/>
  <c r="R70" i="6"/>
  <c r="AD66" i="6"/>
  <c r="AB66" i="6"/>
  <c r="Z68" i="5"/>
  <c r="L72" i="5" a="1"/>
  <c r="L72" i="5" s="1"/>
  <c r="T71" i="5"/>
  <c r="R70" i="5"/>
  <c r="U69" i="5"/>
  <c r="X69" i="5" s="1"/>
  <c r="Y69" i="5" s="1"/>
  <c r="AF43" i="5"/>
  <c r="AE45" i="5"/>
  <c r="AD66" i="5"/>
  <c r="AB66" i="5"/>
  <c r="AF44" i="5"/>
  <c r="AG65" i="5" s="1"/>
  <c r="AH65" i="5" s="1"/>
  <c r="AE46" i="5"/>
  <c r="V153" i="5"/>
  <c r="H70" i="5"/>
  <c r="S69" i="5"/>
  <c r="AC66" i="5"/>
  <c r="AA67" i="5"/>
  <c r="W152" i="5"/>
  <c r="Z68" i="4"/>
  <c r="V153" i="4"/>
  <c r="S69" i="4"/>
  <c r="H70" i="4"/>
  <c r="AD66" i="4"/>
  <c r="AB66" i="4"/>
  <c r="R70" i="4"/>
  <c r="U69" i="4"/>
  <c r="X69" i="4" s="1"/>
  <c r="Y69" i="4" s="1"/>
  <c r="W152" i="4"/>
  <c r="AF44" i="4"/>
  <c r="AG65" i="4" s="1"/>
  <c r="AH65" i="4" s="1"/>
  <c r="AE46" i="4"/>
  <c r="AC66" i="4"/>
  <c r="AA67" i="4"/>
  <c r="T71" i="4"/>
  <c r="L72" i="4" a="1"/>
  <c r="L72" i="4" s="1"/>
  <c r="AF41" i="4"/>
  <c r="AG62" i="4" s="1"/>
  <c r="AH62" i="4" s="1"/>
  <c r="AE43" i="4"/>
  <c r="Z68" i="1"/>
  <c r="AE45" i="1"/>
  <c r="AF43" i="1"/>
  <c r="AG64" i="1" s="1"/>
  <c r="AH64" i="1" s="1"/>
  <c r="R70" i="1"/>
  <c r="U69" i="1"/>
  <c r="X69" i="1" s="1"/>
  <c r="Y69" i="1" s="1"/>
  <c r="W152" i="1"/>
  <c r="AD66" i="1"/>
  <c r="AB66" i="1"/>
  <c r="AF42" i="1"/>
  <c r="AG63" i="1" s="1"/>
  <c r="AH63" i="1" s="1"/>
  <c r="AE44" i="1"/>
  <c r="V153" i="1"/>
  <c r="H70" i="1"/>
  <c r="S69" i="1"/>
  <c r="AA67" i="1"/>
  <c r="AC66" i="1"/>
  <c r="T71" i="1"/>
  <c r="L72" i="1" a="1"/>
  <c r="L72" i="1" s="1"/>
  <c r="AE46" i="6" l="1"/>
  <c r="AF44" i="6"/>
  <c r="AG65" i="6" s="1"/>
  <c r="AH65" i="6" s="1"/>
  <c r="AG64" i="5"/>
  <c r="Z69" i="11"/>
  <c r="V154" i="11"/>
  <c r="H71" i="11"/>
  <c r="S70" i="11"/>
  <c r="W153" i="11"/>
  <c r="T72" i="11"/>
  <c r="L73" i="11" a="1"/>
  <c r="L73" i="11" s="1"/>
  <c r="AE45" i="11"/>
  <c r="AF43" i="11"/>
  <c r="AG64" i="11" s="1"/>
  <c r="AH64" i="11" s="1"/>
  <c r="AF46" i="11"/>
  <c r="AG67" i="11" s="1"/>
  <c r="AE48" i="11"/>
  <c r="AB67" i="11"/>
  <c r="AD67" i="11"/>
  <c r="AA68" i="11"/>
  <c r="AC67" i="11"/>
  <c r="R71" i="11"/>
  <c r="U70" i="11"/>
  <c r="X70" i="11" s="1"/>
  <c r="Y70" i="11" s="1"/>
  <c r="Z69" i="10"/>
  <c r="AF46" i="10"/>
  <c r="AG67" i="10" s="1"/>
  <c r="AE48" i="10"/>
  <c r="AE47" i="10"/>
  <c r="AF45" i="10"/>
  <c r="AG66" i="10" s="1"/>
  <c r="V154" i="10"/>
  <c r="S70" i="10"/>
  <c r="H71" i="10"/>
  <c r="L72" i="10" a="1"/>
  <c r="L72" i="10" s="1"/>
  <c r="T71" i="10"/>
  <c r="W153" i="10"/>
  <c r="AD67" i="10"/>
  <c r="AB67" i="10"/>
  <c r="AC67" i="10"/>
  <c r="AA68" i="10"/>
  <c r="U70" i="10"/>
  <c r="X70" i="10" s="1"/>
  <c r="Y70" i="10" s="1"/>
  <c r="R71" i="10"/>
  <c r="Z69" i="9"/>
  <c r="L72" i="9" a="1"/>
  <c r="L72" i="9" s="1"/>
  <c r="T71" i="9"/>
  <c r="AE48" i="9"/>
  <c r="AF46" i="9"/>
  <c r="AG67" i="9" s="1"/>
  <c r="AE47" i="9"/>
  <c r="AF45" i="9"/>
  <c r="AG66" i="9" s="1"/>
  <c r="V154" i="9"/>
  <c r="H71" i="9"/>
  <c r="S70" i="9"/>
  <c r="W153" i="9"/>
  <c r="AA68" i="9"/>
  <c r="AC67" i="9"/>
  <c r="AD67" i="9"/>
  <c r="AB67" i="9"/>
  <c r="U70" i="9"/>
  <c r="X70" i="9" s="1"/>
  <c r="Y70" i="9" s="1"/>
  <c r="R71" i="9"/>
  <c r="Z69" i="8"/>
  <c r="L73" i="8" a="1"/>
  <c r="L73" i="8" s="1"/>
  <c r="T72" i="8"/>
  <c r="V154" i="8"/>
  <c r="H71" i="8"/>
  <c r="S70" i="8"/>
  <c r="AD67" i="8"/>
  <c r="AB67" i="8"/>
  <c r="W153" i="8"/>
  <c r="AF44" i="8"/>
  <c r="AG65" i="8" s="1"/>
  <c r="AH65" i="8" s="1"/>
  <c r="AE46" i="8"/>
  <c r="AC67" i="8"/>
  <c r="AA68" i="8"/>
  <c r="AF43" i="8"/>
  <c r="AG64" i="8" s="1"/>
  <c r="AH64" i="8" s="1"/>
  <c r="AE45" i="8"/>
  <c r="U70" i="8"/>
  <c r="X70" i="8" s="1"/>
  <c r="Y70" i="8" s="1"/>
  <c r="R71" i="8"/>
  <c r="Z69" i="7"/>
  <c r="U70" i="7"/>
  <c r="X70" i="7" s="1"/>
  <c r="Y70" i="7" s="1"/>
  <c r="R71" i="7"/>
  <c r="AE49" i="7"/>
  <c r="AF47" i="7"/>
  <c r="AG68" i="7" s="1"/>
  <c r="W153" i="7"/>
  <c r="V154" i="7"/>
  <c r="H71" i="7"/>
  <c r="S70" i="7"/>
  <c r="L72" i="7" a="1"/>
  <c r="L72" i="7" s="1"/>
  <c r="T71" i="7"/>
  <c r="AA68" i="7"/>
  <c r="AC67" i="7"/>
  <c r="AF46" i="7"/>
  <c r="AG67" i="7" s="1"/>
  <c r="AE48" i="7"/>
  <c r="AD67" i="7"/>
  <c r="AB67" i="7"/>
  <c r="Z69" i="6"/>
  <c r="AD67" i="6"/>
  <c r="AB67" i="6"/>
  <c r="W153" i="6"/>
  <c r="AE47" i="6"/>
  <c r="AF45" i="6"/>
  <c r="AG66" i="6" s="1"/>
  <c r="V154" i="6"/>
  <c r="H71" i="6"/>
  <c r="S70" i="6"/>
  <c r="AC67" i="6"/>
  <c r="AA68" i="6"/>
  <c r="L73" i="6" a="1"/>
  <c r="L73" i="6" s="1"/>
  <c r="T72" i="6"/>
  <c r="U70" i="6"/>
  <c r="X70" i="6" s="1"/>
  <c r="Y70" i="6" s="1"/>
  <c r="R71" i="6"/>
  <c r="Z69" i="5"/>
  <c r="AF46" i="5"/>
  <c r="AG67" i="5" s="1"/>
  <c r="AE48" i="5"/>
  <c r="W153" i="5"/>
  <c r="T72" i="5"/>
  <c r="L73" i="5" a="1"/>
  <c r="L73" i="5" s="1"/>
  <c r="V154" i="5"/>
  <c r="H71" i="5"/>
  <c r="S70" i="5"/>
  <c r="AF45" i="5"/>
  <c r="AG66" i="5" s="1"/>
  <c r="AE47" i="5"/>
  <c r="AB67" i="5"/>
  <c r="AD67" i="5"/>
  <c r="AA68" i="5"/>
  <c r="AC67" i="5"/>
  <c r="R71" i="5"/>
  <c r="U70" i="5"/>
  <c r="X70" i="5" s="1"/>
  <c r="Y70" i="5" s="1"/>
  <c r="Z69" i="4"/>
  <c r="AD67" i="4"/>
  <c r="AB67" i="4"/>
  <c r="V154" i="4"/>
  <c r="S70" i="4"/>
  <c r="H71" i="4"/>
  <c r="AF46" i="4"/>
  <c r="AG67" i="4" s="1"/>
  <c r="AE48" i="4"/>
  <c r="U70" i="4"/>
  <c r="X70" i="4" s="1"/>
  <c r="Y70" i="4" s="1"/>
  <c r="R71" i="4"/>
  <c r="W153" i="4"/>
  <c r="AF43" i="4"/>
  <c r="AG64" i="4" s="1"/>
  <c r="AH64" i="4" s="1"/>
  <c r="AE45" i="4"/>
  <c r="AA68" i="4"/>
  <c r="AC67" i="4"/>
  <c r="L73" i="4" a="1"/>
  <c r="L73" i="4" s="1"/>
  <c r="T72" i="4"/>
  <c r="Z69" i="1"/>
  <c r="W153" i="1"/>
  <c r="V154" i="1"/>
  <c r="S70" i="1"/>
  <c r="H71" i="1"/>
  <c r="AF45" i="1"/>
  <c r="AG66" i="1" s="1"/>
  <c r="AE47" i="1"/>
  <c r="T72" i="1"/>
  <c r="L73" i="1" a="1"/>
  <c r="L73" i="1" s="1"/>
  <c r="AC67" i="1"/>
  <c r="AA68" i="1"/>
  <c r="AE46" i="1"/>
  <c r="AF44" i="1"/>
  <c r="AG65" i="1" s="1"/>
  <c r="AH65" i="1" s="1"/>
  <c r="D1" i="3" s="1" a="1"/>
  <c r="D1" i="3" s="1"/>
  <c r="R71" i="1"/>
  <c r="U70" i="1"/>
  <c r="X70" i="1" s="1"/>
  <c r="Y70" i="1" s="1"/>
  <c r="AD67" i="1"/>
  <c r="AB67" i="1"/>
  <c r="AE48" i="6" l="1"/>
  <c r="AF46" i="6"/>
  <c r="AG67" i="6" s="1"/>
  <c r="AH64" i="5"/>
  <c r="Z70" i="11"/>
  <c r="AF48" i="11"/>
  <c r="AG69" i="11" s="1"/>
  <c r="AE50" i="11"/>
  <c r="AE47" i="11"/>
  <c r="AF45" i="11"/>
  <c r="AG66" i="11" s="1"/>
  <c r="V155" i="11"/>
  <c r="H72" i="11"/>
  <c r="S71" i="11"/>
  <c r="R72" i="11"/>
  <c r="U71" i="11"/>
  <c r="X71" i="11" s="1"/>
  <c r="Y71" i="11" s="1"/>
  <c r="W154" i="11"/>
  <c r="T73" i="11"/>
  <c r="L74" i="11" a="1"/>
  <c r="L74" i="11" s="1"/>
  <c r="AA69" i="11"/>
  <c r="AC68" i="11"/>
  <c r="AD68" i="11"/>
  <c r="AB68" i="11"/>
  <c r="Z70" i="10"/>
  <c r="W154" i="10"/>
  <c r="AF47" i="10"/>
  <c r="AG68" i="10" s="1"/>
  <c r="AE49" i="10"/>
  <c r="L73" i="10" a="1"/>
  <c r="L73" i="10" s="1"/>
  <c r="T72" i="10"/>
  <c r="AF48" i="10"/>
  <c r="AG69" i="10" s="1"/>
  <c r="AE50" i="10"/>
  <c r="H72" i="10"/>
  <c r="V155" i="10"/>
  <c r="S71" i="10"/>
  <c r="U71" i="10"/>
  <c r="X71" i="10" s="1"/>
  <c r="Y71" i="10" s="1"/>
  <c r="R72" i="10"/>
  <c r="AD68" i="10"/>
  <c r="AB68" i="10"/>
  <c r="AA69" i="10"/>
  <c r="AC68" i="10"/>
  <c r="Z70" i="9"/>
  <c r="W154" i="9"/>
  <c r="AD68" i="9"/>
  <c r="AB68" i="9"/>
  <c r="AE49" i="9"/>
  <c r="AF47" i="9"/>
  <c r="AG68" i="9" s="1"/>
  <c r="H72" i="9"/>
  <c r="S71" i="9"/>
  <c r="V155" i="9"/>
  <c r="AE50" i="9"/>
  <c r="AF48" i="9"/>
  <c r="AG69" i="9" s="1"/>
  <c r="U71" i="9"/>
  <c r="X71" i="9" s="1"/>
  <c r="Y71" i="9" s="1"/>
  <c r="R72" i="9"/>
  <c r="L73" i="9" a="1"/>
  <c r="L73" i="9" s="1"/>
  <c r="T72" i="9"/>
  <c r="AC68" i="9"/>
  <c r="AA69" i="9"/>
  <c r="Z70" i="8"/>
  <c r="AF46" i="8"/>
  <c r="AG67" i="8" s="1"/>
  <c r="AE48" i="8"/>
  <c r="V155" i="8"/>
  <c r="H72" i="8"/>
  <c r="S71" i="8"/>
  <c r="W154" i="8"/>
  <c r="U71" i="8"/>
  <c r="X71" i="8" s="1"/>
  <c r="Y71" i="8" s="1"/>
  <c r="R72" i="8"/>
  <c r="L74" i="8" a="1"/>
  <c r="L74" i="8" s="1"/>
  <c r="T73" i="8"/>
  <c r="AE47" i="8"/>
  <c r="AF45" i="8"/>
  <c r="AG66" i="8" s="1"/>
  <c r="AC68" i="8"/>
  <c r="AA69" i="8"/>
  <c r="AD68" i="8"/>
  <c r="AB68" i="8"/>
  <c r="Z70" i="7"/>
  <c r="AD68" i="7"/>
  <c r="AB68" i="7"/>
  <c r="V155" i="7"/>
  <c r="H72" i="7"/>
  <c r="S71" i="7"/>
  <c r="L73" i="7" a="1"/>
  <c r="L73" i="7" s="1"/>
  <c r="T72" i="7"/>
  <c r="W154" i="7"/>
  <c r="R72" i="7"/>
  <c r="U71" i="7"/>
  <c r="X71" i="7" s="1"/>
  <c r="Y71" i="7" s="1"/>
  <c r="AE50" i="7"/>
  <c r="AF48" i="7"/>
  <c r="AG69" i="7" s="1"/>
  <c r="AC68" i="7"/>
  <c r="AA69" i="7"/>
  <c r="AE51" i="7"/>
  <c r="AF49" i="7"/>
  <c r="AG70" i="7" s="1"/>
  <c r="Z70" i="6"/>
  <c r="L74" i="6" a="1"/>
  <c r="L74" i="6" s="1"/>
  <c r="T73" i="6"/>
  <c r="AE49" i="6"/>
  <c r="AF47" i="6"/>
  <c r="AG68" i="6" s="1"/>
  <c r="W154" i="6"/>
  <c r="AD68" i="6"/>
  <c r="AB68" i="6"/>
  <c r="AC68" i="6"/>
  <c r="AA69" i="6"/>
  <c r="V155" i="6"/>
  <c r="H72" i="6"/>
  <c r="S71" i="6"/>
  <c r="U71" i="6"/>
  <c r="X71" i="6" s="1"/>
  <c r="Y71" i="6" s="1"/>
  <c r="R72" i="6"/>
  <c r="Z70" i="5"/>
  <c r="AE49" i="5"/>
  <c r="AF47" i="5"/>
  <c r="AG68" i="5" s="1"/>
  <c r="V155" i="5"/>
  <c r="H72" i="5"/>
  <c r="S71" i="5"/>
  <c r="AE50" i="5"/>
  <c r="AF48" i="5"/>
  <c r="AG69" i="5" s="1"/>
  <c r="L74" i="5" a="1"/>
  <c r="L74" i="5" s="1"/>
  <c r="T73" i="5"/>
  <c r="AC68" i="5"/>
  <c r="AA69" i="5"/>
  <c r="AB68" i="5"/>
  <c r="AD68" i="5"/>
  <c r="W154" i="5"/>
  <c r="R72" i="5"/>
  <c r="U71" i="5"/>
  <c r="X71" i="5" s="1"/>
  <c r="Y71" i="5" s="1"/>
  <c r="Z70" i="4"/>
  <c r="V155" i="4"/>
  <c r="H72" i="4"/>
  <c r="S71" i="4"/>
  <c r="AF45" i="4"/>
  <c r="AG66" i="4" s="1"/>
  <c r="AE47" i="4"/>
  <c r="R72" i="4"/>
  <c r="U71" i="4"/>
  <c r="X71" i="4" s="1"/>
  <c r="Y71" i="4" s="1"/>
  <c r="AE50" i="4"/>
  <c r="AF48" i="4"/>
  <c r="AG69" i="4" s="1"/>
  <c r="W154" i="4"/>
  <c r="AC68" i="4"/>
  <c r="AA69" i="4"/>
  <c r="L74" i="4" a="1"/>
  <c r="L74" i="4" s="1"/>
  <c r="T73" i="4"/>
  <c r="AD68" i="4"/>
  <c r="AB68" i="4"/>
  <c r="Z70" i="1"/>
  <c r="AF46" i="1"/>
  <c r="AG67" i="1" s="1"/>
  <c r="AE48" i="1"/>
  <c r="AF47" i="1"/>
  <c r="AG68" i="1" s="1"/>
  <c r="AE49" i="1"/>
  <c r="T73" i="1"/>
  <c r="L74" i="1" a="1"/>
  <c r="L74" i="1" s="1"/>
  <c r="AD68" i="1"/>
  <c r="AB68" i="1"/>
  <c r="W154" i="1"/>
  <c r="AC68" i="1"/>
  <c r="AA69" i="1"/>
  <c r="V155" i="1"/>
  <c r="H72" i="1"/>
  <c r="S71" i="1"/>
  <c r="U71" i="1"/>
  <c r="X71" i="1" s="1"/>
  <c r="Y71" i="1" s="1"/>
  <c r="R72" i="1"/>
  <c r="AE50" i="6" l="1"/>
  <c r="AF48" i="6"/>
  <c r="AG69" i="6" s="1"/>
  <c r="Z71" i="11"/>
  <c r="AD69" i="11"/>
  <c r="AB69" i="11"/>
  <c r="L75" i="11" a="1"/>
  <c r="L75" i="11" s="1"/>
  <c r="T74" i="11"/>
  <c r="W155" i="11"/>
  <c r="AF47" i="11"/>
  <c r="AG68" i="11" s="1"/>
  <c r="AE49" i="11"/>
  <c r="AF50" i="11"/>
  <c r="AG71" i="11" s="1"/>
  <c r="AE52" i="11"/>
  <c r="V156" i="11"/>
  <c r="S72" i="11"/>
  <c r="H73" i="11"/>
  <c r="AC69" i="11"/>
  <c r="AA70" i="11"/>
  <c r="R73" i="11"/>
  <c r="U72" i="11"/>
  <c r="X72" i="11" s="1"/>
  <c r="Y72" i="11" s="1"/>
  <c r="Z71" i="10"/>
  <c r="W155" i="10"/>
  <c r="AF49" i="10"/>
  <c r="AG70" i="10" s="1"/>
  <c r="AE51" i="10"/>
  <c r="AF50" i="10"/>
  <c r="AG71" i="10" s="1"/>
  <c r="AE52" i="10"/>
  <c r="V156" i="10"/>
  <c r="H73" i="10"/>
  <c r="S72" i="10"/>
  <c r="R73" i="10"/>
  <c r="U72" i="10"/>
  <c r="X72" i="10" s="1"/>
  <c r="Y72" i="10" s="1"/>
  <c r="AD69" i="10"/>
  <c r="AB69" i="10"/>
  <c r="AA70" i="10"/>
  <c r="AC69" i="10"/>
  <c r="L74" i="10" a="1"/>
  <c r="L74" i="10" s="1"/>
  <c r="T73" i="10"/>
  <c r="Z71" i="9"/>
  <c r="AF49" i="9"/>
  <c r="AG70" i="9" s="1"/>
  <c r="AE51" i="9"/>
  <c r="W155" i="9"/>
  <c r="U72" i="9"/>
  <c r="X72" i="9" s="1"/>
  <c r="Y72" i="9" s="1"/>
  <c r="R73" i="9"/>
  <c r="V156" i="9"/>
  <c r="S72" i="9"/>
  <c r="H73" i="9"/>
  <c r="AD69" i="9"/>
  <c r="AB69" i="9"/>
  <c r="L74" i="9" a="1"/>
  <c r="L74" i="9" s="1"/>
  <c r="T73" i="9"/>
  <c r="AA70" i="9"/>
  <c r="AC69" i="9"/>
  <c r="AF50" i="9"/>
  <c r="AG71" i="9" s="1"/>
  <c r="AE52" i="9"/>
  <c r="Z71" i="8"/>
  <c r="L75" i="8" a="1"/>
  <c r="L75" i="8" s="1"/>
  <c r="T74" i="8"/>
  <c r="AE49" i="8"/>
  <c r="AF47" i="8"/>
  <c r="AG68" i="8" s="1"/>
  <c r="W155" i="8"/>
  <c r="AE50" i="8"/>
  <c r="AF48" i="8"/>
  <c r="AG69" i="8" s="1"/>
  <c r="AD69" i="8"/>
  <c r="AB69" i="8"/>
  <c r="AC69" i="8"/>
  <c r="AA70" i="8"/>
  <c r="U72" i="8"/>
  <c r="X72" i="8" s="1"/>
  <c r="Y72" i="8" s="1"/>
  <c r="R73" i="8"/>
  <c r="V156" i="8"/>
  <c r="H73" i="8"/>
  <c r="S72" i="8"/>
  <c r="Z71" i="7"/>
  <c r="U72" i="7"/>
  <c r="X72" i="7" s="1"/>
  <c r="Y72" i="7" s="1"/>
  <c r="R73" i="7"/>
  <c r="AF50" i="7"/>
  <c r="AG71" i="7" s="1"/>
  <c r="AE52" i="7"/>
  <c r="V156" i="7"/>
  <c r="H73" i="7"/>
  <c r="S72" i="7"/>
  <c r="T73" i="7"/>
  <c r="L74" i="7" a="1"/>
  <c r="L74" i="7" s="1"/>
  <c r="W155" i="7"/>
  <c r="AF51" i="7"/>
  <c r="AG72" i="7" s="1"/>
  <c r="AE53" i="7"/>
  <c r="AA70" i="7"/>
  <c r="AC69" i="7"/>
  <c r="AB69" i="7"/>
  <c r="AD69" i="7"/>
  <c r="Z71" i="6"/>
  <c r="W155" i="6"/>
  <c r="AD69" i="6"/>
  <c r="AB69" i="6"/>
  <c r="V156" i="6"/>
  <c r="H73" i="6"/>
  <c r="S72" i="6"/>
  <c r="U72" i="6"/>
  <c r="X72" i="6" s="1"/>
  <c r="Y72" i="6" s="1"/>
  <c r="R73" i="6"/>
  <c r="L75" i="6" a="1"/>
  <c r="L75" i="6" s="1"/>
  <c r="T74" i="6"/>
  <c r="AA70" i="6"/>
  <c r="AC69" i="6"/>
  <c r="AF49" i="6"/>
  <c r="AG70" i="6" s="1"/>
  <c r="AE51" i="6"/>
  <c r="Z71" i="5"/>
  <c r="AE51" i="5"/>
  <c r="AF49" i="5"/>
  <c r="AG70" i="5" s="1"/>
  <c r="T74" i="5"/>
  <c r="L75" i="5" a="1"/>
  <c r="L75" i="5" s="1"/>
  <c r="AD69" i="5"/>
  <c r="AB69" i="5"/>
  <c r="V156" i="5"/>
  <c r="S72" i="5"/>
  <c r="H73" i="5"/>
  <c r="W155" i="5"/>
  <c r="AC69" i="5"/>
  <c r="AA70" i="5"/>
  <c r="AE52" i="5"/>
  <c r="AF50" i="5"/>
  <c r="AG71" i="5" s="1"/>
  <c r="R73" i="5"/>
  <c r="U72" i="5"/>
  <c r="X72" i="5" s="1"/>
  <c r="Y72" i="5" s="1"/>
  <c r="Z71" i="4"/>
  <c r="AD69" i="4"/>
  <c r="AB69" i="4"/>
  <c r="AF50" i="4"/>
  <c r="AG71" i="4" s="1"/>
  <c r="AE52" i="4"/>
  <c r="U72" i="4"/>
  <c r="X72" i="4" s="1"/>
  <c r="Y72" i="4" s="1"/>
  <c r="R73" i="4"/>
  <c r="V156" i="4"/>
  <c r="S72" i="4"/>
  <c r="H73" i="4"/>
  <c r="AF47" i="4"/>
  <c r="AG68" i="4" s="1"/>
  <c r="AE49" i="4"/>
  <c r="W155" i="4"/>
  <c r="AC69" i="4"/>
  <c r="AA70" i="4"/>
  <c r="L75" i="4" a="1"/>
  <c r="L75" i="4" s="1"/>
  <c r="T74" i="4"/>
  <c r="Z71" i="1"/>
  <c r="V156" i="1"/>
  <c r="H73" i="1"/>
  <c r="S72" i="1"/>
  <c r="W155" i="1"/>
  <c r="AF49" i="1"/>
  <c r="AG70" i="1" s="1"/>
  <c r="AE51" i="1"/>
  <c r="AB69" i="1"/>
  <c r="AD69" i="1"/>
  <c r="R73" i="1"/>
  <c r="U72" i="1"/>
  <c r="X72" i="1" s="1"/>
  <c r="Y72" i="1" s="1"/>
  <c r="AC69" i="1"/>
  <c r="AA70" i="1"/>
  <c r="L75" i="1" a="1"/>
  <c r="L75" i="1" s="1"/>
  <c r="T74" i="1"/>
  <c r="AF48" i="1"/>
  <c r="AG69" i="1" s="1"/>
  <c r="AE50" i="1"/>
  <c r="AE52" i="6" l="1"/>
  <c r="AF50" i="6"/>
  <c r="AG71" i="6" s="1"/>
  <c r="Z72" i="11"/>
  <c r="W156" i="11"/>
  <c r="L76" i="11" a="1"/>
  <c r="L76" i="11" s="1"/>
  <c r="T75" i="11"/>
  <c r="AE54" i="11"/>
  <c r="AF52" i="11"/>
  <c r="AG73" i="11" s="1"/>
  <c r="V157" i="11"/>
  <c r="S73" i="11"/>
  <c r="H74" i="11"/>
  <c r="U73" i="11"/>
  <c r="X73" i="11" s="1"/>
  <c r="Y73" i="11" s="1"/>
  <c r="R74" i="11"/>
  <c r="AD70" i="11"/>
  <c r="AB70" i="11"/>
  <c r="AC70" i="11"/>
  <c r="AA71" i="11"/>
  <c r="AF49" i="11"/>
  <c r="AG70" i="11" s="1"/>
  <c r="AE51" i="11"/>
  <c r="Z72" i="10"/>
  <c r="AE54" i="10"/>
  <c r="AF52" i="10"/>
  <c r="AG73" i="10" s="1"/>
  <c r="V157" i="10"/>
  <c r="H74" i="10"/>
  <c r="S73" i="10"/>
  <c r="AF51" i="10"/>
  <c r="AG72" i="10" s="1"/>
  <c r="AE53" i="10"/>
  <c r="AB70" i="10"/>
  <c r="AD70" i="10"/>
  <c r="R74" i="10"/>
  <c r="U73" i="10"/>
  <c r="X73" i="10" s="1"/>
  <c r="Y73" i="10" s="1"/>
  <c r="W156" i="10"/>
  <c r="T74" i="10"/>
  <c r="L75" i="10" a="1"/>
  <c r="L75" i="10" s="1"/>
  <c r="AA71" i="10"/>
  <c r="AC70" i="10"/>
  <c r="Z72" i="9"/>
  <c r="T74" i="9"/>
  <c r="L75" i="9" a="1"/>
  <c r="L75" i="9" s="1"/>
  <c r="W156" i="9"/>
  <c r="V157" i="9"/>
  <c r="H74" i="9"/>
  <c r="S73" i="9"/>
  <c r="R74" i="9"/>
  <c r="U73" i="9"/>
  <c r="X73" i="9" s="1"/>
  <c r="Y73" i="9" s="1"/>
  <c r="AE54" i="9"/>
  <c r="AF52" i="9"/>
  <c r="AG73" i="9" s="1"/>
  <c r="AE53" i="9"/>
  <c r="AF51" i="9"/>
  <c r="AG72" i="9" s="1"/>
  <c r="AA71" i="9"/>
  <c r="AC70" i="9"/>
  <c r="AD70" i="9"/>
  <c r="AB70" i="9"/>
  <c r="Z72" i="8"/>
  <c r="AD70" i="8"/>
  <c r="AB70" i="8"/>
  <c r="AE51" i="8"/>
  <c r="AF49" i="8"/>
  <c r="AG70" i="8" s="1"/>
  <c r="AF50" i="8"/>
  <c r="AG71" i="8" s="1"/>
  <c r="AE52" i="8"/>
  <c r="L76" i="8" a="1"/>
  <c r="L76" i="8" s="1"/>
  <c r="T75" i="8"/>
  <c r="U73" i="8"/>
  <c r="X73" i="8" s="1"/>
  <c r="Y73" i="8" s="1"/>
  <c r="R74" i="8"/>
  <c r="V157" i="8"/>
  <c r="H74" i="8"/>
  <c r="S73" i="8"/>
  <c r="AA71" i="8"/>
  <c r="AC70" i="8"/>
  <c r="W156" i="8"/>
  <c r="Z72" i="7"/>
  <c r="L75" i="7" a="1"/>
  <c r="L75" i="7" s="1"/>
  <c r="T74" i="7"/>
  <c r="AF53" i="7"/>
  <c r="AG74" i="7" s="1"/>
  <c r="AE55" i="7"/>
  <c r="R74" i="7"/>
  <c r="U73" i="7"/>
  <c r="X73" i="7" s="1"/>
  <c r="Y73" i="7" s="1"/>
  <c r="W156" i="7"/>
  <c r="V157" i="7"/>
  <c r="H74" i="7"/>
  <c r="S73" i="7"/>
  <c r="AF52" i="7"/>
  <c r="AG73" i="7" s="1"/>
  <c r="AE54" i="7"/>
  <c r="AA71" i="7"/>
  <c r="AC70" i="7"/>
  <c r="AD70" i="7"/>
  <c r="AB70" i="7"/>
  <c r="Z72" i="6"/>
  <c r="V157" i="6"/>
  <c r="H74" i="6"/>
  <c r="S73" i="6"/>
  <c r="R74" i="6"/>
  <c r="U73" i="6"/>
  <c r="X73" i="6" s="1"/>
  <c r="Y73" i="6" s="1"/>
  <c r="T75" i="6"/>
  <c r="L76" i="6" a="1"/>
  <c r="L76" i="6" s="1"/>
  <c r="AF51" i="6"/>
  <c r="AG72" i="6" s="1"/>
  <c r="AE53" i="6"/>
  <c r="AA71" i="6"/>
  <c r="AC70" i="6"/>
  <c r="W156" i="6"/>
  <c r="AD70" i="6"/>
  <c r="AB70" i="6"/>
  <c r="Z72" i="5"/>
  <c r="W156" i="5"/>
  <c r="V157" i="5"/>
  <c r="H74" i="5"/>
  <c r="S73" i="5"/>
  <c r="AD70" i="5"/>
  <c r="AB70" i="5"/>
  <c r="AA71" i="5"/>
  <c r="AC70" i="5"/>
  <c r="L76" i="5" a="1"/>
  <c r="L76" i="5" s="1"/>
  <c r="T75" i="5"/>
  <c r="AF51" i="5"/>
  <c r="AG72" i="5" s="1"/>
  <c r="AE53" i="5"/>
  <c r="U73" i="5"/>
  <c r="X73" i="5" s="1"/>
  <c r="Y73" i="5" s="1"/>
  <c r="R74" i="5"/>
  <c r="AF52" i="5"/>
  <c r="AG73" i="5" s="1"/>
  <c r="AE54" i="5"/>
  <c r="Z72" i="4"/>
  <c r="AE51" i="4"/>
  <c r="AF49" i="4"/>
  <c r="AG70" i="4" s="1"/>
  <c r="U73" i="4"/>
  <c r="X73" i="4" s="1"/>
  <c r="Y73" i="4" s="1"/>
  <c r="R74" i="4"/>
  <c r="V157" i="4"/>
  <c r="H74" i="4"/>
  <c r="S73" i="4"/>
  <c r="AF52" i="4"/>
  <c r="AG73" i="4" s="1"/>
  <c r="AE54" i="4"/>
  <c r="W156" i="4"/>
  <c r="AC70" i="4"/>
  <c r="AA71" i="4"/>
  <c r="L76" i="4" a="1"/>
  <c r="L76" i="4" s="1"/>
  <c r="T75" i="4"/>
  <c r="AD70" i="4"/>
  <c r="AB70" i="4"/>
  <c r="Z72" i="1"/>
  <c r="AD70" i="1"/>
  <c r="AB70" i="1"/>
  <c r="U73" i="1"/>
  <c r="X73" i="1" s="1"/>
  <c r="Y73" i="1" s="1"/>
  <c r="R74" i="1"/>
  <c r="AE53" i="1"/>
  <c r="AF51" i="1"/>
  <c r="AG72" i="1" s="1"/>
  <c r="AF50" i="1"/>
  <c r="AG71" i="1" s="1"/>
  <c r="AE52" i="1"/>
  <c r="V157" i="1"/>
  <c r="S73" i="1"/>
  <c r="H74" i="1"/>
  <c r="W156" i="1"/>
  <c r="AC70" i="1"/>
  <c r="AA71" i="1"/>
  <c r="L76" i="1" a="1"/>
  <c r="L76" i="1" s="1"/>
  <c r="T75" i="1"/>
  <c r="AE54" i="6" l="1"/>
  <c r="AF52" i="6"/>
  <c r="AG73" i="6" s="1"/>
  <c r="Z73" i="11"/>
  <c r="U74" i="11"/>
  <c r="X74" i="11" s="1"/>
  <c r="Y74" i="11" s="1"/>
  <c r="R75" i="11"/>
  <c r="L77" i="11" a="1"/>
  <c r="L77" i="11" s="1"/>
  <c r="T76" i="11"/>
  <c r="AF51" i="11"/>
  <c r="AG72" i="11" s="1"/>
  <c r="AE53" i="11"/>
  <c r="W157" i="11"/>
  <c r="V158" i="11"/>
  <c r="H75" i="11"/>
  <c r="S74" i="11"/>
  <c r="AF54" i="11"/>
  <c r="AG75" i="11" s="1"/>
  <c r="AE56" i="11"/>
  <c r="AD71" i="11"/>
  <c r="AB71" i="11"/>
  <c r="AC71" i="11"/>
  <c r="AA72" i="11"/>
  <c r="Z73" i="10"/>
  <c r="R75" i="10"/>
  <c r="U74" i="10"/>
  <c r="X74" i="10" s="1"/>
  <c r="Y74" i="10" s="1"/>
  <c r="AF54" i="10"/>
  <c r="AG75" i="10" s="1"/>
  <c r="AE56" i="10"/>
  <c r="AE55" i="10"/>
  <c r="AF53" i="10"/>
  <c r="AG74" i="10" s="1"/>
  <c r="AB71" i="10"/>
  <c r="AD71" i="10"/>
  <c r="T75" i="10"/>
  <c r="L76" i="10" a="1"/>
  <c r="L76" i="10" s="1"/>
  <c r="AA72" i="10"/>
  <c r="AC71" i="10"/>
  <c r="V158" i="10"/>
  <c r="H75" i="10"/>
  <c r="S74" i="10"/>
  <c r="W157" i="10"/>
  <c r="Z73" i="9"/>
  <c r="V158" i="9"/>
  <c r="H75" i="9"/>
  <c r="S74" i="9"/>
  <c r="AE55" i="9"/>
  <c r="AF53" i="9"/>
  <c r="AG74" i="9" s="1"/>
  <c r="R75" i="9"/>
  <c r="U74" i="9"/>
  <c r="X74" i="9" s="1"/>
  <c r="Y74" i="9" s="1"/>
  <c r="AF54" i="9"/>
  <c r="AG75" i="9" s="1"/>
  <c r="AE56" i="9"/>
  <c r="T75" i="9"/>
  <c r="L76" i="9" a="1"/>
  <c r="L76" i="9" s="1"/>
  <c r="W157" i="9"/>
  <c r="AA72" i="9"/>
  <c r="AC71" i="9"/>
  <c r="AB71" i="9"/>
  <c r="AD71" i="9"/>
  <c r="Z73" i="8"/>
  <c r="V158" i="8"/>
  <c r="H75" i="8"/>
  <c r="S74" i="8"/>
  <c r="W157" i="8"/>
  <c r="AE53" i="8"/>
  <c r="AF51" i="8"/>
  <c r="AG72" i="8" s="1"/>
  <c r="R75" i="8"/>
  <c r="U74" i="8"/>
  <c r="X74" i="8" s="1"/>
  <c r="Y74" i="8" s="1"/>
  <c r="T76" i="8"/>
  <c r="L77" i="8" a="1"/>
  <c r="L77" i="8" s="1"/>
  <c r="AA72" i="8"/>
  <c r="AC71" i="8"/>
  <c r="AF52" i="8"/>
  <c r="AG73" i="8" s="1"/>
  <c r="AE54" i="8"/>
  <c r="AB71" i="8"/>
  <c r="AD71" i="8"/>
  <c r="Z73" i="7"/>
  <c r="AF54" i="7"/>
  <c r="AG75" i="7" s="1"/>
  <c r="AE56" i="7"/>
  <c r="V158" i="7"/>
  <c r="S74" i="7"/>
  <c r="H75" i="7"/>
  <c r="AD71" i="7"/>
  <c r="AB71" i="7"/>
  <c r="W157" i="7"/>
  <c r="L76" i="7" a="1"/>
  <c r="L76" i="7" s="1"/>
  <c r="T75" i="7"/>
  <c r="AE57" i="7"/>
  <c r="AF55" i="7"/>
  <c r="AG76" i="7" s="1"/>
  <c r="AA72" i="7"/>
  <c r="AC71" i="7"/>
  <c r="R75" i="7"/>
  <c r="U74" i="7"/>
  <c r="X74" i="7" s="1"/>
  <c r="Y74" i="7" s="1"/>
  <c r="Z73" i="6"/>
  <c r="AB71" i="6"/>
  <c r="AD71" i="6"/>
  <c r="V158" i="6"/>
  <c r="S74" i="6"/>
  <c r="H75" i="6"/>
  <c r="AE55" i="6"/>
  <c r="AF53" i="6"/>
  <c r="AG74" i="6" s="1"/>
  <c r="AC71" i="6"/>
  <c r="AA72" i="6"/>
  <c r="L77" i="6" a="1"/>
  <c r="L77" i="6" s="1"/>
  <c r="T76" i="6"/>
  <c r="R75" i="6"/>
  <c r="U74" i="6"/>
  <c r="X74" i="6" s="1"/>
  <c r="Y74" i="6" s="1"/>
  <c r="W157" i="6"/>
  <c r="Z73" i="5"/>
  <c r="L77" i="5" a="1"/>
  <c r="L77" i="5" s="1"/>
  <c r="T76" i="5"/>
  <c r="V158" i="5"/>
  <c r="H75" i="5"/>
  <c r="S74" i="5"/>
  <c r="W157" i="5"/>
  <c r="AF53" i="5"/>
  <c r="AG74" i="5" s="1"/>
  <c r="AE55" i="5"/>
  <c r="AB71" i="5"/>
  <c r="AD71" i="5"/>
  <c r="AE56" i="5"/>
  <c r="AF54" i="5"/>
  <c r="AG75" i="5" s="1"/>
  <c r="R75" i="5"/>
  <c r="U74" i="5"/>
  <c r="X74" i="5" s="1"/>
  <c r="Y74" i="5" s="1"/>
  <c r="AC71" i="5"/>
  <c r="AA72" i="5"/>
  <c r="Z73" i="4"/>
  <c r="AF54" i="4"/>
  <c r="AG75" i="4" s="1"/>
  <c r="AE56" i="4"/>
  <c r="W157" i="4"/>
  <c r="AE53" i="4"/>
  <c r="AF51" i="4"/>
  <c r="AG72" i="4" s="1"/>
  <c r="AD71" i="4"/>
  <c r="AB71" i="4"/>
  <c r="H75" i="4"/>
  <c r="S74" i="4"/>
  <c r="V158" i="4"/>
  <c r="U74" i="4"/>
  <c r="X74" i="4" s="1"/>
  <c r="Y74" i="4" s="1"/>
  <c r="R75" i="4"/>
  <c r="AC71" i="4"/>
  <c r="AA72" i="4"/>
  <c r="L77" i="4" a="1"/>
  <c r="L77" i="4" s="1"/>
  <c r="T76" i="4"/>
  <c r="Z73" i="1"/>
  <c r="AE54" i="1"/>
  <c r="AF52" i="1"/>
  <c r="AG73" i="1" s="1"/>
  <c r="R75" i="1"/>
  <c r="U74" i="1"/>
  <c r="X74" i="1" s="1"/>
  <c r="Y74" i="1" s="1"/>
  <c r="H75" i="1"/>
  <c r="V158" i="1"/>
  <c r="S74" i="1"/>
  <c r="W157" i="1"/>
  <c r="AF53" i="1"/>
  <c r="AG74" i="1" s="1"/>
  <c r="AE55" i="1"/>
  <c r="AA72" i="1"/>
  <c r="AC71" i="1"/>
  <c r="L77" i="1" a="1"/>
  <c r="L77" i="1" s="1"/>
  <c r="T76" i="1"/>
  <c r="AB71" i="1"/>
  <c r="AD71" i="1"/>
  <c r="AF54" i="6" l="1"/>
  <c r="AG75" i="6" s="1"/>
  <c r="AE56" i="6"/>
  <c r="Z74" i="11"/>
  <c r="AF56" i="11"/>
  <c r="AG77" i="11" s="1"/>
  <c r="AE58" i="11"/>
  <c r="V159" i="11"/>
  <c r="H76" i="11"/>
  <c r="S75" i="11"/>
  <c r="L78" i="11" a="1"/>
  <c r="L78" i="11" s="1"/>
  <c r="T77" i="11"/>
  <c r="W158" i="11"/>
  <c r="AD72" i="11"/>
  <c r="AB72" i="11"/>
  <c r="U75" i="11"/>
  <c r="X75" i="11" s="1"/>
  <c r="Y75" i="11" s="1"/>
  <c r="R76" i="11"/>
  <c r="AC72" i="11"/>
  <c r="AA73" i="11"/>
  <c r="AF53" i="11"/>
  <c r="AG74" i="11" s="1"/>
  <c r="AE55" i="11"/>
  <c r="Z74" i="10"/>
  <c r="W158" i="10"/>
  <c r="AD72" i="10"/>
  <c r="AB72" i="10"/>
  <c r="AE58" i="10"/>
  <c r="AF56" i="10"/>
  <c r="AG77" i="10" s="1"/>
  <c r="T76" i="10"/>
  <c r="L77" i="10" a="1"/>
  <c r="L77" i="10" s="1"/>
  <c r="R76" i="10"/>
  <c r="U75" i="10"/>
  <c r="X75" i="10" s="1"/>
  <c r="Y75" i="10" s="1"/>
  <c r="AF55" i="10"/>
  <c r="AG76" i="10" s="1"/>
  <c r="AE57" i="10"/>
  <c r="AC72" i="10"/>
  <c r="AA73" i="10"/>
  <c r="V159" i="10"/>
  <c r="S75" i="10"/>
  <c r="H76" i="10"/>
  <c r="Z74" i="9"/>
  <c r="AE58" i="9"/>
  <c r="AF56" i="9"/>
  <c r="AG77" i="9" s="1"/>
  <c r="R76" i="9"/>
  <c r="U75" i="9"/>
  <c r="X75" i="9" s="1"/>
  <c r="Y75" i="9" s="1"/>
  <c r="T76" i="9"/>
  <c r="L77" i="9" a="1"/>
  <c r="L77" i="9" s="1"/>
  <c r="AF55" i="9"/>
  <c r="AG76" i="9" s="1"/>
  <c r="AE57" i="9"/>
  <c r="V159" i="9"/>
  <c r="S75" i="9"/>
  <c r="H76" i="9"/>
  <c r="W158" i="9"/>
  <c r="AC72" i="9"/>
  <c r="AA73" i="9"/>
  <c r="AD72" i="9"/>
  <c r="AB72" i="9"/>
  <c r="Z74" i="8"/>
  <c r="T77" i="8"/>
  <c r="L78" i="8" a="1"/>
  <c r="L78" i="8" s="1"/>
  <c r="AE55" i="8"/>
  <c r="AF53" i="8"/>
  <c r="AG74" i="8" s="1"/>
  <c r="AB72" i="8"/>
  <c r="AD72" i="8"/>
  <c r="R76" i="8"/>
  <c r="U75" i="8"/>
  <c r="X75" i="8" s="1"/>
  <c r="Y75" i="8" s="1"/>
  <c r="V159" i="8"/>
  <c r="S75" i="8"/>
  <c r="H76" i="8"/>
  <c r="W158" i="8"/>
  <c r="AE56" i="8"/>
  <c r="AF54" i="8"/>
  <c r="AG75" i="8" s="1"/>
  <c r="AC72" i="8"/>
  <c r="AA73" i="8"/>
  <c r="Z74" i="7"/>
  <c r="AB72" i="7"/>
  <c r="AD72" i="7"/>
  <c r="AE59" i="7"/>
  <c r="AF57" i="7"/>
  <c r="AG78" i="7" s="1"/>
  <c r="AE58" i="7"/>
  <c r="AF56" i="7"/>
  <c r="AG77" i="7" s="1"/>
  <c r="L77" i="7" a="1"/>
  <c r="L77" i="7" s="1"/>
  <c r="T76" i="7"/>
  <c r="V159" i="7"/>
  <c r="S75" i="7"/>
  <c r="H76" i="7"/>
  <c r="W158" i="7"/>
  <c r="R76" i="7"/>
  <c r="U75" i="7"/>
  <c r="X75" i="7" s="1"/>
  <c r="Y75" i="7" s="1"/>
  <c r="AC72" i="7"/>
  <c r="AA73" i="7"/>
  <c r="Z74" i="6"/>
  <c r="V159" i="6"/>
  <c r="S75" i="6"/>
  <c r="H76" i="6"/>
  <c r="AD72" i="6"/>
  <c r="AB72" i="6"/>
  <c r="W158" i="6"/>
  <c r="AE57" i="6"/>
  <c r="AF55" i="6"/>
  <c r="AG76" i="6" s="1"/>
  <c r="AC72" i="6"/>
  <c r="AA73" i="6"/>
  <c r="L78" i="6" a="1"/>
  <c r="L78" i="6" s="1"/>
  <c r="T77" i="6"/>
  <c r="U75" i="6"/>
  <c r="X75" i="6" s="1"/>
  <c r="Y75" i="6" s="1"/>
  <c r="R76" i="6"/>
  <c r="Z74" i="5"/>
  <c r="W158" i="5"/>
  <c r="AE57" i="5"/>
  <c r="AF55" i="5"/>
  <c r="AG76" i="5" s="1"/>
  <c r="L78" i="5" a="1"/>
  <c r="L78" i="5" s="1"/>
  <c r="T77" i="5"/>
  <c r="V159" i="5"/>
  <c r="S75" i="5"/>
  <c r="H76" i="5"/>
  <c r="AA73" i="5"/>
  <c r="AC72" i="5"/>
  <c r="AE58" i="5"/>
  <c r="AF56" i="5"/>
  <c r="AG77" i="5" s="1"/>
  <c r="AD72" i="5"/>
  <c r="AB72" i="5"/>
  <c r="R76" i="5"/>
  <c r="U75" i="5"/>
  <c r="X75" i="5" s="1"/>
  <c r="Y75" i="5" s="1"/>
  <c r="Z74" i="4"/>
  <c r="R76" i="4"/>
  <c r="U75" i="4"/>
  <c r="X75" i="4" s="1"/>
  <c r="Y75" i="4" s="1"/>
  <c r="V159" i="4"/>
  <c r="H76" i="4"/>
  <c r="S75" i="4"/>
  <c r="AF53" i="4"/>
  <c r="AG74" i="4" s="1"/>
  <c r="AE55" i="4"/>
  <c r="AE58" i="4"/>
  <c r="AF56" i="4"/>
  <c r="AG77" i="4" s="1"/>
  <c r="W158" i="4"/>
  <c r="AA73" i="4"/>
  <c r="AC72" i="4"/>
  <c r="T77" i="4"/>
  <c r="L78" i="4" a="1"/>
  <c r="L78" i="4" s="1"/>
  <c r="AD72" i="4"/>
  <c r="AB72" i="4"/>
  <c r="Z74" i="1"/>
  <c r="L78" i="1" a="1"/>
  <c r="L78" i="1" s="1"/>
  <c r="T77" i="1"/>
  <c r="AD72" i="1"/>
  <c r="AB72" i="1"/>
  <c r="AF55" i="1"/>
  <c r="AG76" i="1" s="1"/>
  <c r="AE57" i="1"/>
  <c r="R76" i="1"/>
  <c r="U75" i="1"/>
  <c r="X75" i="1" s="1"/>
  <c r="Y75" i="1" s="1"/>
  <c r="W158" i="1"/>
  <c r="V159" i="1"/>
  <c r="S75" i="1"/>
  <c r="H76" i="1"/>
  <c r="AF54" i="1"/>
  <c r="AG75" i="1" s="1"/>
  <c r="AE56" i="1"/>
  <c r="AA73" i="1"/>
  <c r="AC72" i="1"/>
  <c r="AF56" i="6" l="1"/>
  <c r="AG77" i="6" s="1"/>
  <c r="AE58" i="6"/>
  <c r="Z75" i="11"/>
  <c r="U76" i="11"/>
  <c r="X76" i="11" s="1"/>
  <c r="Y76" i="11" s="1"/>
  <c r="R77" i="11"/>
  <c r="V160" i="11"/>
  <c r="H77" i="11"/>
  <c r="S76" i="11"/>
  <c r="W159" i="11"/>
  <c r="AF58" i="11"/>
  <c r="AG79" i="11" s="1"/>
  <c r="AE60" i="11"/>
  <c r="AF55" i="11"/>
  <c r="AG76" i="11" s="1"/>
  <c r="AE57" i="11"/>
  <c r="L79" i="11" a="1"/>
  <c r="L79" i="11" s="1"/>
  <c r="T78" i="11"/>
  <c r="AC73" i="11"/>
  <c r="AA74" i="11"/>
  <c r="AB73" i="11"/>
  <c r="AD73" i="11"/>
  <c r="Z75" i="10"/>
  <c r="AE59" i="10"/>
  <c r="AF57" i="10"/>
  <c r="AG78" i="10" s="1"/>
  <c r="AE60" i="10"/>
  <c r="AF58" i="10"/>
  <c r="AG79" i="10" s="1"/>
  <c r="T77" i="10"/>
  <c r="L78" i="10" a="1"/>
  <c r="L78" i="10" s="1"/>
  <c r="V160" i="10"/>
  <c r="H77" i="10"/>
  <c r="S76" i="10"/>
  <c r="U76" i="10"/>
  <c r="X76" i="10" s="1"/>
  <c r="Y76" i="10" s="1"/>
  <c r="R77" i="10"/>
  <c r="W159" i="10"/>
  <c r="AA74" i="10"/>
  <c r="AC73" i="10"/>
  <c r="AD73" i="10"/>
  <c r="AB73" i="10"/>
  <c r="Z75" i="9"/>
  <c r="V160" i="9"/>
  <c r="S76" i="9"/>
  <c r="H77" i="9"/>
  <c r="W159" i="9"/>
  <c r="U76" i="9"/>
  <c r="X76" i="9" s="1"/>
  <c r="Y76" i="9" s="1"/>
  <c r="R77" i="9"/>
  <c r="AE59" i="9"/>
  <c r="AF57" i="9"/>
  <c r="AG78" i="9" s="1"/>
  <c r="AF58" i="9"/>
  <c r="AG79" i="9" s="1"/>
  <c r="AE60" i="9"/>
  <c r="AD73" i="9"/>
  <c r="AB73" i="9"/>
  <c r="AC73" i="9"/>
  <c r="AA74" i="9"/>
  <c r="T77" i="9"/>
  <c r="L78" i="9" a="1"/>
  <c r="L78" i="9" s="1"/>
  <c r="Z75" i="8"/>
  <c r="AE57" i="8"/>
  <c r="AF55" i="8"/>
  <c r="AG76" i="8" s="1"/>
  <c r="T78" i="8"/>
  <c r="L79" i="8" a="1"/>
  <c r="L79" i="8" s="1"/>
  <c r="V160" i="8"/>
  <c r="S76" i="8"/>
  <c r="H77" i="8"/>
  <c r="W159" i="8"/>
  <c r="U76" i="8"/>
  <c r="X76" i="8" s="1"/>
  <c r="Y76" i="8" s="1"/>
  <c r="R77" i="8"/>
  <c r="AC73" i="8"/>
  <c r="AA74" i="8"/>
  <c r="AD73" i="8"/>
  <c r="AB73" i="8"/>
  <c r="AE58" i="8"/>
  <c r="AF56" i="8"/>
  <c r="AG77" i="8" s="1"/>
  <c r="Z75" i="7"/>
  <c r="V160" i="7"/>
  <c r="S76" i="7"/>
  <c r="H77" i="7"/>
  <c r="L78" i="7" a="1"/>
  <c r="L78" i="7" s="1"/>
  <c r="T77" i="7"/>
  <c r="AF59" i="7"/>
  <c r="AG80" i="7" s="1"/>
  <c r="AE61" i="7"/>
  <c r="AF58" i="7"/>
  <c r="AG79" i="7" s="1"/>
  <c r="AE60" i="7"/>
  <c r="AC73" i="7"/>
  <c r="AA74" i="7"/>
  <c r="W159" i="7"/>
  <c r="AD73" i="7"/>
  <c r="AB73" i="7"/>
  <c r="U76" i="7"/>
  <c r="X76" i="7" s="1"/>
  <c r="Y76" i="7" s="1"/>
  <c r="R77" i="7"/>
  <c r="Z75" i="6"/>
  <c r="AB73" i="6"/>
  <c r="AD73" i="6"/>
  <c r="AF57" i="6"/>
  <c r="AG78" i="6" s="1"/>
  <c r="AE59" i="6"/>
  <c r="V160" i="6"/>
  <c r="H77" i="6"/>
  <c r="S76" i="6"/>
  <c r="U76" i="6"/>
  <c r="X76" i="6" s="1"/>
  <c r="Y76" i="6" s="1"/>
  <c r="R77" i="6"/>
  <c r="W159" i="6"/>
  <c r="AC73" i="6"/>
  <c r="AA74" i="6"/>
  <c r="L79" i="6" a="1"/>
  <c r="L79" i="6" s="1"/>
  <c r="T78" i="6"/>
  <c r="Z75" i="5"/>
  <c r="AF58" i="5"/>
  <c r="AG79" i="5" s="1"/>
  <c r="AE60" i="5"/>
  <c r="L79" i="5" a="1"/>
  <c r="L79" i="5" s="1"/>
  <c r="T78" i="5"/>
  <c r="W159" i="5"/>
  <c r="V160" i="5"/>
  <c r="S76" i="5"/>
  <c r="H77" i="5"/>
  <c r="R77" i="5"/>
  <c r="U76" i="5"/>
  <c r="X76" i="5" s="1"/>
  <c r="Y76" i="5" s="1"/>
  <c r="AA74" i="5"/>
  <c r="AC73" i="5"/>
  <c r="AD73" i="5"/>
  <c r="AB73" i="5"/>
  <c r="AF57" i="5"/>
  <c r="AG78" i="5" s="1"/>
  <c r="AE59" i="5"/>
  <c r="Z75" i="4"/>
  <c r="AE60" i="4"/>
  <c r="AF58" i="4"/>
  <c r="AG79" i="4" s="1"/>
  <c r="AB73" i="4"/>
  <c r="AD73" i="4"/>
  <c r="R77" i="4"/>
  <c r="U76" i="4"/>
  <c r="X76" i="4" s="1"/>
  <c r="Y76" i="4" s="1"/>
  <c r="AF55" i="4"/>
  <c r="AG76" i="4" s="1"/>
  <c r="AE57" i="4"/>
  <c r="W159" i="4"/>
  <c r="V160" i="4"/>
  <c r="H77" i="4"/>
  <c r="S76" i="4"/>
  <c r="AC73" i="4"/>
  <c r="AA74" i="4"/>
  <c r="T78" i="4"/>
  <c r="L79" i="4" a="1"/>
  <c r="L79" i="4" s="1"/>
  <c r="Z75" i="1"/>
  <c r="V160" i="1"/>
  <c r="S76" i="1"/>
  <c r="H77" i="1"/>
  <c r="W159" i="1"/>
  <c r="AF57" i="1"/>
  <c r="AG78" i="1" s="1"/>
  <c r="AE59" i="1"/>
  <c r="L79" i="1" a="1"/>
  <c r="L79" i="1" s="1"/>
  <c r="T78" i="1"/>
  <c r="R77" i="1"/>
  <c r="U76" i="1"/>
  <c r="X76" i="1" s="1"/>
  <c r="Y76" i="1" s="1"/>
  <c r="AA74" i="1"/>
  <c r="AC73" i="1"/>
  <c r="AB73" i="1"/>
  <c r="AD73" i="1"/>
  <c r="AF56" i="1"/>
  <c r="AG77" i="1" s="1"/>
  <c r="AE58" i="1"/>
  <c r="AE60" i="6" l="1"/>
  <c r="AF58" i="6"/>
  <c r="AG79" i="6" s="1"/>
  <c r="Z76" i="11"/>
  <c r="V161" i="11"/>
  <c r="H78" i="11"/>
  <c r="S77" i="11"/>
  <c r="AF57" i="11"/>
  <c r="AG78" i="11" s="1"/>
  <c r="AE59" i="11"/>
  <c r="W160" i="11"/>
  <c r="AE62" i="11"/>
  <c r="AF60" i="11"/>
  <c r="AG81" i="11" s="1"/>
  <c r="R78" i="11"/>
  <c r="U77" i="11"/>
  <c r="X77" i="11" s="1"/>
  <c r="Y77" i="11" s="1"/>
  <c r="L80" i="11" a="1"/>
  <c r="L80" i="11" s="1"/>
  <c r="T79" i="11"/>
  <c r="AD74" i="11"/>
  <c r="AB74" i="11"/>
  <c r="AC74" i="11"/>
  <c r="AA75" i="11"/>
  <c r="Z76" i="10"/>
  <c r="R78" i="10"/>
  <c r="U77" i="10"/>
  <c r="X77" i="10" s="1"/>
  <c r="Y77" i="10" s="1"/>
  <c r="V161" i="10"/>
  <c r="H78" i="10"/>
  <c r="S77" i="10"/>
  <c r="AF60" i="10"/>
  <c r="AG81" i="10" s="1"/>
  <c r="AE62" i="10"/>
  <c r="AE61" i="10"/>
  <c r="AF59" i="10"/>
  <c r="AG80" i="10" s="1"/>
  <c r="W160" i="10"/>
  <c r="AC74" i="10"/>
  <c r="AA75" i="10"/>
  <c r="L79" i="10" a="1"/>
  <c r="L79" i="10" s="1"/>
  <c r="T78" i="10"/>
  <c r="AD74" i="10"/>
  <c r="AB74" i="10"/>
  <c r="Z76" i="9"/>
  <c r="AE62" i="9"/>
  <c r="AF60" i="9"/>
  <c r="AG81" i="9" s="1"/>
  <c r="U77" i="9"/>
  <c r="X77" i="9" s="1"/>
  <c r="Y77" i="9" s="1"/>
  <c r="R78" i="9"/>
  <c r="H78" i="9"/>
  <c r="S77" i="9"/>
  <c r="V161" i="9"/>
  <c r="L79" i="9" a="1"/>
  <c r="L79" i="9" s="1"/>
  <c r="T78" i="9"/>
  <c r="W160" i="9"/>
  <c r="AF59" i="9"/>
  <c r="AG80" i="9" s="1"/>
  <c r="AE61" i="9"/>
  <c r="AD74" i="9"/>
  <c r="AB74" i="9"/>
  <c r="AC74" i="9"/>
  <c r="AA75" i="9"/>
  <c r="Z76" i="8"/>
  <c r="AD74" i="8"/>
  <c r="AB74" i="8"/>
  <c r="L80" i="8" a="1"/>
  <c r="L80" i="8" s="1"/>
  <c r="T79" i="8"/>
  <c r="W160" i="8"/>
  <c r="AF58" i="8"/>
  <c r="AG79" i="8" s="1"/>
  <c r="AE60" i="8"/>
  <c r="AE59" i="8"/>
  <c r="AF57" i="8"/>
  <c r="AG78" i="8" s="1"/>
  <c r="V161" i="8"/>
  <c r="H78" i="8"/>
  <c r="S77" i="8"/>
  <c r="AC74" i="8"/>
  <c r="AA75" i="8"/>
  <c r="U77" i="8"/>
  <c r="X77" i="8" s="1"/>
  <c r="Y77" i="8" s="1"/>
  <c r="R78" i="8"/>
  <c r="Z76" i="7"/>
  <c r="AF60" i="7"/>
  <c r="AG81" i="7" s="1"/>
  <c r="AE62" i="7"/>
  <c r="AD74" i="7"/>
  <c r="AB74" i="7"/>
  <c r="AF61" i="7"/>
  <c r="AG82" i="7" s="1"/>
  <c r="AE63" i="7"/>
  <c r="W160" i="7"/>
  <c r="V161" i="7"/>
  <c r="H78" i="7"/>
  <c r="S77" i="7"/>
  <c r="AA75" i="7"/>
  <c r="AC74" i="7"/>
  <c r="L79" i="7" a="1"/>
  <c r="L79" i="7" s="1"/>
  <c r="T78" i="7"/>
  <c r="U77" i="7"/>
  <c r="X77" i="7" s="1"/>
  <c r="Y77" i="7" s="1"/>
  <c r="R78" i="7"/>
  <c r="Z76" i="6"/>
  <c r="U77" i="6"/>
  <c r="X77" i="6" s="1"/>
  <c r="Y77" i="6" s="1"/>
  <c r="R78" i="6"/>
  <c r="T79" i="6"/>
  <c r="L80" i="6" a="1"/>
  <c r="L80" i="6" s="1"/>
  <c r="V161" i="6"/>
  <c r="H78" i="6"/>
  <c r="S77" i="6"/>
  <c r="AD74" i="6"/>
  <c r="AB74" i="6"/>
  <c r="AC74" i="6"/>
  <c r="AA75" i="6"/>
  <c r="W160" i="6"/>
  <c r="AF59" i="6"/>
  <c r="AG80" i="6" s="1"/>
  <c r="AE61" i="6"/>
  <c r="Z76" i="5"/>
  <c r="U77" i="5"/>
  <c r="X77" i="5" s="1"/>
  <c r="Y77" i="5" s="1"/>
  <c r="R78" i="5"/>
  <c r="AE62" i="5"/>
  <c r="AF60" i="5"/>
  <c r="AG81" i="5" s="1"/>
  <c r="AE61" i="5"/>
  <c r="AF59" i="5"/>
  <c r="AG80" i="5" s="1"/>
  <c r="AD74" i="5"/>
  <c r="AB74" i="5"/>
  <c r="V161" i="5"/>
  <c r="H78" i="5"/>
  <c r="S77" i="5"/>
  <c r="W160" i="5"/>
  <c r="AA75" i="5"/>
  <c r="AC74" i="5"/>
  <c r="L80" i="5" a="1"/>
  <c r="L80" i="5" s="1"/>
  <c r="T79" i="5"/>
  <c r="Z76" i="4"/>
  <c r="W160" i="4"/>
  <c r="AE59" i="4"/>
  <c r="AF57" i="4"/>
  <c r="AG78" i="4" s="1"/>
  <c r="R78" i="4"/>
  <c r="U77" i="4"/>
  <c r="X77" i="4" s="1"/>
  <c r="Y77" i="4" s="1"/>
  <c r="T79" i="4"/>
  <c r="L80" i="4" a="1"/>
  <c r="L80" i="4" s="1"/>
  <c r="AC74" i="4"/>
  <c r="AA75" i="4"/>
  <c r="V161" i="4"/>
  <c r="S77" i="4"/>
  <c r="H78" i="4"/>
  <c r="AF60" i="4"/>
  <c r="AG81" i="4" s="1"/>
  <c r="AE62" i="4"/>
  <c r="AD74" i="4"/>
  <c r="AB74" i="4"/>
  <c r="Z76" i="1"/>
  <c r="AD74" i="1"/>
  <c r="AB74" i="1"/>
  <c r="V161" i="1"/>
  <c r="S77" i="1"/>
  <c r="H78" i="1"/>
  <c r="AE61" i="1"/>
  <c r="AF59" i="1"/>
  <c r="AG80" i="1" s="1"/>
  <c r="T79" i="1"/>
  <c r="L80" i="1" a="1"/>
  <c r="L80" i="1" s="1"/>
  <c r="AF58" i="1"/>
  <c r="AG79" i="1" s="1"/>
  <c r="AE60" i="1"/>
  <c r="AA75" i="1"/>
  <c r="AC74" i="1"/>
  <c r="R78" i="1"/>
  <c r="U77" i="1"/>
  <c r="X77" i="1" s="1"/>
  <c r="Y77" i="1" s="1"/>
  <c r="W160" i="1"/>
  <c r="AE62" i="6" l="1"/>
  <c r="AF60" i="6"/>
  <c r="AG81" i="6" s="1"/>
  <c r="Z77" i="11"/>
  <c r="L81" i="11" a="1"/>
  <c r="L81" i="11" s="1"/>
  <c r="T80" i="11"/>
  <c r="AB75" i="11"/>
  <c r="AD75" i="11"/>
  <c r="V162" i="11"/>
  <c r="S78" i="11"/>
  <c r="H79" i="11"/>
  <c r="W161" i="11"/>
  <c r="R79" i="11"/>
  <c r="U78" i="11"/>
  <c r="X78" i="11" s="1"/>
  <c r="Y78" i="11" s="1"/>
  <c r="AF59" i="11"/>
  <c r="AG80" i="11" s="1"/>
  <c r="AE61" i="11"/>
  <c r="AA76" i="11"/>
  <c r="AC75" i="11"/>
  <c r="AF62" i="11"/>
  <c r="AG83" i="11" s="1"/>
  <c r="AE64" i="11"/>
  <c r="Z77" i="10"/>
  <c r="AD75" i="10"/>
  <c r="AB75" i="10"/>
  <c r="AF61" i="10"/>
  <c r="AG82" i="10" s="1"/>
  <c r="AE63" i="10"/>
  <c r="V162" i="10"/>
  <c r="S78" i="10"/>
  <c r="H79" i="10"/>
  <c r="W161" i="10"/>
  <c r="U78" i="10"/>
  <c r="X78" i="10" s="1"/>
  <c r="Y78" i="10" s="1"/>
  <c r="R79" i="10"/>
  <c r="AF62" i="10"/>
  <c r="AG83" i="10" s="1"/>
  <c r="AE64" i="10"/>
  <c r="AC75" i="10"/>
  <c r="AA76" i="10"/>
  <c r="L80" i="10" a="1"/>
  <c r="L80" i="10" s="1"/>
  <c r="T79" i="10"/>
  <c r="Z77" i="9"/>
  <c r="V162" i="9"/>
  <c r="H79" i="9"/>
  <c r="S78" i="9"/>
  <c r="AE63" i="9"/>
  <c r="AF61" i="9"/>
  <c r="AG82" i="9" s="1"/>
  <c r="AF62" i="9"/>
  <c r="AG83" i="9" s="1"/>
  <c r="AE64" i="9"/>
  <c r="L80" i="9" a="1"/>
  <c r="L80" i="9" s="1"/>
  <c r="T79" i="9"/>
  <c r="AA76" i="9"/>
  <c r="AC75" i="9"/>
  <c r="W161" i="9"/>
  <c r="U78" i="9"/>
  <c r="X78" i="9" s="1"/>
  <c r="Y78" i="9" s="1"/>
  <c r="R79" i="9"/>
  <c r="AD75" i="9"/>
  <c r="AB75" i="9"/>
  <c r="Z77" i="8"/>
  <c r="H79" i="8"/>
  <c r="S78" i="8"/>
  <c r="V162" i="8"/>
  <c r="AF59" i="8"/>
  <c r="AG80" i="8" s="1"/>
  <c r="AE61" i="8"/>
  <c r="W161" i="8"/>
  <c r="U78" i="8"/>
  <c r="X78" i="8" s="1"/>
  <c r="Y78" i="8" s="1"/>
  <c r="R79" i="8"/>
  <c r="L81" i="8" a="1"/>
  <c r="L81" i="8" s="1"/>
  <c r="T80" i="8"/>
  <c r="AC75" i="8"/>
  <c r="AA76" i="8"/>
  <c r="AF60" i="8"/>
  <c r="AG81" i="8" s="1"/>
  <c r="AE62" i="8"/>
  <c r="AD75" i="8"/>
  <c r="AB75" i="8"/>
  <c r="Z77" i="7"/>
  <c r="AD75" i="7"/>
  <c r="AB75" i="7"/>
  <c r="L80" i="7" a="1"/>
  <c r="L80" i="7" s="1"/>
  <c r="T79" i="7"/>
  <c r="W161" i="7"/>
  <c r="AF63" i="7"/>
  <c r="AG84" i="7" s="1"/>
  <c r="AE65" i="7"/>
  <c r="AE64" i="7"/>
  <c r="AF62" i="7"/>
  <c r="AG83" i="7" s="1"/>
  <c r="V162" i="7"/>
  <c r="H79" i="7"/>
  <c r="S78" i="7"/>
  <c r="AA76" i="7"/>
  <c r="AC75" i="7"/>
  <c r="U78" i="7"/>
  <c r="X78" i="7" s="1"/>
  <c r="Y78" i="7" s="1"/>
  <c r="R79" i="7"/>
  <c r="Z77" i="6"/>
  <c r="W161" i="6"/>
  <c r="R79" i="6"/>
  <c r="U78" i="6"/>
  <c r="X78" i="6" s="1"/>
  <c r="Y78" i="6" s="1"/>
  <c r="L81" i="6" a="1"/>
  <c r="L81" i="6" s="1"/>
  <c r="T80" i="6"/>
  <c r="V162" i="6"/>
  <c r="S78" i="6"/>
  <c r="H79" i="6"/>
  <c r="AC75" i="6"/>
  <c r="AA76" i="6"/>
  <c r="AD75" i="6"/>
  <c r="AB75" i="6"/>
  <c r="AF61" i="6"/>
  <c r="AG82" i="6" s="1"/>
  <c r="AE63" i="6"/>
  <c r="Z77" i="5"/>
  <c r="W161" i="5"/>
  <c r="AF62" i="5"/>
  <c r="AG83" i="5" s="1"/>
  <c r="AE64" i="5"/>
  <c r="V162" i="5"/>
  <c r="S78" i="5"/>
  <c r="H79" i="5"/>
  <c r="AE63" i="5"/>
  <c r="AF61" i="5"/>
  <c r="AG82" i="5" s="1"/>
  <c r="R79" i="5"/>
  <c r="U78" i="5"/>
  <c r="X78" i="5" s="1"/>
  <c r="Y78" i="5" s="1"/>
  <c r="AA76" i="5"/>
  <c r="AC75" i="5"/>
  <c r="T80" i="5"/>
  <c r="L81" i="5" a="1"/>
  <c r="L81" i="5" s="1"/>
  <c r="AD75" i="5"/>
  <c r="AB75" i="5"/>
  <c r="Z77" i="4"/>
  <c r="W161" i="4"/>
  <c r="AD75" i="4"/>
  <c r="AB75" i="4"/>
  <c r="U78" i="4"/>
  <c r="X78" i="4" s="1"/>
  <c r="Y78" i="4" s="1"/>
  <c r="R79" i="4"/>
  <c r="L81" i="4" a="1"/>
  <c r="L81" i="4" s="1"/>
  <c r="T80" i="4"/>
  <c r="AF59" i="4"/>
  <c r="AG80" i="4" s="1"/>
  <c r="AE61" i="4"/>
  <c r="AA76" i="4"/>
  <c r="AC75" i="4"/>
  <c r="V162" i="4"/>
  <c r="H79" i="4"/>
  <c r="S78" i="4"/>
  <c r="AF62" i="4"/>
  <c r="AG83" i="4" s="1"/>
  <c r="AE64" i="4"/>
  <c r="Z77" i="1"/>
  <c r="AB75" i="1"/>
  <c r="AD75" i="1"/>
  <c r="R79" i="1"/>
  <c r="U78" i="1"/>
  <c r="X78" i="1" s="1"/>
  <c r="Y78" i="1" s="1"/>
  <c r="AF61" i="1"/>
  <c r="AG82" i="1" s="1"/>
  <c r="AE63" i="1"/>
  <c r="AE62" i="1"/>
  <c r="AF60" i="1"/>
  <c r="AG81" i="1" s="1"/>
  <c r="AC75" i="1"/>
  <c r="AA76" i="1"/>
  <c r="T80" i="1"/>
  <c r="L81" i="1" a="1"/>
  <c r="L81" i="1" s="1"/>
  <c r="V162" i="1"/>
  <c r="S78" i="1"/>
  <c r="H79" i="1"/>
  <c r="W161" i="1"/>
  <c r="AE64" i="6" l="1"/>
  <c r="AF62" i="6"/>
  <c r="AG83" i="6" s="1"/>
  <c r="Z78" i="11"/>
  <c r="R80" i="11"/>
  <c r="U79" i="11"/>
  <c r="X79" i="11" s="1"/>
  <c r="Y79" i="11" s="1"/>
  <c r="V163" i="11"/>
  <c r="H80" i="11"/>
  <c r="S79" i="11"/>
  <c r="AE63" i="11"/>
  <c r="AF61" i="11"/>
  <c r="AG82" i="11" s="1"/>
  <c r="W162" i="11"/>
  <c r="AD76" i="11"/>
  <c r="AB76" i="11"/>
  <c r="T81" i="11"/>
  <c r="L82" i="11" a="1"/>
  <c r="L82" i="11" s="1"/>
  <c r="AF64" i="11"/>
  <c r="AG85" i="11" s="1"/>
  <c r="AE66" i="11"/>
  <c r="AC76" i="11"/>
  <c r="AA77" i="11"/>
  <c r="Z78" i="10"/>
  <c r="W162" i="10"/>
  <c r="U79" i="10"/>
  <c r="X79" i="10" s="1"/>
  <c r="Y79" i="10" s="1"/>
  <c r="R80" i="10"/>
  <c r="AE65" i="10"/>
  <c r="AF63" i="10"/>
  <c r="AG84" i="10" s="1"/>
  <c r="AE66" i="10"/>
  <c r="AF64" i="10"/>
  <c r="AG85" i="10" s="1"/>
  <c r="L81" i="10" a="1"/>
  <c r="L81" i="10" s="1"/>
  <c r="T80" i="10"/>
  <c r="AD76" i="10"/>
  <c r="AB76" i="10"/>
  <c r="AC76" i="10"/>
  <c r="AA77" i="10"/>
  <c r="V163" i="10"/>
  <c r="H80" i="10"/>
  <c r="S79" i="10"/>
  <c r="Z78" i="9"/>
  <c r="AD76" i="9"/>
  <c r="AB76" i="9"/>
  <c r="L81" i="9" a="1"/>
  <c r="L81" i="9" s="1"/>
  <c r="T80" i="9"/>
  <c r="AE66" i="9"/>
  <c r="AF64" i="9"/>
  <c r="AG85" i="9" s="1"/>
  <c r="V163" i="9"/>
  <c r="H80" i="9"/>
  <c r="S79" i="9"/>
  <c r="W162" i="9"/>
  <c r="AC76" i="9"/>
  <c r="AA77" i="9"/>
  <c r="AE65" i="9"/>
  <c r="AF63" i="9"/>
  <c r="AG84" i="9" s="1"/>
  <c r="U79" i="9"/>
  <c r="X79" i="9" s="1"/>
  <c r="Y79" i="9" s="1"/>
  <c r="R80" i="9"/>
  <c r="Z78" i="8"/>
  <c r="L82" i="8" a="1"/>
  <c r="L82" i="8" s="1"/>
  <c r="T81" i="8"/>
  <c r="W162" i="8"/>
  <c r="AD76" i="8"/>
  <c r="AB76" i="8"/>
  <c r="U79" i="8"/>
  <c r="X79" i="8" s="1"/>
  <c r="Y79" i="8" s="1"/>
  <c r="R80" i="8"/>
  <c r="V163" i="8"/>
  <c r="H80" i="8"/>
  <c r="S79" i="8"/>
  <c r="AF62" i="8"/>
  <c r="AG83" i="8" s="1"/>
  <c r="AE64" i="8"/>
  <c r="AC76" i="8"/>
  <c r="AA77" i="8"/>
  <c r="AF61" i="8"/>
  <c r="AG82" i="8" s="1"/>
  <c r="AE63" i="8"/>
  <c r="Z78" i="7"/>
  <c r="V163" i="7"/>
  <c r="S79" i="7"/>
  <c r="H80" i="7"/>
  <c r="AE67" i="7"/>
  <c r="AF65" i="7"/>
  <c r="AG86" i="7" s="1"/>
  <c r="W162" i="7"/>
  <c r="AE66" i="7"/>
  <c r="AF64" i="7"/>
  <c r="AG85" i="7" s="1"/>
  <c r="AA77" i="7"/>
  <c r="AC76" i="7"/>
  <c r="T80" i="7"/>
  <c r="L81" i="7" a="1"/>
  <c r="L81" i="7" s="1"/>
  <c r="R80" i="7"/>
  <c r="U79" i="7"/>
  <c r="X79" i="7" s="1"/>
  <c r="Y79" i="7" s="1"/>
  <c r="AD76" i="7"/>
  <c r="AB76" i="7"/>
  <c r="Z78" i="6"/>
  <c r="AD76" i="6"/>
  <c r="AB76" i="6"/>
  <c r="U79" i="6"/>
  <c r="X79" i="6" s="1"/>
  <c r="Y79" i="6" s="1"/>
  <c r="R80" i="6"/>
  <c r="T81" i="6"/>
  <c r="L82" i="6" a="1"/>
  <c r="L82" i="6" s="1"/>
  <c r="AA77" i="6"/>
  <c r="AC76" i="6"/>
  <c r="V163" i="6"/>
  <c r="H80" i="6"/>
  <c r="S79" i="6"/>
  <c r="W162" i="6"/>
  <c r="AE65" i="6"/>
  <c r="AF63" i="6"/>
  <c r="AG84" i="6" s="1"/>
  <c r="Z78" i="5"/>
  <c r="AE66" i="5"/>
  <c r="AF64" i="5"/>
  <c r="AG85" i="5" s="1"/>
  <c r="R80" i="5"/>
  <c r="U79" i="5"/>
  <c r="X79" i="5" s="1"/>
  <c r="Y79" i="5" s="1"/>
  <c r="AB76" i="5"/>
  <c r="AD76" i="5"/>
  <c r="AE65" i="5"/>
  <c r="AF63" i="5"/>
  <c r="AG84" i="5" s="1"/>
  <c r="W162" i="5"/>
  <c r="T81" i="5"/>
  <c r="L82" i="5" a="1"/>
  <c r="L82" i="5" s="1"/>
  <c r="AC76" i="5"/>
  <c r="AA77" i="5"/>
  <c r="V163" i="5"/>
  <c r="S79" i="5"/>
  <c r="H80" i="5"/>
  <c r="Z78" i="4"/>
  <c r="R80" i="4"/>
  <c r="U79" i="4"/>
  <c r="X79" i="4" s="1"/>
  <c r="Y79" i="4" s="1"/>
  <c r="AD76" i="4"/>
  <c r="AB76" i="4"/>
  <c r="AF61" i="4"/>
  <c r="AG82" i="4" s="1"/>
  <c r="AE63" i="4"/>
  <c r="W162" i="4"/>
  <c r="AC76" i="4"/>
  <c r="AA77" i="4"/>
  <c r="L82" i="4" a="1"/>
  <c r="L82" i="4" s="1"/>
  <c r="T81" i="4"/>
  <c r="AF64" i="4"/>
  <c r="AG85" i="4" s="1"/>
  <c r="AE66" i="4"/>
  <c r="V163" i="4"/>
  <c r="H80" i="4"/>
  <c r="S79" i="4"/>
  <c r="Z78" i="1"/>
  <c r="T81" i="1"/>
  <c r="L82" i="1" a="1"/>
  <c r="L82" i="1" s="1"/>
  <c r="AD76" i="1"/>
  <c r="AB76" i="1"/>
  <c r="AF63" i="1"/>
  <c r="AG84" i="1" s="1"/>
  <c r="AE65" i="1"/>
  <c r="AA77" i="1"/>
  <c r="AC76" i="1"/>
  <c r="W162" i="1"/>
  <c r="AF62" i="1"/>
  <c r="AG83" i="1" s="1"/>
  <c r="AE64" i="1"/>
  <c r="U79" i="1"/>
  <c r="X79" i="1" s="1"/>
  <c r="Y79" i="1" s="1"/>
  <c r="R80" i="1"/>
  <c r="V163" i="1"/>
  <c r="S79" i="1"/>
  <c r="H80" i="1"/>
  <c r="AE66" i="6" l="1"/>
  <c r="AF64" i="6"/>
  <c r="AG85" i="6" s="1"/>
  <c r="Z79" i="11"/>
  <c r="V164" i="11"/>
  <c r="H81" i="11"/>
  <c r="S80" i="11"/>
  <c r="AF63" i="11"/>
  <c r="AG84" i="11" s="1"/>
  <c r="AE65" i="11"/>
  <c r="W163" i="11"/>
  <c r="AB77" i="11"/>
  <c r="AD77" i="11"/>
  <c r="U80" i="11"/>
  <c r="X80" i="11" s="1"/>
  <c r="Y80" i="11" s="1"/>
  <c r="R81" i="11"/>
  <c r="AF66" i="11"/>
  <c r="AG87" i="11" s="1"/>
  <c r="AE68" i="11"/>
  <c r="AA78" i="11"/>
  <c r="AC77" i="11"/>
  <c r="L83" i="11" a="1"/>
  <c r="L83" i="11" s="1"/>
  <c r="T82" i="11"/>
  <c r="Z79" i="10"/>
  <c r="AF66" i="10"/>
  <c r="AG87" i="10" s="1"/>
  <c r="AE68" i="10"/>
  <c r="U80" i="10"/>
  <c r="X80" i="10" s="1"/>
  <c r="Y80" i="10" s="1"/>
  <c r="R81" i="10"/>
  <c r="L82" i="10" a="1"/>
  <c r="L82" i="10" s="1"/>
  <c r="T81" i="10"/>
  <c r="V164" i="10"/>
  <c r="H81" i="10"/>
  <c r="S80" i="10"/>
  <c r="AE67" i="10"/>
  <c r="AF65" i="10"/>
  <c r="AG86" i="10" s="1"/>
  <c r="W163" i="10"/>
  <c r="AC77" i="10"/>
  <c r="AA78" i="10"/>
  <c r="AD77" i="10"/>
  <c r="AB77" i="10"/>
  <c r="Z79" i="9"/>
  <c r="AF66" i="9"/>
  <c r="AG87" i="9" s="1"/>
  <c r="AE68" i="9"/>
  <c r="W163" i="9"/>
  <c r="L82" i="9" a="1"/>
  <c r="L82" i="9" s="1"/>
  <c r="T81" i="9"/>
  <c r="AD77" i="9"/>
  <c r="AB77" i="9"/>
  <c r="U80" i="9"/>
  <c r="X80" i="9" s="1"/>
  <c r="Y80" i="9" s="1"/>
  <c r="R81" i="9"/>
  <c r="V164" i="9"/>
  <c r="H81" i="9"/>
  <c r="S80" i="9"/>
  <c r="AC77" i="9"/>
  <c r="AA78" i="9"/>
  <c r="AE67" i="9"/>
  <c r="AF65" i="9"/>
  <c r="AG86" i="9" s="1"/>
  <c r="Z79" i="8"/>
  <c r="V164" i="8"/>
  <c r="H81" i="8"/>
  <c r="S80" i="8"/>
  <c r="AE66" i="8"/>
  <c r="AF64" i="8"/>
  <c r="AG85" i="8" s="1"/>
  <c r="W163" i="8"/>
  <c r="AE65" i="8"/>
  <c r="AF63" i="8"/>
  <c r="AG84" i="8" s="1"/>
  <c r="L83" i="8" a="1"/>
  <c r="L83" i="8" s="1"/>
  <c r="T82" i="8"/>
  <c r="AD77" i="8"/>
  <c r="AB77" i="8"/>
  <c r="AC77" i="8"/>
  <c r="AA78" i="8"/>
  <c r="U80" i="8"/>
  <c r="X80" i="8" s="1"/>
  <c r="Y80" i="8" s="1"/>
  <c r="R81" i="8"/>
  <c r="Z79" i="7"/>
  <c r="T81" i="7"/>
  <c r="L82" i="7" a="1"/>
  <c r="L82" i="7" s="1"/>
  <c r="AB77" i="7"/>
  <c r="AD77" i="7"/>
  <c r="V164" i="7"/>
  <c r="S80" i="7"/>
  <c r="H81" i="7"/>
  <c r="W163" i="7"/>
  <c r="AF67" i="7"/>
  <c r="AG88" i="7" s="1"/>
  <c r="AE69" i="7"/>
  <c r="AA78" i="7"/>
  <c r="AC77" i="7"/>
  <c r="AF66" i="7"/>
  <c r="AG87" i="7" s="1"/>
  <c r="AE68" i="7"/>
  <c r="R81" i="7"/>
  <c r="U80" i="7"/>
  <c r="X80" i="7" s="1"/>
  <c r="Y80" i="7" s="1"/>
  <c r="Z79" i="6"/>
  <c r="V164" i="6"/>
  <c r="H81" i="6"/>
  <c r="S80" i="6"/>
  <c r="W163" i="6"/>
  <c r="U80" i="6"/>
  <c r="X80" i="6" s="1"/>
  <c r="Y80" i="6" s="1"/>
  <c r="R81" i="6"/>
  <c r="L83" i="6" a="1"/>
  <c r="L83" i="6" s="1"/>
  <c r="T82" i="6"/>
  <c r="AB77" i="6"/>
  <c r="AD77" i="6"/>
  <c r="AF65" i="6"/>
  <c r="AG86" i="6" s="1"/>
  <c r="AE67" i="6"/>
  <c r="AC77" i="6"/>
  <c r="AA78" i="6"/>
  <c r="Z79" i="5"/>
  <c r="AF65" i="5"/>
  <c r="AG86" i="5" s="1"/>
  <c r="AE67" i="5"/>
  <c r="AE68" i="5"/>
  <c r="AF66" i="5"/>
  <c r="AG87" i="5" s="1"/>
  <c r="W163" i="5"/>
  <c r="AC77" i="5"/>
  <c r="AA78" i="5"/>
  <c r="T82" i="5"/>
  <c r="L83" i="5" a="1"/>
  <c r="L83" i="5" s="1"/>
  <c r="R81" i="5"/>
  <c r="U80" i="5"/>
  <c r="X80" i="5" s="1"/>
  <c r="Y80" i="5" s="1"/>
  <c r="V164" i="5"/>
  <c r="S80" i="5"/>
  <c r="H81" i="5"/>
  <c r="AD77" i="5"/>
  <c r="AB77" i="5"/>
  <c r="Z79" i="4"/>
  <c r="AF63" i="4"/>
  <c r="AG84" i="4" s="1"/>
  <c r="AE65" i="4"/>
  <c r="AD77" i="4"/>
  <c r="AB77" i="4"/>
  <c r="V164" i="4"/>
  <c r="S80" i="4"/>
  <c r="H81" i="4"/>
  <c r="L83" i="4" a="1"/>
  <c r="L83" i="4" s="1"/>
  <c r="T82" i="4"/>
  <c r="AC77" i="4"/>
  <c r="AA78" i="4"/>
  <c r="U80" i="4"/>
  <c r="X80" i="4" s="1"/>
  <c r="Y80" i="4" s="1"/>
  <c r="R81" i="4"/>
  <c r="W163" i="4"/>
  <c r="AF66" i="4"/>
  <c r="AG87" i="4" s="1"/>
  <c r="AE68" i="4"/>
  <c r="Z79" i="1"/>
  <c r="R81" i="1"/>
  <c r="U80" i="1"/>
  <c r="X80" i="1" s="1"/>
  <c r="Y80" i="1" s="1"/>
  <c r="AF64" i="1"/>
  <c r="AG85" i="1" s="1"/>
  <c r="AE66" i="1"/>
  <c r="AE67" i="1"/>
  <c r="AF65" i="1"/>
  <c r="AG86" i="1" s="1"/>
  <c r="AD77" i="1"/>
  <c r="AB77" i="1"/>
  <c r="V164" i="1"/>
  <c r="H81" i="1"/>
  <c r="S80" i="1"/>
  <c r="AC77" i="1"/>
  <c r="AA78" i="1"/>
  <c r="L83" i="1" a="1"/>
  <c r="L83" i="1" s="1"/>
  <c r="T82" i="1"/>
  <c r="W163" i="1"/>
  <c r="AF66" i="6" l="1"/>
  <c r="AG87" i="6" s="1"/>
  <c r="AE68" i="6"/>
  <c r="Z80" i="11"/>
  <c r="AE67" i="11"/>
  <c r="AF65" i="11"/>
  <c r="AG86" i="11" s="1"/>
  <c r="R82" i="11"/>
  <c r="U81" i="11"/>
  <c r="X81" i="11" s="1"/>
  <c r="Y81" i="11" s="1"/>
  <c r="V165" i="11"/>
  <c r="H82" i="11"/>
  <c r="S81" i="11"/>
  <c r="T83" i="11"/>
  <c r="L84" i="11" a="1"/>
  <c r="L84" i="11" s="1"/>
  <c r="W164" i="11"/>
  <c r="AA79" i="11"/>
  <c r="AC78" i="11"/>
  <c r="AE70" i="11"/>
  <c r="AF68" i="11"/>
  <c r="AG89" i="11" s="1"/>
  <c r="AD78" i="11"/>
  <c r="AB78" i="11"/>
  <c r="Z80" i="10"/>
  <c r="AF67" i="10"/>
  <c r="AG88" i="10" s="1"/>
  <c r="AE69" i="10"/>
  <c r="W164" i="10"/>
  <c r="R82" i="10"/>
  <c r="U81" i="10"/>
  <c r="X81" i="10" s="1"/>
  <c r="Y81" i="10" s="1"/>
  <c r="AF68" i="10"/>
  <c r="AG89" i="10" s="1"/>
  <c r="AE70" i="10"/>
  <c r="V165" i="10"/>
  <c r="H82" i="10"/>
  <c r="S81" i="10"/>
  <c r="AD78" i="10"/>
  <c r="AB78" i="10"/>
  <c r="AA79" i="10"/>
  <c r="AC78" i="10"/>
  <c r="L83" i="10" a="1"/>
  <c r="L83" i="10" s="1"/>
  <c r="T82" i="10"/>
  <c r="Z80" i="9"/>
  <c r="R82" i="9"/>
  <c r="U81" i="9"/>
  <c r="X81" i="9" s="1"/>
  <c r="Y81" i="9" s="1"/>
  <c r="L83" i="9" a="1"/>
  <c r="L83" i="9" s="1"/>
  <c r="T82" i="9"/>
  <c r="V165" i="9"/>
  <c r="H82" i="9"/>
  <c r="S81" i="9"/>
  <c r="AF68" i="9"/>
  <c r="AG89" i="9" s="1"/>
  <c r="AE70" i="9"/>
  <c r="W164" i="9"/>
  <c r="AE69" i="9"/>
  <c r="AF67" i="9"/>
  <c r="AG88" i="9" s="1"/>
  <c r="AD78" i="9"/>
  <c r="AB78" i="9"/>
  <c r="AA79" i="9"/>
  <c r="AC78" i="9"/>
  <c r="Z80" i="8"/>
  <c r="AF66" i="8"/>
  <c r="AG87" i="8" s="1"/>
  <c r="AE68" i="8"/>
  <c r="L84" i="8" a="1"/>
  <c r="L84" i="8" s="1"/>
  <c r="T83" i="8"/>
  <c r="V165" i="8"/>
  <c r="H82" i="8"/>
  <c r="S81" i="8"/>
  <c r="U81" i="8"/>
  <c r="X81" i="8" s="1"/>
  <c r="Y81" i="8" s="1"/>
  <c r="R82" i="8"/>
  <c r="W164" i="8"/>
  <c r="AE67" i="8"/>
  <c r="AF65" i="8"/>
  <c r="AG86" i="8" s="1"/>
  <c r="AA79" i="8"/>
  <c r="AC78" i="8"/>
  <c r="AD78" i="8"/>
  <c r="AB78" i="8"/>
  <c r="Z80" i="7"/>
  <c r="AE71" i="7"/>
  <c r="AF69" i="7"/>
  <c r="AG90" i="7" s="1"/>
  <c r="W164" i="7"/>
  <c r="T82" i="7"/>
  <c r="L83" i="7" a="1"/>
  <c r="L83" i="7" s="1"/>
  <c r="AA79" i="7"/>
  <c r="AC78" i="7"/>
  <c r="AD78" i="7"/>
  <c r="AB78" i="7"/>
  <c r="V165" i="7"/>
  <c r="H82" i="7"/>
  <c r="S81" i="7"/>
  <c r="R82" i="7"/>
  <c r="U81" i="7"/>
  <c r="X81" i="7" s="1"/>
  <c r="Y81" i="7" s="1"/>
  <c r="AE70" i="7"/>
  <c r="AF68" i="7"/>
  <c r="AG89" i="7" s="1"/>
  <c r="Z80" i="6"/>
  <c r="L84" i="6" a="1"/>
  <c r="L84" i="6" s="1"/>
  <c r="T83" i="6"/>
  <c r="V165" i="6"/>
  <c r="H82" i="6"/>
  <c r="S81" i="6"/>
  <c r="R82" i="6"/>
  <c r="U81" i="6"/>
  <c r="X81" i="6" s="1"/>
  <c r="Y81" i="6" s="1"/>
  <c r="W164" i="6"/>
  <c r="AF67" i="6"/>
  <c r="AG88" i="6" s="1"/>
  <c r="AE69" i="6"/>
  <c r="AC78" i="6"/>
  <c r="AA79" i="6"/>
  <c r="AD78" i="6"/>
  <c r="AB78" i="6"/>
  <c r="Z80" i="5"/>
  <c r="U81" i="5"/>
  <c r="X81" i="5" s="1"/>
  <c r="Y81" i="5" s="1"/>
  <c r="R82" i="5"/>
  <c r="AE69" i="5"/>
  <c r="AF67" i="5"/>
  <c r="AG88" i="5" s="1"/>
  <c r="W164" i="5"/>
  <c r="AD78" i="5"/>
  <c r="AB78" i="5"/>
  <c r="L84" i="5" a="1"/>
  <c r="L84" i="5" s="1"/>
  <c r="T83" i="5"/>
  <c r="V165" i="5"/>
  <c r="S81" i="5"/>
  <c r="H82" i="5"/>
  <c r="AA79" i="5"/>
  <c r="AC78" i="5"/>
  <c r="AE70" i="5"/>
  <c r="AF68" i="5"/>
  <c r="AG89" i="5" s="1"/>
  <c r="Z80" i="4"/>
  <c r="V165" i="4"/>
  <c r="H82" i="4"/>
  <c r="S81" i="4"/>
  <c r="U81" i="4"/>
  <c r="X81" i="4" s="1"/>
  <c r="Y81" i="4" s="1"/>
  <c r="R82" i="4"/>
  <c r="W164" i="4"/>
  <c r="AF68" i="4"/>
  <c r="AG89" i="4" s="1"/>
  <c r="AE70" i="4"/>
  <c r="AD78" i="4"/>
  <c r="AB78" i="4"/>
  <c r="AC78" i="4"/>
  <c r="AA79" i="4"/>
  <c r="L84" i="4" a="1"/>
  <c r="L84" i="4" s="1"/>
  <c r="T83" i="4"/>
  <c r="AE67" i="4"/>
  <c r="AF65" i="4"/>
  <c r="AG86" i="4" s="1"/>
  <c r="Z80" i="1"/>
  <c r="V165" i="1"/>
  <c r="H82" i="1"/>
  <c r="S81" i="1"/>
  <c r="W164" i="1"/>
  <c r="AF67" i="1"/>
  <c r="AG88" i="1" s="1"/>
  <c r="AE69" i="1"/>
  <c r="AD78" i="1"/>
  <c r="AB78" i="1"/>
  <c r="AE68" i="1"/>
  <c r="AF66" i="1"/>
  <c r="AG87" i="1" s="1"/>
  <c r="U81" i="1"/>
  <c r="X81" i="1" s="1"/>
  <c r="Y81" i="1" s="1"/>
  <c r="R82" i="1"/>
  <c r="AA79" i="1"/>
  <c r="AC78" i="1"/>
  <c r="L84" i="1" a="1"/>
  <c r="L84" i="1" s="1"/>
  <c r="T83" i="1"/>
  <c r="AE70" i="6" l="1"/>
  <c r="AF68" i="6"/>
  <c r="AG89" i="6" s="1"/>
  <c r="Z81" i="11"/>
  <c r="AB79" i="11"/>
  <c r="AD79" i="11"/>
  <c r="AF70" i="11"/>
  <c r="AG91" i="11" s="1"/>
  <c r="AE72" i="11"/>
  <c r="L85" i="11" a="1"/>
  <c r="L85" i="11" s="1"/>
  <c r="T84" i="11"/>
  <c r="R83" i="11"/>
  <c r="U82" i="11"/>
  <c r="X82" i="11" s="1"/>
  <c r="Y82" i="11" s="1"/>
  <c r="AF67" i="11"/>
  <c r="AG88" i="11" s="1"/>
  <c r="AE69" i="11"/>
  <c r="W165" i="11"/>
  <c r="AA80" i="11"/>
  <c r="AC79" i="11"/>
  <c r="V166" i="11"/>
  <c r="H83" i="11"/>
  <c r="S82" i="11"/>
  <c r="Z81" i="10"/>
  <c r="AE72" i="10"/>
  <c r="AF70" i="10"/>
  <c r="AG91" i="10" s="1"/>
  <c r="V166" i="10"/>
  <c r="H83" i="10"/>
  <c r="S82" i="10"/>
  <c r="AE71" i="10"/>
  <c r="AF69" i="10"/>
  <c r="AG90" i="10" s="1"/>
  <c r="T83" i="10"/>
  <c r="L84" i="10" a="1"/>
  <c r="L84" i="10" s="1"/>
  <c r="W165" i="10"/>
  <c r="R83" i="10"/>
  <c r="U82" i="10"/>
  <c r="X82" i="10" s="1"/>
  <c r="Y82" i="10" s="1"/>
  <c r="AC79" i="10"/>
  <c r="AA80" i="10"/>
  <c r="AB79" i="10"/>
  <c r="AD79" i="10"/>
  <c r="Z81" i="9"/>
  <c r="V166" i="9"/>
  <c r="H83" i="9"/>
  <c r="S82" i="9"/>
  <c r="AE71" i="9"/>
  <c r="AF69" i="9"/>
  <c r="AG90" i="9" s="1"/>
  <c r="W165" i="9"/>
  <c r="T83" i="9"/>
  <c r="L84" i="9" a="1"/>
  <c r="L84" i="9" s="1"/>
  <c r="AE72" i="9"/>
  <c r="AF70" i="9"/>
  <c r="AG91" i="9" s="1"/>
  <c r="R83" i="9"/>
  <c r="U82" i="9"/>
  <c r="X82" i="9" s="1"/>
  <c r="Y82" i="9" s="1"/>
  <c r="AB79" i="9"/>
  <c r="AD79" i="9"/>
  <c r="AA80" i="9"/>
  <c r="AC79" i="9"/>
  <c r="Z81" i="8"/>
  <c r="W165" i="8"/>
  <c r="AF67" i="8"/>
  <c r="AG88" i="8" s="1"/>
  <c r="AE69" i="8"/>
  <c r="V166" i="8"/>
  <c r="H83" i="8"/>
  <c r="S82" i="8"/>
  <c r="T84" i="8"/>
  <c r="L85" i="8" a="1"/>
  <c r="L85" i="8" s="1"/>
  <c r="AA80" i="8"/>
  <c r="AC79" i="8"/>
  <c r="R83" i="8"/>
  <c r="U82" i="8"/>
  <c r="X82" i="8" s="1"/>
  <c r="Y82" i="8" s="1"/>
  <c r="AF68" i="8"/>
  <c r="AG89" i="8" s="1"/>
  <c r="AE70" i="8"/>
  <c r="AB79" i="8"/>
  <c r="AD79" i="8"/>
  <c r="AB79" i="7"/>
  <c r="AD79" i="7"/>
  <c r="T83" i="7"/>
  <c r="L84" i="7" a="1"/>
  <c r="L84" i="7" s="1"/>
  <c r="W165" i="7"/>
  <c r="AF71" i="7"/>
  <c r="AG92" i="7" s="1"/>
  <c r="AE73" i="7"/>
  <c r="AE72" i="7"/>
  <c r="AF70" i="7"/>
  <c r="AG91" i="7" s="1"/>
  <c r="AC79" i="7"/>
  <c r="AA80" i="7"/>
  <c r="V166" i="7"/>
  <c r="S82" i="7"/>
  <c r="H83" i="7"/>
  <c r="R83" i="7"/>
  <c r="U82" i="7"/>
  <c r="X82" i="7" s="1"/>
  <c r="Y82" i="7" s="1"/>
  <c r="Z81" i="7"/>
  <c r="Z81" i="6"/>
  <c r="U82" i="6"/>
  <c r="X82" i="6" s="1"/>
  <c r="Y82" i="6" s="1"/>
  <c r="R83" i="6"/>
  <c r="AF69" i="6"/>
  <c r="AG90" i="6" s="1"/>
  <c r="AE71" i="6"/>
  <c r="W165" i="6"/>
  <c r="AD79" i="6"/>
  <c r="AB79" i="6"/>
  <c r="V166" i="6"/>
  <c r="H83" i="6"/>
  <c r="S82" i="6"/>
  <c r="L85" i="6" a="1"/>
  <c r="L85" i="6" s="1"/>
  <c r="T84" i="6"/>
  <c r="AA80" i="6"/>
  <c r="AC79" i="6"/>
  <c r="Z81" i="5"/>
  <c r="L85" i="5" a="1"/>
  <c r="L85" i="5" s="1"/>
  <c r="T84" i="5"/>
  <c r="AF70" i="5"/>
  <c r="AG91" i="5" s="1"/>
  <c r="AE72" i="5"/>
  <c r="V166" i="5"/>
  <c r="H83" i="5"/>
  <c r="S82" i="5"/>
  <c r="U82" i="5"/>
  <c r="X82" i="5" s="1"/>
  <c r="Y82" i="5" s="1"/>
  <c r="R83" i="5"/>
  <c r="AC79" i="5"/>
  <c r="AA80" i="5"/>
  <c r="W165" i="5"/>
  <c r="AE71" i="5"/>
  <c r="AF69" i="5"/>
  <c r="AG90" i="5" s="1"/>
  <c r="AD79" i="5"/>
  <c r="AB79" i="5"/>
  <c r="Z81" i="4"/>
  <c r="AD79" i="4"/>
  <c r="AB79" i="4"/>
  <c r="U82" i="4"/>
  <c r="X82" i="4" s="1"/>
  <c r="Y82" i="4" s="1"/>
  <c r="R83" i="4"/>
  <c r="V166" i="4"/>
  <c r="H83" i="4"/>
  <c r="S82" i="4"/>
  <c r="AF67" i="4"/>
  <c r="AG88" i="4" s="1"/>
  <c r="AE69" i="4"/>
  <c r="W165" i="4"/>
  <c r="AF70" i="4"/>
  <c r="AG91" i="4" s="1"/>
  <c r="AE72" i="4"/>
  <c r="AC79" i="4"/>
  <c r="AA80" i="4"/>
  <c r="L85" i="4" a="1"/>
  <c r="L85" i="4" s="1"/>
  <c r="T84" i="4"/>
  <c r="Z81" i="1"/>
  <c r="AE70" i="1"/>
  <c r="AF68" i="1"/>
  <c r="AG89" i="1" s="1"/>
  <c r="AE71" i="1"/>
  <c r="AF69" i="1"/>
  <c r="AG90" i="1" s="1"/>
  <c r="V166" i="1"/>
  <c r="H83" i="1"/>
  <c r="S82" i="1"/>
  <c r="U82" i="1"/>
  <c r="X82" i="1" s="1"/>
  <c r="Y82" i="1" s="1"/>
  <c r="R83" i="1"/>
  <c r="AA80" i="1"/>
  <c r="AC79" i="1"/>
  <c r="L85" i="1" a="1"/>
  <c r="L85" i="1" s="1"/>
  <c r="T84" i="1"/>
  <c r="W165" i="1"/>
  <c r="AD79" i="1"/>
  <c r="AB79" i="1"/>
  <c r="AF70" i="6" l="1"/>
  <c r="AG91" i="6" s="1"/>
  <c r="AE72" i="6"/>
  <c r="Z82" i="11"/>
  <c r="AD80" i="11"/>
  <c r="AB80" i="11"/>
  <c r="T85" i="11"/>
  <c r="L86" i="11" a="1"/>
  <c r="L86" i="11" s="1"/>
  <c r="AF72" i="11"/>
  <c r="AG93" i="11" s="1"/>
  <c r="AE74" i="11"/>
  <c r="AF69" i="11"/>
  <c r="AG90" i="11" s="1"/>
  <c r="AE71" i="11"/>
  <c r="V167" i="11"/>
  <c r="S83" i="11"/>
  <c r="H84" i="11"/>
  <c r="W166" i="11"/>
  <c r="AC80" i="11"/>
  <c r="AA81" i="11"/>
  <c r="R84" i="11"/>
  <c r="U83" i="11"/>
  <c r="X83" i="11" s="1"/>
  <c r="Y83" i="11" s="1"/>
  <c r="Z82" i="10"/>
  <c r="R84" i="10"/>
  <c r="U83" i="10"/>
  <c r="X83" i="10" s="1"/>
  <c r="Y83" i="10" s="1"/>
  <c r="V167" i="10"/>
  <c r="S83" i="10"/>
  <c r="H84" i="10"/>
  <c r="W166" i="10"/>
  <c r="T84" i="10"/>
  <c r="L85" i="10" a="1"/>
  <c r="L85" i="10" s="1"/>
  <c r="AE74" i="10"/>
  <c r="AF72" i="10"/>
  <c r="AG93" i="10" s="1"/>
  <c r="AE73" i="10"/>
  <c r="AF71" i="10"/>
  <c r="AG92" i="10" s="1"/>
  <c r="AD80" i="10"/>
  <c r="AB80" i="10"/>
  <c r="AC80" i="10"/>
  <c r="AA81" i="10"/>
  <c r="Z82" i="9"/>
  <c r="T84" i="9"/>
  <c r="L85" i="9" a="1"/>
  <c r="L85" i="9" s="1"/>
  <c r="R84" i="9"/>
  <c r="U83" i="9"/>
  <c r="X83" i="9" s="1"/>
  <c r="Y83" i="9" s="1"/>
  <c r="V167" i="9"/>
  <c r="S83" i="9"/>
  <c r="H84" i="9"/>
  <c r="W166" i="9"/>
  <c r="AE73" i="9"/>
  <c r="AF71" i="9"/>
  <c r="AG92" i="9" s="1"/>
  <c r="AD80" i="9"/>
  <c r="AB80" i="9"/>
  <c r="AE74" i="9"/>
  <c r="AF72" i="9"/>
  <c r="AG93" i="9" s="1"/>
  <c r="AC80" i="9"/>
  <c r="AA81" i="9"/>
  <c r="Z82" i="8"/>
  <c r="T85" i="8"/>
  <c r="L86" i="8" a="1"/>
  <c r="L86" i="8" s="1"/>
  <c r="R84" i="8"/>
  <c r="U83" i="8"/>
  <c r="X83" i="8" s="1"/>
  <c r="Y83" i="8" s="1"/>
  <c r="AF69" i="8"/>
  <c r="AG90" i="8" s="1"/>
  <c r="AE71" i="8"/>
  <c r="AF70" i="8"/>
  <c r="AG91" i="8" s="1"/>
  <c r="AE72" i="8"/>
  <c r="AC80" i="8"/>
  <c r="AA81" i="8"/>
  <c r="AB80" i="8"/>
  <c r="AD80" i="8"/>
  <c r="V167" i="8"/>
  <c r="S83" i="8"/>
  <c r="H84" i="8"/>
  <c r="W166" i="8"/>
  <c r="W166" i="7"/>
  <c r="AE74" i="7"/>
  <c r="AF72" i="7"/>
  <c r="AG93" i="7" s="1"/>
  <c r="AE75" i="7"/>
  <c r="AF73" i="7"/>
  <c r="AG94" i="7" s="1"/>
  <c r="AC80" i="7"/>
  <c r="AA81" i="7"/>
  <c r="V167" i="7"/>
  <c r="S83" i="7"/>
  <c r="H84" i="7"/>
  <c r="L85" i="7" a="1"/>
  <c r="L85" i="7" s="1"/>
  <c r="T84" i="7"/>
  <c r="AD80" i="7"/>
  <c r="AB80" i="7"/>
  <c r="Z82" i="7"/>
  <c r="U83" i="7"/>
  <c r="X83" i="7" s="1"/>
  <c r="Y83" i="7" s="1"/>
  <c r="R84" i="7"/>
  <c r="Z82" i="6"/>
  <c r="L86" i="6" a="1"/>
  <c r="L86" i="6" s="1"/>
  <c r="T85" i="6"/>
  <c r="AE73" i="6"/>
  <c r="AF71" i="6"/>
  <c r="AG92" i="6" s="1"/>
  <c r="R84" i="6"/>
  <c r="U83" i="6"/>
  <c r="X83" i="6" s="1"/>
  <c r="Y83" i="6" s="1"/>
  <c r="V167" i="6"/>
  <c r="H84" i="6"/>
  <c r="S83" i="6"/>
  <c r="AC80" i="6"/>
  <c r="AA81" i="6"/>
  <c r="W166" i="6"/>
  <c r="AB80" i="6"/>
  <c r="AD80" i="6"/>
  <c r="Z82" i="5"/>
  <c r="U83" i="5"/>
  <c r="X83" i="5" s="1"/>
  <c r="Y83" i="5" s="1"/>
  <c r="R84" i="5"/>
  <c r="W166" i="5"/>
  <c r="L86" i="5" a="1"/>
  <c r="L86" i="5" s="1"/>
  <c r="T85" i="5"/>
  <c r="AD80" i="5"/>
  <c r="AB80" i="5"/>
  <c r="V167" i="5"/>
  <c r="H84" i="5"/>
  <c r="S83" i="5"/>
  <c r="AC80" i="5"/>
  <c r="AA81" i="5"/>
  <c r="AF72" i="5"/>
  <c r="AG93" i="5" s="1"/>
  <c r="AE74" i="5"/>
  <c r="AE73" i="5"/>
  <c r="AF71" i="5"/>
  <c r="AG92" i="5" s="1"/>
  <c r="Z82" i="4"/>
  <c r="AF69" i="4"/>
  <c r="AG90" i="4" s="1"/>
  <c r="AE71" i="4"/>
  <c r="W166" i="4"/>
  <c r="V167" i="4"/>
  <c r="H84" i="4"/>
  <c r="S83" i="4"/>
  <c r="AF72" i="4"/>
  <c r="AG93" i="4" s="1"/>
  <c r="AE74" i="4"/>
  <c r="R84" i="4"/>
  <c r="U83" i="4"/>
  <c r="X83" i="4" s="1"/>
  <c r="Y83" i="4" s="1"/>
  <c r="AA81" i="4"/>
  <c r="AC80" i="4"/>
  <c r="T85" i="4"/>
  <c r="L86" i="4" a="1"/>
  <c r="L86" i="4" s="1"/>
  <c r="AB80" i="4"/>
  <c r="AD80" i="4"/>
  <c r="Z82" i="1"/>
  <c r="L86" i="1" a="1"/>
  <c r="L86" i="1" s="1"/>
  <c r="T85" i="1"/>
  <c r="AF71" i="1"/>
  <c r="AG92" i="1" s="1"/>
  <c r="AE73" i="1"/>
  <c r="V167" i="1"/>
  <c r="H84" i="1"/>
  <c r="S83" i="1"/>
  <c r="AE72" i="1"/>
  <c r="AF70" i="1"/>
  <c r="AG91" i="1" s="1"/>
  <c r="U83" i="1"/>
  <c r="X83" i="1" s="1"/>
  <c r="Y83" i="1" s="1"/>
  <c r="R84" i="1"/>
  <c r="AB80" i="1"/>
  <c r="AD80" i="1"/>
  <c r="W166" i="1"/>
  <c r="AC80" i="1"/>
  <c r="AA81" i="1"/>
  <c r="AE74" i="6" l="1"/>
  <c r="AF72" i="6"/>
  <c r="AG93" i="6" s="1"/>
  <c r="Z83" i="11"/>
  <c r="V168" i="11"/>
  <c r="S84" i="11"/>
  <c r="H85" i="11"/>
  <c r="AF71" i="11"/>
  <c r="AG92" i="11" s="1"/>
  <c r="AE73" i="11"/>
  <c r="L87" i="11" a="1"/>
  <c r="L87" i="11" s="1"/>
  <c r="T86" i="11"/>
  <c r="U84" i="11"/>
  <c r="X84" i="11" s="1"/>
  <c r="Y84" i="11" s="1"/>
  <c r="R85" i="11"/>
  <c r="AD81" i="11"/>
  <c r="AB81" i="11"/>
  <c r="AC81" i="11"/>
  <c r="AA82" i="11"/>
  <c r="W167" i="11"/>
  <c r="AE76" i="11"/>
  <c r="AF74" i="11"/>
  <c r="AG95" i="11" s="1"/>
  <c r="Z83" i="10"/>
  <c r="AF73" i="10"/>
  <c r="AG94" i="10" s="1"/>
  <c r="AE75" i="10"/>
  <c r="T85" i="10"/>
  <c r="L86" i="10" a="1"/>
  <c r="L86" i="10" s="1"/>
  <c r="V168" i="10"/>
  <c r="S84" i="10"/>
  <c r="H85" i="10"/>
  <c r="AF74" i="10"/>
  <c r="AG95" i="10" s="1"/>
  <c r="AE76" i="10"/>
  <c r="U84" i="10"/>
  <c r="X84" i="10" s="1"/>
  <c r="Y84" i="10" s="1"/>
  <c r="R85" i="10"/>
  <c r="AD81" i="10"/>
  <c r="AB81" i="10"/>
  <c r="AC81" i="10"/>
  <c r="AA82" i="10"/>
  <c r="W167" i="10"/>
  <c r="Z83" i="9"/>
  <c r="AF73" i="9"/>
  <c r="AG94" i="9" s="1"/>
  <c r="AE75" i="9"/>
  <c r="AF74" i="9"/>
  <c r="AG95" i="9" s="1"/>
  <c r="AE76" i="9"/>
  <c r="T85" i="9"/>
  <c r="L86" i="9" a="1"/>
  <c r="L86" i="9" s="1"/>
  <c r="U84" i="9"/>
  <c r="X84" i="9" s="1"/>
  <c r="Y84" i="9" s="1"/>
  <c r="R85" i="9"/>
  <c r="AC81" i="9"/>
  <c r="AA82" i="9"/>
  <c r="V168" i="9"/>
  <c r="S84" i="9"/>
  <c r="H85" i="9"/>
  <c r="W167" i="9"/>
  <c r="AD81" i="9"/>
  <c r="AB81" i="9"/>
  <c r="Z83" i="8"/>
  <c r="AE74" i="8"/>
  <c r="AF72" i="8"/>
  <c r="AG93" i="8" s="1"/>
  <c r="AD81" i="8"/>
  <c r="AB81" i="8"/>
  <c r="AE73" i="8"/>
  <c r="AF71" i="8"/>
  <c r="AG92" i="8" s="1"/>
  <c r="L87" i="8" a="1"/>
  <c r="L87" i="8" s="1"/>
  <c r="T86" i="8"/>
  <c r="V168" i="8"/>
  <c r="S84" i="8"/>
  <c r="H85" i="8"/>
  <c r="AC81" i="8"/>
  <c r="AA82" i="8"/>
  <c r="W167" i="8"/>
  <c r="U84" i="8"/>
  <c r="X84" i="8" s="1"/>
  <c r="Y84" i="8" s="1"/>
  <c r="R85" i="8"/>
  <c r="Z83" i="7"/>
  <c r="L86" i="7" a="1"/>
  <c r="L86" i="7" s="1"/>
  <c r="T85" i="7"/>
  <c r="AD81" i="7"/>
  <c r="AB81" i="7"/>
  <c r="AF75" i="7"/>
  <c r="AG96" i="7" s="1"/>
  <c r="AE77" i="7"/>
  <c r="V168" i="7"/>
  <c r="H85" i="7"/>
  <c r="S84" i="7"/>
  <c r="U84" i="7"/>
  <c r="X84" i="7" s="1"/>
  <c r="Y84" i="7" s="1"/>
  <c r="R85" i="7"/>
  <c r="AF74" i="7"/>
  <c r="AG95" i="7" s="1"/>
  <c r="AE76" i="7"/>
  <c r="W167" i="7"/>
  <c r="AC81" i="7"/>
  <c r="AA82" i="7"/>
  <c r="Z83" i="6"/>
  <c r="V168" i="6"/>
  <c r="H85" i="6"/>
  <c r="S84" i="6"/>
  <c r="AF73" i="6"/>
  <c r="AG94" i="6" s="1"/>
  <c r="AE75" i="6"/>
  <c r="T86" i="6"/>
  <c r="L87" i="6" a="1"/>
  <c r="L87" i="6" s="1"/>
  <c r="AD81" i="6"/>
  <c r="AB81" i="6"/>
  <c r="AA82" i="6"/>
  <c r="AC81" i="6"/>
  <c r="W167" i="6"/>
  <c r="R85" i="6"/>
  <c r="U84" i="6"/>
  <c r="X84" i="6" s="1"/>
  <c r="Y84" i="6" s="1"/>
  <c r="Z83" i="5"/>
  <c r="V168" i="5"/>
  <c r="H85" i="5"/>
  <c r="S84" i="5"/>
  <c r="AD81" i="5"/>
  <c r="AB81" i="5"/>
  <c r="AF73" i="5"/>
  <c r="AG94" i="5" s="1"/>
  <c r="AE75" i="5"/>
  <c r="W167" i="5"/>
  <c r="AF74" i="5"/>
  <c r="AG95" i="5" s="1"/>
  <c r="AE76" i="5"/>
  <c r="AA82" i="5"/>
  <c r="AC81" i="5"/>
  <c r="L87" i="5" a="1"/>
  <c r="L87" i="5" s="1"/>
  <c r="T86" i="5"/>
  <c r="U84" i="5"/>
  <c r="X84" i="5" s="1"/>
  <c r="Y84" i="5" s="1"/>
  <c r="R85" i="5"/>
  <c r="Z83" i="4"/>
  <c r="AF74" i="4"/>
  <c r="AG95" i="4" s="1"/>
  <c r="AE76" i="4"/>
  <c r="V168" i="4"/>
  <c r="H85" i="4"/>
  <c r="S84" i="4"/>
  <c r="AB81" i="4"/>
  <c r="AD81" i="4"/>
  <c r="W167" i="4"/>
  <c r="AF71" i="4"/>
  <c r="AG92" i="4" s="1"/>
  <c r="AE73" i="4"/>
  <c r="R85" i="4"/>
  <c r="U84" i="4"/>
  <c r="X84" i="4" s="1"/>
  <c r="Y84" i="4" s="1"/>
  <c r="AC81" i="4"/>
  <c r="AA82" i="4"/>
  <c r="T86" i="4"/>
  <c r="L87" i="4" a="1"/>
  <c r="L87" i="4" s="1"/>
  <c r="Z83" i="1"/>
  <c r="U84" i="1"/>
  <c r="X84" i="1" s="1"/>
  <c r="Y84" i="1" s="1"/>
  <c r="R85" i="1"/>
  <c r="L87" i="1" a="1"/>
  <c r="L87" i="1" s="1"/>
  <c r="T86" i="1"/>
  <c r="AF72" i="1"/>
  <c r="AG93" i="1" s="1"/>
  <c r="AE74" i="1"/>
  <c r="AE75" i="1"/>
  <c r="AF73" i="1"/>
  <c r="AG94" i="1" s="1"/>
  <c r="AA82" i="1"/>
  <c r="AC81" i="1"/>
  <c r="V168" i="1"/>
  <c r="H85" i="1"/>
  <c r="S84" i="1"/>
  <c r="W167" i="1"/>
  <c r="AD81" i="1"/>
  <c r="AB81" i="1"/>
  <c r="AE76" i="6" l="1"/>
  <c r="AF74" i="6"/>
  <c r="AG95" i="6" s="1"/>
  <c r="Z84" i="11"/>
  <c r="R86" i="11"/>
  <c r="U85" i="11"/>
  <c r="X85" i="11" s="1"/>
  <c r="Y85" i="11" s="1"/>
  <c r="AB82" i="11"/>
  <c r="AD82" i="11"/>
  <c r="V169" i="11"/>
  <c r="H86" i="11"/>
  <c r="S85" i="11"/>
  <c r="AF73" i="11"/>
  <c r="AG94" i="11" s="1"/>
  <c r="AE75" i="11"/>
  <c r="AF76" i="11"/>
  <c r="AG97" i="11" s="1"/>
  <c r="AE78" i="11"/>
  <c r="W168" i="11"/>
  <c r="AA83" i="11"/>
  <c r="AC82" i="11"/>
  <c r="L88" i="11" a="1"/>
  <c r="L88" i="11" s="1"/>
  <c r="T87" i="11"/>
  <c r="Z84" i="10"/>
  <c r="U85" i="10"/>
  <c r="X85" i="10" s="1"/>
  <c r="Y85" i="10" s="1"/>
  <c r="R86" i="10"/>
  <c r="AF75" i="10"/>
  <c r="AG96" i="10" s="1"/>
  <c r="AE77" i="10"/>
  <c r="AF76" i="10"/>
  <c r="AG97" i="10" s="1"/>
  <c r="AE78" i="10"/>
  <c r="V169" i="10"/>
  <c r="H86" i="10"/>
  <c r="S85" i="10"/>
  <c r="W168" i="10"/>
  <c r="AC82" i="10"/>
  <c r="AA83" i="10"/>
  <c r="L87" i="10" a="1"/>
  <c r="L87" i="10" s="1"/>
  <c r="T86" i="10"/>
  <c r="AD82" i="10"/>
  <c r="AB82" i="10"/>
  <c r="Z84" i="9"/>
  <c r="L87" i="9" a="1"/>
  <c r="L87" i="9" s="1"/>
  <c r="T86" i="9"/>
  <c r="U85" i="9"/>
  <c r="X85" i="9" s="1"/>
  <c r="Y85" i="9" s="1"/>
  <c r="R86" i="9"/>
  <c r="W168" i="9"/>
  <c r="AF75" i="9"/>
  <c r="AG96" i="9" s="1"/>
  <c r="AE77" i="9"/>
  <c r="V169" i="9"/>
  <c r="H86" i="9"/>
  <c r="S85" i="9"/>
  <c r="AF76" i="9"/>
  <c r="AG97" i="9" s="1"/>
  <c r="AE78" i="9"/>
  <c r="AC82" i="9"/>
  <c r="AA83" i="9"/>
  <c r="AD82" i="9"/>
  <c r="AB82" i="9"/>
  <c r="Z84" i="8"/>
  <c r="W168" i="8"/>
  <c r="L88" i="8" a="1"/>
  <c r="L88" i="8" s="1"/>
  <c r="T87" i="8"/>
  <c r="AE75" i="8"/>
  <c r="AF73" i="8"/>
  <c r="AG94" i="8" s="1"/>
  <c r="AF74" i="8"/>
  <c r="AG95" i="8" s="1"/>
  <c r="AE76" i="8"/>
  <c r="V169" i="8"/>
  <c r="H86" i="8"/>
  <c r="S85" i="8"/>
  <c r="AD82" i="8"/>
  <c r="AB82" i="8"/>
  <c r="U85" i="8"/>
  <c r="X85" i="8" s="1"/>
  <c r="Y85" i="8" s="1"/>
  <c r="R86" i="8"/>
  <c r="AC82" i="8"/>
  <c r="AA83" i="8"/>
  <c r="Z84" i="7"/>
  <c r="AF76" i="7"/>
  <c r="AG97" i="7" s="1"/>
  <c r="AE78" i="7"/>
  <c r="U85" i="7"/>
  <c r="X85" i="7" s="1"/>
  <c r="Y85" i="7" s="1"/>
  <c r="R86" i="7"/>
  <c r="V169" i="7"/>
  <c r="H86" i="7"/>
  <c r="S85" i="7"/>
  <c r="AB82" i="7"/>
  <c r="AD82" i="7"/>
  <c r="L87" i="7" a="1"/>
  <c r="L87" i="7" s="1"/>
  <c r="T86" i="7"/>
  <c r="AA83" i="7"/>
  <c r="AC82" i="7"/>
  <c r="W168" i="7"/>
  <c r="AF77" i="7"/>
  <c r="AG98" i="7" s="1"/>
  <c r="AE79" i="7"/>
  <c r="Z84" i="6"/>
  <c r="AD82" i="6"/>
  <c r="AB82" i="6"/>
  <c r="T87" i="6"/>
  <c r="L88" i="6" a="1"/>
  <c r="L88" i="6" s="1"/>
  <c r="W168" i="6"/>
  <c r="R86" i="6"/>
  <c r="U85" i="6"/>
  <c r="X85" i="6" s="1"/>
  <c r="Y85" i="6" s="1"/>
  <c r="AA83" i="6"/>
  <c r="AC82" i="6"/>
  <c r="AF75" i="6"/>
  <c r="AG96" i="6" s="1"/>
  <c r="AE77" i="6"/>
  <c r="V169" i="6"/>
  <c r="H86" i="6"/>
  <c r="S85" i="6"/>
  <c r="Z84" i="5"/>
  <c r="AE78" i="5"/>
  <c r="AF76" i="5"/>
  <c r="AG97" i="5" s="1"/>
  <c r="AB82" i="5"/>
  <c r="AD82" i="5"/>
  <c r="AE77" i="5"/>
  <c r="AF75" i="5"/>
  <c r="AG96" i="5" s="1"/>
  <c r="V169" i="5"/>
  <c r="H86" i="5"/>
  <c r="S85" i="5"/>
  <c r="U85" i="5"/>
  <c r="X85" i="5" s="1"/>
  <c r="Y85" i="5" s="1"/>
  <c r="R86" i="5"/>
  <c r="W168" i="5"/>
  <c r="AA83" i="5"/>
  <c r="AC82" i="5"/>
  <c r="L88" i="5" a="1"/>
  <c r="L88" i="5" s="1"/>
  <c r="T87" i="5"/>
  <c r="Z84" i="4"/>
  <c r="AE75" i="4"/>
  <c r="AF73" i="4"/>
  <c r="AG94" i="4" s="1"/>
  <c r="T87" i="4"/>
  <c r="L88" i="4" a="1"/>
  <c r="L88" i="4" s="1"/>
  <c r="V169" i="4"/>
  <c r="S85" i="4"/>
  <c r="H86" i="4"/>
  <c r="W168" i="4"/>
  <c r="AC82" i="4"/>
  <c r="AA83" i="4"/>
  <c r="R86" i="4"/>
  <c r="U85" i="4"/>
  <c r="X85" i="4" s="1"/>
  <c r="Y85" i="4" s="1"/>
  <c r="AF76" i="4"/>
  <c r="AG97" i="4" s="1"/>
  <c r="AE78" i="4"/>
  <c r="AD82" i="4"/>
  <c r="AB82" i="4"/>
  <c r="Z84" i="1"/>
  <c r="W168" i="1"/>
  <c r="AE76" i="1"/>
  <c r="AF74" i="1"/>
  <c r="AG95" i="1" s="1"/>
  <c r="V169" i="1"/>
  <c r="H86" i="1"/>
  <c r="S85" i="1"/>
  <c r="AE77" i="1"/>
  <c r="AF75" i="1"/>
  <c r="AG96" i="1" s="1"/>
  <c r="T87" i="1"/>
  <c r="L88" i="1" a="1"/>
  <c r="L88" i="1" s="1"/>
  <c r="AB82" i="1"/>
  <c r="AD82" i="1"/>
  <c r="R86" i="1"/>
  <c r="U85" i="1"/>
  <c r="X85" i="1" s="1"/>
  <c r="Y85" i="1" s="1"/>
  <c r="AA83" i="1"/>
  <c r="AC82" i="1"/>
  <c r="AF76" i="6" l="1"/>
  <c r="AG97" i="6" s="1"/>
  <c r="AE78" i="6"/>
  <c r="Z85" i="11"/>
  <c r="AF75" i="11"/>
  <c r="AG96" i="11" s="1"/>
  <c r="AE77" i="11"/>
  <c r="W169" i="11"/>
  <c r="AE80" i="11"/>
  <c r="AF78" i="11"/>
  <c r="AG99" i="11" s="1"/>
  <c r="L89" i="11" a="1"/>
  <c r="L89" i="11" s="1"/>
  <c r="T88" i="11"/>
  <c r="R87" i="11"/>
  <c r="U86" i="11"/>
  <c r="X86" i="11" s="1"/>
  <c r="Y86" i="11" s="1"/>
  <c r="AC83" i="11"/>
  <c r="AA84" i="11"/>
  <c r="V170" i="11"/>
  <c r="S86" i="11"/>
  <c r="H87" i="11"/>
  <c r="AD83" i="11"/>
  <c r="AB83" i="11"/>
  <c r="Z85" i="10"/>
  <c r="AD83" i="10"/>
  <c r="AB83" i="10"/>
  <c r="AF78" i="10"/>
  <c r="AG99" i="10" s="1"/>
  <c r="AE80" i="10"/>
  <c r="AF77" i="10"/>
  <c r="AG98" i="10" s="1"/>
  <c r="AE79" i="10"/>
  <c r="V170" i="10"/>
  <c r="H87" i="10"/>
  <c r="S86" i="10"/>
  <c r="U86" i="10"/>
  <c r="X86" i="10" s="1"/>
  <c r="Y86" i="10" s="1"/>
  <c r="R87" i="10"/>
  <c r="W169" i="10"/>
  <c r="AC83" i="10"/>
  <c r="AA84" i="10"/>
  <c r="L88" i="10" a="1"/>
  <c r="L88" i="10" s="1"/>
  <c r="T87" i="10"/>
  <c r="Z85" i="9"/>
  <c r="V170" i="9"/>
  <c r="H87" i="9"/>
  <c r="S86" i="9"/>
  <c r="AF77" i="9"/>
  <c r="AG98" i="9" s="1"/>
  <c r="AE79" i="9"/>
  <c r="U86" i="9"/>
  <c r="X86" i="9" s="1"/>
  <c r="Y86" i="9" s="1"/>
  <c r="R87" i="9"/>
  <c r="AE80" i="9"/>
  <c r="AF78" i="9"/>
  <c r="AG99" i="9" s="1"/>
  <c r="L88" i="9" a="1"/>
  <c r="L88" i="9" s="1"/>
  <c r="T87" i="9"/>
  <c r="AD83" i="9"/>
  <c r="AB83" i="9"/>
  <c r="AC83" i="9"/>
  <c r="AA84" i="9"/>
  <c r="W169" i="9"/>
  <c r="Z85" i="8"/>
  <c r="V170" i="8"/>
  <c r="H87" i="8"/>
  <c r="S86" i="8"/>
  <c r="W169" i="8"/>
  <c r="T88" i="8"/>
  <c r="L89" i="8" a="1"/>
  <c r="L89" i="8" s="1"/>
  <c r="AF76" i="8"/>
  <c r="AG97" i="8" s="1"/>
  <c r="AE78" i="8"/>
  <c r="AD83" i="8"/>
  <c r="AB83" i="8"/>
  <c r="R87" i="8"/>
  <c r="U86" i="8"/>
  <c r="X86" i="8" s="1"/>
  <c r="Y86" i="8" s="1"/>
  <c r="AC83" i="8"/>
  <c r="AA84" i="8"/>
  <c r="AF75" i="8"/>
  <c r="AG96" i="8" s="1"/>
  <c r="AE77" i="8"/>
  <c r="Z85" i="7"/>
  <c r="W169" i="7"/>
  <c r="L88" i="7" a="1"/>
  <c r="L88" i="7" s="1"/>
  <c r="T87" i="7"/>
  <c r="V170" i="7"/>
  <c r="H87" i="7"/>
  <c r="S86" i="7"/>
  <c r="AE80" i="7"/>
  <c r="AF78" i="7"/>
  <c r="AG99" i="7" s="1"/>
  <c r="AD83" i="7"/>
  <c r="AB83" i="7"/>
  <c r="U86" i="7"/>
  <c r="X86" i="7" s="1"/>
  <c r="Y86" i="7" s="1"/>
  <c r="R87" i="7"/>
  <c r="AC83" i="7"/>
  <c r="AA84" i="7"/>
  <c r="AF79" i="7"/>
  <c r="AG100" i="7" s="1"/>
  <c r="AE81" i="7"/>
  <c r="Z85" i="6"/>
  <c r="T88" i="6"/>
  <c r="L89" i="6" a="1"/>
  <c r="L89" i="6" s="1"/>
  <c r="AC83" i="6"/>
  <c r="AA84" i="6"/>
  <c r="AB83" i="6"/>
  <c r="AD83" i="6"/>
  <c r="R87" i="6"/>
  <c r="U86" i="6"/>
  <c r="X86" i="6" s="1"/>
  <c r="Y86" i="6" s="1"/>
  <c r="V170" i="6"/>
  <c r="S86" i="6"/>
  <c r="H87" i="6"/>
  <c r="W169" i="6"/>
  <c r="AE79" i="6"/>
  <c r="AF77" i="6"/>
  <c r="AG98" i="6" s="1"/>
  <c r="Z85" i="5"/>
  <c r="R87" i="5"/>
  <c r="U86" i="5"/>
  <c r="X86" i="5" s="1"/>
  <c r="Y86" i="5" s="1"/>
  <c r="W169" i="5"/>
  <c r="V170" i="5"/>
  <c r="H87" i="5"/>
  <c r="S86" i="5"/>
  <c r="AF78" i="5"/>
  <c r="AG99" i="5" s="1"/>
  <c r="AE80" i="5"/>
  <c r="AF77" i="5"/>
  <c r="AG98" i="5" s="1"/>
  <c r="AE79" i="5"/>
  <c r="AA84" i="5"/>
  <c r="AC83" i="5"/>
  <c r="T88" i="5"/>
  <c r="L89" i="5" a="1"/>
  <c r="L89" i="5" s="1"/>
  <c r="AD83" i="5"/>
  <c r="AB83" i="5"/>
  <c r="Z85" i="4"/>
  <c r="V170" i="4"/>
  <c r="H87" i="4"/>
  <c r="S86" i="4"/>
  <c r="U86" i="4"/>
  <c r="X86" i="4" s="1"/>
  <c r="Y86" i="4" s="1"/>
  <c r="R87" i="4"/>
  <c r="AD83" i="4"/>
  <c r="AB83" i="4"/>
  <c r="W169" i="4"/>
  <c r="AF75" i="4"/>
  <c r="AG96" i="4" s="1"/>
  <c r="AE77" i="4"/>
  <c r="AA84" i="4"/>
  <c r="AC83" i="4"/>
  <c r="L89" i="4" a="1"/>
  <c r="L89" i="4" s="1"/>
  <c r="T88" i="4"/>
  <c r="AF78" i="4"/>
  <c r="AG99" i="4" s="1"/>
  <c r="AE80" i="4"/>
  <c r="Z85" i="1"/>
  <c r="R87" i="1"/>
  <c r="U86" i="1"/>
  <c r="X86" i="1" s="1"/>
  <c r="Y86" i="1" s="1"/>
  <c r="T88" i="1"/>
  <c r="L89" i="1" a="1"/>
  <c r="L89" i="1" s="1"/>
  <c r="AF77" i="1"/>
  <c r="AG98" i="1" s="1"/>
  <c r="AE79" i="1"/>
  <c r="W169" i="1"/>
  <c r="V170" i="1"/>
  <c r="S86" i="1"/>
  <c r="H87" i="1"/>
  <c r="AE78" i="1"/>
  <c r="AF76" i="1"/>
  <c r="AG97" i="1" s="1"/>
  <c r="AB83" i="1"/>
  <c r="AD83" i="1"/>
  <c r="AC83" i="1"/>
  <c r="AA84" i="1"/>
  <c r="AF78" i="6" l="1"/>
  <c r="AG99" i="6" s="1"/>
  <c r="AE80" i="6"/>
  <c r="Z86" i="11"/>
  <c r="AB84" i="11"/>
  <c r="AD84" i="11"/>
  <c r="AE79" i="11"/>
  <c r="AF77" i="11"/>
  <c r="AG98" i="11" s="1"/>
  <c r="T89" i="11"/>
  <c r="L90" i="11" a="1"/>
  <c r="L90" i="11" s="1"/>
  <c r="W170" i="11"/>
  <c r="AF80" i="11"/>
  <c r="AG101" i="11" s="1"/>
  <c r="AE82" i="11"/>
  <c r="V171" i="11"/>
  <c r="H88" i="11"/>
  <c r="S87" i="11"/>
  <c r="AA85" i="11"/>
  <c r="AC84" i="11"/>
  <c r="R88" i="11"/>
  <c r="U87" i="11"/>
  <c r="X87" i="11" s="1"/>
  <c r="Y87" i="11" s="1"/>
  <c r="Z86" i="10"/>
  <c r="V171" i="10"/>
  <c r="H88" i="10"/>
  <c r="S87" i="10"/>
  <c r="AE82" i="10"/>
  <c r="AF80" i="10"/>
  <c r="AG101" i="10" s="1"/>
  <c r="U87" i="10"/>
  <c r="X87" i="10" s="1"/>
  <c r="Y87" i="10" s="1"/>
  <c r="R88" i="10"/>
  <c r="W170" i="10"/>
  <c r="L89" i="10" a="1"/>
  <c r="L89" i="10" s="1"/>
  <c r="T88" i="10"/>
  <c r="AD84" i="10"/>
  <c r="AB84" i="10"/>
  <c r="AC84" i="10"/>
  <c r="AA85" i="10"/>
  <c r="AE81" i="10"/>
  <c r="AF79" i="10"/>
  <c r="AG100" i="10" s="1"/>
  <c r="Z86" i="9"/>
  <c r="AE82" i="9"/>
  <c r="AF80" i="9"/>
  <c r="AG101" i="9" s="1"/>
  <c r="V171" i="9"/>
  <c r="H88" i="9"/>
  <c r="S87" i="9"/>
  <c r="W170" i="9"/>
  <c r="U87" i="9"/>
  <c r="X87" i="9" s="1"/>
  <c r="Y87" i="9" s="1"/>
  <c r="R88" i="9"/>
  <c r="AC84" i="9"/>
  <c r="AA85" i="9"/>
  <c r="L89" i="9" a="1"/>
  <c r="L89" i="9" s="1"/>
  <c r="T88" i="9"/>
  <c r="AE81" i="9"/>
  <c r="AF79" i="9"/>
  <c r="AG100" i="9" s="1"/>
  <c r="AD84" i="9"/>
  <c r="AB84" i="9"/>
  <c r="Z86" i="8"/>
  <c r="L90" i="8" a="1"/>
  <c r="L90" i="8" s="1"/>
  <c r="T89" i="8"/>
  <c r="AF78" i="8"/>
  <c r="AG99" i="8" s="1"/>
  <c r="AE80" i="8"/>
  <c r="AF77" i="8"/>
  <c r="AG98" i="8" s="1"/>
  <c r="AE79" i="8"/>
  <c r="W170" i="8"/>
  <c r="U87" i="8"/>
  <c r="X87" i="8" s="1"/>
  <c r="Y87" i="8" s="1"/>
  <c r="R88" i="8"/>
  <c r="AD84" i="8"/>
  <c r="AB84" i="8"/>
  <c r="AC84" i="8"/>
  <c r="AA85" i="8"/>
  <c r="V171" i="8"/>
  <c r="H88" i="8"/>
  <c r="S87" i="8"/>
  <c r="Z86" i="7"/>
  <c r="AF80" i="7"/>
  <c r="AG101" i="7" s="1"/>
  <c r="AE82" i="7"/>
  <c r="R88" i="7"/>
  <c r="U87" i="7"/>
  <c r="X87" i="7" s="1"/>
  <c r="Y87" i="7" s="1"/>
  <c r="V171" i="7"/>
  <c r="H88" i="7"/>
  <c r="S87" i="7"/>
  <c r="W170" i="7"/>
  <c r="L89" i="7" a="1"/>
  <c r="L89" i="7" s="1"/>
  <c r="T88" i="7"/>
  <c r="AD84" i="7"/>
  <c r="AB84" i="7"/>
  <c r="AC84" i="7"/>
  <c r="AA85" i="7"/>
  <c r="AF81" i="7"/>
  <c r="AG102" i="7" s="1"/>
  <c r="AE83" i="7"/>
  <c r="Z86" i="6"/>
  <c r="U87" i="6"/>
  <c r="X87" i="6" s="1"/>
  <c r="Y87" i="6" s="1"/>
  <c r="R88" i="6"/>
  <c r="T89" i="6"/>
  <c r="L90" i="6" a="1"/>
  <c r="L90" i="6" s="1"/>
  <c r="AD84" i="6"/>
  <c r="AB84" i="6"/>
  <c r="AA85" i="6"/>
  <c r="AC84" i="6"/>
  <c r="V171" i="6"/>
  <c r="S87" i="6"/>
  <c r="H88" i="6"/>
  <c r="W170" i="6"/>
  <c r="AF79" i="6"/>
  <c r="AG100" i="6" s="1"/>
  <c r="AE81" i="6"/>
  <c r="Z86" i="5"/>
  <c r="AB84" i="5"/>
  <c r="AD84" i="5"/>
  <c r="AF80" i="5"/>
  <c r="AG101" i="5" s="1"/>
  <c r="AE82" i="5"/>
  <c r="W170" i="5"/>
  <c r="AF79" i="5"/>
  <c r="AG100" i="5" s="1"/>
  <c r="AE81" i="5"/>
  <c r="V171" i="5"/>
  <c r="H88" i="5"/>
  <c r="S87" i="5"/>
  <c r="T89" i="5"/>
  <c r="L90" i="5" a="1"/>
  <c r="L90" i="5" s="1"/>
  <c r="AA85" i="5"/>
  <c r="AC84" i="5"/>
  <c r="R88" i="5"/>
  <c r="U87" i="5"/>
  <c r="X87" i="5" s="1"/>
  <c r="Y87" i="5" s="1"/>
  <c r="Z86" i="4"/>
  <c r="T89" i="4"/>
  <c r="L90" i="4" a="1"/>
  <c r="L90" i="4" s="1"/>
  <c r="AF77" i="4"/>
  <c r="AG98" i="4" s="1"/>
  <c r="AE79" i="4"/>
  <c r="R88" i="4"/>
  <c r="U87" i="4"/>
  <c r="X87" i="4" s="1"/>
  <c r="Y87" i="4" s="1"/>
  <c r="V171" i="4"/>
  <c r="H88" i="4"/>
  <c r="S87" i="4"/>
  <c r="W170" i="4"/>
  <c r="AC84" i="4"/>
  <c r="AA85" i="4"/>
  <c r="AD84" i="4"/>
  <c r="AB84" i="4"/>
  <c r="AF80" i="4"/>
  <c r="AG101" i="4" s="1"/>
  <c r="AE82" i="4"/>
  <c r="Z86" i="1"/>
  <c r="AF78" i="1"/>
  <c r="AG99" i="1" s="1"/>
  <c r="AE80" i="1"/>
  <c r="AF79" i="1"/>
  <c r="AG100" i="1" s="1"/>
  <c r="AE81" i="1"/>
  <c r="W170" i="1"/>
  <c r="U87" i="1"/>
  <c r="X87" i="1" s="1"/>
  <c r="Y87" i="1" s="1"/>
  <c r="R88" i="1"/>
  <c r="T89" i="1"/>
  <c r="L90" i="1" a="1"/>
  <c r="L90" i="1" s="1"/>
  <c r="V171" i="1"/>
  <c r="S87" i="1"/>
  <c r="H88" i="1"/>
  <c r="AD84" i="1"/>
  <c r="AB84" i="1"/>
  <c r="AC84" i="1"/>
  <c r="AA85" i="1"/>
  <c r="AE82" i="6" l="1"/>
  <c r="AF82" i="6" s="1"/>
  <c r="AG103" i="6" s="1"/>
  <c r="AF80" i="6"/>
  <c r="AG101" i="6" s="1"/>
  <c r="AE84" i="6"/>
  <c r="Z87" i="11"/>
  <c r="V172" i="11"/>
  <c r="H89" i="11"/>
  <c r="S88" i="11"/>
  <c r="AF82" i="11"/>
  <c r="AG103" i="11" s="1"/>
  <c r="AE84" i="11"/>
  <c r="AF79" i="11"/>
  <c r="AG100" i="11" s="1"/>
  <c r="AE81" i="11"/>
  <c r="W171" i="11"/>
  <c r="L91" i="11" a="1"/>
  <c r="L91" i="11" s="1"/>
  <c r="T90" i="11"/>
  <c r="R89" i="11"/>
  <c r="U88" i="11"/>
  <c r="X88" i="11" s="1"/>
  <c r="Y88" i="11" s="1"/>
  <c r="AA86" i="11"/>
  <c r="AC85" i="11"/>
  <c r="AB85" i="11"/>
  <c r="AD85" i="11"/>
  <c r="Z87" i="10"/>
  <c r="L90" i="10" a="1"/>
  <c r="L90" i="10" s="1"/>
  <c r="T89" i="10"/>
  <c r="V172" i="10"/>
  <c r="H89" i="10"/>
  <c r="S88" i="10"/>
  <c r="AF81" i="10"/>
  <c r="AG102" i="10" s="1"/>
  <c r="AE83" i="10"/>
  <c r="W171" i="10"/>
  <c r="AF82" i="10"/>
  <c r="AG103" i="10" s="1"/>
  <c r="AE84" i="10"/>
  <c r="AD85" i="10"/>
  <c r="AB85" i="10"/>
  <c r="AC85" i="10"/>
  <c r="AA86" i="10"/>
  <c r="U88" i="10"/>
  <c r="X88" i="10" s="1"/>
  <c r="Y88" i="10" s="1"/>
  <c r="R89" i="10"/>
  <c r="Z87" i="9"/>
  <c r="U88" i="9"/>
  <c r="X88" i="9" s="1"/>
  <c r="Y88" i="9" s="1"/>
  <c r="R89" i="9"/>
  <c r="W171" i="9"/>
  <c r="AD85" i="9"/>
  <c r="AB85" i="9"/>
  <c r="L90" i="9" a="1"/>
  <c r="L90" i="9" s="1"/>
  <c r="T89" i="9"/>
  <c r="AF82" i="9"/>
  <c r="AG103" i="9" s="1"/>
  <c r="AE84" i="9"/>
  <c r="V172" i="9"/>
  <c r="H89" i="9"/>
  <c r="S88" i="9"/>
  <c r="AC85" i="9"/>
  <c r="AA86" i="9"/>
  <c r="AF81" i="9"/>
  <c r="AG102" i="9" s="1"/>
  <c r="AE83" i="9"/>
  <c r="Z87" i="8"/>
  <c r="AE82" i="8"/>
  <c r="AF80" i="8"/>
  <c r="AG101" i="8" s="1"/>
  <c r="L91" i="8" a="1"/>
  <c r="L91" i="8" s="1"/>
  <c r="T90" i="8"/>
  <c r="R89" i="8"/>
  <c r="U88" i="8"/>
  <c r="X88" i="8" s="1"/>
  <c r="Y88" i="8" s="1"/>
  <c r="V172" i="8"/>
  <c r="H89" i="8"/>
  <c r="S88" i="8"/>
  <c r="AE81" i="8"/>
  <c r="AF79" i="8"/>
  <c r="AG100" i="8" s="1"/>
  <c r="W171" i="8"/>
  <c r="AC85" i="8"/>
  <c r="AA86" i="8"/>
  <c r="AD85" i="8"/>
  <c r="AB85" i="8"/>
  <c r="Z87" i="7"/>
  <c r="V172" i="7"/>
  <c r="H89" i="7"/>
  <c r="S88" i="7"/>
  <c r="R89" i="7"/>
  <c r="U88" i="7"/>
  <c r="X88" i="7" s="1"/>
  <c r="Y88" i="7" s="1"/>
  <c r="W171" i="7"/>
  <c r="AF83" i="7"/>
  <c r="AG104" i="7" s="1"/>
  <c r="AF82" i="7"/>
  <c r="AG103" i="7" s="1"/>
  <c r="AE84" i="7"/>
  <c r="AA86" i="7"/>
  <c r="AC85" i="7"/>
  <c r="AE85" i="7" s="1"/>
  <c r="T89" i="7"/>
  <c r="L90" i="7" a="1"/>
  <c r="L90" i="7" s="1"/>
  <c r="AB85" i="7"/>
  <c r="AD85" i="7"/>
  <c r="Z87" i="6"/>
  <c r="W171" i="6"/>
  <c r="L91" i="6" a="1"/>
  <c r="L91" i="6" s="1"/>
  <c r="T90" i="6"/>
  <c r="AF84" i="6"/>
  <c r="AG105" i="6" s="1"/>
  <c r="U88" i="6"/>
  <c r="X88" i="6" s="1"/>
  <c r="Y88" i="6" s="1"/>
  <c r="R89" i="6"/>
  <c r="V172" i="6"/>
  <c r="H89" i="6"/>
  <c r="S88" i="6"/>
  <c r="AB85" i="6"/>
  <c r="AD85" i="6"/>
  <c r="AA86" i="6"/>
  <c r="AC85" i="6"/>
  <c r="AE83" i="6"/>
  <c r="AF81" i="6"/>
  <c r="AG102" i="6" s="1"/>
  <c r="Z87" i="5"/>
  <c r="V172" i="5"/>
  <c r="S88" i="5"/>
  <c r="H89" i="5"/>
  <c r="AD85" i="5"/>
  <c r="AB85" i="5"/>
  <c r="AF81" i="5"/>
  <c r="AG102" i="5" s="1"/>
  <c r="AE83" i="5"/>
  <c r="T90" i="5"/>
  <c r="L91" i="5" a="1"/>
  <c r="L91" i="5" s="1"/>
  <c r="W171" i="5"/>
  <c r="AC85" i="5"/>
  <c r="AA86" i="5"/>
  <c r="AF82" i="5"/>
  <c r="AG103" i="5" s="1"/>
  <c r="AE84" i="5"/>
  <c r="R89" i="5"/>
  <c r="U88" i="5"/>
  <c r="X88" i="5" s="1"/>
  <c r="Y88" i="5" s="1"/>
  <c r="Z87" i="4"/>
  <c r="AD85" i="4"/>
  <c r="AB85" i="4"/>
  <c r="V172" i="4"/>
  <c r="S88" i="4"/>
  <c r="H89" i="4"/>
  <c r="AF82" i="4"/>
  <c r="AG103" i="4" s="1"/>
  <c r="AE84" i="4"/>
  <c r="W171" i="4"/>
  <c r="U88" i="4"/>
  <c r="X88" i="4" s="1"/>
  <c r="Y88" i="4" s="1"/>
  <c r="R89" i="4"/>
  <c r="AF79" i="4"/>
  <c r="AG100" i="4" s="1"/>
  <c r="AE81" i="4"/>
  <c r="L91" i="4" a="1"/>
  <c r="L91" i="4" s="1"/>
  <c r="T90" i="4"/>
  <c r="AC85" i="4"/>
  <c r="AA86" i="4"/>
  <c r="Z87" i="1"/>
  <c r="L91" i="1" a="1"/>
  <c r="L91" i="1" s="1"/>
  <c r="T90" i="1"/>
  <c r="AE82" i="1"/>
  <c r="AF80" i="1"/>
  <c r="AG101" i="1" s="1"/>
  <c r="W171" i="1"/>
  <c r="U88" i="1"/>
  <c r="X88" i="1" s="1"/>
  <c r="Y88" i="1" s="1"/>
  <c r="R89" i="1"/>
  <c r="AE83" i="1"/>
  <c r="AF81" i="1"/>
  <c r="AG102" i="1" s="1"/>
  <c r="V172" i="1"/>
  <c r="H89" i="1"/>
  <c r="S88" i="1"/>
  <c r="AD85" i="1"/>
  <c r="AB85" i="1"/>
  <c r="AC85" i="1"/>
  <c r="AA86" i="1"/>
  <c r="Z88" i="11" l="1"/>
  <c r="T91" i="11"/>
  <c r="L92" i="11" a="1"/>
  <c r="L92" i="11" s="1"/>
  <c r="V173" i="11"/>
  <c r="H90" i="11"/>
  <c r="S89" i="11"/>
  <c r="R90" i="11"/>
  <c r="U89" i="11"/>
  <c r="X89" i="11" s="1"/>
  <c r="Y89" i="11" s="1"/>
  <c r="W172" i="11"/>
  <c r="AF84" i="11"/>
  <c r="AG105" i="11" s="1"/>
  <c r="AA87" i="11"/>
  <c r="AC86" i="11"/>
  <c r="AE86" i="11" s="1"/>
  <c r="AF81" i="11"/>
  <c r="AG102" i="11" s="1"/>
  <c r="AE83" i="11"/>
  <c r="AD86" i="11"/>
  <c r="AB86" i="11"/>
  <c r="Z88" i="10"/>
  <c r="W172" i="10"/>
  <c r="AF84" i="10"/>
  <c r="AG105" i="10" s="1"/>
  <c r="L91" i="10" a="1"/>
  <c r="L91" i="10" s="1"/>
  <c r="T90" i="10"/>
  <c r="AF83" i="10"/>
  <c r="AG104" i="10" s="1"/>
  <c r="AE85" i="10"/>
  <c r="V173" i="10"/>
  <c r="H90" i="10"/>
  <c r="S89" i="10"/>
  <c r="AD86" i="10"/>
  <c r="AB86" i="10"/>
  <c r="AA87" i="10"/>
  <c r="AC86" i="10"/>
  <c r="AE86" i="10" s="1"/>
  <c r="R90" i="10"/>
  <c r="U89" i="10"/>
  <c r="X89" i="10" s="1"/>
  <c r="Y89" i="10" s="1"/>
  <c r="Z88" i="9"/>
  <c r="W172" i="9"/>
  <c r="AF84" i="9"/>
  <c r="AG105" i="9" s="1"/>
  <c r="V173" i="9"/>
  <c r="H90" i="9"/>
  <c r="S89" i="9"/>
  <c r="R90" i="9"/>
  <c r="U89" i="9"/>
  <c r="X89" i="9" s="1"/>
  <c r="Y89" i="9" s="1"/>
  <c r="L91" i="9" a="1"/>
  <c r="L91" i="9" s="1"/>
  <c r="T90" i="9"/>
  <c r="AF83" i="9"/>
  <c r="AG104" i="9" s="1"/>
  <c r="AE85" i="9"/>
  <c r="AD86" i="9"/>
  <c r="AB86" i="9"/>
  <c r="AA87" i="9"/>
  <c r="AC86" i="9"/>
  <c r="AE86" i="9" s="1"/>
  <c r="Z88" i="8"/>
  <c r="V173" i="8"/>
  <c r="H90" i="8"/>
  <c r="S89" i="8"/>
  <c r="L92" i="8" a="1"/>
  <c r="L92" i="8" s="1"/>
  <c r="T91" i="8"/>
  <c r="AE83" i="8"/>
  <c r="AF81" i="8"/>
  <c r="AG102" i="8" s="1"/>
  <c r="AF82" i="8"/>
  <c r="AG103" i="8" s="1"/>
  <c r="AE84" i="8"/>
  <c r="W172" i="8"/>
  <c r="U89" i="8"/>
  <c r="X89" i="8" s="1"/>
  <c r="Y89" i="8" s="1"/>
  <c r="R90" i="8"/>
  <c r="AD86" i="8"/>
  <c r="AB86" i="8"/>
  <c r="AA87" i="8"/>
  <c r="AC86" i="8"/>
  <c r="Z88" i="7"/>
  <c r="AD86" i="7"/>
  <c r="AB86" i="7"/>
  <c r="R90" i="7"/>
  <c r="U89" i="7"/>
  <c r="X89" i="7" s="1"/>
  <c r="Y89" i="7" s="1"/>
  <c r="AF84" i="7"/>
  <c r="AG105" i="7" s="1"/>
  <c r="V173" i="7"/>
  <c r="H90" i="7"/>
  <c r="S89" i="7"/>
  <c r="W172" i="7"/>
  <c r="AF85" i="7"/>
  <c r="AG106" i="7" s="1"/>
  <c r="T90" i="7"/>
  <c r="L91" i="7" a="1"/>
  <c r="L91" i="7" s="1"/>
  <c r="AA87" i="7"/>
  <c r="AC86" i="7"/>
  <c r="AE86" i="7" s="1"/>
  <c r="Z88" i="6"/>
  <c r="L92" i="6" a="1"/>
  <c r="L92" i="6" s="1"/>
  <c r="T91" i="6"/>
  <c r="U89" i="6"/>
  <c r="X89" i="6" s="1"/>
  <c r="Y89" i="6" s="1"/>
  <c r="R90" i="6"/>
  <c r="W172" i="6"/>
  <c r="AE85" i="6"/>
  <c r="AF83" i="6"/>
  <c r="AG104" i="6" s="1"/>
  <c r="V173" i="6"/>
  <c r="H90" i="6"/>
  <c r="S89" i="6"/>
  <c r="AA87" i="6"/>
  <c r="AC86" i="6"/>
  <c r="AE86" i="6" s="1"/>
  <c r="AD86" i="6"/>
  <c r="AB86" i="6"/>
  <c r="Z88" i="5"/>
  <c r="L92" i="5" a="1"/>
  <c r="L92" i="5" s="1"/>
  <c r="T91" i="5"/>
  <c r="W172" i="5"/>
  <c r="AD86" i="5"/>
  <c r="AB86" i="5"/>
  <c r="AE85" i="5"/>
  <c r="AF83" i="5"/>
  <c r="AG104" i="5" s="1"/>
  <c r="AF84" i="5"/>
  <c r="AG105" i="5" s="1"/>
  <c r="AC86" i="5"/>
  <c r="AE86" i="5" s="1"/>
  <c r="AA87" i="5"/>
  <c r="V173" i="5"/>
  <c r="S89" i="5"/>
  <c r="H90" i="5"/>
  <c r="U89" i="5"/>
  <c r="X89" i="5" s="1"/>
  <c r="Y89" i="5" s="1"/>
  <c r="R90" i="5"/>
  <c r="Z88" i="4"/>
  <c r="U89" i="4"/>
  <c r="X89" i="4" s="1"/>
  <c r="Y89" i="4" s="1"/>
  <c r="R90" i="4"/>
  <c r="AF84" i="4"/>
  <c r="AG105" i="4" s="1"/>
  <c r="T91" i="4"/>
  <c r="L92" i="4" a="1"/>
  <c r="L92" i="4" s="1"/>
  <c r="V173" i="4"/>
  <c r="H90" i="4"/>
  <c r="S89" i="4"/>
  <c r="AD86" i="4"/>
  <c r="AB86" i="4"/>
  <c r="AC86" i="4"/>
  <c r="AE86" i="4" s="1"/>
  <c r="AA87" i="4"/>
  <c r="AE83" i="4"/>
  <c r="AF81" i="4"/>
  <c r="AG102" i="4" s="1"/>
  <c r="W172" i="4"/>
  <c r="Z88" i="1"/>
  <c r="AE85" i="1"/>
  <c r="AF83" i="1"/>
  <c r="AG104" i="1" s="1"/>
  <c r="AE84" i="1"/>
  <c r="AF82" i="1"/>
  <c r="AG103" i="1" s="1"/>
  <c r="U89" i="1"/>
  <c r="X89" i="1" s="1"/>
  <c r="Y89" i="1" s="1"/>
  <c r="R90" i="1"/>
  <c r="V173" i="1"/>
  <c r="H90" i="1"/>
  <c r="S89" i="1"/>
  <c r="AD86" i="1"/>
  <c r="AB86" i="1"/>
  <c r="W172" i="1"/>
  <c r="L92" i="1" a="1"/>
  <c r="L92" i="1" s="1"/>
  <c r="T91" i="1"/>
  <c r="AC86" i="1"/>
  <c r="AA87" i="1"/>
  <c r="AF86" i="11" l="1"/>
  <c r="Z89" i="11"/>
  <c r="V174" i="11"/>
  <c r="H91" i="11"/>
  <c r="S90" i="11"/>
  <c r="W173" i="11"/>
  <c r="L93" i="11" a="1"/>
  <c r="L93" i="11" s="1"/>
  <c r="T92" i="11"/>
  <c r="AG107" i="11"/>
  <c r="AF83" i="11"/>
  <c r="AG104" i="11" s="1"/>
  <c r="AE85" i="11"/>
  <c r="AA88" i="11"/>
  <c r="AC87" i="11"/>
  <c r="AB87" i="11"/>
  <c r="AD87" i="11"/>
  <c r="R91" i="11"/>
  <c r="U90" i="11"/>
  <c r="X90" i="11" s="1"/>
  <c r="Y90" i="11" s="1"/>
  <c r="Z89" i="10"/>
  <c r="V174" i="10"/>
  <c r="H91" i="10"/>
  <c r="S90" i="10"/>
  <c r="W173" i="10"/>
  <c r="AF85" i="10"/>
  <c r="AG106" i="10" s="1"/>
  <c r="AF86" i="10"/>
  <c r="AG107" i="10" s="1"/>
  <c r="R91" i="10"/>
  <c r="U90" i="10"/>
  <c r="X90" i="10" s="1"/>
  <c r="Y90" i="10" s="1"/>
  <c r="AA88" i="10"/>
  <c r="AC87" i="10"/>
  <c r="AE87" i="10" s="1"/>
  <c r="T91" i="10"/>
  <c r="L92" i="10" a="1"/>
  <c r="L92" i="10" s="1"/>
  <c r="AB87" i="10"/>
  <c r="AD87" i="10"/>
  <c r="Z89" i="9"/>
  <c r="T91" i="9"/>
  <c r="L92" i="9" a="1"/>
  <c r="L92" i="9" s="1"/>
  <c r="AF86" i="9"/>
  <c r="AG107" i="9" s="1"/>
  <c r="AF85" i="9"/>
  <c r="AG106" i="9" s="1"/>
  <c r="AB87" i="9"/>
  <c r="AD87" i="9"/>
  <c r="AA88" i="9"/>
  <c r="AC87" i="9"/>
  <c r="AE87" i="9" s="1"/>
  <c r="R91" i="9"/>
  <c r="U90" i="9"/>
  <c r="X90" i="9" s="1"/>
  <c r="Y90" i="9" s="1"/>
  <c r="V174" i="9"/>
  <c r="H91" i="9"/>
  <c r="S90" i="9"/>
  <c r="W173" i="9"/>
  <c r="Z89" i="8"/>
  <c r="L93" i="8" a="1"/>
  <c r="L93" i="8" s="1"/>
  <c r="T92" i="8"/>
  <c r="V174" i="8"/>
  <c r="H91" i="8"/>
  <c r="S90" i="8"/>
  <c r="AD87" i="8"/>
  <c r="AB87" i="8"/>
  <c r="W173" i="8"/>
  <c r="R91" i="8"/>
  <c r="U90" i="8"/>
  <c r="X90" i="8" s="1"/>
  <c r="Y90" i="8" s="1"/>
  <c r="AF83" i="8"/>
  <c r="AG104" i="8" s="1"/>
  <c r="AE85" i="8"/>
  <c r="AA88" i="8"/>
  <c r="AC87" i="8"/>
  <c r="AF84" i="8"/>
  <c r="AG105" i="8" s="1"/>
  <c r="AE86" i="8"/>
  <c r="Z89" i="7"/>
  <c r="AF86" i="7"/>
  <c r="V174" i="7"/>
  <c r="S90" i="7"/>
  <c r="H91" i="7"/>
  <c r="R91" i="7"/>
  <c r="U90" i="7"/>
  <c r="X90" i="7" s="1"/>
  <c r="Y90" i="7" s="1"/>
  <c r="AG107" i="7"/>
  <c r="W173" i="7"/>
  <c r="AD87" i="7"/>
  <c r="AB87" i="7"/>
  <c r="AC87" i="7"/>
  <c r="AE87" i="7" s="1"/>
  <c r="AA88" i="7"/>
  <c r="T91" i="7"/>
  <c r="L92" i="7" a="1"/>
  <c r="L92" i="7" s="1"/>
  <c r="AF86" i="6"/>
  <c r="AG107" i="6" s="1"/>
  <c r="W173" i="6"/>
  <c r="V174" i="6"/>
  <c r="H91" i="6"/>
  <c r="S90" i="6"/>
  <c r="Z89" i="6"/>
  <c r="AF85" i="6"/>
  <c r="AG106" i="6" s="1"/>
  <c r="L93" i="6" a="1"/>
  <c r="L93" i="6" s="1"/>
  <c r="T92" i="6"/>
  <c r="AD87" i="6"/>
  <c r="AB87" i="6"/>
  <c r="U90" i="6"/>
  <c r="X90" i="6" s="1"/>
  <c r="Y90" i="6" s="1"/>
  <c r="R91" i="6"/>
  <c r="AC87" i="6"/>
  <c r="AE87" i="6" s="1"/>
  <c r="AA88" i="6"/>
  <c r="AF86" i="5"/>
  <c r="AG107" i="5" s="1"/>
  <c r="Z89" i="5"/>
  <c r="AD87" i="5"/>
  <c r="AB87" i="5"/>
  <c r="W173" i="5"/>
  <c r="AF85" i="5"/>
  <c r="AG106" i="5" s="1"/>
  <c r="U90" i="5"/>
  <c r="X90" i="5" s="1"/>
  <c r="Y90" i="5" s="1"/>
  <c r="R91" i="5"/>
  <c r="V174" i="5"/>
  <c r="H91" i="5"/>
  <c r="S90" i="5"/>
  <c r="AC87" i="5"/>
  <c r="AE87" i="5" s="1"/>
  <c r="AA88" i="5"/>
  <c r="L93" i="5" a="1"/>
  <c r="L93" i="5" s="1"/>
  <c r="T92" i="5"/>
  <c r="Z89" i="4"/>
  <c r="AD87" i="4"/>
  <c r="AB87" i="4"/>
  <c r="AF83" i="4"/>
  <c r="AG104" i="4" s="1"/>
  <c r="AE85" i="4"/>
  <c r="L93" i="4" a="1"/>
  <c r="L93" i="4" s="1"/>
  <c r="T92" i="4"/>
  <c r="W173" i="4"/>
  <c r="AF86" i="4"/>
  <c r="AG107" i="4" s="1"/>
  <c r="R91" i="4"/>
  <c r="U90" i="4"/>
  <c r="X90" i="4" s="1"/>
  <c r="Y90" i="4" s="1"/>
  <c r="AC87" i="4"/>
  <c r="AA88" i="4"/>
  <c r="V174" i="4"/>
  <c r="H91" i="4"/>
  <c r="S90" i="4"/>
  <c r="Z89" i="1"/>
  <c r="U90" i="1"/>
  <c r="X90" i="1" s="1"/>
  <c r="Y90" i="1" s="1"/>
  <c r="R91" i="1"/>
  <c r="AE86" i="1"/>
  <c r="AF84" i="1"/>
  <c r="AG105" i="1" s="1"/>
  <c r="AD87" i="1"/>
  <c r="AB87" i="1"/>
  <c r="V174" i="1"/>
  <c r="H91" i="1"/>
  <c r="S90" i="1"/>
  <c r="W173" i="1"/>
  <c r="AF85" i="1"/>
  <c r="AG106" i="1" s="1"/>
  <c r="AC87" i="1"/>
  <c r="AE87" i="1" s="1"/>
  <c r="AA88" i="1"/>
  <c r="L93" i="1" a="1"/>
  <c r="L93" i="1" s="1"/>
  <c r="T92" i="1"/>
  <c r="Z90" i="11" l="1"/>
  <c r="AD88" i="11"/>
  <c r="AB88" i="11"/>
  <c r="V175" i="11"/>
  <c r="S91" i="11"/>
  <c r="H92" i="11"/>
  <c r="W174" i="11"/>
  <c r="AC88" i="11"/>
  <c r="AE88" i="11" s="1"/>
  <c r="AA89" i="11"/>
  <c r="T93" i="11"/>
  <c r="L94" i="11" a="1"/>
  <c r="L94" i="11" s="1"/>
  <c r="R92" i="11"/>
  <c r="U91" i="11"/>
  <c r="X91" i="11" s="1"/>
  <c r="Y91" i="11" s="1"/>
  <c r="AF85" i="11"/>
  <c r="AG106" i="11" s="1"/>
  <c r="AE87" i="11"/>
  <c r="AF87" i="10"/>
  <c r="AG108" i="10" s="1"/>
  <c r="Z90" i="10"/>
  <c r="R92" i="10"/>
  <c r="U91" i="10"/>
  <c r="X91" i="10" s="1"/>
  <c r="Y91" i="10" s="1"/>
  <c r="V175" i="10"/>
  <c r="S91" i="10"/>
  <c r="H92" i="10"/>
  <c r="AD88" i="10"/>
  <c r="AB88" i="10"/>
  <c r="W174" i="10"/>
  <c r="T92" i="10"/>
  <c r="L93" i="10" a="1"/>
  <c r="L93" i="10" s="1"/>
  <c r="AC88" i="10"/>
  <c r="AE88" i="10" s="1"/>
  <c r="AA89" i="10"/>
  <c r="Z90" i="9"/>
  <c r="AF87" i="9"/>
  <c r="AG108" i="9" s="1"/>
  <c r="W174" i="9"/>
  <c r="T92" i="9"/>
  <c r="L93" i="9" a="1"/>
  <c r="L93" i="9" s="1"/>
  <c r="R92" i="9"/>
  <c r="U91" i="9"/>
  <c r="X91" i="9" s="1"/>
  <c r="Y91" i="9" s="1"/>
  <c r="V175" i="9"/>
  <c r="S91" i="9"/>
  <c r="H92" i="9"/>
  <c r="AC88" i="9"/>
  <c r="AE88" i="9" s="1"/>
  <c r="AA89" i="9"/>
  <c r="AD88" i="9"/>
  <c r="AB88" i="9"/>
  <c r="AD88" i="8"/>
  <c r="AB88" i="8"/>
  <c r="V175" i="8"/>
  <c r="H92" i="8"/>
  <c r="S91" i="8"/>
  <c r="Z90" i="8"/>
  <c r="U91" i="8"/>
  <c r="X91" i="8" s="1"/>
  <c r="Y91" i="8" s="1"/>
  <c r="R92" i="8"/>
  <c r="W174" i="8"/>
  <c r="AE87" i="8"/>
  <c r="AF85" i="8"/>
  <c r="AG106" i="8" s="1"/>
  <c r="L94" i="8" a="1"/>
  <c r="L94" i="8" s="1"/>
  <c r="T93" i="8"/>
  <c r="AF86" i="8"/>
  <c r="AG107" i="8" s="1"/>
  <c r="AC88" i="8"/>
  <c r="AE88" i="8" s="1"/>
  <c r="AA89" i="8"/>
  <c r="Z90" i="7"/>
  <c r="AD88" i="7"/>
  <c r="AB88" i="7"/>
  <c r="AF87" i="7"/>
  <c r="AG108" i="7" s="1"/>
  <c r="U91" i="7"/>
  <c r="X91" i="7" s="1"/>
  <c r="Y91" i="7" s="1"/>
  <c r="R92" i="7"/>
  <c r="L93" i="7" a="1"/>
  <c r="L93" i="7" s="1"/>
  <c r="T92" i="7"/>
  <c r="AC88" i="7"/>
  <c r="AE88" i="7" s="1"/>
  <c r="AA89" i="7"/>
  <c r="V175" i="7"/>
  <c r="S91" i="7"/>
  <c r="H92" i="7"/>
  <c r="W174" i="7"/>
  <c r="Z90" i="6"/>
  <c r="AD88" i="6"/>
  <c r="AB88" i="6"/>
  <c r="AF87" i="6"/>
  <c r="AG108" i="6" s="1"/>
  <c r="V175" i="6"/>
  <c r="H92" i="6"/>
  <c r="S91" i="6"/>
  <c r="T93" i="6"/>
  <c r="L94" i="6" a="1"/>
  <c r="L94" i="6" s="1"/>
  <c r="AA89" i="6"/>
  <c r="AC88" i="6"/>
  <c r="AE88" i="6" s="1"/>
  <c r="W174" i="6"/>
  <c r="R92" i="6"/>
  <c r="U91" i="6"/>
  <c r="X91" i="6" s="1"/>
  <c r="Y91" i="6" s="1"/>
  <c r="Z90" i="5"/>
  <c r="W174" i="5"/>
  <c r="L94" i="5" a="1"/>
  <c r="L94" i="5" s="1"/>
  <c r="T93" i="5"/>
  <c r="U91" i="5"/>
  <c r="X91" i="5" s="1"/>
  <c r="Y91" i="5" s="1"/>
  <c r="R92" i="5"/>
  <c r="AD88" i="5"/>
  <c r="AB88" i="5"/>
  <c r="V175" i="5"/>
  <c r="H92" i="5"/>
  <c r="S91" i="5"/>
  <c r="AF87" i="5"/>
  <c r="AG108" i="5" s="1"/>
  <c r="AC88" i="5"/>
  <c r="AE88" i="5" s="1"/>
  <c r="AA89" i="5"/>
  <c r="Z90" i="4"/>
  <c r="L94" i="4" a="1"/>
  <c r="L94" i="4" s="1"/>
  <c r="T93" i="4"/>
  <c r="AF85" i="4"/>
  <c r="AG106" i="4" s="1"/>
  <c r="AE87" i="4"/>
  <c r="V175" i="4"/>
  <c r="S91" i="4"/>
  <c r="H92" i="4"/>
  <c r="W174" i="4"/>
  <c r="AA89" i="4"/>
  <c r="AC88" i="4"/>
  <c r="AE88" i="4" s="1"/>
  <c r="R92" i="4"/>
  <c r="U91" i="4"/>
  <c r="X91" i="4" s="1"/>
  <c r="Y91" i="4" s="1"/>
  <c r="AB88" i="4"/>
  <c r="AD88" i="4"/>
  <c r="Z90" i="1"/>
  <c r="AF87" i="1"/>
  <c r="AG108" i="1" s="1"/>
  <c r="V175" i="1"/>
  <c r="H92" i="1"/>
  <c r="S91" i="1"/>
  <c r="U91" i="1"/>
  <c r="X91" i="1" s="1"/>
  <c r="Y91" i="1" s="1"/>
  <c r="R92" i="1"/>
  <c r="L94" i="1" a="1"/>
  <c r="L94" i="1" s="1"/>
  <c r="T93" i="1"/>
  <c r="AD88" i="1"/>
  <c r="AB88" i="1"/>
  <c r="W174" i="1"/>
  <c r="AF86" i="1"/>
  <c r="AG107" i="1" s="1"/>
  <c r="AC88" i="1"/>
  <c r="AE88" i="1" s="1"/>
  <c r="AA89" i="1"/>
  <c r="Z91" i="11" l="1"/>
  <c r="L95" i="11" a="1"/>
  <c r="L95" i="11" s="1"/>
  <c r="T94" i="11"/>
  <c r="U92" i="11"/>
  <c r="X92" i="11" s="1"/>
  <c r="Y92" i="11" s="1"/>
  <c r="R93" i="11"/>
  <c r="W175" i="11"/>
  <c r="AD89" i="11"/>
  <c r="AB89" i="11"/>
  <c r="V176" i="11"/>
  <c r="S92" i="11"/>
  <c r="H93" i="11"/>
  <c r="AF87" i="11"/>
  <c r="AG108" i="11" s="1"/>
  <c r="AA90" i="11"/>
  <c r="AC89" i="11"/>
  <c r="AE89" i="11" s="1"/>
  <c r="AF88" i="11"/>
  <c r="AG109" i="11" s="1"/>
  <c r="Z91" i="10"/>
  <c r="W175" i="10"/>
  <c r="U92" i="10"/>
  <c r="X92" i="10" s="1"/>
  <c r="Y92" i="10" s="1"/>
  <c r="R93" i="10"/>
  <c r="AC89" i="10"/>
  <c r="AE89" i="10" s="1"/>
  <c r="AA90" i="10"/>
  <c r="V176" i="10"/>
  <c r="S92" i="10"/>
  <c r="H93" i="10"/>
  <c r="AD89" i="10"/>
  <c r="AB89" i="10"/>
  <c r="T93" i="10"/>
  <c r="L94" i="10" a="1"/>
  <c r="L94" i="10" s="1"/>
  <c r="AF88" i="10"/>
  <c r="AG109" i="10" s="1"/>
  <c r="Z91" i="9"/>
  <c r="AD89" i="9"/>
  <c r="AB89" i="9"/>
  <c r="W175" i="9"/>
  <c r="V176" i="9"/>
  <c r="S92" i="9"/>
  <c r="H93" i="9"/>
  <c r="T93" i="9"/>
  <c r="L94" i="9" a="1"/>
  <c r="L94" i="9" s="1"/>
  <c r="AF88" i="9"/>
  <c r="AG109" i="9" s="1"/>
  <c r="U92" i="9"/>
  <c r="X92" i="9" s="1"/>
  <c r="Y92" i="9" s="1"/>
  <c r="R93" i="9"/>
  <c r="AC89" i="9"/>
  <c r="AE89" i="9" s="1"/>
  <c r="AA90" i="9"/>
  <c r="AF88" i="8"/>
  <c r="AG109" i="8" s="1"/>
  <c r="Z91" i="8"/>
  <c r="L95" i="8" a="1"/>
  <c r="L95" i="8" s="1"/>
  <c r="T94" i="8"/>
  <c r="AF87" i="8"/>
  <c r="AG108" i="8" s="1"/>
  <c r="AC89" i="8"/>
  <c r="AE89" i="8" s="1"/>
  <c r="AA90" i="8"/>
  <c r="V176" i="8"/>
  <c r="S92" i="8"/>
  <c r="H93" i="8"/>
  <c r="W175" i="8"/>
  <c r="R93" i="8"/>
  <c r="U92" i="8"/>
  <c r="X92" i="8" s="1"/>
  <c r="Y92" i="8" s="1"/>
  <c r="AD89" i="8"/>
  <c r="AB89" i="8"/>
  <c r="Z91" i="7"/>
  <c r="H93" i="7"/>
  <c r="S92" i="7"/>
  <c r="V176" i="7"/>
  <c r="AD89" i="7"/>
  <c r="AB89" i="7"/>
  <c r="AF88" i="7"/>
  <c r="AG109" i="7" s="1"/>
  <c r="U92" i="7"/>
  <c r="X92" i="7" s="1"/>
  <c r="Y92" i="7" s="1"/>
  <c r="R93" i="7"/>
  <c r="W175" i="7"/>
  <c r="AC89" i="7"/>
  <c r="AE89" i="7" s="1"/>
  <c r="AA90" i="7"/>
  <c r="L94" i="7" a="1"/>
  <c r="L94" i="7" s="1"/>
  <c r="T93" i="7"/>
  <c r="Z91" i="6"/>
  <c r="T94" i="6"/>
  <c r="L95" i="6" a="1"/>
  <c r="L95" i="6" s="1"/>
  <c r="AF88" i="6"/>
  <c r="AG109" i="6" s="1"/>
  <c r="AA90" i="6"/>
  <c r="AC89" i="6"/>
  <c r="AE89" i="6" s="1"/>
  <c r="AD89" i="6"/>
  <c r="AB89" i="6"/>
  <c r="V176" i="6"/>
  <c r="S92" i="6"/>
  <c r="H93" i="6"/>
  <c r="W175" i="6"/>
  <c r="R93" i="6"/>
  <c r="U92" i="6"/>
  <c r="X92" i="6" s="1"/>
  <c r="Y92" i="6" s="1"/>
  <c r="Z91" i="5"/>
  <c r="V176" i="5"/>
  <c r="H93" i="5"/>
  <c r="S92" i="5"/>
  <c r="W175" i="5"/>
  <c r="U92" i="5"/>
  <c r="X92" i="5" s="1"/>
  <c r="Y92" i="5" s="1"/>
  <c r="R93" i="5"/>
  <c r="L95" i="5" a="1"/>
  <c r="L95" i="5" s="1"/>
  <c r="T94" i="5"/>
  <c r="AD89" i="5"/>
  <c r="AB89" i="5"/>
  <c r="AC89" i="5"/>
  <c r="AE89" i="5" s="1"/>
  <c r="AA90" i="5"/>
  <c r="AF88" i="5"/>
  <c r="AG109" i="5" s="1"/>
  <c r="AF88" i="4"/>
  <c r="AG109" i="4" s="1"/>
  <c r="Z91" i="4"/>
  <c r="AB89" i="4"/>
  <c r="AD89" i="4"/>
  <c r="U92" i="4"/>
  <c r="X92" i="4" s="1"/>
  <c r="Y92" i="4" s="1"/>
  <c r="R93" i="4"/>
  <c r="W175" i="4"/>
  <c r="AF87" i="4"/>
  <c r="AG108" i="4" s="1"/>
  <c r="V176" i="4"/>
  <c r="S92" i="4"/>
  <c r="H93" i="4"/>
  <c r="AC89" i="4"/>
  <c r="AE89" i="4" s="1"/>
  <c r="AA90" i="4"/>
  <c r="L95" i="4" a="1"/>
  <c r="L95" i="4" s="1"/>
  <c r="T94" i="4"/>
  <c r="AF88" i="1"/>
  <c r="AG109" i="1" s="1"/>
  <c r="Z91" i="1"/>
  <c r="AD89" i="1"/>
  <c r="AB89" i="1"/>
  <c r="L95" i="1" a="1"/>
  <c r="L95" i="1" s="1"/>
  <c r="T94" i="1"/>
  <c r="H93" i="1"/>
  <c r="V176" i="1"/>
  <c r="S92" i="1"/>
  <c r="U92" i="1"/>
  <c r="X92" i="1" s="1"/>
  <c r="Y92" i="1" s="1"/>
  <c r="R93" i="1"/>
  <c r="W175" i="1"/>
  <c r="AA90" i="1"/>
  <c r="AC89" i="1"/>
  <c r="AE89" i="1" s="1"/>
  <c r="Z92" i="11" l="1"/>
  <c r="U93" i="11"/>
  <c r="X93" i="11" s="1"/>
  <c r="Y93" i="11" s="1"/>
  <c r="R94" i="11"/>
  <c r="AF89" i="11"/>
  <c r="L96" i="11" a="1"/>
  <c r="L96" i="11" s="1"/>
  <c r="T95" i="11"/>
  <c r="V177" i="11"/>
  <c r="H94" i="11"/>
  <c r="S93" i="11"/>
  <c r="AA91" i="11"/>
  <c r="AC90" i="11"/>
  <c r="AE90" i="11" s="1"/>
  <c r="W176" i="11"/>
  <c r="AG110" i="11"/>
  <c r="AD90" i="11"/>
  <c r="AB90" i="11"/>
  <c r="Z92" i="10"/>
  <c r="L95" i="10" a="1"/>
  <c r="L95" i="10" s="1"/>
  <c r="T94" i="10"/>
  <c r="U93" i="10"/>
  <c r="X93" i="10" s="1"/>
  <c r="Y93" i="10" s="1"/>
  <c r="R94" i="10"/>
  <c r="AF89" i="10"/>
  <c r="AG110" i="10" s="1"/>
  <c r="W176" i="10"/>
  <c r="V177" i="10"/>
  <c r="H94" i="10"/>
  <c r="S93" i="10"/>
  <c r="AD90" i="10"/>
  <c r="AB90" i="10"/>
  <c r="AC90" i="10"/>
  <c r="AE90" i="10" s="1"/>
  <c r="AA91" i="10"/>
  <c r="Z92" i="9"/>
  <c r="AF89" i="9"/>
  <c r="AG110" i="9" s="1"/>
  <c r="L95" i="9" a="1"/>
  <c r="L95" i="9" s="1"/>
  <c r="T94" i="9"/>
  <c r="W176" i="9"/>
  <c r="AC90" i="9"/>
  <c r="AE90" i="9" s="1"/>
  <c r="AA91" i="9"/>
  <c r="U93" i="9"/>
  <c r="X93" i="9" s="1"/>
  <c r="Y93" i="9" s="1"/>
  <c r="R94" i="9"/>
  <c r="V177" i="9"/>
  <c r="H94" i="9"/>
  <c r="S93" i="9"/>
  <c r="AD90" i="9"/>
  <c r="AB90" i="9"/>
  <c r="AF89" i="8"/>
  <c r="AG110" i="8" s="1"/>
  <c r="U93" i="8"/>
  <c r="X93" i="8" s="1"/>
  <c r="Y93" i="8" s="1"/>
  <c r="R94" i="8"/>
  <c r="T95" i="8"/>
  <c r="L96" i="8" a="1"/>
  <c r="L96" i="8" s="1"/>
  <c r="AD90" i="8"/>
  <c r="AB90" i="8"/>
  <c r="AC90" i="8"/>
  <c r="AE90" i="8" s="1"/>
  <c r="AA91" i="8"/>
  <c r="V177" i="8"/>
  <c r="S93" i="8"/>
  <c r="H94" i="8"/>
  <c r="W176" i="8"/>
  <c r="Z92" i="8"/>
  <c r="Z92" i="7"/>
  <c r="AF89" i="7"/>
  <c r="AG110" i="7" s="1"/>
  <c r="AD90" i="7"/>
  <c r="AB90" i="7"/>
  <c r="W176" i="7"/>
  <c r="U93" i="7"/>
  <c r="X93" i="7" s="1"/>
  <c r="Y93" i="7" s="1"/>
  <c r="R94" i="7"/>
  <c r="V177" i="7"/>
  <c r="H94" i="7"/>
  <c r="S93" i="7"/>
  <c r="AC90" i="7"/>
  <c r="AE90" i="7" s="1"/>
  <c r="AA91" i="7"/>
  <c r="L95" i="7" a="1"/>
  <c r="L95" i="7" s="1"/>
  <c r="T94" i="7"/>
  <c r="Z92" i="6"/>
  <c r="V177" i="6"/>
  <c r="H94" i="6"/>
  <c r="S93" i="6"/>
  <c r="W176" i="6"/>
  <c r="AF89" i="6"/>
  <c r="AG110" i="6" s="1"/>
  <c r="AD90" i="6"/>
  <c r="AB90" i="6"/>
  <c r="AA91" i="6"/>
  <c r="AC90" i="6"/>
  <c r="AE90" i="6" s="1"/>
  <c r="T95" i="6"/>
  <c r="L96" i="6" a="1"/>
  <c r="L96" i="6" s="1"/>
  <c r="R94" i="6"/>
  <c r="U93" i="6"/>
  <c r="X93" i="6" s="1"/>
  <c r="Y93" i="6" s="1"/>
  <c r="Z92" i="5"/>
  <c r="AD90" i="5"/>
  <c r="AB90" i="5"/>
  <c r="AF89" i="5"/>
  <c r="AG110" i="5" s="1"/>
  <c r="AC90" i="5"/>
  <c r="AE90" i="5" s="1"/>
  <c r="AA91" i="5"/>
  <c r="L96" i="5" a="1"/>
  <c r="L96" i="5" s="1"/>
  <c r="T95" i="5"/>
  <c r="U93" i="5"/>
  <c r="X93" i="5" s="1"/>
  <c r="Y93" i="5" s="1"/>
  <c r="R94" i="5"/>
  <c r="V177" i="5"/>
  <c r="H94" i="5"/>
  <c r="S93" i="5"/>
  <c r="W176" i="5"/>
  <c r="Z92" i="4"/>
  <c r="V177" i="4"/>
  <c r="H94" i="4"/>
  <c r="S93" i="4"/>
  <c r="AF89" i="4"/>
  <c r="W176" i="4"/>
  <c r="U93" i="4"/>
  <c r="X93" i="4" s="1"/>
  <c r="Y93" i="4" s="1"/>
  <c r="R94" i="4"/>
  <c r="AG110" i="4"/>
  <c r="AA91" i="4"/>
  <c r="AC90" i="4"/>
  <c r="AE90" i="4" s="1"/>
  <c r="L96" i="4" a="1"/>
  <c r="L96" i="4" s="1"/>
  <c r="T95" i="4"/>
  <c r="AD90" i="4"/>
  <c r="AB90" i="4"/>
  <c r="Z92" i="1"/>
  <c r="T95" i="1"/>
  <c r="L96" i="1" a="1"/>
  <c r="L96" i="1" s="1"/>
  <c r="V177" i="1"/>
  <c r="H94" i="1"/>
  <c r="S93" i="1"/>
  <c r="R94" i="1"/>
  <c r="U93" i="1"/>
  <c r="X93" i="1" s="1"/>
  <c r="Y93" i="1" s="1"/>
  <c r="W176" i="1"/>
  <c r="AF89" i="1"/>
  <c r="AG110" i="1" s="1"/>
  <c r="AA91" i="1"/>
  <c r="AC90" i="1"/>
  <c r="AE90" i="1" s="1"/>
  <c r="AB90" i="1"/>
  <c r="AD90" i="1"/>
  <c r="Z93" i="11" l="1"/>
  <c r="AF90" i="11"/>
  <c r="AG111" i="11" s="1"/>
  <c r="L97" i="11" a="1"/>
  <c r="L97" i="11" s="1"/>
  <c r="T96" i="11"/>
  <c r="U94" i="11"/>
  <c r="X94" i="11" s="1"/>
  <c r="Y94" i="11" s="1"/>
  <c r="R95" i="11"/>
  <c r="W177" i="11"/>
  <c r="AA92" i="11"/>
  <c r="AC91" i="11"/>
  <c r="AE91" i="11" s="1"/>
  <c r="AD91" i="11"/>
  <c r="AB91" i="11"/>
  <c r="V178" i="11"/>
  <c r="H95" i="11"/>
  <c r="S94" i="11"/>
  <c r="Z93" i="10"/>
  <c r="V178" i="10"/>
  <c r="H95" i="10"/>
  <c r="S94" i="10"/>
  <c r="U94" i="10"/>
  <c r="X94" i="10" s="1"/>
  <c r="Y94" i="10" s="1"/>
  <c r="R95" i="10"/>
  <c r="W177" i="10"/>
  <c r="L96" i="10" a="1"/>
  <c r="L96" i="10" s="1"/>
  <c r="T95" i="10"/>
  <c r="AC91" i="10"/>
  <c r="AE91" i="10" s="1"/>
  <c r="AA92" i="10"/>
  <c r="AD91" i="10"/>
  <c r="AB91" i="10"/>
  <c r="AF90" i="10"/>
  <c r="AG111" i="10" s="1"/>
  <c r="Z93" i="9"/>
  <c r="AD91" i="9"/>
  <c r="AB91" i="9"/>
  <c r="V178" i="9"/>
  <c r="H95" i="9"/>
  <c r="S94" i="9"/>
  <c r="U94" i="9"/>
  <c r="X94" i="9" s="1"/>
  <c r="Y94" i="9" s="1"/>
  <c r="R95" i="9"/>
  <c r="W177" i="9"/>
  <c r="AF90" i="9"/>
  <c r="AG111" i="9" s="1"/>
  <c r="L96" i="9" a="1"/>
  <c r="L96" i="9" s="1"/>
  <c r="T95" i="9"/>
  <c r="AC91" i="9"/>
  <c r="AE91" i="9" s="1"/>
  <c r="AA92" i="9"/>
  <c r="W177" i="8"/>
  <c r="AF90" i="8"/>
  <c r="AG111" i="8" s="1"/>
  <c r="U94" i="8"/>
  <c r="X94" i="8" s="1"/>
  <c r="Y94" i="8" s="1"/>
  <c r="R95" i="8"/>
  <c r="Z93" i="8"/>
  <c r="V178" i="8"/>
  <c r="H95" i="8"/>
  <c r="S94" i="8"/>
  <c r="AB91" i="8"/>
  <c r="AD91" i="8"/>
  <c r="T96" i="8"/>
  <c r="L97" i="8" a="1"/>
  <c r="L97" i="8" s="1"/>
  <c r="AA92" i="8"/>
  <c r="AC91" i="8"/>
  <c r="AE91" i="8" s="1"/>
  <c r="Z93" i="7"/>
  <c r="AF90" i="7"/>
  <c r="AG111" i="7" s="1"/>
  <c r="W177" i="7"/>
  <c r="U94" i="7"/>
  <c r="X94" i="7" s="1"/>
  <c r="Y94" i="7" s="1"/>
  <c r="R95" i="7"/>
  <c r="AD91" i="7"/>
  <c r="AB91" i="7"/>
  <c r="V178" i="7"/>
  <c r="H95" i="7"/>
  <c r="S94" i="7"/>
  <c r="AC91" i="7"/>
  <c r="AE91" i="7" s="1"/>
  <c r="AA92" i="7"/>
  <c r="L96" i="7" a="1"/>
  <c r="L96" i="7" s="1"/>
  <c r="T95" i="7"/>
  <c r="T96" i="6"/>
  <c r="L97" i="6" a="1"/>
  <c r="L97" i="6" s="1"/>
  <c r="R95" i="6"/>
  <c r="U94" i="6"/>
  <c r="X94" i="6" s="1"/>
  <c r="Y94" i="6" s="1"/>
  <c r="Z93" i="6"/>
  <c r="V178" i="6"/>
  <c r="S94" i="6"/>
  <c r="H95" i="6"/>
  <c r="AF90" i="6"/>
  <c r="AG111" i="6" s="1"/>
  <c r="W177" i="6"/>
  <c r="AB91" i="6"/>
  <c r="AD91" i="6"/>
  <c r="AC91" i="6"/>
  <c r="AE91" i="6" s="1"/>
  <c r="AA92" i="6"/>
  <c r="Z93" i="5"/>
  <c r="R95" i="5"/>
  <c r="U94" i="5"/>
  <c r="X94" i="5" s="1"/>
  <c r="Y94" i="5" s="1"/>
  <c r="T96" i="5"/>
  <c r="L97" i="5" a="1"/>
  <c r="L97" i="5" s="1"/>
  <c r="W177" i="5"/>
  <c r="V178" i="5"/>
  <c r="H95" i="5"/>
  <c r="S94" i="5"/>
  <c r="AF90" i="5"/>
  <c r="AG111" i="5" s="1"/>
  <c r="AA92" i="5"/>
  <c r="AC91" i="5"/>
  <c r="AE91" i="5" s="1"/>
  <c r="AD91" i="5"/>
  <c r="AB91" i="5"/>
  <c r="AF90" i="4"/>
  <c r="AG111" i="4" s="1"/>
  <c r="Z93" i="4"/>
  <c r="R95" i="4"/>
  <c r="U94" i="4"/>
  <c r="X94" i="4" s="1"/>
  <c r="Y94" i="4" s="1"/>
  <c r="AD91" i="4"/>
  <c r="AB91" i="4"/>
  <c r="V178" i="4"/>
  <c r="H95" i="4"/>
  <c r="S94" i="4"/>
  <c r="W177" i="4"/>
  <c r="AC91" i="4"/>
  <c r="AE91" i="4" s="1"/>
  <c r="AF91" i="4" s="1"/>
  <c r="AA92" i="4"/>
  <c r="L97" i="4" a="1"/>
  <c r="L97" i="4" s="1"/>
  <c r="T96" i="4"/>
  <c r="Z93" i="1"/>
  <c r="AB91" i="1"/>
  <c r="AD91" i="1"/>
  <c r="AF90" i="1"/>
  <c r="R95" i="1"/>
  <c r="U94" i="1"/>
  <c r="X94" i="1" s="1"/>
  <c r="Y94" i="1" s="1"/>
  <c r="W177" i="1"/>
  <c r="T96" i="1"/>
  <c r="L97" i="1" a="1"/>
  <c r="L97" i="1" s="1"/>
  <c r="V178" i="1"/>
  <c r="S94" i="1"/>
  <c r="H95" i="1"/>
  <c r="AG111" i="1"/>
  <c r="AC91" i="1"/>
  <c r="AE91" i="1" s="1"/>
  <c r="AA92" i="1"/>
  <c r="Z94" i="11" l="1"/>
  <c r="AF91" i="11"/>
  <c r="T97" i="11"/>
  <c r="L98" i="11" a="1"/>
  <c r="L98" i="11" s="1"/>
  <c r="AG112" i="11"/>
  <c r="AD92" i="11"/>
  <c r="AB92" i="11"/>
  <c r="V179" i="11"/>
  <c r="S95" i="11"/>
  <c r="H96" i="11"/>
  <c r="AA93" i="11"/>
  <c r="AC92" i="11"/>
  <c r="AE92" i="11" s="1"/>
  <c r="W178" i="11"/>
  <c r="R96" i="11"/>
  <c r="U95" i="11"/>
  <c r="X95" i="11" s="1"/>
  <c r="Y95" i="11" s="1"/>
  <c r="Z94" i="10"/>
  <c r="L97" i="10" a="1"/>
  <c r="L97" i="10" s="1"/>
  <c r="T96" i="10"/>
  <c r="U95" i="10"/>
  <c r="X95" i="10" s="1"/>
  <c r="Y95" i="10" s="1"/>
  <c r="R96" i="10"/>
  <c r="V179" i="10"/>
  <c r="H96" i="10"/>
  <c r="S95" i="10"/>
  <c r="W178" i="10"/>
  <c r="AF91" i="10"/>
  <c r="AG112" i="10" s="1"/>
  <c r="AC92" i="10"/>
  <c r="AE92" i="10" s="1"/>
  <c r="AA93" i="10"/>
  <c r="AD92" i="10"/>
  <c r="AB92" i="10"/>
  <c r="Z94" i="9"/>
  <c r="V179" i="9"/>
  <c r="H96" i="9"/>
  <c r="S95" i="9"/>
  <c r="L97" i="9" a="1"/>
  <c r="L97" i="9" s="1"/>
  <c r="T96" i="9"/>
  <c r="W178" i="9"/>
  <c r="AC92" i="9"/>
  <c r="AE92" i="9" s="1"/>
  <c r="AA93" i="9"/>
  <c r="AF91" i="9"/>
  <c r="AG112" i="9" s="1"/>
  <c r="U95" i="9"/>
  <c r="X95" i="9" s="1"/>
  <c r="Y95" i="9" s="1"/>
  <c r="R96" i="9"/>
  <c r="AD92" i="9"/>
  <c r="AB92" i="9"/>
  <c r="Z94" i="8"/>
  <c r="L98" i="8" a="1"/>
  <c r="L98" i="8" s="1"/>
  <c r="T97" i="8"/>
  <c r="W178" i="8"/>
  <c r="AC92" i="8"/>
  <c r="AE92" i="8" s="1"/>
  <c r="AA93" i="8"/>
  <c r="V179" i="8"/>
  <c r="H96" i="8"/>
  <c r="S95" i="8"/>
  <c r="AF91" i="8"/>
  <c r="AG112" i="8" s="1"/>
  <c r="R96" i="8"/>
  <c r="U95" i="8"/>
  <c r="X95" i="8" s="1"/>
  <c r="Y95" i="8" s="1"/>
  <c r="AD92" i="8"/>
  <c r="AB92" i="8"/>
  <c r="Z94" i="7"/>
  <c r="AD92" i="7"/>
  <c r="AB92" i="7"/>
  <c r="V179" i="7"/>
  <c r="H96" i="7"/>
  <c r="S95" i="7"/>
  <c r="AF91" i="7"/>
  <c r="AG112" i="7" s="1"/>
  <c r="W178" i="7"/>
  <c r="R96" i="7"/>
  <c r="U95" i="7"/>
  <c r="X95" i="7" s="1"/>
  <c r="Y95" i="7" s="1"/>
  <c r="AC92" i="7"/>
  <c r="AE92" i="7" s="1"/>
  <c r="AA93" i="7"/>
  <c r="L97" i="7" a="1"/>
  <c r="L97" i="7" s="1"/>
  <c r="T96" i="7"/>
  <c r="W178" i="6"/>
  <c r="AC92" i="6"/>
  <c r="AE92" i="6" s="1"/>
  <c r="AA93" i="6"/>
  <c r="U95" i="6"/>
  <c r="X95" i="6" s="1"/>
  <c r="Y95" i="6" s="1"/>
  <c r="R96" i="6"/>
  <c r="T97" i="6"/>
  <c r="L98" i="6" a="1"/>
  <c r="L98" i="6" s="1"/>
  <c r="V179" i="6"/>
  <c r="S95" i="6"/>
  <c r="H96" i="6"/>
  <c r="Z94" i="6"/>
  <c r="AD92" i="6"/>
  <c r="AB92" i="6"/>
  <c r="AF91" i="6"/>
  <c r="AG112" i="6" s="1"/>
  <c r="Z94" i="5"/>
  <c r="AF91" i="5"/>
  <c r="AG112" i="5" s="1"/>
  <c r="W178" i="5"/>
  <c r="AB92" i="5"/>
  <c r="AD92" i="5"/>
  <c r="T97" i="5"/>
  <c r="L98" i="5" a="1"/>
  <c r="L98" i="5" s="1"/>
  <c r="AA93" i="5"/>
  <c r="AC92" i="5"/>
  <c r="AE92" i="5" s="1"/>
  <c r="V179" i="5"/>
  <c r="H96" i="5"/>
  <c r="S95" i="5"/>
  <c r="R96" i="5"/>
  <c r="U95" i="5"/>
  <c r="X95" i="5" s="1"/>
  <c r="Y95" i="5" s="1"/>
  <c r="Z94" i="4"/>
  <c r="AG112" i="4"/>
  <c r="V179" i="4"/>
  <c r="S95" i="4"/>
  <c r="H96" i="4"/>
  <c r="W178" i="4"/>
  <c r="U95" i="4"/>
  <c r="X95" i="4" s="1"/>
  <c r="Y95" i="4" s="1"/>
  <c r="R96" i="4"/>
  <c r="AC92" i="4"/>
  <c r="AE92" i="4" s="1"/>
  <c r="AA93" i="4"/>
  <c r="L98" i="4" a="1"/>
  <c r="L98" i="4" s="1"/>
  <c r="T97" i="4"/>
  <c r="AD92" i="4"/>
  <c r="AB92" i="4"/>
  <c r="Z94" i="1"/>
  <c r="V179" i="1"/>
  <c r="S95" i="1"/>
  <c r="H96" i="1"/>
  <c r="W178" i="1"/>
  <c r="T97" i="1"/>
  <c r="L98" i="1" a="1"/>
  <c r="L98" i="1" s="1"/>
  <c r="U95" i="1"/>
  <c r="X95" i="1" s="1"/>
  <c r="Y95" i="1" s="1"/>
  <c r="R96" i="1"/>
  <c r="AC92" i="1"/>
  <c r="AE92" i="1" s="1"/>
  <c r="AA93" i="1"/>
  <c r="AD92" i="1"/>
  <c r="AB92" i="1"/>
  <c r="AF91" i="1"/>
  <c r="AG112" i="1" s="1"/>
  <c r="Z95" i="11" l="1"/>
  <c r="V180" i="11"/>
  <c r="H97" i="11"/>
  <c r="S96" i="11"/>
  <c r="AF92" i="11"/>
  <c r="W179" i="11"/>
  <c r="T98" i="11"/>
  <c r="L99" i="11" a="1"/>
  <c r="L99" i="11" s="1"/>
  <c r="AC93" i="11"/>
  <c r="AE93" i="11" s="1"/>
  <c r="AA94" i="11"/>
  <c r="AB93" i="11"/>
  <c r="AD93" i="11"/>
  <c r="AG113" i="11"/>
  <c r="R97" i="11"/>
  <c r="U96" i="11"/>
  <c r="X96" i="11" s="1"/>
  <c r="Y96" i="11" s="1"/>
  <c r="Z95" i="10"/>
  <c r="AD93" i="10"/>
  <c r="AB93" i="10"/>
  <c r="U96" i="10"/>
  <c r="X96" i="10" s="1"/>
  <c r="Y96" i="10" s="1"/>
  <c r="R97" i="10"/>
  <c r="L98" i="10" a="1"/>
  <c r="L98" i="10" s="1"/>
  <c r="T97" i="10"/>
  <c r="V180" i="10"/>
  <c r="H97" i="10"/>
  <c r="S96" i="10"/>
  <c r="W179" i="10"/>
  <c r="AC93" i="10"/>
  <c r="AE93" i="10" s="1"/>
  <c r="AA94" i="10"/>
  <c r="AF92" i="10"/>
  <c r="AG113" i="10" s="1"/>
  <c r="Z95" i="9"/>
  <c r="U96" i="9"/>
  <c r="X96" i="9" s="1"/>
  <c r="Y96" i="9" s="1"/>
  <c r="R97" i="9"/>
  <c r="AF92" i="9"/>
  <c r="AG113" i="9" s="1"/>
  <c r="V180" i="9"/>
  <c r="H97" i="9"/>
  <c r="S96" i="9"/>
  <c r="AD93" i="9"/>
  <c r="AB93" i="9"/>
  <c r="W179" i="9"/>
  <c r="AC93" i="9"/>
  <c r="AE93" i="9" s="1"/>
  <c r="AA94" i="9"/>
  <c r="L98" i="9" a="1"/>
  <c r="L98" i="9" s="1"/>
  <c r="T97" i="9"/>
  <c r="Z95" i="8"/>
  <c r="U96" i="8"/>
  <c r="X96" i="8" s="1"/>
  <c r="Y96" i="8" s="1"/>
  <c r="R97" i="8"/>
  <c r="V180" i="8"/>
  <c r="S96" i="8"/>
  <c r="H97" i="8"/>
  <c r="W179" i="8"/>
  <c r="L99" i="8" a="1"/>
  <c r="L99" i="8" s="1"/>
  <c r="T98" i="8"/>
  <c r="AD93" i="8"/>
  <c r="AB93" i="8"/>
  <c r="AC93" i="8"/>
  <c r="AE93" i="8" s="1"/>
  <c r="AA94" i="8"/>
  <c r="AF92" i="8"/>
  <c r="AG113" i="8" s="1"/>
  <c r="Z95" i="7"/>
  <c r="V180" i="7"/>
  <c r="H97" i="7"/>
  <c r="S96" i="7"/>
  <c r="AB93" i="7"/>
  <c r="AD93" i="7"/>
  <c r="W179" i="7"/>
  <c r="AF92" i="7"/>
  <c r="AG113" i="7" s="1"/>
  <c r="R97" i="7"/>
  <c r="U96" i="7"/>
  <c r="X96" i="7" s="1"/>
  <c r="Y96" i="7" s="1"/>
  <c r="AA94" i="7"/>
  <c r="AC93" i="7"/>
  <c r="AE93" i="7" s="1"/>
  <c r="T97" i="7"/>
  <c r="L98" i="7" a="1"/>
  <c r="L98" i="7" s="1"/>
  <c r="V180" i="6"/>
  <c r="H97" i="6"/>
  <c r="S96" i="6"/>
  <c r="Z95" i="6"/>
  <c r="AF92" i="6"/>
  <c r="AG113" i="6" s="1"/>
  <c r="L99" i="6" a="1"/>
  <c r="L99" i="6" s="1"/>
  <c r="T98" i="6"/>
  <c r="U96" i="6"/>
  <c r="X96" i="6" s="1"/>
  <c r="Y96" i="6" s="1"/>
  <c r="R97" i="6"/>
  <c r="AD93" i="6"/>
  <c r="AB93" i="6"/>
  <c r="AC93" i="6"/>
  <c r="AE93" i="6" s="1"/>
  <c r="AA94" i="6"/>
  <c r="W179" i="6"/>
  <c r="Z95" i="5"/>
  <c r="R97" i="5"/>
  <c r="U96" i="5"/>
  <c r="X96" i="5" s="1"/>
  <c r="Y96" i="5" s="1"/>
  <c r="AF92" i="5"/>
  <c r="AG113" i="5" s="1"/>
  <c r="AD93" i="5"/>
  <c r="AB93" i="5"/>
  <c r="T98" i="5"/>
  <c r="L99" i="5" a="1"/>
  <c r="L99" i="5" s="1"/>
  <c r="W179" i="5"/>
  <c r="AC93" i="5"/>
  <c r="AE93" i="5" s="1"/>
  <c r="AA94" i="5"/>
  <c r="V180" i="5"/>
  <c r="S96" i="5"/>
  <c r="H97" i="5"/>
  <c r="AF92" i="4"/>
  <c r="AG113" i="4" s="1"/>
  <c r="Z95" i="4"/>
  <c r="AD93" i="4"/>
  <c r="AB93" i="4"/>
  <c r="V180" i="4"/>
  <c r="H97" i="4"/>
  <c r="S96" i="4"/>
  <c r="U96" i="4"/>
  <c r="X96" i="4" s="1"/>
  <c r="Y96" i="4" s="1"/>
  <c r="R97" i="4"/>
  <c r="W179" i="4"/>
  <c r="AC93" i="4"/>
  <c r="AE93" i="4" s="1"/>
  <c r="AA94" i="4"/>
  <c r="L99" i="4" a="1"/>
  <c r="L99" i="4" s="1"/>
  <c r="T98" i="4"/>
  <c r="Z95" i="1"/>
  <c r="AD93" i="1"/>
  <c r="AB93" i="1"/>
  <c r="U96" i="1"/>
  <c r="X96" i="1" s="1"/>
  <c r="Y96" i="1" s="1"/>
  <c r="R97" i="1"/>
  <c r="V180" i="1"/>
  <c r="H97" i="1"/>
  <c r="S96" i="1"/>
  <c r="AF92" i="1"/>
  <c r="AG113" i="1" s="1"/>
  <c r="L99" i="1" a="1"/>
  <c r="L99" i="1" s="1"/>
  <c r="T98" i="1"/>
  <c r="W179" i="1"/>
  <c r="AC93" i="1"/>
  <c r="AE93" i="1" s="1"/>
  <c r="AA94" i="1"/>
  <c r="Z96" i="11" l="1"/>
  <c r="V181" i="11"/>
  <c r="H98" i="11"/>
  <c r="S97" i="11"/>
  <c r="T99" i="11"/>
  <c r="L100" i="11" a="1"/>
  <c r="L100" i="11" s="1"/>
  <c r="W180" i="11"/>
  <c r="AF93" i="11"/>
  <c r="AG114" i="11" s="1"/>
  <c r="AA95" i="11"/>
  <c r="AC94" i="11"/>
  <c r="AE94" i="11" s="1"/>
  <c r="AD94" i="11"/>
  <c r="AB94" i="11"/>
  <c r="R98" i="11"/>
  <c r="U97" i="11"/>
  <c r="X97" i="11" s="1"/>
  <c r="Y97" i="11" s="1"/>
  <c r="Z96" i="10"/>
  <c r="T98" i="10"/>
  <c r="L99" i="10" a="1"/>
  <c r="L99" i="10" s="1"/>
  <c r="AF93" i="10"/>
  <c r="W180" i="10"/>
  <c r="R98" i="10"/>
  <c r="U97" i="10"/>
  <c r="X97" i="10" s="1"/>
  <c r="Y97" i="10" s="1"/>
  <c r="V181" i="10"/>
  <c r="H98" i="10"/>
  <c r="S97" i="10"/>
  <c r="AG114" i="10"/>
  <c r="AD94" i="10"/>
  <c r="AB94" i="10"/>
  <c r="AA95" i="10"/>
  <c r="AC94" i="10"/>
  <c r="AE94" i="10" s="1"/>
  <c r="Z96" i="9"/>
  <c r="AF93" i="9"/>
  <c r="AG114" i="9" s="1"/>
  <c r="L99" i="9" a="1"/>
  <c r="L99" i="9" s="1"/>
  <c r="T98" i="9"/>
  <c r="V181" i="9"/>
  <c r="H98" i="9"/>
  <c r="S97" i="9"/>
  <c r="AB94" i="9"/>
  <c r="AD94" i="9"/>
  <c r="W180" i="9"/>
  <c r="R98" i="9"/>
  <c r="U97" i="9"/>
  <c r="X97" i="9" s="1"/>
  <c r="Y97" i="9" s="1"/>
  <c r="AA95" i="9"/>
  <c r="AC94" i="9"/>
  <c r="AE94" i="9" s="1"/>
  <c r="Z96" i="8"/>
  <c r="L100" i="8" a="1"/>
  <c r="L100" i="8" s="1"/>
  <c r="T99" i="8"/>
  <c r="W180" i="8"/>
  <c r="R98" i="8"/>
  <c r="U97" i="8"/>
  <c r="X97" i="8" s="1"/>
  <c r="Y97" i="8" s="1"/>
  <c r="AF93" i="8"/>
  <c r="AG114" i="8" s="1"/>
  <c r="AD94" i="8"/>
  <c r="AB94" i="8"/>
  <c r="V181" i="8"/>
  <c r="S97" i="8"/>
  <c r="H98" i="8"/>
  <c r="AA95" i="8"/>
  <c r="AC94" i="8"/>
  <c r="AE94" i="8" s="1"/>
  <c r="Z96" i="7"/>
  <c r="R98" i="7"/>
  <c r="U97" i="7"/>
  <c r="X97" i="7" s="1"/>
  <c r="Y97" i="7" s="1"/>
  <c r="AD94" i="7"/>
  <c r="AB94" i="7"/>
  <c r="V181" i="7"/>
  <c r="H98" i="7"/>
  <c r="S97" i="7"/>
  <c r="W180" i="7"/>
  <c r="T98" i="7"/>
  <c r="L99" i="7" a="1"/>
  <c r="L99" i="7" s="1"/>
  <c r="AA95" i="7"/>
  <c r="AC94" i="7"/>
  <c r="AE94" i="7" s="1"/>
  <c r="AF93" i="7"/>
  <c r="AG114" i="7" s="1"/>
  <c r="Z96" i="6"/>
  <c r="AF93" i="6"/>
  <c r="AD94" i="6"/>
  <c r="AB94" i="6"/>
  <c r="U97" i="6"/>
  <c r="X97" i="6" s="1"/>
  <c r="Y97" i="6" s="1"/>
  <c r="R98" i="6"/>
  <c r="AG114" i="6"/>
  <c r="AC94" i="6"/>
  <c r="AE94" i="6" s="1"/>
  <c r="AA95" i="6"/>
  <c r="V181" i="6"/>
  <c r="H98" i="6"/>
  <c r="S97" i="6"/>
  <c r="L100" i="6" a="1"/>
  <c r="L100" i="6" s="1"/>
  <c r="T99" i="6"/>
  <c r="W180" i="6"/>
  <c r="Z96" i="5"/>
  <c r="AF93" i="5"/>
  <c r="L100" i="5" a="1"/>
  <c r="L100" i="5" s="1"/>
  <c r="T99" i="5"/>
  <c r="AD94" i="5"/>
  <c r="AB94" i="5"/>
  <c r="AG114" i="5"/>
  <c r="AC94" i="5"/>
  <c r="AE94" i="5" s="1"/>
  <c r="AA95" i="5"/>
  <c r="W180" i="5"/>
  <c r="U97" i="5"/>
  <c r="X97" i="5" s="1"/>
  <c r="Y97" i="5" s="1"/>
  <c r="R98" i="5"/>
  <c r="V181" i="5"/>
  <c r="S97" i="5"/>
  <c r="H98" i="5"/>
  <c r="AF93" i="4"/>
  <c r="AG114" i="4" s="1"/>
  <c r="Z96" i="4"/>
  <c r="R98" i="4"/>
  <c r="U97" i="4"/>
  <c r="X97" i="4" s="1"/>
  <c r="Y97" i="4" s="1"/>
  <c r="V181" i="4"/>
  <c r="H98" i="4"/>
  <c r="S97" i="4"/>
  <c r="W180" i="4"/>
  <c r="AC94" i="4"/>
  <c r="AE94" i="4" s="1"/>
  <c r="AA95" i="4"/>
  <c r="L100" i="4" a="1"/>
  <c r="L100" i="4" s="1"/>
  <c r="T99" i="4"/>
  <c r="AD94" i="4"/>
  <c r="AB94" i="4"/>
  <c r="Z96" i="1"/>
  <c r="L100" i="1" a="1"/>
  <c r="L100" i="1" s="1"/>
  <c r="T99" i="1"/>
  <c r="W180" i="1"/>
  <c r="U97" i="1"/>
  <c r="X97" i="1" s="1"/>
  <c r="Y97" i="1" s="1"/>
  <c r="R98" i="1"/>
  <c r="AC94" i="1"/>
  <c r="AE94" i="1" s="1"/>
  <c r="AA95" i="1"/>
  <c r="V181" i="1"/>
  <c r="H98" i="1"/>
  <c r="S97" i="1"/>
  <c r="AD94" i="1"/>
  <c r="AB94" i="1"/>
  <c r="AF93" i="1"/>
  <c r="AG114" i="1" s="1"/>
  <c r="Z97" i="11" l="1"/>
  <c r="AD95" i="11"/>
  <c r="AB95" i="11"/>
  <c r="V182" i="11"/>
  <c r="S98" i="11"/>
  <c r="H99" i="11"/>
  <c r="AF94" i="11"/>
  <c r="W181" i="11"/>
  <c r="AG115" i="11"/>
  <c r="AA96" i="11"/>
  <c r="AC95" i="11"/>
  <c r="AE95" i="11" s="1"/>
  <c r="L101" i="11" a="1"/>
  <c r="L101" i="11" s="1"/>
  <c r="T100" i="11"/>
  <c r="R99" i="11"/>
  <c r="U98" i="11"/>
  <c r="X98" i="11" s="1"/>
  <c r="Y98" i="11" s="1"/>
  <c r="Z97" i="10"/>
  <c r="W181" i="10"/>
  <c r="L100" i="10" a="1"/>
  <c r="L100" i="10" s="1"/>
  <c r="T99" i="10"/>
  <c r="V182" i="10"/>
  <c r="S98" i="10"/>
  <c r="H99" i="10"/>
  <c r="U98" i="10"/>
  <c r="X98" i="10" s="1"/>
  <c r="Y98" i="10" s="1"/>
  <c r="R99" i="10"/>
  <c r="AF94" i="10"/>
  <c r="AG115" i="10" s="1"/>
  <c r="AA96" i="10"/>
  <c r="AC95" i="10"/>
  <c r="AE95" i="10" s="1"/>
  <c r="AB95" i="10"/>
  <c r="AD95" i="10"/>
  <c r="Z97" i="9"/>
  <c r="V182" i="9"/>
  <c r="H99" i="9"/>
  <c r="S98" i="9"/>
  <c r="W181" i="9"/>
  <c r="R99" i="9"/>
  <c r="U98" i="9"/>
  <c r="X98" i="9" s="1"/>
  <c r="Y98" i="9" s="1"/>
  <c r="T99" i="9"/>
  <c r="L100" i="9" a="1"/>
  <c r="L100" i="9" s="1"/>
  <c r="AA96" i="9"/>
  <c r="AC95" i="9"/>
  <c r="AE95" i="9" s="1"/>
  <c r="AF94" i="9"/>
  <c r="AG115" i="9" s="1"/>
  <c r="AB95" i="9"/>
  <c r="AD95" i="9"/>
  <c r="Z97" i="8"/>
  <c r="AD95" i="8"/>
  <c r="AB95" i="8"/>
  <c r="L101" i="8" a="1"/>
  <c r="L101" i="8" s="1"/>
  <c r="T100" i="8"/>
  <c r="V182" i="8"/>
  <c r="H99" i="8"/>
  <c r="S98" i="8"/>
  <c r="AA96" i="8"/>
  <c r="AC95" i="8"/>
  <c r="AE95" i="8" s="1"/>
  <c r="W181" i="8"/>
  <c r="U98" i="8"/>
  <c r="X98" i="8" s="1"/>
  <c r="Y98" i="8" s="1"/>
  <c r="R99" i="8"/>
  <c r="AF94" i="8"/>
  <c r="AG115" i="8" s="1"/>
  <c r="Z97" i="7"/>
  <c r="T99" i="7"/>
  <c r="L100" i="7" a="1"/>
  <c r="L100" i="7" s="1"/>
  <c r="AF94" i="7"/>
  <c r="AG115" i="7" s="1"/>
  <c r="R99" i="7"/>
  <c r="U98" i="7"/>
  <c r="X98" i="7" s="1"/>
  <c r="Y98" i="7" s="1"/>
  <c r="V182" i="7"/>
  <c r="S98" i="7"/>
  <c r="H99" i="7"/>
  <c r="W181" i="7"/>
  <c r="AC95" i="7"/>
  <c r="AE95" i="7" s="1"/>
  <c r="AA96" i="7"/>
  <c r="AD95" i="7"/>
  <c r="AB95" i="7"/>
  <c r="Z97" i="6"/>
  <c r="AD95" i="6"/>
  <c r="AB95" i="6"/>
  <c r="L101" i="6" a="1"/>
  <c r="L101" i="6" s="1"/>
  <c r="T100" i="6"/>
  <c r="AF94" i="6"/>
  <c r="AG115" i="6" s="1"/>
  <c r="V182" i="6"/>
  <c r="H99" i="6"/>
  <c r="S98" i="6"/>
  <c r="W181" i="6"/>
  <c r="AA96" i="6"/>
  <c r="AC95" i="6"/>
  <c r="AE95" i="6" s="1"/>
  <c r="U98" i="6"/>
  <c r="X98" i="6" s="1"/>
  <c r="Y98" i="6" s="1"/>
  <c r="R99" i="6"/>
  <c r="Z97" i="5"/>
  <c r="W181" i="5"/>
  <c r="AF94" i="5"/>
  <c r="AD95" i="5"/>
  <c r="AB95" i="5"/>
  <c r="AG115" i="5"/>
  <c r="U98" i="5"/>
  <c r="X98" i="5" s="1"/>
  <c r="Y98" i="5" s="1"/>
  <c r="R99" i="5"/>
  <c r="AC95" i="5"/>
  <c r="AE95" i="5" s="1"/>
  <c r="AA96" i="5"/>
  <c r="L101" i="5" a="1"/>
  <c r="L101" i="5" s="1"/>
  <c r="T100" i="5"/>
  <c r="V182" i="5"/>
  <c r="H99" i="5"/>
  <c r="S98" i="5"/>
  <c r="AF94" i="4"/>
  <c r="AG115" i="4"/>
  <c r="Z97" i="4"/>
  <c r="T100" i="4"/>
  <c r="L101" i="4" a="1"/>
  <c r="L101" i="4" s="1"/>
  <c r="V182" i="4"/>
  <c r="H99" i="4"/>
  <c r="S98" i="4"/>
  <c r="U98" i="4"/>
  <c r="X98" i="4" s="1"/>
  <c r="Y98" i="4" s="1"/>
  <c r="R99" i="4"/>
  <c r="AD95" i="4"/>
  <c r="AB95" i="4"/>
  <c r="W181" i="4"/>
  <c r="AA96" i="4"/>
  <c r="AC95" i="4"/>
  <c r="AE95" i="4" s="1"/>
  <c r="Z97" i="1"/>
  <c r="AD95" i="1"/>
  <c r="AB95" i="1"/>
  <c r="W181" i="1"/>
  <c r="U98" i="1"/>
  <c r="X98" i="1" s="1"/>
  <c r="Y98" i="1" s="1"/>
  <c r="R99" i="1"/>
  <c r="AF94" i="1"/>
  <c r="AG115" i="1" s="1"/>
  <c r="H99" i="1"/>
  <c r="V182" i="1"/>
  <c r="S98" i="1"/>
  <c r="L101" i="1" a="1"/>
  <c r="L101" i="1" s="1"/>
  <c r="T100" i="1"/>
  <c r="AC95" i="1"/>
  <c r="AE95" i="1" s="1"/>
  <c r="AA96" i="1"/>
  <c r="Z98" i="11" l="1"/>
  <c r="AF95" i="11"/>
  <c r="W182" i="11"/>
  <c r="AD96" i="11"/>
  <c r="AB96" i="11"/>
  <c r="V183" i="11"/>
  <c r="S99" i="11"/>
  <c r="H100" i="11"/>
  <c r="AG116" i="11"/>
  <c r="L102" i="11" a="1"/>
  <c r="L102" i="11" s="1"/>
  <c r="T101" i="11"/>
  <c r="AC96" i="11"/>
  <c r="AE96" i="11" s="1"/>
  <c r="AA97" i="11"/>
  <c r="U99" i="11"/>
  <c r="X99" i="11" s="1"/>
  <c r="Y99" i="11" s="1"/>
  <c r="R100" i="11"/>
  <c r="Z98" i="10"/>
  <c r="AD96" i="10"/>
  <c r="AB96" i="10"/>
  <c r="T100" i="10"/>
  <c r="L101" i="10" a="1"/>
  <c r="L101" i="10" s="1"/>
  <c r="U99" i="10"/>
  <c r="X99" i="10" s="1"/>
  <c r="Y99" i="10" s="1"/>
  <c r="R100" i="10"/>
  <c r="W182" i="10"/>
  <c r="AF95" i="10"/>
  <c r="V183" i="10"/>
  <c r="S99" i="10"/>
  <c r="H100" i="10"/>
  <c r="AG116" i="10"/>
  <c r="AC96" i="10"/>
  <c r="AE96" i="10" s="1"/>
  <c r="AA97" i="10"/>
  <c r="Z98" i="9"/>
  <c r="R100" i="9"/>
  <c r="U99" i="9"/>
  <c r="X99" i="9" s="1"/>
  <c r="Y99" i="9" s="1"/>
  <c r="AF95" i="9"/>
  <c r="V183" i="9"/>
  <c r="S99" i="9"/>
  <c r="H100" i="9"/>
  <c r="AD96" i="9"/>
  <c r="AB96" i="9"/>
  <c r="W182" i="9"/>
  <c r="AG116" i="9"/>
  <c r="AC96" i="9"/>
  <c r="AE96" i="9" s="1"/>
  <c r="AA97" i="9"/>
  <c r="T100" i="9"/>
  <c r="L101" i="9" a="1"/>
  <c r="L101" i="9" s="1"/>
  <c r="Z98" i="8"/>
  <c r="AD96" i="8"/>
  <c r="AB96" i="8"/>
  <c r="AF95" i="8"/>
  <c r="R100" i="8"/>
  <c r="U99" i="8"/>
  <c r="X99" i="8" s="1"/>
  <c r="Y99" i="8" s="1"/>
  <c r="AG116" i="8"/>
  <c r="V183" i="8"/>
  <c r="H100" i="8"/>
  <c r="S99" i="8"/>
  <c r="W182" i="8"/>
  <c r="AA97" i="8"/>
  <c r="AC96" i="8"/>
  <c r="AE96" i="8" s="1"/>
  <c r="L102" i="8" a="1"/>
  <c r="L102" i="8" s="1"/>
  <c r="T101" i="8"/>
  <c r="Z98" i="7"/>
  <c r="AF95" i="7"/>
  <c r="AG116" i="7" s="1"/>
  <c r="L101" i="7" a="1"/>
  <c r="L101" i="7" s="1"/>
  <c r="T100" i="7"/>
  <c r="AD96" i="7"/>
  <c r="AB96" i="7"/>
  <c r="V183" i="7"/>
  <c r="S99" i="7"/>
  <c r="H100" i="7"/>
  <c r="U99" i="7"/>
  <c r="X99" i="7" s="1"/>
  <c r="Y99" i="7" s="1"/>
  <c r="R100" i="7"/>
  <c r="AC96" i="7"/>
  <c r="AE96" i="7" s="1"/>
  <c r="AA97" i="7"/>
  <c r="W182" i="7"/>
  <c r="Z98" i="6"/>
  <c r="AD96" i="6"/>
  <c r="AB96" i="6"/>
  <c r="AF95" i="6"/>
  <c r="AG116" i="6" s="1"/>
  <c r="W182" i="6"/>
  <c r="L102" i="6" a="1"/>
  <c r="L102" i="6" s="1"/>
  <c r="T101" i="6"/>
  <c r="AC96" i="6"/>
  <c r="AE96" i="6" s="1"/>
  <c r="AA97" i="6"/>
  <c r="V183" i="6"/>
  <c r="H100" i="6"/>
  <c r="S99" i="6"/>
  <c r="U99" i="6"/>
  <c r="X99" i="6" s="1"/>
  <c r="Y99" i="6" s="1"/>
  <c r="R100" i="6"/>
  <c r="Z98" i="5"/>
  <c r="L102" i="5" a="1"/>
  <c r="L102" i="5" s="1"/>
  <c r="T101" i="5"/>
  <c r="AF95" i="5"/>
  <c r="AG116" i="5" s="1"/>
  <c r="U99" i="5"/>
  <c r="X99" i="5" s="1"/>
  <c r="Y99" i="5" s="1"/>
  <c r="R100" i="5"/>
  <c r="AD96" i="5"/>
  <c r="AB96" i="5"/>
  <c r="AC96" i="5"/>
  <c r="AE96" i="5" s="1"/>
  <c r="AA97" i="5"/>
  <c r="W182" i="5"/>
  <c r="V183" i="5"/>
  <c r="H100" i="5"/>
  <c r="S99" i="5"/>
  <c r="AF95" i="4"/>
  <c r="AG116" i="4" s="1"/>
  <c r="Z98" i="4"/>
  <c r="T101" i="4"/>
  <c r="L102" i="4" a="1"/>
  <c r="L102" i="4" s="1"/>
  <c r="AD96" i="4"/>
  <c r="AB96" i="4"/>
  <c r="W182" i="4"/>
  <c r="R100" i="4"/>
  <c r="U99" i="4"/>
  <c r="X99" i="4" s="1"/>
  <c r="Y99" i="4" s="1"/>
  <c r="S99" i="4"/>
  <c r="V183" i="4"/>
  <c r="H100" i="4"/>
  <c r="AC96" i="4"/>
  <c r="AE96" i="4" s="1"/>
  <c r="AA97" i="4"/>
  <c r="Z98" i="1"/>
  <c r="V183" i="1"/>
  <c r="H100" i="1"/>
  <c r="S99" i="1"/>
  <c r="L102" i="1" a="1"/>
  <c r="L102" i="1" s="1"/>
  <c r="T101" i="1"/>
  <c r="W182" i="1"/>
  <c r="U99" i="1"/>
  <c r="X99" i="1" s="1"/>
  <c r="Y99" i="1" s="1"/>
  <c r="R100" i="1"/>
  <c r="AC96" i="1"/>
  <c r="AE96" i="1" s="1"/>
  <c r="AA97" i="1"/>
  <c r="AD96" i="1"/>
  <c r="AB96" i="1"/>
  <c r="AF95" i="1"/>
  <c r="AG116" i="1" s="1"/>
  <c r="Z99" i="11" l="1"/>
  <c r="AF96" i="11"/>
  <c r="AG117" i="11" s="1"/>
  <c r="AD97" i="11"/>
  <c r="AB97" i="11"/>
  <c r="L103" i="11" a="1"/>
  <c r="L103" i="11" s="1"/>
  <c r="T102" i="11"/>
  <c r="W183" i="11"/>
  <c r="U100" i="11"/>
  <c r="X100" i="11" s="1"/>
  <c r="Y100" i="11" s="1"/>
  <c r="R101" i="11"/>
  <c r="AC97" i="11"/>
  <c r="AE97" i="11" s="1"/>
  <c r="AA98" i="11"/>
  <c r="V184" i="11"/>
  <c r="H101" i="11"/>
  <c r="S100" i="11"/>
  <c r="Z99" i="10"/>
  <c r="L102" i="10" a="1"/>
  <c r="L102" i="10" s="1"/>
  <c r="T101" i="10"/>
  <c r="V184" i="10"/>
  <c r="H101" i="10"/>
  <c r="S100" i="10"/>
  <c r="W183" i="10"/>
  <c r="U100" i="10"/>
  <c r="X100" i="10" s="1"/>
  <c r="Y100" i="10" s="1"/>
  <c r="R101" i="10"/>
  <c r="AD97" i="10"/>
  <c r="AB97" i="10"/>
  <c r="AC97" i="10"/>
  <c r="AE97" i="10" s="1"/>
  <c r="AA98" i="10"/>
  <c r="AF96" i="10"/>
  <c r="AG117" i="10" s="1"/>
  <c r="Z99" i="9"/>
  <c r="AD97" i="9"/>
  <c r="AB97" i="9"/>
  <c r="V184" i="9"/>
  <c r="H101" i="9"/>
  <c r="S100" i="9"/>
  <c r="W183" i="9"/>
  <c r="U100" i="9"/>
  <c r="X100" i="9" s="1"/>
  <c r="Y100" i="9" s="1"/>
  <c r="R101" i="9"/>
  <c r="L102" i="9" a="1"/>
  <c r="L102" i="9" s="1"/>
  <c r="T101" i="9"/>
  <c r="AC97" i="9"/>
  <c r="AE97" i="9" s="1"/>
  <c r="AA98" i="9"/>
  <c r="AF96" i="9"/>
  <c r="AG117" i="9" s="1"/>
  <c r="Z99" i="8"/>
  <c r="W183" i="8"/>
  <c r="AD97" i="8"/>
  <c r="AB97" i="8"/>
  <c r="V184" i="8"/>
  <c r="S100" i="8"/>
  <c r="H101" i="8"/>
  <c r="AF96" i="8"/>
  <c r="AG117" i="8" s="1"/>
  <c r="R101" i="8"/>
  <c r="U100" i="8"/>
  <c r="X100" i="8" s="1"/>
  <c r="Y100" i="8" s="1"/>
  <c r="AC97" i="8"/>
  <c r="AE97" i="8" s="1"/>
  <c r="AA98" i="8"/>
  <c r="T102" i="8"/>
  <c r="L103" i="8" a="1"/>
  <c r="L103" i="8" s="1"/>
  <c r="Z99" i="7"/>
  <c r="AF96" i="7"/>
  <c r="AG117" i="7" s="1"/>
  <c r="L102" i="7" a="1"/>
  <c r="L102" i="7" s="1"/>
  <c r="T101" i="7"/>
  <c r="V184" i="7"/>
  <c r="H101" i="7"/>
  <c r="S100" i="7"/>
  <c r="U100" i="7"/>
  <c r="X100" i="7" s="1"/>
  <c r="Y100" i="7" s="1"/>
  <c r="R101" i="7"/>
  <c r="AC97" i="7"/>
  <c r="AE97" i="7" s="1"/>
  <c r="AA98" i="7"/>
  <c r="AD97" i="7"/>
  <c r="AB97" i="7"/>
  <c r="W183" i="7"/>
  <c r="Z99" i="6"/>
  <c r="W183" i="6"/>
  <c r="AB97" i="6"/>
  <c r="AD97" i="6"/>
  <c r="V184" i="6"/>
  <c r="H101" i="6"/>
  <c r="S100" i="6"/>
  <c r="L103" i="6" a="1"/>
  <c r="L103" i="6" s="1"/>
  <c r="T102" i="6"/>
  <c r="AF96" i="6"/>
  <c r="AG117" i="6" s="1"/>
  <c r="U100" i="6"/>
  <c r="X100" i="6" s="1"/>
  <c r="Y100" i="6" s="1"/>
  <c r="R101" i="6"/>
  <c r="AA98" i="6"/>
  <c r="AC97" i="6"/>
  <c r="AE97" i="6" s="1"/>
  <c r="Z99" i="5"/>
  <c r="W183" i="5"/>
  <c r="AF96" i="5"/>
  <c r="U100" i="5"/>
  <c r="X100" i="5" s="1"/>
  <c r="Y100" i="5" s="1"/>
  <c r="R101" i="5"/>
  <c r="AG117" i="5"/>
  <c r="AD97" i="5"/>
  <c r="AB97" i="5"/>
  <c r="L103" i="5" a="1"/>
  <c r="L103" i="5" s="1"/>
  <c r="T102" i="5"/>
  <c r="AC97" i="5"/>
  <c r="AE97" i="5" s="1"/>
  <c r="AA98" i="5"/>
  <c r="V184" i="5"/>
  <c r="H101" i="5"/>
  <c r="S100" i="5"/>
  <c r="AF96" i="4"/>
  <c r="AG117" i="4" s="1"/>
  <c r="Z99" i="4"/>
  <c r="AD97" i="4"/>
  <c r="AB97" i="4"/>
  <c r="W183" i="4"/>
  <c r="U100" i="4"/>
  <c r="X100" i="4" s="1"/>
  <c r="Y100" i="4" s="1"/>
  <c r="R101" i="4"/>
  <c r="AC97" i="4"/>
  <c r="AE97" i="4" s="1"/>
  <c r="AA98" i="4"/>
  <c r="T102" i="4"/>
  <c r="L103" i="4" a="1"/>
  <c r="L103" i="4" s="1"/>
  <c r="V184" i="4"/>
  <c r="S100" i="4"/>
  <c r="H101" i="4"/>
  <c r="Z99" i="1"/>
  <c r="AD97" i="1"/>
  <c r="AB97" i="1"/>
  <c r="AF96" i="1"/>
  <c r="L103" i="1" a="1"/>
  <c r="L103" i="1" s="1"/>
  <c r="T102" i="1"/>
  <c r="U100" i="1"/>
  <c r="X100" i="1" s="1"/>
  <c r="Y100" i="1" s="1"/>
  <c r="R101" i="1"/>
  <c r="AG117" i="1"/>
  <c r="V184" i="1"/>
  <c r="H101" i="1"/>
  <c r="S100" i="1"/>
  <c r="W183" i="1"/>
  <c r="AA98" i="1"/>
  <c r="AC97" i="1"/>
  <c r="AE97" i="1" s="1"/>
  <c r="Z100" i="11" l="1"/>
  <c r="W184" i="11"/>
  <c r="AD98" i="11"/>
  <c r="AB98" i="11"/>
  <c r="U101" i="11"/>
  <c r="X101" i="11" s="1"/>
  <c r="Y101" i="11" s="1"/>
  <c r="R102" i="11"/>
  <c r="AF97" i="11"/>
  <c r="AG118" i="11" s="1"/>
  <c r="V185" i="11"/>
  <c r="H102" i="11"/>
  <c r="S101" i="11"/>
  <c r="AC98" i="11"/>
  <c r="AE98" i="11" s="1"/>
  <c r="AA99" i="11"/>
  <c r="L104" i="11" a="1"/>
  <c r="L104" i="11" s="1"/>
  <c r="T103" i="11"/>
  <c r="Z100" i="10"/>
  <c r="W184" i="10"/>
  <c r="AF97" i="10"/>
  <c r="AG118" i="10" s="1"/>
  <c r="AD98" i="10"/>
  <c r="AB98" i="10"/>
  <c r="R102" i="10"/>
  <c r="U101" i="10"/>
  <c r="X101" i="10" s="1"/>
  <c r="Y101" i="10" s="1"/>
  <c r="T102" i="10"/>
  <c r="L103" i="10" a="1"/>
  <c r="L103" i="10" s="1"/>
  <c r="AC98" i="10"/>
  <c r="AE98" i="10" s="1"/>
  <c r="AA99" i="10"/>
  <c r="V185" i="10"/>
  <c r="H102" i="10"/>
  <c r="S101" i="10"/>
  <c r="Z100" i="9"/>
  <c r="U101" i="9"/>
  <c r="X101" i="9" s="1"/>
  <c r="Y101" i="9" s="1"/>
  <c r="R102" i="9"/>
  <c r="V185" i="9"/>
  <c r="H102" i="9"/>
  <c r="S101" i="9"/>
  <c r="AF97" i="9"/>
  <c r="L103" i="9" a="1"/>
  <c r="L103" i="9" s="1"/>
  <c r="T102" i="9"/>
  <c r="AG118" i="9"/>
  <c r="AD98" i="9"/>
  <c r="AB98" i="9"/>
  <c r="AC98" i="9"/>
  <c r="AE98" i="9" s="1"/>
  <c r="AA99" i="9"/>
  <c r="W184" i="9"/>
  <c r="Z100" i="8"/>
  <c r="AD98" i="8"/>
  <c r="AB98" i="8"/>
  <c r="V185" i="8"/>
  <c r="S101" i="8"/>
  <c r="H102" i="8"/>
  <c r="U101" i="8"/>
  <c r="X101" i="8" s="1"/>
  <c r="Y101" i="8" s="1"/>
  <c r="R102" i="8"/>
  <c r="T103" i="8"/>
  <c r="L104" i="8" a="1"/>
  <c r="L104" i="8" s="1"/>
  <c r="AC98" i="8"/>
  <c r="AE98" i="8" s="1"/>
  <c r="AA99" i="8"/>
  <c r="AF97" i="8"/>
  <c r="AG118" i="8" s="1"/>
  <c r="W184" i="8"/>
  <c r="Z100" i="7"/>
  <c r="AF97" i="7"/>
  <c r="AG118" i="7"/>
  <c r="W184" i="7"/>
  <c r="U101" i="7"/>
  <c r="X101" i="7" s="1"/>
  <c r="Y101" i="7" s="1"/>
  <c r="R102" i="7"/>
  <c r="AD98" i="7"/>
  <c r="AB98" i="7"/>
  <c r="H102" i="7"/>
  <c r="S101" i="7"/>
  <c r="V185" i="7"/>
  <c r="AC98" i="7"/>
  <c r="AE98" i="7" s="1"/>
  <c r="AA99" i="7"/>
  <c r="L103" i="7" a="1"/>
  <c r="L103" i="7" s="1"/>
  <c r="T102" i="7"/>
  <c r="Z100" i="6"/>
  <c r="R102" i="6"/>
  <c r="U101" i="6"/>
  <c r="X101" i="6" s="1"/>
  <c r="Y101" i="6" s="1"/>
  <c r="W184" i="6"/>
  <c r="T103" i="6"/>
  <c r="L104" i="6" a="1"/>
  <c r="L104" i="6" s="1"/>
  <c r="AF97" i="6"/>
  <c r="AG118" i="6" s="1"/>
  <c r="AA99" i="6"/>
  <c r="AC98" i="6"/>
  <c r="AE98" i="6" s="1"/>
  <c r="V185" i="6"/>
  <c r="H102" i="6"/>
  <c r="S101" i="6"/>
  <c r="AD98" i="6"/>
  <c r="AB98" i="6"/>
  <c r="Z100" i="5"/>
  <c r="AD98" i="5"/>
  <c r="AB98" i="5"/>
  <c r="W184" i="5"/>
  <c r="L104" i="5" a="1"/>
  <c r="L104" i="5" s="1"/>
  <c r="T103" i="5"/>
  <c r="AF97" i="5"/>
  <c r="AG118" i="5" s="1"/>
  <c r="AC98" i="5"/>
  <c r="AE98" i="5" s="1"/>
  <c r="AA99" i="5"/>
  <c r="U101" i="5"/>
  <c r="X101" i="5" s="1"/>
  <c r="Y101" i="5" s="1"/>
  <c r="R102" i="5"/>
  <c r="V185" i="5"/>
  <c r="H102" i="5"/>
  <c r="S101" i="5"/>
  <c r="AF97" i="4"/>
  <c r="AG118" i="4" s="1"/>
  <c r="Z100" i="4"/>
  <c r="T103" i="4"/>
  <c r="L104" i="4" a="1"/>
  <c r="L104" i="4" s="1"/>
  <c r="U101" i="4"/>
  <c r="X101" i="4" s="1"/>
  <c r="Y101" i="4" s="1"/>
  <c r="R102" i="4"/>
  <c r="AD98" i="4"/>
  <c r="AB98" i="4"/>
  <c r="V185" i="4"/>
  <c r="H102" i="4"/>
  <c r="S101" i="4"/>
  <c r="AA99" i="4"/>
  <c r="AC98" i="4"/>
  <c r="AE98" i="4" s="1"/>
  <c r="W184" i="4"/>
  <c r="Z100" i="1"/>
  <c r="W184" i="1"/>
  <c r="T103" i="1"/>
  <c r="L104" i="1" a="1"/>
  <c r="L104" i="1" s="1"/>
  <c r="V185" i="1"/>
  <c r="H102" i="1"/>
  <c r="S101" i="1"/>
  <c r="R102" i="1"/>
  <c r="U101" i="1"/>
  <c r="X101" i="1" s="1"/>
  <c r="Y101" i="1" s="1"/>
  <c r="AF97" i="1"/>
  <c r="AG118" i="1" s="1"/>
  <c r="AA99" i="1"/>
  <c r="AC98" i="1"/>
  <c r="AE98" i="1" s="1"/>
  <c r="AD98" i="1"/>
  <c r="AB98" i="1"/>
  <c r="Z101" i="11" l="1"/>
  <c r="AD99" i="11"/>
  <c r="AB99" i="11"/>
  <c r="W185" i="11"/>
  <c r="U102" i="11"/>
  <c r="X102" i="11" s="1"/>
  <c r="Y102" i="11" s="1"/>
  <c r="R103" i="11"/>
  <c r="AF98" i="11"/>
  <c r="AG119" i="11" s="1"/>
  <c r="V186" i="11"/>
  <c r="H103" i="11"/>
  <c r="S102" i="11"/>
  <c r="AC99" i="11"/>
  <c r="AE99" i="11" s="1"/>
  <c r="AA100" i="11"/>
  <c r="L105" i="11" a="1"/>
  <c r="L105" i="11" s="1"/>
  <c r="T104" i="11"/>
  <c r="Z101" i="10"/>
  <c r="AF98" i="10"/>
  <c r="AG119" i="10" s="1"/>
  <c r="AD99" i="10"/>
  <c r="AB99" i="10"/>
  <c r="W185" i="10"/>
  <c r="U102" i="10"/>
  <c r="X102" i="10" s="1"/>
  <c r="Y102" i="10" s="1"/>
  <c r="R103" i="10"/>
  <c r="AA100" i="10"/>
  <c r="AC99" i="10"/>
  <c r="AE99" i="10" s="1"/>
  <c r="L104" i="10" a="1"/>
  <c r="L104" i="10" s="1"/>
  <c r="T103" i="10"/>
  <c r="V186" i="10"/>
  <c r="H103" i="10"/>
  <c r="S102" i="10"/>
  <c r="Z101" i="9"/>
  <c r="AF98" i="9"/>
  <c r="AG119" i="9" s="1"/>
  <c r="L104" i="9" a="1"/>
  <c r="L104" i="9" s="1"/>
  <c r="T103" i="9"/>
  <c r="W185" i="9"/>
  <c r="V186" i="9"/>
  <c r="H103" i="9"/>
  <c r="S102" i="9"/>
  <c r="U102" i="9"/>
  <c r="X102" i="9" s="1"/>
  <c r="Y102" i="9" s="1"/>
  <c r="R103" i="9"/>
  <c r="AC99" i="9"/>
  <c r="AE99" i="9" s="1"/>
  <c r="AA100" i="9"/>
  <c r="AD99" i="9"/>
  <c r="AB99" i="9"/>
  <c r="Z101" i="8"/>
  <c r="AF98" i="8"/>
  <c r="AG119" i="8"/>
  <c r="AB99" i="8"/>
  <c r="AD99" i="8"/>
  <c r="U102" i="8"/>
  <c r="X102" i="8" s="1"/>
  <c r="Y102" i="8" s="1"/>
  <c r="R103" i="8"/>
  <c r="AC99" i="8"/>
  <c r="AE99" i="8" s="1"/>
  <c r="AA100" i="8"/>
  <c r="T104" i="8"/>
  <c r="L105" i="8" a="1"/>
  <c r="L105" i="8" s="1"/>
  <c r="V186" i="8"/>
  <c r="H103" i="8"/>
  <c r="S102" i="8"/>
  <c r="W185" i="8"/>
  <c r="Z101" i="7"/>
  <c r="AF98" i="7"/>
  <c r="AG119" i="7" s="1"/>
  <c r="V186" i="7"/>
  <c r="H103" i="7"/>
  <c r="S102" i="7"/>
  <c r="AD99" i="7"/>
  <c r="AB99" i="7"/>
  <c r="W185" i="7"/>
  <c r="U102" i="7"/>
  <c r="X102" i="7" s="1"/>
  <c r="Y102" i="7" s="1"/>
  <c r="R103" i="7"/>
  <c r="AC99" i="7"/>
  <c r="AE99" i="7" s="1"/>
  <c r="AA100" i="7"/>
  <c r="L104" i="7" a="1"/>
  <c r="L104" i="7" s="1"/>
  <c r="T103" i="7"/>
  <c r="Z101" i="6"/>
  <c r="V186" i="6"/>
  <c r="S102" i="6"/>
  <c r="H103" i="6"/>
  <c r="W185" i="6"/>
  <c r="T104" i="6"/>
  <c r="L105" i="6" a="1"/>
  <c r="L105" i="6" s="1"/>
  <c r="AF98" i="6"/>
  <c r="AG119" i="6" s="1"/>
  <c r="R103" i="6"/>
  <c r="U102" i="6"/>
  <c r="X102" i="6" s="1"/>
  <c r="Y102" i="6" s="1"/>
  <c r="AB99" i="6"/>
  <c r="AD99" i="6"/>
  <c r="AC99" i="6"/>
  <c r="AE99" i="6" s="1"/>
  <c r="AA100" i="6"/>
  <c r="Z101" i="5"/>
  <c r="AF98" i="5"/>
  <c r="AG119" i="5" s="1"/>
  <c r="W185" i="5"/>
  <c r="AD99" i="5"/>
  <c r="AB99" i="5"/>
  <c r="R103" i="5"/>
  <c r="U102" i="5"/>
  <c r="X102" i="5" s="1"/>
  <c r="Y102" i="5" s="1"/>
  <c r="T104" i="5"/>
  <c r="L105" i="5" a="1"/>
  <c r="L105" i="5" s="1"/>
  <c r="AA100" i="5"/>
  <c r="AC99" i="5"/>
  <c r="AE99" i="5" s="1"/>
  <c r="V186" i="5"/>
  <c r="H103" i="5"/>
  <c r="S102" i="5"/>
  <c r="AF98" i="4"/>
  <c r="AG119" i="4" s="1"/>
  <c r="Z101" i="4"/>
  <c r="AD99" i="4"/>
  <c r="AB99" i="4"/>
  <c r="V186" i="4"/>
  <c r="H103" i="4"/>
  <c r="S102" i="4"/>
  <c r="W185" i="4"/>
  <c r="U102" i="4"/>
  <c r="X102" i="4" s="1"/>
  <c r="Y102" i="4" s="1"/>
  <c r="R103" i="4"/>
  <c r="L105" i="4" a="1"/>
  <c r="L105" i="4" s="1"/>
  <c r="T104" i="4"/>
  <c r="AA100" i="4"/>
  <c r="AC99" i="4"/>
  <c r="AE99" i="4" s="1"/>
  <c r="Z101" i="1"/>
  <c r="AB99" i="1"/>
  <c r="AD99" i="1"/>
  <c r="V186" i="1"/>
  <c r="S102" i="1"/>
  <c r="H103" i="1"/>
  <c r="T104" i="1"/>
  <c r="L105" i="1" a="1"/>
  <c r="L105" i="1" s="1"/>
  <c r="R103" i="1"/>
  <c r="U102" i="1"/>
  <c r="X102" i="1" s="1"/>
  <c r="Y102" i="1" s="1"/>
  <c r="W185" i="1"/>
  <c r="AC99" i="1"/>
  <c r="AE99" i="1" s="1"/>
  <c r="AA100" i="1"/>
  <c r="AF98" i="1"/>
  <c r="AG119" i="1" s="1"/>
  <c r="Z102" i="11" l="1"/>
  <c r="AF99" i="11"/>
  <c r="W186" i="11"/>
  <c r="V187" i="11"/>
  <c r="H104" i="11"/>
  <c r="S103" i="11"/>
  <c r="AD100" i="11"/>
  <c r="AB100" i="11"/>
  <c r="AG120" i="11"/>
  <c r="R104" i="11"/>
  <c r="U103" i="11"/>
  <c r="X103" i="11" s="1"/>
  <c r="Y103" i="11" s="1"/>
  <c r="AA101" i="11"/>
  <c r="AC100" i="11"/>
  <c r="AE100" i="11" s="1"/>
  <c r="T105" i="11"/>
  <c r="L106" i="11" a="1"/>
  <c r="L106" i="11" s="1"/>
  <c r="Z102" i="10"/>
  <c r="AF99" i="10"/>
  <c r="AD100" i="10"/>
  <c r="AB100" i="10"/>
  <c r="L105" i="10" a="1"/>
  <c r="L105" i="10" s="1"/>
  <c r="T104" i="10"/>
  <c r="AG120" i="10"/>
  <c r="U103" i="10"/>
  <c r="X103" i="10" s="1"/>
  <c r="Y103" i="10" s="1"/>
  <c r="R104" i="10"/>
  <c r="AC100" i="10"/>
  <c r="AE100" i="10" s="1"/>
  <c r="AA101" i="10"/>
  <c r="W186" i="10"/>
  <c r="V187" i="10"/>
  <c r="H104" i="10"/>
  <c r="S103" i="10"/>
  <c r="Z102" i="9"/>
  <c r="AD100" i="9"/>
  <c r="AB100" i="9"/>
  <c r="V187" i="9"/>
  <c r="H104" i="9"/>
  <c r="S103" i="9"/>
  <c r="L105" i="9" a="1"/>
  <c r="L105" i="9" s="1"/>
  <c r="T104" i="9"/>
  <c r="W186" i="9"/>
  <c r="AF99" i="9"/>
  <c r="AG120" i="9" s="1"/>
  <c r="AC100" i="9"/>
  <c r="AE100" i="9" s="1"/>
  <c r="AA101" i="9"/>
  <c r="R104" i="9"/>
  <c r="U103" i="9"/>
  <c r="X103" i="9" s="1"/>
  <c r="Y103" i="9" s="1"/>
  <c r="Z102" i="8"/>
  <c r="W186" i="8"/>
  <c r="U103" i="8"/>
  <c r="X103" i="8" s="1"/>
  <c r="Y103" i="8" s="1"/>
  <c r="R104" i="8"/>
  <c r="AF99" i="8"/>
  <c r="L106" i="8" a="1"/>
  <c r="L106" i="8" s="1"/>
  <c r="T105" i="8"/>
  <c r="AD100" i="8"/>
  <c r="AB100" i="8"/>
  <c r="V187" i="8"/>
  <c r="H104" i="8"/>
  <c r="S103" i="8"/>
  <c r="AG120" i="8"/>
  <c r="AA101" i="8"/>
  <c r="AC100" i="8"/>
  <c r="AE100" i="8" s="1"/>
  <c r="Z102" i="7"/>
  <c r="V187" i="7"/>
  <c r="H104" i="7"/>
  <c r="S103" i="7"/>
  <c r="AD100" i="7"/>
  <c r="AB100" i="7"/>
  <c r="R104" i="7"/>
  <c r="U103" i="7"/>
  <c r="X103" i="7" s="1"/>
  <c r="Y103" i="7" s="1"/>
  <c r="W186" i="7"/>
  <c r="AF99" i="7"/>
  <c r="AG120" i="7" s="1"/>
  <c r="AC100" i="7"/>
  <c r="AE100" i="7" s="1"/>
  <c r="AA101" i="7"/>
  <c r="L105" i="7" a="1"/>
  <c r="L105" i="7" s="1"/>
  <c r="T104" i="7"/>
  <c r="Z102" i="6"/>
  <c r="T105" i="6"/>
  <c r="L106" i="6" a="1"/>
  <c r="L106" i="6" s="1"/>
  <c r="V187" i="6"/>
  <c r="S103" i="6"/>
  <c r="H104" i="6"/>
  <c r="W186" i="6"/>
  <c r="AC100" i="6"/>
  <c r="AE100" i="6" s="1"/>
  <c r="AA101" i="6"/>
  <c r="AF99" i="6"/>
  <c r="AG120" i="6" s="1"/>
  <c r="U103" i="6"/>
  <c r="X103" i="6" s="1"/>
  <c r="Y103" i="6" s="1"/>
  <c r="R104" i="6"/>
  <c r="AD100" i="6"/>
  <c r="AB100" i="6"/>
  <c r="Z102" i="5"/>
  <c r="AB100" i="5"/>
  <c r="AD100" i="5"/>
  <c r="AF99" i="5"/>
  <c r="R104" i="5"/>
  <c r="U103" i="5"/>
  <c r="X103" i="5" s="1"/>
  <c r="Y103" i="5" s="1"/>
  <c r="W186" i="5"/>
  <c r="AG120" i="5"/>
  <c r="AA101" i="5"/>
  <c r="AC100" i="5"/>
  <c r="AE100" i="5" s="1"/>
  <c r="T105" i="5"/>
  <c r="L106" i="5" a="1"/>
  <c r="L106" i="5" s="1"/>
  <c r="V187" i="5"/>
  <c r="H104" i="5"/>
  <c r="S103" i="5"/>
  <c r="AF99" i="4"/>
  <c r="AG120" i="4"/>
  <c r="Z102" i="4"/>
  <c r="L106" i="4" a="1"/>
  <c r="L106" i="4" s="1"/>
  <c r="T105" i="4"/>
  <c r="V187" i="4"/>
  <c r="H104" i="4"/>
  <c r="S103" i="4"/>
  <c r="W186" i="4"/>
  <c r="AC100" i="4"/>
  <c r="AE100" i="4" s="1"/>
  <c r="AA101" i="4"/>
  <c r="U103" i="4"/>
  <c r="X103" i="4" s="1"/>
  <c r="Y103" i="4" s="1"/>
  <c r="R104" i="4"/>
  <c r="AD100" i="4"/>
  <c r="AB100" i="4"/>
  <c r="T105" i="1"/>
  <c r="L106" i="1" a="1"/>
  <c r="L106" i="1" s="1"/>
  <c r="Z102" i="1"/>
  <c r="AD100" i="1"/>
  <c r="AB100" i="1"/>
  <c r="U103" i="1"/>
  <c r="X103" i="1" s="1"/>
  <c r="Y103" i="1" s="1"/>
  <c r="R104" i="1"/>
  <c r="W186" i="1"/>
  <c r="AF99" i="1"/>
  <c r="AG120" i="1" s="1"/>
  <c r="V187" i="1"/>
  <c r="S103" i="1"/>
  <c r="H104" i="1"/>
  <c r="AC100" i="1"/>
  <c r="AE100" i="1" s="1"/>
  <c r="AA101" i="1"/>
  <c r="Z103" i="11" l="1"/>
  <c r="R105" i="11"/>
  <c r="U104" i="11"/>
  <c r="X104" i="11" s="1"/>
  <c r="Y104" i="11" s="1"/>
  <c r="V188" i="11"/>
  <c r="H105" i="11"/>
  <c r="S104" i="11"/>
  <c r="AB101" i="11"/>
  <c r="AD101" i="11"/>
  <c r="AF100" i="11"/>
  <c r="AG121" i="11" s="1"/>
  <c r="T106" i="11"/>
  <c r="L107" i="11" a="1"/>
  <c r="L107" i="11" s="1"/>
  <c r="AA102" i="11"/>
  <c r="AC101" i="11"/>
  <c r="AE101" i="11" s="1"/>
  <c r="W187" i="11"/>
  <c r="Z103" i="10"/>
  <c r="R105" i="10"/>
  <c r="U104" i="10"/>
  <c r="X104" i="10" s="1"/>
  <c r="Y104" i="10" s="1"/>
  <c r="AD101" i="10"/>
  <c r="AB101" i="10"/>
  <c r="W187" i="10"/>
  <c r="T105" i="10"/>
  <c r="L106" i="10" a="1"/>
  <c r="L106" i="10" s="1"/>
  <c r="AC101" i="10"/>
  <c r="AE101" i="10" s="1"/>
  <c r="AA102" i="10"/>
  <c r="AF100" i="10"/>
  <c r="AG121" i="10" s="1"/>
  <c r="V188" i="10"/>
  <c r="H105" i="10"/>
  <c r="S104" i="10"/>
  <c r="Z103" i="9"/>
  <c r="R105" i="9"/>
  <c r="U104" i="9"/>
  <c r="X104" i="9" s="1"/>
  <c r="Y104" i="9" s="1"/>
  <c r="V188" i="9"/>
  <c r="S104" i="9"/>
  <c r="H105" i="9"/>
  <c r="W187" i="9"/>
  <c r="AF100" i="9"/>
  <c r="AG121" i="9" s="1"/>
  <c r="AB101" i="9"/>
  <c r="AD101" i="9"/>
  <c r="AA102" i="9"/>
  <c r="AC101" i="9"/>
  <c r="AE101" i="9" s="1"/>
  <c r="T105" i="9"/>
  <c r="L106" i="9" a="1"/>
  <c r="L106" i="9" s="1"/>
  <c r="Z103" i="8"/>
  <c r="L107" i="8" a="1"/>
  <c r="L107" i="8" s="1"/>
  <c r="T106" i="8"/>
  <c r="V188" i="8"/>
  <c r="H105" i="8"/>
  <c r="S104" i="8"/>
  <c r="W187" i="8"/>
  <c r="AF100" i="8"/>
  <c r="AG121" i="8" s="1"/>
  <c r="AC101" i="8"/>
  <c r="AE101" i="8" s="1"/>
  <c r="AA102" i="8"/>
  <c r="U104" i="8"/>
  <c r="X104" i="8" s="1"/>
  <c r="Y104" i="8" s="1"/>
  <c r="R105" i="8"/>
  <c r="AD101" i="8"/>
  <c r="AB101" i="8"/>
  <c r="Z103" i="7"/>
  <c r="AF100" i="7"/>
  <c r="AG121" i="7" s="1"/>
  <c r="AB101" i="7"/>
  <c r="AD101" i="7"/>
  <c r="R105" i="7"/>
  <c r="U104" i="7"/>
  <c r="X104" i="7" s="1"/>
  <c r="Y104" i="7" s="1"/>
  <c r="V188" i="7"/>
  <c r="H105" i="7"/>
  <c r="S104" i="7"/>
  <c r="W187" i="7"/>
  <c r="AA102" i="7"/>
  <c r="AC101" i="7"/>
  <c r="AE101" i="7" s="1"/>
  <c r="T105" i="7"/>
  <c r="L106" i="7" a="1"/>
  <c r="L106" i="7" s="1"/>
  <c r="Z103" i="6"/>
  <c r="U104" i="6"/>
  <c r="X104" i="6" s="1"/>
  <c r="Y104" i="6" s="1"/>
  <c r="R105" i="6"/>
  <c r="AD101" i="6"/>
  <c r="AB101" i="6"/>
  <c r="L107" i="6" a="1"/>
  <c r="L107" i="6" s="1"/>
  <c r="T106" i="6"/>
  <c r="AC101" i="6"/>
  <c r="AE101" i="6" s="1"/>
  <c r="AA102" i="6"/>
  <c r="AF100" i="6"/>
  <c r="AG121" i="6" s="1"/>
  <c r="V188" i="6"/>
  <c r="H105" i="6"/>
  <c r="S104" i="6"/>
  <c r="W187" i="6"/>
  <c r="Z103" i="5"/>
  <c r="T106" i="5"/>
  <c r="L107" i="5" a="1"/>
  <c r="L107" i="5" s="1"/>
  <c r="AD101" i="5"/>
  <c r="AB101" i="5"/>
  <c r="W187" i="5"/>
  <c r="AF100" i="5"/>
  <c r="R105" i="5"/>
  <c r="U104" i="5"/>
  <c r="X104" i="5" s="1"/>
  <c r="Y104" i="5" s="1"/>
  <c r="AG121" i="5"/>
  <c r="AC101" i="5"/>
  <c r="AE101" i="5" s="1"/>
  <c r="AA102" i="5"/>
  <c r="V188" i="5"/>
  <c r="S104" i="5"/>
  <c r="H105" i="5"/>
  <c r="AF100" i="4"/>
  <c r="AG121" i="4" s="1"/>
  <c r="Z103" i="4"/>
  <c r="U104" i="4"/>
  <c r="X104" i="4" s="1"/>
  <c r="Y104" i="4" s="1"/>
  <c r="R105" i="4"/>
  <c r="AD101" i="4"/>
  <c r="AB101" i="4"/>
  <c r="W187" i="4"/>
  <c r="V188" i="4"/>
  <c r="H105" i="4"/>
  <c r="S104" i="4"/>
  <c r="AC101" i="4"/>
  <c r="AE101" i="4" s="1"/>
  <c r="AA102" i="4"/>
  <c r="L107" i="4" a="1"/>
  <c r="L107" i="4" s="1"/>
  <c r="T106" i="4"/>
  <c r="Z103" i="1"/>
  <c r="V188" i="1"/>
  <c r="H105" i="1"/>
  <c r="S104" i="1"/>
  <c r="AC101" i="1"/>
  <c r="AE101" i="1" s="1"/>
  <c r="AA102" i="1"/>
  <c r="W187" i="1"/>
  <c r="L107" i="1" a="1"/>
  <c r="L107" i="1" s="1"/>
  <c r="T106" i="1"/>
  <c r="U104" i="1"/>
  <c r="X104" i="1" s="1"/>
  <c r="Y104" i="1" s="1"/>
  <c r="R105" i="1"/>
  <c r="AD101" i="1"/>
  <c r="AB101" i="1"/>
  <c r="AF100" i="1"/>
  <c r="AG121" i="1" s="1"/>
  <c r="Z104" i="11" l="1"/>
  <c r="T107" i="11"/>
  <c r="L108" i="11" a="1"/>
  <c r="L108" i="11" s="1"/>
  <c r="V189" i="11"/>
  <c r="S105" i="11"/>
  <c r="H106" i="11"/>
  <c r="W188" i="11"/>
  <c r="AF101" i="11"/>
  <c r="AD102" i="11"/>
  <c r="AB102" i="11"/>
  <c r="R106" i="11"/>
  <c r="U105" i="11"/>
  <c r="X105" i="11" s="1"/>
  <c r="Y105" i="11" s="1"/>
  <c r="AG122" i="11"/>
  <c r="AC102" i="11"/>
  <c r="AE102" i="11" s="1"/>
  <c r="AA103" i="11"/>
  <c r="Z104" i="10"/>
  <c r="AD102" i="10"/>
  <c r="AB102" i="10"/>
  <c r="AF101" i="10"/>
  <c r="T106" i="10"/>
  <c r="L107" i="10" a="1"/>
  <c r="L107" i="10" s="1"/>
  <c r="AG122" i="10"/>
  <c r="W188" i="10"/>
  <c r="U105" i="10"/>
  <c r="X105" i="10" s="1"/>
  <c r="Y105" i="10" s="1"/>
  <c r="R106" i="10"/>
  <c r="AA103" i="10"/>
  <c r="AC102" i="10"/>
  <c r="AE102" i="10" s="1"/>
  <c r="V189" i="10"/>
  <c r="H106" i="10"/>
  <c r="S105" i="10"/>
  <c r="Z104" i="9"/>
  <c r="W188" i="9"/>
  <c r="AF101" i="9"/>
  <c r="AG122" i="9" s="1"/>
  <c r="U105" i="9"/>
  <c r="X105" i="9" s="1"/>
  <c r="Y105" i="9" s="1"/>
  <c r="R106" i="9"/>
  <c r="T106" i="9"/>
  <c r="L107" i="9" a="1"/>
  <c r="L107" i="9" s="1"/>
  <c r="AC102" i="9"/>
  <c r="AE102" i="9" s="1"/>
  <c r="AA103" i="9"/>
  <c r="AB102" i="9"/>
  <c r="AD102" i="9"/>
  <c r="V189" i="9"/>
  <c r="H106" i="9"/>
  <c r="S105" i="9"/>
  <c r="Z104" i="8"/>
  <c r="U105" i="8"/>
  <c r="X105" i="8" s="1"/>
  <c r="Y105" i="8" s="1"/>
  <c r="R106" i="8"/>
  <c r="W188" i="8"/>
  <c r="AF101" i="8"/>
  <c r="AG122" i="8" s="1"/>
  <c r="V189" i="8"/>
  <c r="H106" i="8"/>
  <c r="S105" i="8"/>
  <c r="L108" i="8" a="1"/>
  <c r="L108" i="8" s="1"/>
  <c r="T107" i="8"/>
  <c r="AD102" i="8"/>
  <c r="AB102" i="8"/>
  <c r="AA103" i="8"/>
  <c r="AC102" i="8"/>
  <c r="AE102" i="8" s="1"/>
  <c r="Z104" i="7"/>
  <c r="R106" i="7"/>
  <c r="U105" i="7"/>
  <c r="X105" i="7" s="1"/>
  <c r="Y105" i="7" s="1"/>
  <c r="W188" i="7"/>
  <c r="AF101" i="7"/>
  <c r="AG122" i="7" s="1"/>
  <c r="V189" i="7"/>
  <c r="H106" i="7"/>
  <c r="S105" i="7"/>
  <c r="AD102" i="7"/>
  <c r="AB102" i="7"/>
  <c r="T106" i="7"/>
  <c r="L107" i="7" a="1"/>
  <c r="L107" i="7" s="1"/>
  <c r="AA103" i="7"/>
  <c r="AC102" i="7"/>
  <c r="AE102" i="7" s="1"/>
  <c r="Z104" i="6"/>
  <c r="AD102" i="6"/>
  <c r="AB102" i="6"/>
  <c r="AF101" i="6"/>
  <c r="AG122" i="6" s="1"/>
  <c r="U105" i="6"/>
  <c r="X105" i="6" s="1"/>
  <c r="Y105" i="6" s="1"/>
  <c r="R106" i="6"/>
  <c r="V189" i="6"/>
  <c r="H106" i="6"/>
  <c r="S105" i="6"/>
  <c r="W188" i="6"/>
  <c r="AC102" i="6"/>
  <c r="AE102" i="6" s="1"/>
  <c r="AA103" i="6"/>
  <c r="L108" i="6" a="1"/>
  <c r="L108" i="6" s="1"/>
  <c r="T107" i="6"/>
  <c r="Z104" i="5"/>
  <c r="U105" i="5"/>
  <c r="X105" i="5" s="1"/>
  <c r="Y105" i="5" s="1"/>
  <c r="R106" i="5"/>
  <c r="AD102" i="5"/>
  <c r="AB102" i="5"/>
  <c r="AF101" i="5"/>
  <c r="AG122" i="5" s="1"/>
  <c r="W188" i="5"/>
  <c r="AC102" i="5"/>
  <c r="AE102" i="5" s="1"/>
  <c r="AA103" i="5"/>
  <c r="L108" i="5" a="1"/>
  <c r="L108" i="5" s="1"/>
  <c r="T107" i="5"/>
  <c r="V189" i="5"/>
  <c r="S105" i="5"/>
  <c r="H106" i="5"/>
  <c r="AF101" i="4"/>
  <c r="AG122" i="4"/>
  <c r="Z104" i="4"/>
  <c r="L108" i="4" a="1"/>
  <c r="L108" i="4" s="1"/>
  <c r="T107" i="4"/>
  <c r="W188" i="4"/>
  <c r="AA103" i="4"/>
  <c r="AC102" i="4"/>
  <c r="AE102" i="4" s="1"/>
  <c r="AD102" i="4"/>
  <c r="AB102" i="4"/>
  <c r="V189" i="4"/>
  <c r="H106" i="4"/>
  <c r="S105" i="4"/>
  <c r="U105" i="4"/>
  <c r="X105" i="4" s="1"/>
  <c r="Y105" i="4" s="1"/>
  <c r="R106" i="4"/>
  <c r="Z104" i="1"/>
  <c r="U105" i="1"/>
  <c r="X105" i="1" s="1"/>
  <c r="Y105" i="1" s="1"/>
  <c r="R106" i="1"/>
  <c r="AD102" i="1"/>
  <c r="AB102" i="1"/>
  <c r="W188" i="1"/>
  <c r="L108" i="1" a="1"/>
  <c r="L108" i="1" s="1"/>
  <c r="T107" i="1"/>
  <c r="AC102" i="1"/>
  <c r="AE102" i="1" s="1"/>
  <c r="AA103" i="1"/>
  <c r="AF101" i="1"/>
  <c r="AG122" i="1" s="1"/>
  <c r="V189" i="1"/>
  <c r="H106" i="1"/>
  <c r="S105" i="1"/>
  <c r="Z105" i="11" l="1"/>
  <c r="U106" i="11"/>
  <c r="X106" i="11" s="1"/>
  <c r="Y106" i="11" s="1"/>
  <c r="R107" i="11"/>
  <c r="V190" i="11"/>
  <c r="S106" i="11"/>
  <c r="H107" i="11"/>
  <c r="W189" i="11"/>
  <c r="L109" i="11" a="1"/>
  <c r="L109" i="11" s="1"/>
  <c r="T108" i="11"/>
  <c r="AD103" i="11"/>
  <c r="AB103" i="11"/>
  <c r="AC103" i="11"/>
  <c r="AE103" i="11" s="1"/>
  <c r="AA104" i="11"/>
  <c r="AF102" i="11"/>
  <c r="AG123" i="11" s="1"/>
  <c r="Z105" i="10"/>
  <c r="AB103" i="10"/>
  <c r="AD103" i="10"/>
  <c r="AF102" i="10"/>
  <c r="AG123" i="10" s="1"/>
  <c r="W189" i="10"/>
  <c r="R107" i="10"/>
  <c r="U106" i="10"/>
  <c r="X106" i="10" s="1"/>
  <c r="Y106" i="10" s="1"/>
  <c r="L108" i="10" a="1"/>
  <c r="L108" i="10" s="1"/>
  <c r="T107" i="10"/>
  <c r="AA104" i="10"/>
  <c r="AC103" i="10"/>
  <c r="AE103" i="10" s="1"/>
  <c r="V190" i="10"/>
  <c r="H107" i="10"/>
  <c r="S106" i="10"/>
  <c r="Z105" i="9"/>
  <c r="W189" i="9"/>
  <c r="L108" i="9" a="1"/>
  <c r="L108" i="9" s="1"/>
  <c r="T107" i="9"/>
  <c r="AD103" i="9"/>
  <c r="AB103" i="9"/>
  <c r="AF102" i="9"/>
  <c r="AG123" i="9" s="1"/>
  <c r="AC103" i="9"/>
  <c r="AE103" i="9" s="1"/>
  <c r="AA104" i="9"/>
  <c r="U106" i="9"/>
  <c r="X106" i="9" s="1"/>
  <c r="Y106" i="9" s="1"/>
  <c r="R107" i="9"/>
  <c r="V190" i="9"/>
  <c r="H107" i="9"/>
  <c r="S106" i="9"/>
  <c r="Z105" i="8"/>
  <c r="W189" i="8"/>
  <c r="AB103" i="8"/>
  <c r="AD103" i="8"/>
  <c r="R107" i="8"/>
  <c r="U106" i="8"/>
  <c r="X106" i="8" s="1"/>
  <c r="Y106" i="8" s="1"/>
  <c r="V190" i="8"/>
  <c r="H107" i="8"/>
  <c r="S106" i="8"/>
  <c r="AA104" i="8"/>
  <c r="AC103" i="8"/>
  <c r="AE103" i="8" s="1"/>
  <c r="L109" i="8" a="1"/>
  <c r="L109" i="8" s="1"/>
  <c r="T108" i="8"/>
  <c r="AF102" i="8"/>
  <c r="AG123" i="8" s="1"/>
  <c r="Z105" i="7"/>
  <c r="T107" i="7"/>
  <c r="L108" i="7" a="1"/>
  <c r="L108" i="7" s="1"/>
  <c r="AD103" i="7"/>
  <c r="AB103" i="7"/>
  <c r="V190" i="7"/>
  <c r="S106" i="7"/>
  <c r="H107" i="7"/>
  <c r="R107" i="7"/>
  <c r="U106" i="7"/>
  <c r="X106" i="7" s="1"/>
  <c r="Y106" i="7" s="1"/>
  <c r="AC103" i="7"/>
  <c r="AE103" i="7" s="1"/>
  <c r="AA104" i="7"/>
  <c r="W189" i="7"/>
  <c r="AF102" i="7"/>
  <c r="AG123" i="7" s="1"/>
  <c r="Z105" i="6"/>
  <c r="AF102" i="6"/>
  <c r="AG123" i="6" s="1"/>
  <c r="AD103" i="6"/>
  <c r="AB103" i="6"/>
  <c r="V190" i="6"/>
  <c r="H107" i="6"/>
  <c r="S106" i="6"/>
  <c r="U106" i="6"/>
  <c r="X106" i="6" s="1"/>
  <c r="Y106" i="6" s="1"/>
  <c r="R107" i="6"/>
  <c r="W189" i="6"/>
  <c r="AC103" i="6"/>
  <c r="AE103" i="6" s="1"/>
  <c r="AA104" i="6"/>
  <c r="L109" i="6" a="1"/>
  <c r="L109" i="6" s="1"/>
  <c r="T108" i="6"/>
  <c r="Z105" i="5"/>
  <c r="W189" i="5"/>
  <c r="L109" i="5" a="1"/>
  <c r="L109" i="5" s="1"/>
  <c r="T108" i="5"/>
  <c r="AF102" i="5"/>
  <c r="AC103" i="5"/>
  <c r="AE103" i="5" s="1"/>
  <c r="AA104" i="5"/>
  <c r="AD103" i="5"/>
  <c r="AB103" i="5"/>
  <c r="AG123" i="5"/>
  <c r="U106" i="5"/>
  <c r="X106" i="5" s="1"/>
  <c r="Y106" i="5" s="1"/>
  <c r="R107" i="5"/>
  <c r="V190" i="5"/>
  <c r="H107" i="5"/>
  <c r="S106" i="5"/>
  <c r="AF102" i="4"/>
  <c r="AG123" i="4"/>
  <c r="Z105" i="4"/>
  <c r="V190" i="4"/>
  <c r="H107" i="4"/>
  <c r="S106" i="4"/>
  <c r="W189" i="4"/>
  <c r="AD103" i="4"/>
  <c r="AB103" i="4"/>
  <c r="AA104" i="4"/>
  <c r="AC103" i="4"/>
  <c r="AE103" i="4" s="1"/>
  <c r="T108" i="4"/>
  <c r="L109" i="4" a="1"/>
  <c r="L109" i="4" s="1"/>
  <c r="U106" i="4"/>
  <c r="X106" i="4" s="1"/>
  <c r="Y106" i="4" s="1"/>
  <c r="R107" i="4"/>
  <c r="Z105" i="1"/>
  <c r="AD103" i="1"/>
  <c r="AB103" i="1"/>
  <c r="W189" i="1"/>
  <c r="AF102" i="1"/>
  <c r="U106" i="1"/>
  <c r="X106" i="1" s="1"/>
  <c r="Y106" i="1" s="1"/>
  <c r="R107" i="1"/>
  <c r="AG123" i="1"/>
  <c r="AC103" i="1"/>
  <c r="AE103" i="1" s="1"/>
  <c r="AA104" i="1"/>
  <c r="L109" i="1" a="1"/>
  <c r="L109" i="1" s="1"/>
  <c r="T108" i="1"/>
  <c r="V190" i="1"/>
  <c r="H107" i="1"/>
  <c r="S106" i="1"/>
  <c r="Z106" i="11" l="1"/>
  <c r="AD104" i="11"/>
  <c r="AB104" i="11"/>
  <c r="AF103" i="11"/>
  <c r="H108" i="11"/>
  <c r="S107" i="11"/>
  <c r="V191" i="11"/>
  <c r="AG124" i="11"/>
  <c r="L110" i="11" a="1"/>
  <c r="L110" i="11" s="1"/>
  <c r="T109" i="11"/>
  <c r="W190" i="11"/>
  <c r="U107" i="11"/>
  <c r="X107" i="11" s="1"/>
  <c r="Y107" i="11" s="1"/>
  <c r="R108" i="11"/>
  <c r="AC104" i="11"/>
  <c r="AE104" i="11" s="1"/>
  <c r="AA105" i="11"/>
  <c r="Z106" i="10"/>
  <c r="AF103" i="10"/>
  <c r="T108" i="10"/>
  <c r="L109" i="10" a="1"/>
  <c r="L109" i="10" s="1"/>
  <c r="AB104" i="10"/>
  <c r="AD104" i="10"/>
  <c r="R108" i="10"/>
  <c r="U107" i="10"/>
  <c r="X107" i="10" s="1"/>
  <c r="Y107" i="10" s="1"/>
  <c r="AG124" i="10"/>
  <c r="AC104" i="10"/>
  <c r="AE104" i="10" s="1"/>
  <c r="AA105" i="10"/>
  <c r="W190" i="10"/>
  <c r="V191" i="10"/>
  <c r="S107" i="10"/>
  <c r="H108" i="10"/>
  <c r="Z106" i="9"/>
  <c r="U107" i="9"/>
  <c r="X107" i="9" s="1"/>
  <c r="Y107" i="9" s="1"/>
  <c r="R108" i="9"/>
  <c r="W190" i="9"/>
  <c r="L109" i="9" a="1"/>
  <c r="L109" i="9" s="1"/>
  <c r="T108" i="9"/>
  <c r="AD104" i="9"/>
  <c r="AB104" i="9"/>
  <c r="AF103" i="9"/>
  <c r="AG124" i="9" s="1"/>
  <c r="AC104" i="9"/>
  <c r="AE104" i="9" s="1"/>
  <c r="AA105" i="9"/>
  <c r="V191" i="9"/>
  <c r="H108" i="9"/>
  <c r="S107" i="9"/>
  <c r="Z106" i="8"/>
  <c r="U107" i="8"/>
  <c r="X107" i="8" s="1"/>
  <c r="Y107" i="8" s="1"/>
  <c r="R108" i="8"/>
  <c r="L110" i="8" a="1"/>
  <c r="L110" i="8" s="1"/>
  <c r="T109" i="8"/>
  <c r="W190" i="8"/>
  <c r="AF103" i="8"/>
  <c r="V191" i="8"/>
  <c r="H108" i="8"/>
  <c r="S107" i="8"/>
  <c r="AG124" i="8"/>
  <c r="AA105" i="8"/>
  <c r="AC104" i="8"/>
  <c r="AE104" i="8" s="1"/>
  <c r="AB104" i="8"/>
  <c r="AD104" i="8"/>
  <c r="Z106" i="7"/>
  <c r="AF103" i="7"/>
  <c r="AG124" i="7" s="1"/>
  <c r="V191" i="7"/>
  <c r="S107" i="7"/>
  <c r="H108" i="7"/>
  <c r="T108" i="7"/>
  <c r="L109" i="7" a="1"/>
  <c r="L109" i="7" s="1"/>
  <c r="AD104" i="7"/>
  <c r="AB104" i="7"/>
  <c r="AC104" i="7"/>
  <c r="AE104" i="7" s="1"/>
  <c r="AA105" i="7"/>
  <c r="U107" i="7"/>
  <c r="X107" i="7" s="1"/>
  <c r="Y107" i="7" s="1"/>
  <c r="R108" i="7"/>
  <c r="W190" i="7"/>
  <c r="Z106" i="6"/>
  <c r="AF103" i="6"/>
  <c r="AG124" i="6" s="1"/>
  <c r="U107" i="6"/>
  <c r="X107" i="6" s="1"/>
  <c r="Y107" i="6" s="1"/>
  <c r="R108" i="6"/>
  <c r="V191" i="6"/>
  <c r="H108" i="6"/>
  <c r="S107" i="6"/>
  <c r="AD104" i="6"/>
  <c r="AB104" i="6"/>
  <c r="W190" i="6"/>
  <c r="AC104" i="6"/>
  <c r="AE104" i="6" s="1"/>
  <c r="AA105" i="6"/>
  <c r="L110" i="6" a="1"/>
  <c r="L110" i="6" s="1"/>
  <c r="T109" i="6"/>
  <c r="Z106" i="5"/>
  <c r="W190" i="5"/>
  <c r="AF103" i="5"/>
  <c r="AG124" i="5" s="1"/>
  <c r="U107" i="5"/>
  <c r="X107" i="5" s="1"/>
  <c r="Y107" i="5" s="1"/>
  <c r="R108" i="5"/>
  <c r="AD104" i="5"/>
  <c r="AB104" i="5"/>
  <c r="AC104" i="5"/>
  <c r="AE104" i="5" s="1"/>
  <c r="AA105" i="5"/>
  <c r="L110" i="5" a="1"/>
  <c r="L110" i="5" s="1"/>
  <c r="T109" i="5"/>
  <c r="V191" i="5"/>
  <c r="H108" i="5"/>
  <c r="S107" i="5"/>
  <c r="AF103" i="4"/>
  <c r="AG124" i="4" s="1"/>
  <c r="Z106" i="4"/>
  <c r="V191" i="4"/>
  <c r="S107" i="4"/>
  <c r="H108" i="4"/>
  <c r="T109" i="4"/>
  <c r="L110" i="4" a="1"/>
  <c r="L110" i="4" s="1"/>
  <c r="R108" i="4"/>
  <c r="U107" i="4"/>
  <c r="X107" i="4" s="1"/>
  <c r="Y107" i="4" s="1"/>
  <c r="AD104" i="4"/>
  <c r="AB104" i="4"/>
  <c r="AC104" i="4"/>
  <c r="AE104" i="4" s="1"/>
  <c r="AA105" i="4"/>
  <c r="W190" i="4"/>
  <c r="Z106" i="1"/>
  <c r="AF103" i="1"/>
  <c r="W190" i="1"/>
  <c r="AD104" i="1"/>
  <c r="AB104" i="1"/>
  <c r="AG124" i="1"/>
  <c r="U107" i="1"/>
  <c r="X107" i="1" s="1"/>
  <c r="Y107" i="1" s="1"/>
  <c r="R108" i="1"/>
  <c r="AC104" i="1"/>
  <c r="AE104" i="1" s="1"/>
  <c r="AA105" i="1"/>
  <c r="L110" i="1" a="1"/>
  <c r="L110" i="1" s="1"/>
  <c r="T109" i="1"/>
  <c r="V191" i="1"/>
  <c r="H108" i="1"/>
  <c r="S107" i="1"/>
  <c r="Z107" i="11" l="1"/>
  <c r="U108" i="11"/>
  <c r="X108" i="11" s="1"/>
  <c r="Y108" i="11" s="1"/>
  <c r="R109" i="11"/>
  <c r="V192" i="11"/>
  <c r="H109" i="11"/>
  <c r="S108" i="11"/>
  <c r="L111" i="11" a="1"/>
  <c r="L111" i="11" s="1"/>
  <c r="T110" i="11"/>
  <c r="W191" i="11"/>
  <c r="AD105" i="11"/>
  <c r="AB105" i="11"/>
  <c r="AC105" i="11"/>
  <c r="AE105" i="11" s="1"/>
  <c r="AA106" i="11"/>
  <c r="AF104" i="11"/>
  <c r="AG125" i="11" s="1"/>
  <c r="Z107" i="10"/>
  <c r="L110" i="10" a="1"/>
  <c r="L110" i="10" s="1"/>
  <c r="T109" i="10"/>
  <c r="AD105" i="10"/>
  <c r="AB105" i="10"/>
  <c r="AF104" i="10"/>
  <c r="AG125" i="10" s="1"/>
  <c r="U108" i="10"/>
  <c r="X108" i="10" s="1"/>
  <c r="Y108" i="10" s="1"/>
  <c r="R109" i="10"/>
  <c r="W191" i="10"/>
  <c r="V192" i="10"/>
  <c r="H109" i="10"/>
  <c r="S108" i="10"/>
  <c r="AA106" i="10"/>
  <c r="AC105" i="10"/>
  <c r="AE105" i="10" s="1"/>
  <c r="V192" i="9"/>
  <c r="H109" i="9"/>
  <c r="S108" i="9"/>
  <c r="L110" i="9" a="1"/>
  <c r="L110" i="9" s="1"/>
  <c r="T109" i="9"/>
  <c r="AD105" i="9"/>
  <c r="AB105" i="9"/>
  <c r="Z107" i="9"/>
  <c r="R109" i="9"/>
  <c r="U108" i="9"/>
  <c r="X108" i="9" s="1"/>
  <c r="Y108" i="9" s="1"/>
  <c r="W191" i="9"/>
  <c r="AF104" i="9"/>
  <c r="AG125" i="9" s="1"/>
  <c r="AC105" i="9"/>
  <c r="AE105" i="9" s="1"/>
  <c r="AA106" i="9"/>
  <c r="Z107" i="8"/>
  <c r="T110" i="8"/>
  <c r="L111" i="8" a="1"/>
  <c r="L111" i="8" s="1"/>
  <c r="R109" i="8"/>
  <c r="U108" i="8"/>
  <c r="X108" i="8" s="1"/>
  <c r="Y108" i="8" s="1"/>
  <c r="AF104" i="8"/>
  <c r="AG125" i="8" s="1"/>
  <c r="W191" i="8"/>
  <c r="V192" i="8"/>
  <c r="S108" i="8"/>
  <c r="H109" i="8"/>
  <c r="AC105" i="8"/>
  <c r="AE105" i="8" s="1"/>
  <c r="AA106" i="8"/>
  <c r="AD105" i="8"/>
  <c r="AB105" i="8"/>
  <c r="Z107" i="7"/>
  <c r="AF104" i="7"/>
  <c r="AG125" i="7" s="1"/>
  <c r="W191" i="7"/>
  <c r="AD105" i="7"/>
  <c r="AB105" i="7"/>
  <c r="R109" i="7"/>
  <c r="U108" i="7"/>
  <c r="X108" i="7" s="1"/>
  <c r="Y108" i="7" s="1"/>
  <c r="V192" i="7"/>
  <c r="H109" i="7"/>
  <c r="S108" i="7"/>
  <c r="AC105" i="7"/>
  <c r="AE105" i="7" s="1"/>
  <c r="AA106" i="7"/>
  <c r="L110" i="7" a="1"/>
  <c r="L110" i="7" s="1"/>
  <c r="T109" i="7"/>
  <c r="Z107" i="6"/>
  <c r="AD105" i="6"/>
  <c r="AB105" i="6"/>
  <c r="V192" i="6"/>
  <c r="H109" i="6"/>
  <c r="S108" i="6"/>
  <c r="U108" i="6"/>
  <c r="X108" i="6" s="1"/>
  <c r="Y108" i="6" s="1"/>
  <c r="R109" i="6"/>
  <c r="AF104" i="6"/>
  <c r="AG125" i="6" s="1"/>
  <c r="W191" i="6"/>
  <c r="AA106" i="6"/>
  <c r="AC105" i="6"/>
  <c r="AE105" i="6" s="1"/>
  <c r="L111" i="6" a="1"/>
  <c r="L111" i="6" s="1"/>
  <c r="T110" i="6"/>
  <c r="Z107" i="5"/>
  <c r="L111" i="5" a="1"/>
  <c r="L111" i="5" s="1"/>
  <c r="T110" i="5"/>
  <c r="W191" i="5"/>
  <c r="AD105" i="5"/>
  <c r="AB105" i="5"/>
  <c r="U108" i="5"/>
  <c r="X108" i="5" s="1"/>
  <c r="Y108" i="5" s="1"/>
  <c r="R109" i="5"/>
  <c r="AC105" i="5"/>
  <c r="AE105" i="5" s="1"/>
  <c r="AA106" i="5"/>
  <c r="AF104" i="5"/>
  <c r="AG125" i="5" s="1"/>
  <c r="V192" i="5"/>
  <c r="H109" i="5"/>
  <c r="S108" i="5"/>
  <c r="AF104" i="4"/>
  <c r="AG125" i="4" s="1"/>
  <c r="Z107" i="4"/>
  <c r="U108" i="4"/>
  <c r="X108" i="4" s="1"/>
  <c r="Y108" i="4" s="1"/>
  <c r="R109" i="4"/>
  <c r="T110" i="4"/>
  <c r="L111" i="4" a="1"/>
  <c r="L111" i="4" s="1"/>
  <c r="W191" i="4"/>
  <c r="AC105" i="4"/>
  <c r="AE105" i="4" s="1"/>
  <c r="AA106" i="4"/>
  <c r="AB105" i="4"/>
  <c r="AD105" i="4"/>
  <c r="V192" i="4"/>
  <c r="S108" i="4"/>
  <c r="H109" i="4"/>
  <c r="Z107" i="1"/>
  <c r="W191" i="1"/>
  <c r="AF104" i="1"/>
  <c r="AD105" i="1"/>
  <c r="AB105" i="1"/>
  <c r="AG125" i="1"/>
  <c r="T110" i="1"/>
  <c r="L111" i="1" a="1"/>
  <c r="L111" i="1" s="1"/>
  <c r="AA106" i="1"/>
  <c r="AC105" i="1"/>
  <c r="AE105" i="1" s="1"/>
  <c r="U108" i="1"/>
  <c r="X108" i="1" s="1"/>
  <c r="Y108" i="1" s="1"/>
  <c r="R109" i="1"/>
  <c r="V192" i="1"/>
  <c r="H109" i="1"/>
  <c r="S108" i="1"/>
  <c r="Z108" i="11" l="1"/>
  <c r="AD106" i="11"/>
  <c r="AB106" i="11"/>
  <c r="AF105" i="11"/>
  <c r="V193" i="11"/>
  <c r="H110" i="11"/>
  <c r="S109" i="11"/>
  <c r="W192" i="11"/>
  <c r="L112" i="11" a="1"/>
  <c r="L112" i="11" s="1"/>
  <c r="T111" i="11"/>
  <c r="U109" i="11"/>
  <c r="X109" i="11" s="1"/>
  <c r="Y109" i="11" s="1"/>
  <c r="R110" i="11"/>
  <c r="AG126" i="11"/>
  <c r="AC106" i="11"/>
  <c r="AE106" i="11" s="1"/>
  <c r="AA107" i="11"/>
  <c r="Z108" i="10"/>
  <c r="W192" i="10"/>
  <c r="R110" i="10"/>
  <c r="U109" i="10"/>
  <c r="X109" i="10" s="1"/>
  <c r="Y109" i="10" s="1"/>
  <c r="L111" i="10" a="1"/>
  <c r="L111" i="10" s="1"/>
  <c r="T110" i="10"/>
  <c r="AB106" i="10"/>
  <c r="AD106" i="10"/>
  <c r="AA107" i="10"/>
  <c r="AC106" i="10"/>
  <c r="AE106" i="10" s="1"/>
  <c r="V193" i="10"/>
  <c r="H110" i="10"/>
  <c r="S109" i="10"/>
  <c r="AF105" i="10"/>
  <c r="AG126" i="10" s="1"/>
  <c r="Z108" i="9"/>
  <c r="T110" i="9"/>
  <c r="L111" i="9" a="1"/>
  <c r="L111" i="9" s="1"/>
  <c r="R110" i="9"/>
  <c r="U109" i="9"/>
  <c r="X109" i="9" s="1"/>
  <c r="Y109" i="9" s="1"/>
  <c r="AB106" i="9"/>
  <c r="AD106" i="9"/>
  <c r="V193" i="9"/>
  <c r="S109" i="9"/>
  <c r="H110" i="9"/>
  <c r="AA107" i="9"/>
  <c r="AC106" i="9"/>
  <c r="AE106" i="9" s="1"/>
  <c r="AF105" i="9"/>
  <c r="AG126" i="9" s="1"/>
  <c r="W192" i="9"/>
  <c r="Z108" i="8"/>
  <c r="AF105" i="8"/>
  <c r="AG126" i="8" s="1"/>
  <c r="AB106" i="8"/>
  <c r="AD106" i="8"/>
  <c r="V193" i="8"/>
  <c r="S109" i="8"/>
  <c r="H110" i="8"/>
  <c r="U109" i="8"/>
  <c r="X109" i="8" s="1"/>
  <c r="Y109" i="8" s="1"/>
  <c r="R110" i="8"/>
  <c r="T111" i="8"/>
  <c r="L112" i="8" a="1"/>
  <c r="L112" i="8" s="1"/>
  <c r="W192" i="8"/>
  <c r="AC106" i="8"/>
  <c r="AE106" i="8" s="1"/>
  <c r="AA107" i="8"/>
  <c r="Z108" i="7"/>
  <c r="AF105" i="7"/>
  <c r="AG126" i="7" s="1"/>
  <c r="W192" i="7"/>
  <c r="AD106" i="7"/>
  <c r="AB106" i="7"/>
  <c r="V193" i="7"/>
  <c r="H110" i="7"/>
  <c r="S109" i="7"/>
  <c r="U109" i="7"/>
  <c r="X109" i="7" s="1"/>
  <c r="Y109" i="7" s="1"/>
  <c r="R110" i="7"/>
  <c r="AC106" i="7"/>
  <c r="AE106" i="7" s="1"/>
  <c r="AA107" i="7"/>
  <c r="T110" i="7"/>
  <c r="L111" i="7" a="1"/>
  <c r="L111" i="7" s="1"/>
  <c r="Z108" i="6"/>
  <c r="AF105" i="6"/>
  <c r="AG126" i="6" s="1"/>
  <c r="AD106" i="6"/>
  <c r="AB106" i="6"/>
  <c r="R110" i="6"/>
  <c r="U109" i="6"/>
  <c r="X109" i="6" s="1"/>
  <c r="Y109" i="6" s="1"/>
  <c r="V193" i="6"/>
  <c r="H110" i="6"/>
  <c r="S109" i="6"/>
  <c r="W192" i="6"/>
  <c r="AA107" i="6"/>
  <c r="AC106" i="6"/>
  <c r="AE106" i="6" s="1"/>
  <c r="T111" i="6"/>
  <c r="L112" i="6" a="1"/>
  <c r="L112" i="6" s="1"/>
  <c r="Z108" i="5"/>
  <c r="AF105" i="5"/>
  <c r="AD106" i="5"/>
  <c r="AB106" i="5"/>
  <c r="W192" i="5"/>
  <c r="AG126" i="5"/>
  <c r="U109" i="5"/>
  <c r="X109" i="5" s="1"/>
  <c r="Y109" i="5" s="1"/>
  <c r="R110" i="5"/>
  <c r="AC106" i="5"/>
  <c r="AE106" i="5" s="1"/>
  <c r="AA107" i="5"/>
  <c r="L112" i="5" a="1"/>
  <c r="L112" i="5" s="1"/>
  <c r="T111" i="5"/>
  <c r="V193" i="5"/>
  <c r="H110" i="5"/>
  <c r="S109" i="5"/>
  <c r="AF105" i="4"/>
  <c r="AG126" i="4" s="1"/>
  <c r="Z108" i="4"/>
  <c r="AD106" i="4"/>
  <c r="AB106" i="4"/>
  <c r="U109" i="4"/>
  <c r="X109" i="4" s="1"/>
  <c r="Y109" i="4" s="1"/>
  <c r="R110" i="4"/>
  <c r="W192" i="4"/>
  <c r="AC106" i="4"/>
  <c r="AE106" i="4" s="1"/>
  <c r="AA107" i="4"/>
  <c r="T111" i="4"/>
  <c r="L112" i="4" a="1"/>
  <c r="L112" i="4" s="1"/>
  <c r="V193" i="4"/>
  <c r="H110" i="4"/>
  <c r="S109" i="4"/>
  <c r="Z108" i="1"/>
  <c r="R110" i="1"/>
  <c r="U109" i="1"/>
  <c r="X109" i="1" s="1"/>
  <c r="Y109" i="1" s="1"/>
  <c r="T111" i="1"/>
  <c r="L112" i="1" a="1"/>
  <c r="L112" i="1" s="1"/>
  <c r="AF105" i="1"/>
  <c r="AD106" i="1"/>
  <c r="AB106" i="1"/>
  <c r="AG126" i="1"/>
  <c r="AA107" i="1"/>
  <c r="AC106" i="1"/>
  <c r="AE106" i="1" s="1"/>
  <c r="W192" i="1"/>
  <c r="V193" i="1"/>
  <c r="H110" i="1"/>
  <c r="S109" i="1"/>
  <c r="Z109" i="11" l="1"/>
  <c r="W193" i="11"/>
  <c r="U110" i="11"/>
  <c r="X110" i="11" s="1"/>
  <c r="Y110" i="11" s="1"/>
  <c r="R111" i="11"/>
  <c r="L113" i="11" a="1"/>
  <c r="L113" i="11" s="1"/>
  <c r="T112" i="11"/>
  <c r="AD107" i="11"/>
  <c r="AB107" i="11"/>
  <c r="AC107" i="11"/>
  <c r="AE107" i="11" s="1"/>
  <c r="AA108" i="11"/>
  <c r="V194" i="11"/>
  <c r="H111" i="11"/>
  <c r="S110" i="11"/>
  <c r="AF106" i="11"/>
  <c r="AG127" i="11" s="1"/>
  <c r="Z109" i="10"/>
  <c r="AD107" i="10"/>
  <c r="AB107" i="10"/>
  <c r="U110" i="10"/>
  <c r="X110" i="10" s="1"/>
  <c r="Y110" i="10" s="1"/>
  <c r="R111" i="10"/>
  <c r="V194" i="10"/>
  <c r="H111" i="10"/>
  <c r="S110" i="10"/>
  <c r="AF106" i="10"/>
  <c r="AG127" i="10" s="1"/>
  <c r="L112" i="10" a="1"/>
  <c r="L112" i="10" s="1"/>
  <c r="T111" i="10"/>
  <c r="AA108" i="10"/>
  <c r="AC107" i="10"/>
  <c r="AE107" i="10" s="1"/>
  <c r="W193" i="10"/>
  <c r="Z109" i="9"/>
  <c r="AB107" i="9"/>
  <c r="AD107" i="9"/>
  <c r="W193" i="9"/>
  <c r="V194" i="9"/>
  <c r="H111" i="9"/>
  <c r="S110" i="9"/>
  <c r="L112" i="9" a="1"/>
  <c r="L112" i="9" s="1"/>
  <c r="T111" i="9"/>
  <c r="AF106" i="9"/>
  <c r="AG127" i="9" s="1"/>
  <c r="AC107" i="9"/>
  <c r="AE107" i="9" s="1"/>
  <c r="AA108" i="9"/>
  <c r="U110" i="9"/>
  <c r="X110" i="9" s="1"/>
  <c r="Y110" i="9" s="1"/>
  <c r="R111" i="9"/>
  <c r="Z109" i="8"/>
  <c r="L113" i="8" a="1"/>
  <c r="L113" i="8" s="1"/>
  <c r="T112" i="8"/>
  <c r="AF106" i="8"/>
  <c r="AG127" i="8" s="1"/>
  <c r="W193" i="8"/>
  <c r="U110" i="8"/>
  <c r="X110" i="8" s="1"/>
  <c r="Y110" i="8" s="1"/>
  <c r="R111" i="8"/>
  <c r="V194" i="8"/>
  <c r="H111" i="8"/>
  <c r="S110" i="8"/>
  <c r="AC107" i="8"/>
  <c r="AE107" i="8" s="1"/>
  <c r="AA108" i="8"/>
  <c r="AD107" i="8"/>
  <c r="AB107" i="8"/>
  <c r="Z109" i="7"/>
  <c r="R111" i="7"/>
  <c r="U110" i="7"/>
  <c r="X110" i="7" s="1"/>
  <c r="Y110" i="7" s="1"/>
  <c r="AF106" i="7"/>
  <c r="AG127" i="7" s="1"/>
  <c r="V194" i="7"/>
  <c r="H111" i="7"/>
  <c r="S110" i="7"/>
  <c r="AD107" i="7"/>
  <c r="AB107" i="7"/>
  <c r="W193" i="7"/>
  <c r="L112" i="7" a="1"/>
  <c r="L112" i="7" s="1"/>
  <c r="T111" i="7"/>
  <c r="AC107" i="7"/>
  <c r="AE107" i="7" s="1"/>
  <c r="AA108" i="7"/>
  <c r="Z109" i="6"/>
  <c r="AF106" i="6"/>
  <c r="AG127" i="6" s="1"/>
  <c r="R111" i="6"/>
  <c r="U110" i="6"/>
  <c r="X110" i="6" s="1"/>
  <c r="Y110" i="6" s="1"/>
  <c r="AB107" i="6"/>
  <c r="AD107" i="6"/>
  <c r="T112" i="6"/>
  <c r="L113" i="6" a="1"/>
  <c r="L113" i="6" s="1"/>
  <c r="AC107" i="6"/>
  <c r="AE107" i="6" s="1"/>
  <c r="AA108" i="6"/>
  <c r="V194" i="6"/>
  <c r="S110" i="6"/>
  <c r="H111" i="6"/>
  <c r="W193" i="6"/>
  <c r="Z109" i="5"/>
  <c r="T112" i="5"/>
  <c r="L113" i="5" a="1"/>
  <c r="L113" i="5" s="1"/>
  <c r="R111" i="5"/>
  <c r="U110" i="5"/>
  <c r="X110" i="5" s="1"/>
  <c r="Y110" i="5" s="1"/>
  <c r="AD107" i="5"/>
  <c r="AB107" i="5"/>
  <c r="AF106" i="5"/>
  <c r="AG127" i="5" s="1"/>
  <c r="AA108" i="5"/>
  <c r="AC107" i="5"/>
  <c r="AE107" i="5" s="1"/>
  <c r="W193" i="5"/>
  <c r="V194" i="5"/>
  <c r="H111" i="5"/>
  <c r="S110" i="5"/>
  <c r="AF106" i="4"/>
  <c r="AG127" i="4" s="1"/>
  <c r="Z109" i="4"/>
  <c r="L113" i="4" a="1"/>
  <c r="L113" i="4" s="1"/>
  <c r="T112" i="4"/>
  <c r="U110" i="4"/>
  <c r="X110" i="4" s="1"/>
  <c r="Y110" i="4" s="1"/>
  <c r="R111" i="4"/>
  <c r="V194" i="4"/>
  <c r="H111" i="4"/>
  <c r="S110" i="4"/>
  <c r="AD107" i="4"/>
  <c r="AB107" i="4"/>
  <c r="AC107" i="4"/>
  <c r="AE107" i="4" s="1"/>
  <c r="AA108" i="4"/>
  <c r="W193" i="4"/>
  <c r="Z109" i="1"/>
  <c r="W193" i="1"/>
  <c r="AB107" i="1"/>
  <c r="AD107" i="1"/>
  <c r="R111" i="1"/>
  <c r="U110" i="1"/>
  <c r="X110" i="1" s="1"/>
  <c r="Y110" i="1" s="1"/>
  <c r="T112" i="1"/>
  <c r="L113" i="1" a="1"/>
  <c r="L113" i="1" s="1"/>
  <c r="AC107" i="1"/>
  <c r="AE107" i="1" s="1"/>
  <c r="AA108" i="1"/>
  <c r="AF106" i="1"/>
  <c r="AG127" i="1" s="1"/>
  <c r="V194" i="1"/>
  <c r="S110" i="1"/>
  <c r="H111" i="1"/>
  <c r="Z110" i="11" l="1"/>
  <c r="W194" i="11"/>
  <c r="V195" i="11"/>
  <c r="H112" i="11"/>
  <c r="S111" i="11"/>
  <c r="AD108" i="11"/>
  <c r="AB108" i="11"/>
  <c r="R112" i="11"/>
  <c r="U111" i="11"/>
  <c r="X111" i="11" s="1"/>
  <c r="Y111" i="11" s="1"/>
  <c r="AF107" i="11"/>
  <c r="AG128" i="11" s="1"/>
  <c r="T113" i="11"/>
  <c r="L114" i="11" a="1"/>
  <c r="L114" i="11" s="1"/>
  <c r="AA109" i="11"/>
  <c r="AC108" i="11"/>
  <c r="AE108" i="11" s="1"/>
  <c r="Z110" i="10"/>
  <c r="AF107" i="10"/>
  <c r="AG128" i="10" s="1"/>
  <c r="AB108" i="10"/>
  <c r="AD108" i="10"/>
  <c r="L113" i="10" a="1"/>
  <c r="L113" i="10" s="1"/>
  <c r="T112" i="10"/>
  <c r="R112" i="10"/>
  <c r="U111" i="10"/>
  <c r="X111" i="10" s="1"/>
  <c r="Y111" i="10" s="1"/>
  <c r="W194" i="10"/>
  <c r="V195" i="10"/>
  <c r="S111" i="10"/>
  <c r="H112" i="10"/>
  <c r="AC108" i="10"/>
  <c r="AE108" i="10" s="1"/>
  <c r="AA109" i="10"/>
  <c r="Z110" i="9"/>
  <c r="L113" i="9" a="1"/>
  <c r="L113" i="9" s="1"/>
  <c r="T112" i="9"/>
  <c r="AD108" i="9"/>
  <c r="AB108" i="9"/>
  <c r="W194" i="9"/>
  <c r="H112" i="9"/>
  <c r="S111" i="9"/>
  <c r="V195" i="9"/>
  <c r="AF107" i="9"/>
  <c r="AG128" i="9" s="1"/>
  <c r="U111" i="9"/>
  <c r="X111" i="9" s="1"/>
  <c r="Y111" i="9" s="1"/>
  <c r="R112" i="9"/>
  <c r="AC108" i="9"/>
  <c r="AE108" i="9" s="1"/>
  <c r="AA109" i="9"/>
  <c r="Z110" i="8"/>
  <c r="W194" i="8"/>
  <c r="AF107" i="8"/>
  <c r="AG128" i="8" s="1"/>
  <c r="AD108" i="8"/>
  <c r="AB108" i="8"/>
  <c r="V195" i="8"/>
  <c r="H112" i="8"/>
  <c r="S111" i="8"/>
  <c r="L114" i="8" a="1"/>
  <c r="L114" i="8" s="1"/>
  <c r="T113" i="8"/>
  <c r="U111" i="8"/>
  <c r="X111" i="8" s="1"/>
  <c r="Y111" i="8" s="1"/>
  <c r="R112" i="8"/>
  <c r="AC108" i="8"/>
  <c r="AE108" i="8" s="1"/>
  <c r="AA109" i="8"/>
  <c r="Z110" i="7"/>
  <c r="T112" i="7"/>
  <c r="L113" i="7" a="1"/>
  <c r="L113" i="7" s="1"/>
  <c r="R112" i="7"/>
  <c r="U111" i="7"/>
  <c r="X111" i="7" s="1"/>
  <c r="Y111" i="7" s="1"/>
  <c r="V195" i="7"/>
  <c r="S111" i="7"/>
  <c r="H112" i="7"/>
  <c r="W194" i="7"/>
  <c r="AB108" i="7"/>
  <c r="AD108" i="7"/>
  <c r="AA109" i="7"/>
  <c r="AC108" i="7"/>
  <c r="AE108" i="7" s="1"/>
  <c r="AF107" i="7"/>
  <c r="AG128" i="7" s="1"/>
  <c r="Z110" i="6"/>
  <c r="AD108" i="6"/>
  <c r="AB108" i="6"/>
  <c r="AF107" i="6"/>
  <c r="AG128" i="6" s="1"/>
  <c r="W194" i="6"/>
  <c r="V195" i="6"/>
  <c r="S111" i="6"/>
  <c r="H112" i="6"/>
  <c r="T113" i="6"/>
  <c r="L114" i="6" a="1"/>
  <c r="L114" i="6" s="1"/>
  <c r="U111" i="6"/>
  <c r="X111" i="6" s="1"/>
  <c r="Y111" i="6" s="1"/>
  <c r="R112" i="6"/>
  <c r="AC108" i="6"/>
  <c r="AE108" i="6" s="1"/>
  <c r="AA109" i="6"/>
  <c r="Z110" i="5"/>
  <c r="AB108" i="5"/>
  <c r="AD108" i="5"/>
  <c r="W194" i="5"/>
  <c r="R112" i="5"/>
  <c r="U111" i="5"/>
  <c r="X111" i="5" s="1"/>
  <c r="Y111" i="5" s="1"/>
  <c r="AF107" i="5"/>
  <c r="AG128" i="5" s="1"/>
  <c r="AA109" i="5"/>
  <c r="AC108" i="5"/>
  <c r="AE108" i="5" s="1"/>
  <c r="L114" i="5" a="1"/>
  <c r="L114" i="5" s="1"/>
  <c r="T113" i="5"/>
  <c r="V195" i="5"/>
  <c r="H112" i="5"/>
  <c r="S111" i="5"/>
  <c r="AF107" i="4"/>
  <c r="AG128" i="4" s="1"/>
  <c r="Z110" i="4"/>
  <c r="U111" i="4"/>
  <c r="X111" i="4" s="1"/>
  <c r="Y111" i="4" s="1"/>
  <c r="R112" i="4"/>
  <c r="V195" i="4"/>
  <c r="H112" i="4"/>
  <c r="S111" i="4"/>
  <c r="W194" i="4"/>
  <c r="AC108" i="4"/>
  <c r="AE108" i="4" s="1"/>
  <c r="AA109" i="4"/>
  <c r="L114" i="4" a="1"/>
  <c r="L114" i="4" s="1"/>
  <c r="T113" i="4"/>
  <c r="AD108" i="4"/>
  <c r="AB108" i="4"/>
  <c r="Z110" i="1"/>
  <c r="AF107" i="1"/>
  <c r="AG128" i="1" s="1"/>
  <c r="W194" i="1"/>
  <c r="L114" i="1" a="1"/>
  <c r="L114" i="1" s="1"/>
  <c r="T113" i="1"/>
  <c r="U111" i="1"/>
  <c r="X111" i="1" s="1"/>
  <c r="Y111" i="1" s="1"/>
  <c r="R112" i="1"/>
  <c r="V195" i="1"/>
  <c r="H112" i="1"/>
  <c r="S111" i="1"/>
  <c r="AC108" i="1"/>
  <c r="AE108" i="1" s="1"/>
  <c r="AA109" i="1"/>
  <c r="AD108" i="1"/>
  <c r="AB108" i="1"/>
  <c r="Z111" i="11" l="1"/>
  <c r="V196" i="11"/>
  <c r="H113" i="11"/>
  <c r="S112" i="11"/>
  <c r="T114" i="11"/>
  <c r="L115" i="11" a="1"/>
  <c r="L115" i="11" s="1"/>
  <c r="W195" i="11"/>
  <c r="AB109" i="11"/>
  <c r="AD109" i="11"/>
  <c r="AA110" i="11"/>
  <c r="AC109" i="11"/>
  <c r="AE109" i="11" s="1"/>
  <c r="R113" i="11"/>
  <c r="U112" i="11"/>
  <c r="X112" i="11" s="1"/>
  <c r="Y112" i="11" s="1"/>
  <c r="AF108" i="11"/>
  <c r="AG129" i="11" s="1"/>
  <c r="Z111" i="10"/>
  <c r="W195" i="10"/>
  <c r="S112" i="10"/>
  <c r="V196" i="10"/>
  <c r="H113" i="10"/>
  <c r="L114" i="10" a="1"/>
  <c r="L114" i="10" s="1"/>
  <c r="T113" i="10"/>
  <c r="R113" i="10"/>
  <c r="U112" i="10"/>
  <c r="X112" i="10" s="1"/>
  <c r="Y112" i="10" s="1"/>
  <c r="AD109" i="10"/>
  <c r="AB109" i="10"/>
  <c r="AC109" i="10"/>
  <c r="AE109" i="10" s="1"/>
  <c r="AA110" i="10"/>
  <c r="AF108" i="10"/>
  <c r="AG129" i="10" s="1"/>
  <c r="Z111" i="9"/>
  <c r="R113" i="9"/>
  <c r="U112" i="9"/>
  <c r="X112" i="9" s="1"/>
  <c r="Y112" i="9" s="1"/>
  <c r="W195" i="9"/>
  <c r="L114" i="9" a="1"/>
  <c r="L114" i="9" s="1"/>
  <c r="T113" i="9"/>
  <c r="V196" i="9"/>
  <c r="H113" i="9"/>
  <c r="S112" i="9"/>
  <c r="AD109" i="9"/>
  <c r="AB109" i="9"/>
  <c r="AC109" i="9"/>
  <c r="AE109" i="9" s="1"/>
  <c r="AA110" i="9"/>
  <c r="AF108" i="9"/>
  <c r="AG129" i="9" s="1"/>
  <c r="Z111" i="8"/>
  <c r="AF108" i="8"/>
  <c r="AG129" i="8" s="1"/>
  <c r="W195" i="8"/>
  <c r="V196" i="8"/>
  <c r="H113" i="8"/>
  <c r="S112" i="8"/>
  <c r="U112" i="8"/>
  <c r="X112" i="8" s="1"/>
  <c r="Y112" i="8" s="1"/>
  <c r="R113" i="8"/>
  <c r="AC109" i="8"/>
  <c r="AE109" i="8" s="1"/>
  <c r="AA110" i="8"/>
  <c r="L115" i="8" a="1"/>
  <c r="L115" i="8" s="1"/>
  <c r="T114" i="8"/>
  <c r="AD109" i="8"/>
  <c r="AB109" i="8"/>
  <c r="Z111" i="7"/>
  <c r="AD109" i="7"/>
  <c r="AB109" i="7"/>
  <c r="V196" i="7"/>
  <c r="S112" i="7"/>
  <c r="H113" i="7"/>
  <c r="U112" i="7"/>
  <c r="X112" i="7" s="1"/>
  <c r="Y112" i="7" s="1"/>
  <c r="R113" i="7"/>
  <c r="L114" i="7" a="1"/>
  <c r="L114" i="7" s="1"/>
  <c r="T113" i="7"/>
  <c r="AF108" i="7"/>
  <c r="AG129" i="7" s="1"/>
  <c r="W195" i="7"/>
  <c r="AA110" i="7"/>
  <c r="AC109" i="7"/>
  <c r="AE109" i="7" s="1"/>
  <c r="Z111" i="6"/>
  <c r="AF108" i="6"/>
  <c r="U112" i="6"/>
  <c r="X112" i="6" s="1"/>
  <c r="Y112" i="6" s="1"/>
  <c r="R113" i="6"/>
  <c r="W195" i="6"/>
  <c r="AG129" i="6"/>
  <c r="L115" i="6" a="1"/>
  <c r="L115" i="6" s="1"/>
  <c r="T114" i="6"/>
  <c r="AC109" i="6"/>
  <c r="AE109" i="6" s="1"/>
  <c r="AA110" i="6"/>
  <c r="V196" i="6"/>
  <c r="H113" i="6"/>
  <c r="S112" i="6"/>
  <c r="AD109" i="6"/>
  <c r="AB109" i="6"/>
  <c r="Z111" i="5"/>
  <c r="L115" i="5" a="1"/>
  <c r="L115" i="5" s="1"/>
  <c r="T114" i="5"/>
  <c r="AF108" i="5"/>
  <c r="AG129" i="5" s="1"/>
  <c r="AD109" i="5"/>
  <c r="AB109" i="5"/>
  <c r="R113" i="5"/>
  <c r="U112" i="5"/>
  <c r="X112" i="5" s="1"/>
  <c r="Y112" i="5" s="1"/>
  <c r="AC109" i="5"/>
  <c r="AE109" i="5" s="1"/>
  <c r="AA110" i="5"/>
  <c r="W195" i="5"/>
  <c r="V196" i="5"/>
  <c r="S112" i="5"/>
  <c r="H113" i="5"/>
  <c r="AF108" i="4"/>
  <c r="AG129" i="4" s="1"/>
  <c r="Z111" i="4"/>
  <c r="L115" i="4" a="1"/>
  <c r="L115" i="4" s="1"/>
  <c r="T114" i="4"/>
  <c r="U112" i="4"/>
  <c r="X112" i="4" s="1"/>
  <c r="Y112" i="4" s="1"/>
  <c r="R113" i="4"/>
  <c r="AD109" i="4"/>
  <c r="AB109" i="4"/>
  <c r="V196" i="4"/>
  <c r="H113" i="4"/>
  <c r="S112" i="4"/>
  <c r="AC109" i="4"/>
  <c r="AE109" i="4" s="1"/>
  <c r="AA110" i="4"/>
  <c r="W195" i="4"/>
  <c r="Z111" i="1"/>
  <c r="V196" i="1"/>
  <c r="H113" i="1"/>
  <c r="S112" i="1"/>
  <c r="AF108" i="1"/>
  <c r="AG129" i="1" s="1"/>
  <c r="W195" i="1"/>
  <c r="T114" i="1"/>
  <c r="L115" i="1" a="1"/>
  <c r="L115" i="1" s="1"/>
  <c r="AC109" i="1"/>
  <c r="AE109" i="1" s="1"/>
  <c r="AA110" i="1"/>
  <c r="AD109" i="1"/>
  <c r="AB109" i="1"/>
  <c r="U112" i="1"/>
  <c r="X112" i="1" s="1"/>
  <c r="Y112" i="1" s="1"/>
  <c r="R113" i="1"/>
  <c r="Z112" i="11" l="1"/>
  <c r="AF109" i="11"/>
  <c r="T115" i="11"/>
  <c r="L116" i="11" a="1"/>
  <c r="L116" i="11" s="1"/>
  <c r="AG130" i="11"/>
  <c r="V197" i="11"/>
  <c r="S113" i="11"/>
  <c r="H114" i="11"/>
  <c r="AD110" i="11"/>
  <c r="AB110" i="11"/>
  <c r="W196" i="11"/>
  <c r="AC110" i="11"/>
  <c r="AE110" i="11" s="1"/>
  <c r="AA111" i="11"/>
  <c r="R114" i="11"/>
  <c r="U113" i="11"/>
  <c r="X113" i="11" s="1"/>
  <c r="Y113" i="11" s="1"/>
  <c r="Z112" i="10"/>
  <c r="AB110" i="10"/>
  <c r="AD110" i="10"/>
  <c r="U113" i="10"/>
  <c r="X113" i="10" s="1"/>
  <c r="Y113" i="10" s="1"/>
  <c r="R114" i="10"/>
  <c r="W196" i="10"/>
  <c r="AF109" i="10"/>
  <c r="AG130" i="10" s="1"/>
  <c r="V197" i="10"/>
  <c r="H114" i="10"/>
  <c r="S113" i="10"/>
  <c r="AA111" i="10"/>
  <c r="AC110" i="10"/>
  <c r="AE110" i="10" s="1"/>
  <c r="T114" i="10"/>
  <c r="L115" i="10" a="1"/>
  <c r="L115" i="10" s="1"/>
  <c r="Z112" i="9"/>
  <c r="W196" i="9"/>
  <c r="T114" i="9"/>
  <c r="L115" i="9" a="1"/>
  <c r="L115" i="9" s="1"/>
  <c r="R114" i="9"/>
  <c r="U113" i="9"/>
  <c r="X113" i="9" s="1"/>
  <c r="Y113" i="9" s="1"/>
  <c r="AF109" i="9"/>
  <c r="AG130" i="9" s="1"/>
  <c r="AC110" i="9"/>
  <c r="AE110" i="9" s="1"/>
  <c r="AA111" i="9"/>
  <c r="AB110" i="9"/>
  <c r="AD110" i="9"/>
  <c r="V197" i="9"/>
  <c r="H114" i="9"/>
  <c r="S113" i="9"/>
  <c r="Z112" i="8"/>
  <c r="U113" i="8"/>
  <c r="X113" i="8" s="1"/>
  <c r="Y113" i="8" s="1"/>
  <c r="R114" i="8"/>
  <c r="AD110" i="8"/>
  <c r="AB110" i="8"/>
  <c r="L116" i="8" a="1"/>
  <c r="L116" i="8" s="1"/>
  <c r="T115" i="8"/>
  <c r="AF109" i="8"/>
  <c r="AG130" i="8" s="1"/>
  <c r="V197" i="8"/>
  <c r="H114" i="8"/>
  <c r="S113" i="8"/>
  <c r="AC110" i="8"/>
  <c r="AE110" i="8" s="1"/>
  <c r="AA111" i="8"/>
  <c r="W196" i="8"/>
  <c r="Z112" i="7"/>
  <c r="L115" i="7" a="1"/>
  <c r="L115" i="7" s="1"/>
  <c r="T114" i="7"/>
  <c r="V197" i="7"/>
  <c r="H114" i="7"/>
  <c r="S113" i="7"/>
  <c r="AF109" i="7"/>
  <c r="AG130" i="7" s="1"/>
  <c r="AC110" i="7"/>
  <c r="AE110" i="7" s="1"/>
  <c r="AA111" i="7"/>
  <c r="U113" i="7"/>
  <c r="X113" i="7" s="1"/>
  <c r="Y113" i="7" s="1"/>
  <c r="R114" i="7"/>
  <c r="W196" i="7"/>
  <c r="AD110" i="7"/>
  <c r="AB110" i="7"/>
  <c r="V197" i="6"/>
  <c r="H114" i="6"/>
  <c r="S113" i="6"/>
  <c r="AF109" i="6"/>
  <c r="AG130" i="6" s="1"/>
  <c r="U113" i="6"/>
  <c r="X113" i="6" s="1"/>
  <c r="R114" i="6"/>
  <c r="L116" i="6" a="1"/>
  <c r="L116" i="6" s="1"/>
  <c r="T115" i="6"/>
  <c r="Y113" i="6"/>
  <c r="Z112" i="6"/>
  <c r="AD110" i="6"/>
  <c r="AB110" i="6"/>
  <c r="W196" i="6"/>
  <c r="AC110" i="6"/>
  <c r="AE110" i="6" s="1"/>
  <c r="AA111" i="6"/>
  <c r="Z112" i="5"/>
  <c r="AD110" i="5"/>
  <c r="AB110" i="5"/>
  <c r="W196" i="5"/>
  <c r="U113" i="5"/>
  <c r="X113" i="5" s="1"/>
  <c r="Y113" i="5" s="1"/>
  <c r="R114" i="5"/>
  <c r="L116" i="5" a="1"/>
  <c r="L116" i="5" s="1"/>
  <c r="T115" i="5"/>
  <c r="AF109" i="5"/>
  <c r="AG130" i="5" s="1"/>
  <c r="AC110" i="5"/>
  <c r="AE110" i="5" s="1"/>
  <c r="AA111" i="5"/>
  <c r="V197" i="5"/>
  <c r="H114" i="5"/>
  <c r="S113" i="5"/>
  <c r="AF109" i="4"/>
  <c r="AG130" i="4" s="1"/>
  <c r="Z112" i="4"/>
  <c r="AB110" i="4"/>
  <c r="AD110" i="4"/>
  <c r="W196" i="4"/>
  <c r="U113" i="4"/>
  <c r="X113" i="4" s="1"/>
  <c r="Y113" i="4" s="1"/>
  <c r="R114" i="4"/>
  <c r="V197" i="4"/>
  <c r="H114" i="4"/>
  <c r="S113" i="4"/>
  <c r="AA111" i="4"/>
  <c r="AC110" i="4"/>
  <c r="AE110" i="4" s="1"/>
  <c r="L116" i="4" a="1"/>
  <c r="L116" i="4" s="1"/>
  <c r="T115" i="4"/>
  <c r="Z112" i="1"/>
  <c r="AF109" i="1"/>
  <c r="AG130" i="1" s="1"/>
  <c r="L116" i="1" a="1"/>
  <c r="L116" i="1" s="1"/>
  <c r="T115" i="1"/>
  <c r="AC110" i="1"/>
  <c r="AE110" i="1" s="1"/>
  <c r="AA111" i="1"/>
  <c r="AD110" i="1"/>
  <c r="AB110" i="1"/>
  <c r="H114" i="1"/>
  <c r="S113" i="1"/>
  <c r="V197" i="1"/>
  <c r="W196" i="1"/>
  <c r="R114" i="1"/>
  <c r="U113" i="1"/>
  <c r="X113" i="1" s="1"/>
  <c r="Y113" i="1" s="1"/>
  <c r="Z113" i="11" l="1"/>
  <c r="AD111" i="11"/>
  <c r="AB111" i="11"/>
  <c r="L117" i="11" a="1"/>
  <c r="L117" i="11" s="1"/>
  <c r="T116" i="11"/>
  <c r="AF110" i="11"/>
  <c r="W197" i="11"/>
  <c r="V198" i="11"/>
  <c r="S114" i="11"/>
  <c r="H115" i="11"/>
  <c r="AC111" i="11"/>
  <c r="AE111" i="11" s="1"/>
  <c r="AA112" i="11"/>
  <c r="AG131" i="11"/>
  <c r="U114" i="11"/>
  <c r="X114" i="11" s="1"/>
  <c r="Y114" i="11" s="1"/>
  <c r="R115" i="11"/>
  <c r="Z113" i="10"/>
  <c r="AD111" i="10"/>
  <c r="AB111" i="10"/>
  <c r="W197" i="10"/>
  <c r="R115" i="10"/>
  <c r="U114" i="10"/>
  <c r="X114" i="10" s="1"/>
  <c r="Y114" i="10" s="1"/>
  <c r="V198" i="10"/>
  <c r="H115" i="10"/>
  <c r="S114" i="10"/>
  <c r="T115" i="10"/>
  <c r="L116" i="10" a="1"/>
  <c r="L116" i="10" s="1"/>
  <c r="AC111" i="10"/>
  <c r="AE111" i="10" s="1"/>
  <c r="AA112" i="10"/>
  <c r="AF110" i="10"/>
  <c r="AG131" i="10" s="1"/>
  <c r="Z113" i="9"/>
  <c r="AD111" i="9"/>
  <c r="AB111" i="9"/>
  <c r="AF110" i="9"/>
  <c r="AG131" i="9" s="1"/>
  <c r="W197" i="9"/>
  <c r="R115" i="9"/>
  <c r="U114" i="9"/>
  <c r="X114" i="9" s="1"/>
  <c r="Y114" i="9" s="1"/>
  <c r="AA112" i="9"/>
  <c r="AC111" i="9"/>
  <c r="AE111" i="9" s="1"/>
  <c r="T115" i="9"/>
  <c r="L116" i="9" a="1"/>
  <c r="L116" i="9" s="1"/>
  <c r="V198" i="9"/>
  <c r="S114" i="9"/>
  <c r="H115" i="9"/>
  <c r="Z113" i="8"/>
  <c r="AF110" i="8"/>
  <c r="W197" i="8"/>
  <c r="AG131" i="8"/>
  <c r="V198" i="8"/>
  <c r="H115" i="8"/>
  <c r="S114" i="8"/>
  <c r="U114" i="8"/>
  <c r="X114" i="8" s="1"/>
  <c r="Y114" i="8" s="1"/>
  <c r="R115" i="8"/>
  <c r="AD111" i="8"/>
  <c r="AB111" i="8"/>
  <c r="AA112" i="8"/>
  <c r="AC111" i="8"/>
  <c r="AE111" i="8" s="1"/>
  <c r="L117" i="8" a="1"/>
  <c r="L117" i="8" s="1"/>
  <c r="T116" i="8"/>
  <c r="Z113" i="7"/>
  <c r="V198" i="7"/>
  <c r="H115" i="7"/>
  <c r="S114" i="7"/>
  <c r="U114" i="7"/>
  <c r="X114" i="7" s="1"/>
  <c r="Y114" i="7" s="1"/>
  <c r="R115" i="7"/>
  <c r="AF110" i="7"/>
  <c r="AG131" i="7" s="1"/>
  <c r="L116" i="7" a="1"/>
  <c r="L116" i="7" s="1"/>
  <c r="T115" i="7"/>
  <c r="AD111" i="7"/>
  <c r="AB111" i="7"/>
  <c r="AC111" i="7"/>
  <c r="AE111" i="7" s="1"/>
  <c r="AA112" i="7"/>
  <c r="W197" i="7"/>
  <c r="AC111" i="6"/>
  <c r="AE111" i="6" s="1"/>
  <c r="AA112" i="6"/>
  <c r="Z113" i="6"/>
  <c r="L117" i="6" a="1"/>
  <c r="L117" i="6" s="1"/>
  <c r="T116" i="6"/>
  <c r="U114" i="6"/>
  <c r="X114" i="6" s="1"/>
  <c r="Y114" i="6" s="1"/>
  <c r="R115" i="6"/>
  <c r="AD111" i="6"/>
  <c r="AB111" i="6"/>
  <c r="V198" i="6"/>
  <c r="H115" i="6"/>
  <c r="S114" i="6"/>
  <c r="AF110" i="6"/>
  <c r="AG131" i="6" s="1"/>
  <c r="W197" i="6"/>
  <c r="Z113" i="5"/>
  <c r="AF110" i="5"/>
  <c r="AD111" i="5"/>
  <c r="AB111" i="5"/>
  <c r="T116" i="5"/>
  <c r="L117" i="5" a="1"/>
  <c r="L117" i="5" s="1"/>
  <c r="AG131" i="5"/>
  <c r="U114" i="5"/>
  <c r="X114" i="5" s="1"/>
  <c r="Y114" i="5" s="1"/>
  <c r="R115" i="5"/>
  <c r="AC111" i="5"/>
  <c r="AE111" i="5" s="1"/>
  <c r="AA112" i="5"/>
  <c r="W197" i="5"/>
  <c r="V198" i="5"/>
  <c r="H115" i="5"/>
  <c r="S114" i="5"/>
  <c r="AF110" i="4"/>
  <c r="AG131" i="4" s="1"/>
  <c r="Z113" i="4"/>
  <c r="V198" i="4"/>
  <c r="H115" i="4"/>
  <c r="S114" i="4"/>
  <c r="W197" i="4"/>
  <c r="AD111" i="4"/>
  <c r="AB111" i="4"/>
  <c r="R115" i="4"/>
  <c r="U114" i="4"/>
  <c r="X114" i="4" s="1"/>
  <c r="Y114" i="4" s="1"/>
  <c r="AA112" i="4"/>
  <c r="AC111" i="4"/>
  <c r="AE111" i="4" s="1"/>
  <c r="T116" i="4"/>
  <c r="L117" i="4" a="1"/>
  <c r="L117" i="4" s="1"/>
  <c r="Z113" i="1"/>
  <c r="W197" i="1"/>
  <c r="AD111" i="1"/>
  <c r="AB111" i="1"/>
  <c r="AF110" i="1"/>
  <c r="AG131" i="1" s="1"/>
  <c r="V198" i="1"/>
  <c r="H115" i="1"/>
  <c r="S114" i="1"/>
  <c r="AA112" i="1"/>
  <c r="AC111" i="1"/>
  <c r="AE111" i="1" s="1"/>
  <c r="L117" i="1" a="1"/>
  <c r="L117" i="1" s="1"/>
  <c r="T116" i="1"/>
  <c r="U114" i="1"/>
  <c r="X114" i="1" s="1"/>
  <c r="Y114" i="1" s="1"/>
  <c r="R115" i="1"/>
  <c r="Z114" i="11" l="1"/>
  <c r="V199" i="11"/>
  <c r="H116" i="11"/>
  <c r="S115" i="11"/>
  <c r="AF111" i="11"/>
  <c r="AD112" i="11"/>
  <c r="AB112" i="11"/>
  <c r="L118" i="11" a="1"/>
  <c r="L118" i="11" s="1"/>
  <c r="T117" i="11"/>
  <c r="W198" i="11"/>
  <c r="AG132" i="11"/>
  <c r="U115" i="11"/>
  <c r="X115" i="11" s="1"/>
  <c r="Y115" i="11" s="1"/>
  <c r="R116" i="11"/>
  <c r="AC112" i="11"/>
  <c r="AE112" i="11" s="1"/>
  <c r="AA113" i="11"/>
  <c r="Z114" i="10"/>
  <c r="AF111" i="10"/>
  <c r="V199" i="10"/>
  <c r="H116" i="10"/>
  <c r="S115" i="10"/>
  <c r="R116" i="10"/>
  <c r="U115" i="10"/>
  <c r="X115" i="10" s="1"/>
  <c r="Y115" i="10" s="1"/>
  <c r="AG132" i="10"/>
  <c r="AB112" i="10"/>
  <c r="AD112" i="10"/>
  <c r="W198" i="10"/>
  <c r="AC112" i="10"/>
  <c r="AE112" i="10" s="1"/>
  <c r="AA113" i="10"/>
  <c r="L117" i="10" a="1"/>
  <c r="L117" i="10" s="1"/>
  <c r="T116" i="10"/>
  <c r="Z114" i="9"/>
  <c r="AF111" i="9"/>
  <c r="AG132" i="9" s="1"/>
  <c r="W198" i="9"/>
  <c r="L117" i="9" a="1"/>
  <c r="L117" i="9" s="1"/>
  <c r="T116" i="9"/>
  <c r="AB112" i="9"/>
  <c r="AD112" i="9"/>
  <c r="R116" i="9"/>
  <c r="U115" i="9"/>
  <c r="X115" i="9" s="1"/>
  <c r="Y115" i="9" s="1"/>
  <c r="V199" i="9"/>
  <c r="H116" i="9"/>
  <c r="S115" i="9"/>
  <c r="AC112" i="9"/>
  <c r="AE112" i="9" s="1"/>
  <c r="AA113" i="9"/>
  <c r="Z114" i="8"/>
  <c r="W198" i="8"/>
  <c r="AF111" i="8"/>
  <c r="AG132" i="8" s="1"/>
  <c r="AB112" i="8"/>
  <c r="AD112" i="8"/>
  <c r="V199" i="8"/>
  <c r="H116" i="8"/>
  <c r="S115" i="8"/>
  <c r="R116" i="8"/>
  <c r="U115" i="8"/>
  <c r="X115" i="8" s="1"/>
  <c r="Y115" i="8" s="1"/>
  <c r="AA113" i="8"/>
  <c r="AC112" i="8"/>
  <c r="AE112" i="8" s="1"/>
  <c r="T117" i="8"/>
  <c r="L118" i="8" a="1"/>
  <c r="L118" i="8" s="1"/>
  <c r="Z114" i="7"/>
  <c r="AF111" i="7"/>
  <c r="AG132" i="7" s="1"/>
  <c r="AD112" i="7"/>
  <c r="AB112" i="7"/>
  <c r="T116" i="7"/>
  <c r="L117" i="7" a="1"/>
  <c r="L117" i="7" s="1"/>
  <c r="V199" i="7"/>
  <c r="H116" i="7"/>
  <c r="S115" i="7"/>
  <c r="W198" i="7"/>
  <c r="AA113" i="7"/>
  <c r="AC112" i="7"/>
  <c r="AE112" i="7" s="1"/>
  <c r="R116" i="7"/>
  <c r="U115" i="7"/>
  <c r="X115" i="7" s="1"/>
  <c r="Y115" i="7" s="1"/>
  <c r="Z114" i="6"/>
  <c r="W198" i="6"/>
  <c r="L118" i="6" a="1"/>
  <c r="L118" i="6" s="1"/>
  <c r="T117" i="6"/>
  <c r="V199" i="6"/>
  <c r="H116" i="6"/>
  <c r="S115" i="6"/>
  <c r="AC112" i="6"/>
  <c r="AE112" i="6" s="1"/>
  <c r="AA113" i="6"/>
  <c r="U115" i="6"/>
  <c r="X115" i="6" s="1"/>
  <c r="Y115" i="6" s="1"/>
  <c r="R116" i="6"/>
  <c r="AD112" i="6"/>
  <c r="AB112" i="6"/>
  <c r="AF111" i="6"/>
  <c r="AG132" i="6" s="1"/>
  <c r="Z114" i="5"/>
  <c r="AD112" i="5"/>
  <c r="AB112" i="5"/>
  <c r="W198" i="5"/>
  <c r="L118" i="5" a="1"/>
  <c r="L118" i="5" s="1"/>
  <c r="T117" i="5"/>
  <c r="R116" i="5"/>
  <c r="U115" i="5"/>
  <c r="X115" i="5" s="1"/>
  <c r="Y115" i="5" s="1"/>
  <c r="AC112" i="5"/>
  <c r="AE112" i="5" s="1"/>
  <c r="AA113" i="5"/>
  <c r="AF111" i="5"/>
  <c r="AG132" i="5" s="1"/>
  <c r="V199" i="5"/>
  <c r="H116" i="5"/>
  <c r="S115" i="5"/>
  <c r="AF111" i="4"/>
  <c r="AG132" i="4" s="1"/>
  <c r="Z114" i="4"/>
  <c r="V199" i="4"/>
  <c r="S115" i="4"/>
  <c r="H116" i="4"/>
  <c r="W198" i="4"/>
  <c r="AD112" i="4"/>
  <c r="AB112" i="4"/>
  <c r="R116" i="4"/>
  <c r="U115" i="4"/>
  <c r="X115" i="4" s="1"/>
  <c r="Y115" i="4" s="1"/>
  <c r="AC112" i="4"/>
  <c r="AE112" i="4" s="1"/>
  <c r="AA113" i="4"/>
  <c r="T117" i="4"/>
  <c r="L118" i="4" a="1"/>
  <c r="L118" i="4" s="1"/>
  <c r="Z114" i="1"/>
  <c r="T117" i="1"/>
  <c r="L118" i="1" a="1"/>
  <c r="L118" i="1" s="1"/>
  <c r="AF111" i="1"/>
  <c r="V199" i="1"/>
  <c r="H116" i="1"/>
  <c r="S115" i="1"/>
  <c r="AG132" i="1"/>
  <c r="AD112" i="1"/>
  <c r="AB112" i="1"/>
  <c r="U115" i="1"/>
  <c r="X115" i="1" s="1"/>
  <c r="Y115" i="1" s="1"/>
  <c r="R116" i="1"/>
  <c r="AC112" i="1"/>
  <c r="AE112" i="1" s="1"/>
  <c r="AA113" i="1"/>
  <c r="W198" i="1"/>
  <c r="Z115" i="11" l="1"/>
  <c r="U116" i="11"/>
  <c r="X116" i="11" s="1"/>
  <c r="Y116" i="11" s="1"/>
  <c r="R117" i="11"/>
  <c r="V200" i="11"/>
  <c r="H117" i="11"/>
  <c r="S116" i="11"/>
  <c r="W199" i="11"/>
  <c r="AD113" i="11"/>
  <c r="AB113" i="11"/>
  <c r="AC113" i="11"/>
  <c r="AE113" i="11" s="1"/>
  <c r="AA114" i="11"/>
  <c r="L119" i="11" a="1"/>
  <c r="L119" i="11" s="1"/>
  <c r="T118" i="11"/>
  <c r="AF112" i="11"/>
  <c r="AG133" i="11" s="1"/>
  <c r="Z115" i="10"/>
  <c r="AD113" i="10"/>
  <c r="AB113" i="10"/>
  <c r="V200" i="10"/>
  <c r="S116" i="10"/>
  <c r="H117" i="10"/>
  <c r="W199" i="10"/>
  <c r="U116" i="10"/>
  <c r="X116" i="10" s="1"/>
  <c r="Y116" i="10" s="1"/>
  <c r="R117" i="10"/>
  <c r="AF112" i="10"/>
  <c r="AG133" i="10" s="1"/>
  <c r="AC113" i="10"/>
  <c r="AE113" i="10" s="1"/>
  <c r="AA114" i="10"/>
  <c r="L118" i="10" a="1"/>
  <c r="L118" i="10" s="1"/>
  <c r="T117" i="10"/>
  <c r="Z115" i="9"/>
  <c r="V200" i="9"/>
  <c r="H117" i="9"/>
  <c r="S116" i="9"/>
  <c r="W199" i="9"/>
  <c r="U116" i="9"/>
  <c r="X116" i="9" s="1"/>
  <c r="Y116" i="9" s="1"/>
  <c r="R117" i="9"/>
  <c r="AD113" i="9"/>
  <c r="AB113" i="9"/>
  <c r="AC113" i="9"/>
  <c r="AE113" i="9" s="1"/>
  <c r="AA114" i="9"/>
  <c r="L118" i="9" a="1"/>
  <c r="L118" i="9" s="1"/>
  <c r="T117" i="9"/>
  <c r="AF112" i="9"/>
  <c r="AG133" i="9" s="1"/>
  <c r="Z115" i="8"/>
  <c r="R117" i="8"/>
  <c r="U116" i="8"/>
  <c r="X116" i="8" s="1"/>
  <c r="Y116" i="8" s="1"/>
  <c r="AF112" i="8"/>
  <c r="AG133" i="8" s="1"/>
  <c r="AB113" i="8"/>
  <c r="AD113" i="8"/>
  <c r="V200" i="8"/>
  <c r="S116" i="8"/>
  <c r="H117" i="8"/>
  <c r="T118" i="8"/>
  <c r="L119" i="8" a="1"/>
  <c r="L119" i="8" s="1"/>
  <c r="AC113" i="8"/>
  <c r="AE113" i="8" s="1"/>
  <c r="AA114" i="8"/>
  <c r="W199" i="8"/>
  <c r="Z115" i="7"/>
  <c r="T117" i="7"/>
  <c r="L118" i="7" a="1"/>
  <c r="L118" i="7" s="1"/>
  <c r="AD113" i="7"/>
  <c r="AB113" i="7"/>
  <c r="AF112" i="7"/>
  <c r="AG133" i="7" s="1"/>
  <c r="V200" i="7"/>
  <c r="H117" i="7"/>
  <c r="S116" i="7"/>
  <c r="W199" i="7"/>
  <c r="AA114" i="7"/>
  <c r="AC113" i="7"/>
  <c r="AE113" i="7" s="1"/>
  <c r="R117" i="7"/>
  <c r="U116" i="7"/>
  <c r="X116" i="7" s="1"/>
  <c r="Y116" i="7" s="1"/>
  <c r="Z115" i="6"/>
  <c r="R117" i="6"/>
  <c r="U116" i="6"/>
  <c r="X116" i="6" s="1"/>
  <c r="Y116" i="6" s="1"/>
  <c r="T118" i="6"/>
  <c r="L119" i="6" a="1"/>
  <c r="L119" i="6" s="1"/>
  <c r="AF112" i="6"/>
  <c r="AG133" i="6" s="1"/>
  <c r="W199" i="6"/>
  <c r="AA114" i="6"/>
  <c r="AC113" i="6"/>
  <c r="AE113" i="6" s="1"/>
  <c r="AD113" i="6"/>
  <c r="AB113" i="6"/>
  <c r="V200" i="6"/>
  <c r="H117" i="6"/>
  <c r="S116" i="6"/>
  <c r="Z115" i="5"/>
  <c r="W199" i="5"/>
  <c r="AD113" i="5"/>
  <c r="AB113" i="5"/>
  <c r="L119" i="5" a="1"/>
  <c r="L119" i="5" s="1"/>
  <c r="T118" i="5"/>
  <c r="AA114" i="5"/>
  <c r="AC113" i="5"/>
  <c r="AE113" i="5" s="1"/>
  <c r="AF112" i="5"/>
  <c r="AG133" i="5" s="1"/>
  <c r="U116" i="5"/>
  <c r="X116" i="5" s="1"/>
  <c r="Y116" i="5" s="1"/>
  <c r="R117" i="5"/>
  <c r="V200" i="5"/>
  <c r="H117" i="5"/>
  <c r="S116" i="5"/>
  <c r="AF112" i="4"/>
  <c r="AG133" i="4" s="1"/>
  <c r="Z115" i="4"/>
  <c r="U116" i="4"/>
  <c r="X116" i="4" s="1"/>
  <c r="Y116" i="4" s="1"/>
  <c r="R117" i="4"/>
  <c r="T118" i="4"/>
  <c r="L119" i="4" a="1"/>
  <c r="L119" i="4" s="1"/>
  <c r="V200" i="4"/>
  <c r="S116" i="4"/>
  <c r="H117" i="4"/>
  <c r="AC113" i="4"/>
  <c r="AE113" i="4" s="1"/>
  <c r="AA114" i="4"/>
  <c r="W199" i="4"/>
  <c r="AB113" i="4"/>
  <c r="AD113" i="4"/>
  <c r="Z115" i="1"/>
  <c r="AF112" i="1"/>
  <c r="AG133" i="1" s="1"/>
  <c r="AD113" i="1"/>
  <c r="AB113" i="1"/>
  <c r="V200" i="1"/>
  <c r="H117" i="1"/>
  <c r="S116" i="1"/>
  <c r="R117" i="1"/>
  <c r="U116" i="1"/>
  <c r="X116" i="1" s="1"/>
  <c r="Y116" i="1" s="1"/>
  <c r="W199" i="1"/>
  <c r="AC113" i="1"/>
  <c r="AE113" i="1" s="1"/>
  <c r="AA114" i="1"/>
  <c r="T118" i="1"/>
  <c r="L119" i="1" a="1"/>
  <c r="L119" i="1" s="1"/>
  <c r="Z116" i="11" l="1"/>
  <c r="AF113" i="11"/>
  <c r="W200" i="11"/>
  <c r="V201" i="11"/>
  <c r="H118" i="11"/>
  <c r="S117" i="11"/>
  <c r="U117" i="11"/>
  <c r="X117" i="11" s="1"/>
  <c r="Y117" i="11" s="1"/>
  <c r="R118" i="11"/>
  <c r="L120" i="11" a="1"/>
  <c r="L120" i="11" s="1"/>
  <c r="T119" i="11"/>
  <c r="AG134" i="11"/>
  <c r="AC114" i="11"/>
  <c r="AE114" i="11" s="1"/>
  <c r="AA115" i="11"/>
  <c r="AD114" i="11"/>
  <c r="AB114" i="11"/>
  <c r="Z116" i="10"/>
  <c r="AD114" i="10"/>
  <c r="AB114" i="10"/>
  <c r="AF113" i="10"/>
  <c r="R118" i="10"/>
  <c r="U117" i="10"/>
  <c r="X117" i="10" s="1"/>
  <c r="Y117" i="10" s="1"/>
  <c r="W200" i="10"/>
  <c r="V201" i="10"/>
  <c r="H118" i="10"/>
  <c r="S117" i="10"/>
  <c r="AG134" i="10"/>
  <c r="AA115" i="10"/>
  <c r="AC114" i="10"/>
  <c r="AE114" i="10" s="1"/>
  <c r="T118" i="10"/>
  <c r="L119" i="10" a="1"/>
  <c r="L119" i="10" s="1"/>
  <c r="Z116" i="9"/>
  <c r="AD114" i="9"/>
  <c r="AB114" i="9"/>
  <c r="L119" i="9" a="1"/>
  <c r="L119" i="9" s="1"/>
  <c r="T118" i="9"/>
  <c r="AF113" i="9"/>
  <c r="AG134" i="9" s="1"/>
  <c r="V201" i="9"/>
  <c r="H118" i="9"/>
  <c r="S117" i="9"/>
  <c r="R118" i="9"/>
  <c r="U117" i="9"/>
  <c r="X117" i="9" s="1"/>
  <c r="Y117" i="9" s="1"/>
  <c r="W200" i="9"/>
  <c r="AA115" i="9"/>
  <c r="AC114" i="9"/>
  <c r="AE114" i="9" s="1"/>
  <c r="Z116" i="8"/>
  <c r="W200" i="8"/>
  <c r="AD114" i="8"/>
  <c r="AB114" i="8"/>
  <c r="T119" i="8"/>
  <c r="L120" i="8" a="1"/>
  <c r="L120" i="8" s="1"/>
  <c r="AF113" i="8"/>
  <c r="AG134" i="8" s="1"/>
  <c r="U117" i="8"/>
  <c r="X117" i="8" s="1"/>
  <c r="Y117" i="8" s="1"/>
  <c r="R118" i="8"/>
  <c r="V201" i="8"/>
  <c r="S117" i="8"/>
  <c r="H118" i="8"/>
  <c r="AC114" i="8"/>
  <c r="AE114" i="8" s="1"/>
  <c r="AA115" i="8"/>
  <c r="Z116" i="7"/>
  <c r="AB114" i="7"/>
  <c r="AD114" i="7"/>
  <c r="AF113" i="7"/>
  <c r="AG134" i="7" s="1"/>
  <c r="V201" i="7"/>
  <c r="S117" i="7"/>
  <c r="H118" i="7"/>
  <c r="W200" i="7"/>
  <c r="AC114" i="7"/>
  <c r="AE114" i="7" s="1"/>
  <c r="AA115" i="7"/>
  <c r="T118" i="7"/>
  <c r="L119" i="7" a="1"/>
  <c r="L119" i="7" s="1"/>
  <c r="U117" i="7"/>
  <c r="X117" i="7" s="1"/>
  <c r="Y117" i="7" s="1"/>
  <c r="R118" i="7"/>
  <c r="Z116" i="6"/>
  <c r="AF113" i="6"/>
  <c r="W200" i="6"/>
  <c r="AB114" i="6"/>
  <c r="AD114" i="6"/>
  <c r="AG134" i="6"/>
  <c r="R118" i="6"/>
  <c r="U117" i="6"/>
  <c r="X117" i="6" s="1"/>
  <c r="Y117" i="6" s="1"/>
  <c r="T119" i="6"/>
  <c r="L120" i="6" a="1"/>
  <c r="L120" i="6" s="1"/>
  <c r="AA115" i="6"/>
  <c r="AC114" i="6"/>
  <c r="AE114" i="6" s="1"/>
  <c r="V201" i="6"/>
  <c r="H118" i="6"/>
  <c r="S117" i="6"/>
  <c r="Z116" i="5"/>
  <c r="AF113" i="5"/>
  <c r="AG134" i="5" s="1"/>
  <c r="W200" i="5"/>
  <c r="R118" i="5"/>
  <c r="U117" i="5"/>
  <c r="X117" i="5" s="1"/>
  <c r="Y117" i="5" s="1"/>
  <c r="AD114" i="5"/>
  <c r="AB114" i="5"/>
  <c r="AA115" i="5"/>
  <c r="AC114" i="5"/>
  <c r="AE114" i="5" s="1"/>
  <c r="L120" i="5" a="1"/>
  <c r="L120" i="5" s="1"/>
  <c r="T119" i="5"/>
  <c r="V201" i="5"/>
  <c r="H118" i="5"/>
  <c r="S117" i="5"/>
  <c r="AF113" i="4"/>
  <c r="AG134" i="4" s="1"/>
  <c r="Z116" i="4"/>
  <c r="V201" i="4"/>
  <c r="H118" i="4"/>
  <c r="S117" i="4"/>
  <c r="U117" i="4"/>
  <c r="X117" i="4" s="1"/>
  <c r="Y117" i="4" s="1"/>
  <c r="R118" i="4"/>
  <c r="AD114" i="4"/>
  <c r="AB114" i="4"/>
  <c r="W200" i="4"/>
  <c r="L120" i="4" a="1"/>
  <c r="L120" i="4" s="1"/>
  <c r="T119" i="4"/>
  <c r="AC114" i="4"/>
  <c r="AE114" i="4" s="1"/>
  <c r="AA115" i="4"/>
  <c r="Z116" i="1"/>
  <c r="AB114" i="1"/>
  <c r="AD114" i="1"/>
  <c r="AF113" i="1"/>
  <c r="R118" i="1"/>
  <c r="U117" i="1"/>
  <c r="X117" i="1" s="1"/>
  <c r="Y117" i="1" s="1"/>
  <c r="W200" i="1"/>
  <c r="V201" i="1"/>
  <c r="S117" i="1"/>
  <c r="H118" i="1"/>
  <c r="AG134" i="1"/>
  <c r="L120" i="1" a="1"/>
  <c r="L120" i="1" s="1"/>
  <c r="T119" i="1"/>
  <c r="AA115" i="1"/>
  <c r="AC114" i="1"/>
  <c r="AE114" i="1" s="1"/>
  <c r="Z117" i="11" l="1"/>
  <c r="AF114" i="11"/>
  <c r="AG135" i="11" s="1"/>
  <c r="AD115" i="11"/>
  <c r="AB115" i="11"/>
  <c r="L121" i="11" a="1"/>
  <c r="L121" i="11" s="1"/>
  <c r="T120" i="11"/>
  <c r="W201" i="11"/>
  <c r="U118" i="11"/>
  <c r="X118" i="11" s="1"/>
  <c r="Y118" i="11" s="1"/>
  <c r="R119" i="11"/>
  <c r="V202" i="11"/>
  <c r="H119" i="11"/>
  <c r="S118" i="11"/>
  <c r="AC115" i="11"/>
  <c r="AE115" i="11" s="1"/>
  <c r="AA116" i="11"/>
  <c r="Z117" i="10"/>
  <c r="AD115" i="10"/>
  <c r="AB115" i="10"/>
  <c r="AF114" i="10"/>
  <c r="W201" i="10"/>
  <c r="V202" i="10"/>
  <c r="H119" i="10"/>
  <c r="S118" i="10"/>
  <c r="R119" i="10"/>
  <c r="U118" i="10"/>
  <c r="X118" i="10" s="1"/>
  <c r="Y118" i="10" s="1"/>
  <c r="AG135" i="10"/>
  <c r="L120" i="10" a="1"/>
  <c r="L120" i="10" s="1"/>
  <c r="T119" i="10"/>
  <c r="AA116" i="10"/>
  <c r="AC115" i="10"/>
  <c r="AE115" i="10" s="1"/>
  <c r="Z117" i="9"/>
  <c r="L120" i="9" a="1"/>
  <c r="L120" i="9" s="1"/>
  <c r="T119" i="9"/>
  <c r="V202" i="9"/>
  <c r="S118" i="9"/>
  <c r="H119" i="9"/>
  <c r="W201" i="9"/>
  <c r="U118" i="9"/>
  <c r="X118" i="9" s="1"/>
  <c r="Y118" i="9" s="1"/>
  <c r="R119" i="9"/>
  <c r="AC115" i="9"/>
  <c r="AE115" i="9" s="1"/>
  <c r="AA116" i="9"/>
  <c r="AB115" i="9"/>
  <c r="AD115" i="9"/>
  <c r="AF114" i="9"/>
  <c r="AG135" i="9" s="1"/>
  <c r="Z117" i="8"/>
  <c r="V202" i="8"/>
  <c r="H119" i="8"/>
  <c r="S118" i="8"/>
  <c r="U118" i="8"/>
  <c r="X118" i="8" s="1"/>
  <c r="Y118" i="8" s="1"/>
  <c r="R119" i="8"/>
  <c r="W201" i="8"/>
  <c r="L121" i="8" a="1"/>
  <c r="L121" i="8" s="1"/>
  <c r="T120" i="8"/>
  <c r="AD115" i="8"/>
  <c r="AB115" i="8"/>
  <c r="AC115" i="8"/>
  <c r="AE115" i="8" s="1"/>
  <c r="AA116" i="8"/>
  <c r="AF114" i="8"/>
  <c r="AG135" i="8" s="1"/>
  <c r="Z117" i="7"/>
  <c r="AF114" i="7"/>
  <c r="AG135" i="7" s="1"/>
  <c r="V202" i="7"/>
  <c r="H119" i="7"/>
  <c r="S118" i="7"/>
  <c r="W201" i="7"/>
  <c r="L120" i="7" a="1"/>
  <c r="L120" i="7" s="1"/>
  <c r="T119" i="7"/>
  <c r="AD115" i="7"/>
  <c r="AB115" i="7"/>
  <c r="AC115" i="7"/>
  <c r="AE115" i="7" s="1"/>
  <c r="AA116" i="7"/>
  <c r="R119" i="7"/>
  <c r="U118" i="7"/>
  <c r="X118" i="7" s="1"/>
  <c r="Y118" i="7" s="1"/>
  <c r="Z117" i="6"/>
  <c r="AD115" i="6"/>
  <c r="AB115" i="6"/>
  <c r="T120" i="6"/>
  <c r="L121" i="6" a="1"/>
  <c r="L121" i="6" s="1"/>
  <c r="AF114" i="6"/>
  <c r="AG135" i="6" s="1"/>
  <c r="R119" i="6"/>
  <c r="U118" i="6"/>
  <c r="X118" i="6" s="1"/>
  <c r="Y118" i="6" s="1"/>
  <c r="AC115" i="6"/>
  <c r="AE115" i="6" s="1"/>
  <c r="AA116" i="6"/>
  <c r="W201" i="6"/>
  <c r="V202" i="6"/>
  <c r="S118" i="6"/>
  <c r="H119" i="6"/>
  <c r="Z117" i="5"/>
  <c r="W201" i="5"/>
  <c r="AF114" i="5"/>
  <c r="AD115" i="5"/>
  <c r="AB115" i="5"/>
  <c r="AG135" i="5"/>
  <c r="AC115" i="5"/>
  <c r="AE115" i="5" s="1"/>
  <c r="AA116" i="5"/>
  <c r="T120" i="5"/>
  <c r="L121" i="5" a="1"/>
  <c r="L121" i="5" s="1"/>
  <c r="R119" i="5"/>
  <c r="U118" i="5"/>
  <c r="X118" i="5" s="1"/>
  <c r="Y118" i="5" s="1"/>
  <c r="V202" i="5"/>
  <c r="S118" i="5"/>
  <c r="H119" i="5"/>
  <c r="AF114" i="4"/>
  <c r="AG135" i="4" s="1"/>
  <c r="Z117" i="4"/>
  <c r="L121" i="4" a="1"/>
  <c r="L121" i="4" s="1"/>
  <c r="T120" i="4"/>
  <c r="U118" i="4"/>
  <c r="X118" i="4" s="1"/>
  <c r="Y118" i="4" s="1"/>
  <c r="R119" i="4"/>
  <c r="W201" i="4"/>
  <c r="V202" i="4"/>
  <c r="H119" i="4"/>
  <c r="S118" i="4"/>
  <c r="AC115" i="4"/>
  <c r="AE115" i="4" s="1"/>
  <c r="AA116" i="4"/>
  <c r="AD115" i="4"/>
  <c r="AB115" i="4"/>
  <c r="Z117" i="1"/>
  <c r="V202" i="1"/>
  <c r="H119" i="1"/>
  <c r="S118" i="1"/>
  <c r="R119" i="1"/>
  <c r="U118" i="1"/>
  <c r="X118" i="1" s="1"/>
  <c r="Y118" i="1" s="1"/>
  <c r="T120" i="1"/>
  <c r="L121" i="1" a="1"/>
  <c r="L121" i="1" s="1"/>
  <c r="W201" i="1"/>
  <c r="AF114" i="1"/>
  <c r="AG135" i="1" s="1"/>
  <c r="AA116" i="1"/>
  <c r="AC115" i="1"/>
  <c r="AE115" i="1" s="1"/>
  <c r="AD115" i="1"/>
  <c r="AB115" i="1"/>
  <c r="Z118" i="11" l="1"/>
  <c r="L122" i="11" a="1"/>
  <c r="L122" i="11" s="1"/>
  <c r="T121" i="11"/>
  <c r="V203" i="11"/>
  <c r="H120" i="11"/>
  <c r="S119" i="11"/>
  <c r="AF115" i="11"/>
  <c r="AG136" i="11" s="1"/>
  <c r="W202" i="11"/>
  <c r="R120" i="11"/>
  <c r="U119" i="11"/>
  <c r="X119" i="11" s="1"/>
  <c r="Y119" i="11" s="1"/>
  <c r="AA117" i="11"/>
  <c r="AC116" i="11"/>
  <c r="AE116" i="11" s="1"/>
  <c r="AD116" i="11"/>
  <c r="AB116" i="11"/>
  <c r="Z118" i="10"/>
  <c r="W202" i="10"/>
  <c r="L121" i="10" a="1"/>
  <c r="L121" i="10" s="1"/>
  <c r="T120" i="10"/>
  <c r="V203" i="10"/>
  <c r="S119" i="10"/>
  <c r="H120" i="10"/>
  <c r="AF115" i="10"/>
  <c r="AG136" i="10" s="1"/>
  <c r="AA117" i="10"/>
  <c r="AC116" i="10"/>
  <c r="AE116" i="10" s="1"/>
  <c r="R120" i="10"/>
  <c r="U119" i="10"/>
  <c r="X119" i="10" s="1"/>
  <c r="Y119" i="10" s="1"/>
  <c r="AD116" i="10"/>
  <c r="AB116" i="10"/>
  <c r="Z118" i="9"/>
  <c r="W202" i="9"/>
  <c r="AF115" i="9"/>
  <c r="AG136" i="9" s="1"/>
  <c r="L121" i="9" a="1"/>
  <c r="L121" i="9" s="1"/>
  <c r="T120" i="9"/>
  <c r="AD116" i="9"/>
  <c r="AB116" i="9"/>
  <c r="AA117" i="9"/>
  <c r="AC116" i="9"/>
  <c r="AE116" i="9" s="1"/>
  <c r="R120" i="9"/>
  <c r="U119" i="9"/>
  <c r="X119" i="9" s="1"/>
  <c r="Y119" i="9" s="1"/>
  <c r="V203" i="9"/>
  <c r="H120" i="9"/>
  <c r="S119" i="9"/>
  <c r="Z118" i="8"/>
  <c r="AF115" i="8"/>
  <c r="AG136" i="8" s="1"/>
  <c r="AD116" i="8"/>
  <c r="AB116" i="8"/>
  <c r="L122" i="8" a="1"/>
  <c r="L122" i="8" s="1"/>
  <c r="T121" i="8"/>
  <c r="V203" i="8"/>
  <c r="H120" i="8"/>
  <c r="S119" i="8"/>
  <c r="U119" i="8"/>
  <c r="X119" i="8" s="1"/>
  <c r="Y119" i="8" s="1"/>
  <c r="R120" i="8"/>
  <c r="W202" i="8"/>
  <c r="AC116" i="8"/>
  <c r="AE116" i="8" s="1"/>
  <c r="AA117" i="8"/>
  <c r="Z118" i="7"/>
  <c r="AD116" i="7"/>
  <c r="AB116" i="7"/>
  <c r="W202" i="7"/>
  <c r="T120" i="7"/>
  <c r="L121" i="7" a="1"/>
  <c r="L121" i="7" s="1"/>
  <c r="AC116" i="7"/>
  <c r="AE116" i="7" s="1"/>
  <c r="AA117" i="7"/>
  <c r="AF115" i="7"/>
  <c r="AG136" i="7" s="1"/>
  <c r="V203" i="7"/>
  <c r="H120" i="7"/>
  <c r="S119" i="7"/>
  <c r="U119" i="7"/>
  <c r="X119" i="7" s="1"/>
  <c r="Y119" i="7" s="1"/>
  <c r="R120" i="7"/>
  <c r="AF115" i="6"/>
  <c r="W202" i="6"/>
  <c r="AD116" i="6"/>
  <c r="AB116" i="6"/>
  <c r="U119" i="6"/>
  <c r="X119" i="6" s="1"/>
  <c r="Y119" i="6" s="1"/>
  <c r="R120" i="6"/>
  <c r="AG136" i="6"/>
  <c r="L122" i="6" a="1"/>
  <c r="L122" i="6" s="1"/>
  <c r="T121" i="6"/>
  <c r="V203" i="6"/>
  <c r="S119" i="6"/>
  <c r="H120" i="6"/>
  <c r="AC116" i="6"/>
  <c r="AE116" i="6" s="1"/>
  <c r="AA117" i="6"/>
  <c r="Z118" i="6"/>
  <c r="Z118" i="5"/>
  <c r="U119" i="5"/>
  <c r="X119" i="5" s="1"/>
  <c r="Y119" i="5" s="1"/>
  <c r="R120" i="5"/>
  <c r="AF115" i="5"/>
  <c r="W202" i="5"/>
  <c r="AB116" i="5"/>
  <c r="AD116" i="5"/>
  <c r="AG136" i="5"/>
  <c r="AC116" i="5"/>
  <c r="AE116" i="5" s="1"/>
  <c r="AA117" i="5"/>
  <c r="L122" i="5" a="1"/>
  <c r="L122" i="5" s="1"/>
  <c r="T121" i="5"/>
  <c r="V203" i="5"/>
  <c r="S119" i="5"/>
  <c r="H120" i="5"/>
  <c r="AF115" i="4"/>
  <c r="AG136" i="4" s="1"/>
  <c r="Z118" i="4"/>
  <c r="AD116" i="4"/>
  <c r="AB116" i="4"/>
  <c r="V203" i="4"/>
  <c r="H120" i="4"/>
  <c r="S119" i="4"/>
  <c r="U119" i="4"/>
  <c r="X119" i="4" s="1"/>
  <c r="Y119" i="4" s="1"/>
  <c r="R120" i="4"/>
  <c r="W202" i="4"/>
  <c r="AC116" i="4"/>
  <c r="AE116" i="4" s="1"/>
  <c r="AA117" i="4"/>
  <c r="L122" i="4" a="1"/>
  <c r="L122" i="4" s="1"/>
  <c r="T121" i="4"/>
  <c r="Z118" i="1"/>
  <c r="AF115" i="1"/>
  <c r="AG136" i="1" s="1"/>
  <c r="AB116" i="1"/>
  <c r="AD116" i="1"/>
  <c r="T121" i="1"/>
  <c r="L122" i="1" a="1"/>
  <c r="L122" i="1" s="1"/>
  <c r="W202" i="1"/>
  <c r="AC116" i="1"/>
  <c r="AE116" i="1" s="1"/>
  <c r="AA117" i="1"/>
  <c r="R120" i="1"/>
  <c r="U119" i="1"/>
  <c r="X119" i="1" s="1"/>
  <c r="Y119" i="1" s="1"/>
  <c r="V203" i="1"/>
  <c r="H120" i="1"/>
  <c r="S119" i="1"/>
  <c r="Z119" i="11" l="1"/>
  <c r="AB117" i="11"/>
  <c r="AD117" i="11"/>
  <c r="V204" i="11"/>
  <c r="H121" i="11"/>
  <c r="S120" i="11"/>
  <c r="U120" i="11"/>
  <c r="X120" i="11" s="1"/>
  <c r="Y120" i="11" s="1"/>
  <c r="R121" i="11"/>
  <c r="W203" i="11"/>
  <c r="AF116" i="11"/>
  <c r="AG137" i="11" s="1"/>
  <c r="L123" i="11" a="1"/>
  <c r="L123" i="11" s="1"/>
  <c r="T122" i="11"/>
  <c r="AA118" i="11"/>
  <c r="AC117" i="11"/>
  <c r="AE117" i="11" s="1"/>
  <c r="Z119" i="10"/>
  <c r="R121" i="10"/>
  <c r="U120" i="10"/>
  <c r="X120" i="10" s="1"/>
  <c r="Y120" i="10" s="1"/>
  <c r="T121" i="10"/>
  <c r="L122" i="10" a="1"/>
  <c r="L122" i="10" s="1"/>
  <c r="S120" i="10"/>
  <c r="V204" i="10"/>
  <c r="H121" i="10"/>
  <c r="W203" i="10"/>
  <c r="AB117" i="10"/>
  <c r="AD117" i="10"/>
  <c r="AC117" i="10"/>
  <c r="AE117" i="10" s="1"/>
  <c r="AA118" i="10"/>
  <c r="AF116" i="10"/>
  <c r="AG137" i="10" s="1"/>
  <c r="Z119" i="9"/>
  <c r="AF116" i="9"/>
  <c r="AG137" i="9" s="1"/>
  <c r="AB117" i="9"/>
  <c r="AD117" i="9"/>
  <c r="W203" i="9"/>
  <c r="R121" i="9"/>
  <c r="U120" i="9"/>
  <c r="X120" i="9" s="1"/>
  <c r="Y120" i="9" s="1"/>
  <c r="T121" i="9"/>
  <c r="L122" i="9" a="1"/>
  <c r="L122" i="9" s="1"/>
  <c r="AA118" i="9"/>
  <c r="AC117" i="9"/>
  <c r="AE117" i="9" s="1"/>
  <c r="V204" i="9"/>
  <c r="H121" i="9"/>
  <c r="S120" i="9"/>
  <c r="Z119" i="8"/>
  <c r="AF116" i="8"/>
  <c r="AG137" i="8" s="1"/>
  <c r="U120" i="8"/>
  <c r="X120" i="8" s="1"/>
  <c r="Y120" i="8" s="1"/>
  <c r="R121" i="8"/>
  <c r="V204" i="8"/>
  <c r="H121" i="8"/>
  <c r="S120" i="8"/>
  <c r="W203" i="8"/>
  <c r="AC117" i="8"/>
  <c r="AE117" i="8" s="1"/>
  <c r="AA118" i="8"/>
  <c r="L123" i="8" a="1"/>
  <c r="L123" i="8" s="1"/>
  <c r="T122" i="8"/>
  <c r="AD117" i="8"/>
  <c r="AB117" i="8"/>
  <c r="Z119" i="7"/>
  <c r="V204" i="7"/>
  <c r="S120" i="7"/>
  <c r="H121" i="7"/>
  <c r="AF116" i="7"/>
  <c r="AG137" i="7" s="1"/>
  <c r="W203" i="7"/>
  <c r="L122" i="7" a="1"/>
  <c r="L122" i="7" s="1"/>
  <c r="T121" i="7"/>
  <c r="AD117" i="7"/>
  <c r="AB117" i="7"/>
  <c r="R121" i="7"/>
  <c r="U120" i="7"/>
  <c r="X120" i="7" s="1"/>
  <c r="Y120" i="7" s="1"/>
  <c r="AA118" i="7"/>
  <c r="AC117" i="7"/>
  <c r="AE117" i="7" s="1"/>
  <c r="Z119" i="6"/>
  <c r="L123" i="6" a="1"/>
  <c r="L123" i="6" s="1"/>
  <c r="T122" i="6"/>
  <c r="AD117" i="6"/>
  <c r="AB117" i="6"/>
  <c r="W203" i="6"/>
  <c r="U120" i="6"/>
  <c r="X120" i="6" s="1"/>
  <c r="Y120" i="6" s="1"/>
  <c r="R121" i="6"/>
  <c r="AF116" i="6"/>
  <c r="AG137" i="6" s="1"/>
  <c r="AC117" i="6"/>
  <c r="AE117" i="6" s="1"/>
  <c r="AA118" i="6"/>
  <c r="V204" i="6"/>
  <c r="H121" i="6"/>
  <c r="S120" i="6"/>
  <c r="Z119" i="5"/>
  <c r="L123" i="5" a="1"/>
  <c r="L123" i="5" s="1"/>
  <c r="T122" i="5"/>
  <c r="W203" i="5"/>
  <c r="AF116" i="5"/>
  <c r="AG137" i="5" s="1"/>
  <c r="AC117" i="5"/>
  <c r="AE117" i="5" s="1"/>
  <c r="AA118" i="5"/>
  <c r="AD117" i="5"/>
  <c r="AB117" i="5"/>
  <c r="U120" i="5"/>
  <c r="X120" i="5" s="1"/>
  <c r="Y120" i="5" s="1"/>
  <c r="R121" i="5"/>
  <c r="V204" i="5"/>
  <c r="S120" i="5"/>
  <c r="H121" i="5"/>
  <c r="AF116" i="4"/>
  <c r="AG137" i="4" s="1"/>
  <c r="Z119" i="4"/>
  <c r="U120" i="4"/>
  <c r="X120" i="4" s="1"/>
  <c r="Y120" i="4" s="1"/>
  <c r="R121" i="4"/>
  <c r="V204" i="4"/>
  <c r="H121" i="4"/>
  <c r="S120" i="4"/>
  <c r="W203" i="4"/>
  <c r="AC117" i="4"/>
  <c r="AE117" i="4" s="1"/>
  <c r="AA118" i="4"/>
  <c r="L123" i="4" a="1"/>
  <c r="L123" i="4" s="1"/>
  <c r="T122" i="4"/>
  <c r="AD117" i="4"/>
  <c r="AB117" i="4"/>
  <c r="Z119" i="1"/>
  <c r="R121" i="1"/>
  <c r="U120" i="1"/>
  <c r="X120" i="1" s="1"/>
  <c r="Y120" i="1" s="1"/>
  <c r="V204" i="1"/>
  <c r="H121" i="1"/>
  <c r="S120" i="1"/>
  <c r="W203" i="1"/>
  <c r="AD117" i="1"/>
  <c r="AB117" i="1"/>
  <c r="L123" i="1" a="1"/>
  <c r="L123" i="1" s="1"/>
  <c r="T122" i="1"/>
  <c r="AC117" i="1"/>
  <c r="AE117" i="1" s="1"/>
  <c r="AA118" i="1"/>
  <c r="AF116" i="1"/>
  <c r="AG137" i="1" s="1"/>
  <c r="Z120" i="11" l="1"/>
  <c r="R122" i="11"/>
  <c r="U121" i="11"/>
  <c r="X121" i="11" s="1"/>
  <c r="Y121" i="11" s="1"/>
  <c r="AD118" i="11"/>
  <c r="AB118" i="11"/>
  <c r="L124" i="11" a="1"/>
  <c r="L124" i="11" s="1"/>
  <c r="T123" i="11"/>
  <c r="W204" i="11"/>
  <c r="AA119" i="11"/>
  <c r="AC118" i="11"/>
  <c r="AE118" i="11" s="1"/>
  <c r="V205" i="11"/>
  <c r="H122" i="11"/>
  <c r="S121" i="11"/>
  <c r="AF117" i="11"/>
  <c r="AG138" i="11" s="1"/>
  <c r="Z120" i="10"/>
  <c r="AF117" i="10"/>
  <c r="AG138" i="10" s="1"/>
  <c r="T122" i="10"/>
  <c r="L123" i="10" a="1"/>
  <c r="L123" i="10" s="1"/>
  <c r="AD118" i="10"/>
  <c r="AB118" i="10"/>
  <c r="W204" i="10"/>
  <c r="U121" i="10"/>
  <c r="X121" i="10" s="1"/>
  <c r="Y121" i="10" s="1"/>
  <c r="R122" i="10"/>
  <c r="V205" i="10"/>
  <c r="S121" i="10"/>
  <c r="H122" i="10"/>
  <c r="AC118" i="10"/>
  <c r="AE118" i="10" s="1"/>
  <c r="AA119" i="10"/>
  <c r="Z120" i="9"/>
  <c r="W204" i="9"/>
  <c r="T122" i="9"/>
  <c r="L123" i="9" a="1"/>
  <c r="L123" i="9" s="1"/>
  <c r="R122" i="9"/>
  <c r="U121" i="9"/>
  <c r="X121" i="9" s="1"/>
  <c r="Y121" i="9" s="1"/>
  <c r="AF117" i="9"/>
  <c r="AC118" i="9"/>
  <c r="AE118" i="9" s="1"/>
  <c r="AA119" i="9"/>
  <c r="AD118" i="9"/>
  <c r="AB118" i="9"/>
  <c r="AG138" i="9"/>
  <c r="V205" i="9"/>
  <c r="S121" i="9"/>
  <c r="H122" i="9"/>
  <c r="Z120" i="8"/>
  <c r="U121" i="8"/>
  <c r="X121" i="8" s="1"/>
  <c r="Y121" i="8" s="1"/>
  <c r="R122" i="8"/>
  <c r="AD118" i="8"/>
  <c r="AB118" i="8"/>
  <c r="L124" i="8" a="1"/>
  <c r="L124" i="8" s="1"/>
  <c r="T123" i="8"/>
  <c r="AF117" i="8"/>
  <c r="AG138" i="8" s="1"/>
  <c r="W204" i="8"/>
  <c r="AC118" i="8"/>
  <c r="AE118" i="8" s="1"/>
  <c r="AA119" i="8"/>
  <c r="V205" i="8"/>
  <c r="H122" i="8"/>
  <c r="S121" i="8"/>
  <c r="Z120" i="7"/>
  <c r="U121" i="7"/>
  <c r="X121" i="7" s="1"/>
  <c r="Y121" i="7" s="1"/>
  <c r="R122" i="7"/>
  <c r="V205" i="7"/>
  <c r="H122" i="7"/>
  <c r="S121" i="7"/>
  <c r="L123" i="7" a="1"/>
  <c r="L123" i="7" s="1"/>
  <c r="T122" i="7"/>
  <c r="W204" i="7"/>
  <c r="AF117" i="7"/>
  <c r="AG138" i="7" s="1"/>
  <c r="AA119" i="7"/>
  <c r="AC118" i="7"/>
  <c r="AE118" i="7" s="1"/>
  <c r="AD118" i="7"/>
  <c r="AB118" i="7"/>
  <c r="Z120" i="6"/>
  <c r="V205" i="6"/>
  <c r="H122" i="6"/>
  <c r="S121" i="6"/>
  <c r="W204" i="6"/>
  <c r="L124" i="6" a="1"/>
  <c r="L124" i="6" s="1"/>
  <c r="T123" i="6"/>
  <c r="AF117" i="6"/>
  <c r="AG138" i="6" s="1"/>
  <c r="U121" i="6"/>
  <c r="X121" i="6" s="1"/>
  <c r="Y121" i="6" s="1"/>
  <c r="R122" i="6"/>
  <c r="AC118" i="6"/>
  <c r="AE118" i="6" s="1"/>
  <c r="AA119" i="6"/>
  <c r="AD118" i="6"/>
  <c r="AB118" i="6"/>
  <c r="Z120" i="5"/>
  <c r="U121" i="5"/>
  <c r="X121" i="5" s="1"/>
  <c r="Y121" i="5" s="1"/>
  <c r="R122" i="5"/>
  <c r="AF117" i="5"/>
  <c r="L124" i="5" a="1"/>
  <c r="L124" i="5" s="1"/>
  <c r="T123" i="5"/>
  <c r="AG138" i="5"/>
  <c r="AC118" i="5"/>
  <c r="AE118" i="5" s="1"/>
  <c r="AA119" i="5"/>
  <c r="W204" i="5"/>
  <c r="AD118" i="5"/>
  <c r="AB118" i="5"/>
  <c r="V205" i="5"/>
  <c r="H122" i="5"/>
  <c r="S121" i="5"/>
  <c r="AF117" i="4"/>
  <c r="AG138" i="4"/>
  <c r="Z120" i="4"/>
  <c r="AB118" i="4"/>
  <c r="AD118" i="4"/>
  <c r="V205" i="4"/>
  <c r="H122" i="4"/>
  <c r="S121" i="4"/>
  <c r="W204" i="4"/>
  <c r="L124" i="4" a="1"/>
  <c r="L124" i="4" s="1"/>
  <c r="T123" i="4"/>
  <c r="U121" i="4"/>
  <c r="X121" i="4" s="1"/>
  <c r="Y121" i="4" s="1"/>
  <c r="R122" i="4"/>
  <c r="AA119" i="4"/>
  <c r="AC118" i="4"/>
  <c r="AE118" i="4" s="1"/>
  <c r="Z120" i="1"/>
  <c r="AF117" i="1"/>
  <c r="AG138" i="1" s="1"/>
  <c r="AD118" i="1"/>
  <c r="AB118" i="1"/>
  <c r="W204" i="1"/>
  <c r="U121" i="1"/>
  <c r="X121" i="1" s="1"/>
  <c r="Y121" i="1" s="1"/>
  <c r="R122" i="1"/>
  <c r="AA119" i="1"/>
  <c r="AC118" i="1"/>
  <c r="AE118" i="1" s="1"/>
  <c r="L124" i="1" a="1"/>
  <c r="L124" i="1" s="1"/>
  <c r="T123" i="1"/>
  <c r="V205" i="1"/>
  <c r="H122" i="1"/>
  <c r="S121" i="1"/>
  <c r="Z121" i="11" l="1"/>
  <c r="AF118" i="11"/>
  <c r="W205" i="11"/>
  <c r="AD119" i="11"/>
  <c r="AB119" i="11"/>
  <c r="AG139" i="11"/>
  <c r="T124" i="11"/>
  <c r="L125" i="11" a="1"/>
  <c r="L125" i="11" s="1"/>
  <c r="V206" i="11"/>
  <c r="H123" i="11"/>
  <c r="S122" i="11"/>
  <c r="R123" i="11"/>
  <c r="U122" i="11"/>
  <c r="X122" i="11" s="1"/>
  <c r="Y122" i="11" s="1"/>
  <c r="AA120" i="11"/>
  <c r="AC119" i="11"/>
  <c r="AE119" i="11" s="1"/>
  <c r="Z121" i="10"/>
  <c r="T123" i="10"/>
  <c r="L124" i="10" a="1"/>
  <c r="L124" i="10" s="1"/>
  <c r="U122" i="10"/>
  <c r="X122" i="10" s="1"/>
  <c r="Y122" i="10" s="1"/>
  <c r="R123" i="10"/>
  <c r="V206" i="10"/>
  <c r="H123" i="10"/>
  <c r="S122" i="10"/>
  <c r="W205" i="10"/>
  <c r="AD119" i="10"/>
  <c r="AB119" i="10"/>
  <c r="AA120" i="10"/>
  <c r="AC119" i="10"/>
  <c r="AE119" i="10" s="1"/>
  <c r="AF118" i="10"/>
  <c r="AG139" i="10" s="1"/>
  <c r="Z121" i="9"/>
  <c r="AF118" i="9"/>
  <c r="AG139" i="9" s="1"/>
  <c r="T123" i="9"/>
  <c r="L124" i="9" a="1"/>
  <c r="L124" i="9" s="1"/>
  <c r="W205" i="9"/>
  <c r="V206" i="9"/>
  <c r="S122" i="9"/>
  <c r="H123" i="9"/>
  <c r="AC119" i="9"/>
  <c r="AE119" i="9" s="1"/>
  <c r="AA120" i="9"/>
  <c r="AD119" i="9"/>
  <c r="AB119" i="9"/>
  <c r="U122" i="9"/>
  <c r="X122" i="9" s="1"/>
  <c r="Y122" i="9" s="1"/>
  <c r="R123" i="9"/>
  <c r="Z121" i="8"/>
  <c r="AD119" i="8"/>
  <c r="AB119" i="8"/>
  <c r="V206" i="8"/>
  <c r="H123" i="8"/>
  <c r="S122" i="8"/>
  <c r="AF118" i="8"/>
  <c r="W205" i="8"/>
  <c r="AG139" i="8"/>
  <c r="U122" i="8"/>
  <c r="X122" i="8" s="1"/>
  <c r="Y122" i="8" s="1"/>
  <c r="R123" i="8"/>
  <c r="L125" i="8" a="1"/>
  <c r="L125" i="8" s="1"/>
  <c r="T124" i="8"/>
  <c r="AA120" i="8"/>
  <c r="AC119" i="8"/>
  <c r="AE119" i="8" s="1"/>
  <c r="Z121" i="7"/>
  <c r="AF118" i="7"/>
  <c r="AG139" i="7" s="1"/>
  <c r="AD119" i="7"/>
  <c r="AB119" i="7"/>
  <c r="W205" i="7"/>
  <c r="L124" i="7" a="1"/>
  <c r="L124" i="7" s="1"/>
  <c r="T123" i="7"/>
  <c r="U122" i="7"/>
  <c r="X122" i="7" s="1"/>
  <c r="Y122" i="7" s="1"/>
  <c r="R123" i="7"/>
  <c r="AC119" i="7"/>
  <c r="AE119" i="7" s="1"/>
  <c r="AA120" i="7"/>
  <c r="V206" i="7"/>
  <c r="H123" i="7"/>
  <c r="S122" i="7"/>
  <c r="Z121" i="6"/>
  <c r="U122" i="6"/>
  <c r="X122" i="6" s="1"/>
  <c r="Y122" i="6" s="1"/>
  <c r="R123" i="6"/>
  <c r="L125" i="6" a="1"/>
  <c r="L125" i="6" s="1"/>
  <c r="T124" i="6"/>
  <c r="V206" i="6"/>
  <c r="H123" i="6"/>
  <c r="S122" i="6"/>
  <c r="W205" i="6"/>
  <c r="AD119" i="6"/>
  <c r="AB119" i="6"/>
  <c r="AC119" i="6"/>
  <c r="AE119" i="6" s="1"/>
  <c r="AA120" i="6"/>
  <c r="AF118" i="6"/>
  <c r="AG139" i="6" s="1"/>
  <c r="Z121" i="5"/>
  <c r="U122" i="5"/>
  <c r="X122" i="5" s="1"/>
  <c r="Y122" i="5" s="1"/>
  <c r="R123" i="5"/>
  <c r="W205" i="5"/>
  <c r="AD119" i="5"/>
  <c r="AB119" i="5"/>
  <c r="T124" i="5"/>
  <c r="L125" i="5" a="1"/>
  <c r="L125" i="5" s="1"/>
  <c r="AA120" i="5"/>
  <c r="AC119" i="5"/>
  <c r="AE119" i="5" s="1"/>
  <c r="AF118" i="5"/>
  <c r="AG139" i="5" s="1"/>
  <c r="V206" i="5"/>
  <c r="H123" i="5"/>
  <c r="S122" i="5"/>
  <c r="AF118" i="4"/>
  <c r="AG139" i="4" s="1"/>
  <c r="Z121" i="4"/>
  <c r="R123" i="4"/>
  <c r="U122" i="4"/>
  <c r="X122" i="4" s="1"/>
  <c r="Y122" i="4" s="1"/>
  <c r="V206" i="4"/>
  <c r="S122" i="4"/>
  <c r="H123" i="4"/>
  <c r="T124" i="4"/>
  <c r="L125" i="4" a="1"/>
  <c r="L125" i="4" s="1"/>
  <c r="AA120" i="4"/>
  <c r="AC119" i="4"/>
  <c r="AE119" i="4" s="1"/>
  <c r="W205" i="4"/>
  <c r="AD119" i="4"/>
  <c r="AB119" i="4"/>
  <c r="Z121" i="1"/>
  <c r="AB119" i="1"/>
  <c r="AD119" i="1"/>
  <c r="W205" i="1"/>
  <c r="R123" i="1"/>
  <c r="U122" i="1"/>
  <c r="X122" i="1" s="1"/>
  <c r="Y122" i="1" s="1"/>
  <c r="AF118" i="1"/>
  <c r="AG139" i="1" s="1"/>
  <c r="AC119" i="1"/>
  <c r="AE119" i="1" s="1"/>
  <c r="AA120" i="1"/>
  <c r="L125" i="1" a="1"/>
  <c r="L125" i="1" s="1"/>
  <c r="T124" i="1"/>
  <c r="V206" i="1"/>
  <c r="H123" i="1"/>
  <c r="S122" i="1"/>
  <c r="Z122" i="11" l="1"/>
  <c r="V207" i="11"/>
  <c r="S123" i="11"/>
  <c r="H124" i="11"/>
  <c r="T125" i="11"/>
  <c r="L126" i="11" a="1"/>
  <c r="L126" i="11" s="1"/>
  <c r="R124" i="11"/>
  <c r="U123" i="11"/>
  <c r="X123" i="11" s="1"/>
  <c r="Y123" i="11" s="1"/>
  <c r="W206" i="11"/>
  <c r="AF119" i="11"/>
  <c r="AG140" i="11" s="1"/>
  <c r="AC120" i="11"/>
  <c r="AE120" i="11" s="1"/>
  <c r="AA121" i="11"/>
  <c r="AB120" i="11"/>
  <c r="AD120" i="11"/>
  <c r="Z122" i="10"/>
  <c r="AF119" i="10"/>
  <c r="AG140" i="10" s="1"/>
  <c r="U123" i="10"/>
  <c r="X123" i="10" s="1"/>
  <c r="Y123" i="10" s="1"/>
  <c r="R124" i="10"/>
  <c r="L125" i="10" a="1"/>
  <c r="L125" i="10" s="1"/>
  <c r="T124" i="10"/>
  <c r="AB120" i="10"/>
  <c r="AD120" i="10"/>
  <c r="V207" i="10"/>
  <c r="H124" i="10"/>
  <c r="S123" i="10"/>
  <c r="AC120" i="10"/>
  <c r="AE120" i="10" s="1"/>
  <c r="AA121" i="10"/>
  <c r="W206" i="10"/>
  <c r="Z122" i="9"/>
  <c r="AD120" i="9"/>
  <c r="AB120" i="9"/>
  <c r="L125" i="9" a="1"/>
  <c r="L125" i="9" s="1"/>
  <c r="T124" i="9"/>
  <c r="W206" i="9"/>
  <c r="AF119" i="9"/>
  <c r="AG140" i="9" s="1"/>
  <c r="U123" i="9"/>
  <c r="X123" i="9" s="1"/>
  <c r="Y123" i="9" s="1"/>
  <c r="R124" i="9"/>
  <c r="AC120" i="9"/>
  <c r="AE120" i="9" s="1"/>
  <c r="AA121" i="9"/>
  <c r="V207" i="9"/>
  <c r="H124" i="9"/>
  <c r="S123" i="9"/>
  <c r="Z122" i="8"/>
  <c r="T125" i="8"/>
  <c r="L126" i="8" a="1"/>
  <c r="L126" i="8" s="1"/>
  <c r="W206" i="8"/>
  <c r="R124" i="8"/>
  <c r="U123" i="8"/>
  <c r="X123" i="8" s="1"/>
  <c r="Y123" i="8" s="1"/>
  <c r="AF119" i="8"/>
  <c r="AG140" i="8" s="1"/>
  <c r="AA121" i="8"/>
  <c r="AC120" i="8"/>
  <c r="AE120" i="8" s="1"/>
  <c r="V207" i="8"/>
  <c r="H124" i="8"/>
  <c r="S123" i="8"/>
  <c r="AB120" i="8"/>
  <c r="AD120" i="8"/>
  <c r="Z122" i="7"/>
  <c r="V207" i="7"/>
  <c r="S123" i="7"/>
  <c r="H124" i="7"/>
  <c r="R124" i="7"/>
  <c r="U123" i="7"/>
  <c r="X123" i="7" s="1"/>
  <c r="Y123" i="7" s="1"/>
  <c r="AD120" i="7"/>
  <c r="AB120" i="7"/>
  <c r="AF119" i="7"/>
  <c r="AG140" i="7" s="1"/>
  <c r="L125" i="7" a="1"/>
  <c r="L125" i="7" s="1"/>
  <c r="T124" i="7"/>
  <c r="AC120" i="7"/>
  <c r="AE120" i="7" s="1"/>
  <c r="AA121" i="7"/>
  <c r="W206" i="7"/>
  <c r="Z122" i="6"/>
  <c r="AD120" i="6"/>
  <c r="AB120" i="6"/>
  <c r="AF119" i="6"/>
  <c r="AG140" i="6" s="1"/>
  <c r="V207" i="6"/>
  <c r="H124" i="6"/>
  <c r="S123" i="6"/>
  <c r="U123" i="6"/>
  <c r="X123" i="6" s="1"/>
  <c r="Y123" i="6" s="1"/>
  <c r="R124" i="6"/>
  <c r="L126" i="6" a="1"/>
  <c r="L126" i="6" s="1"/>
  <c r="T125" i="6"/>
  <c r="AC120" i="6"/>
  <c r="AE120" i="6" s="1"/>
  <c r="AA121" i="6"/>
  <c r="W206" i="6"/>
  <c r="Z122" i="5"/>
  <c r="W206" i="5"/>
  <c r="AD120" i="5"/>
  <c r="AB120" i="5"/>
  <c r="L126" i="5" a="1"/>
  <c r="L126" i="5" s="1"/>
  <c r="T125" i="5"/>
  <c r="R124" i="5"/>
  <c r="U123" i="5"/>
  <c r="X123" i="5" s="1"/>
  <c r="Y123" i="5" s="1"/>
  <c r="AA121" i="5"/>
  <c r="AC120" i="5"/>
  <c r="AE120" i="5" s="1"/>
  <c r="AF119" i="5"/>
  <c r="AG140" i="5" s="1"/>
  <c r="H124" i="5"/>
  <c r="V207" i="5"/>
  <c r="S123" i="5"/>
  <c r="AF119" i="4"/>
  <c r="AG140" i="4" s="1"/>
  <c r="Z122" i="4"/>
  <c r="V207" i="4"/>
  <c r="S123" i="4"/>
  <c r="H124" i="4"/>
  <c r="L126" i="4" a="1"/>
  <c r="L126" i="4" s="1"/>
  <c r="T125" i="4"/>
  <c r="W206" i="4"/>
  <c r="AC120" i="4"/>
  <c r="AE120" i="4" s="1"/>
  <c r="AA121" i="4"/>
  <c r="AB120" i="4"/>
  <c r="AD120" i="4"/>
  <c r="R124" i="4"/>
  <c r="U123" i="4"/>
  <c r="X123" i="4" s="1"/>
  <c r="Y123" i="4" s="1"/>
  <c r="Z122" i="1"/>
  <c r="W206" i="1"/>
  <c r="AD120" i="1"/>
  <c r="AB120" i="1"/>
  <c r="AF119" i="1"/>
  <c r="R124" i="1"/>
  <c r="U123" i="1"/>
  <c r="X123" i="1" s="1"/>
  <c r="Y123" i="1" s="1"/>
  <c r="L126" i="1" a="1"/>
  <c r="L126" i="1" s="1"/>
  <c r="T125" i="1"/>
  <c r="AC120" i="1"/>
  <c r="AE120" i="1" s="1"/>
  <c r="AA121" i="1"/>
  <c r="AG140" i="1"/>
  <c r="V207" i="1"/>
  <c r="H124" i="1"/>
  <c r="S123" i="1"/>
  <c r="Z123" i="11" l="1"/>
  <c r="AD121" i="11"/>
  <c r="AB121" i="11"/>
  <c r="V208" i="11"/>
  <c r="S124" i="11"/>
  <c r="H125" i="11"/>
  <c r="AF120" i="11"/>
  <c r="U124" i="11"/>
  <c r="X124" i="11" s="1"/>
  <c r="Y124" i="11" s="1"/>
  <c r="R125" i="11"/>
  <c r="W207" i="11"/>
  <c r="AG141" i="11"/>
  <c r="AC121" i="11"/>
  <c r="AE121" i="11" s="1"/>
  <c r="AA122" i="11"/>
  <c r="L127" i="11" a="1"/>
  <c r="L127" i="11" s="1"/>
  <c r="T126" i="11"/>
  <c r="Z123" i="10"/>
  <c r="AD121" i="10"/>
  <c r="AB121" i="10"/>
  <c r="W207" i="10"/>
  <c r="V208" i="10"/>
  <c r="H125" i="10"/>
  <c r="S124" i="10"/>
  <c r="L126" i="10" a="1"/>
  <c r="L126" i="10" s="1"/>
  <c r="T125" i="10"/>
  <c r="AC121" i="10"/>
  <c r="AE121" i="10" s="1"/>
  <c r="AA122" i="10"/>
  <c r="AF120" i="10"/>
  <c r="AG141" i="10" s="1"/>
  <c r="U124" i="10"/>
  <c r="X124" i="10" s="1"/>
  <c r="Y124" i="10" s="1"/>
  <c r="R125" i="10"/>
  <c r="Z123" i="9"/>
  <c r="AD121" i="9"/>
  <c r="AB121" i="9"/>
  <c r="L126" i="9" a="1"/>
  <c r="L126" i="9" s="1"/>
  <c r="T125" i="9"/>
  <c r="AF120" i="9"/>
  <c r="AG141" i="9" s="1"/>
  <c r="AC121" i="9"/>
  <c r="AE121" i="9" s="1"/>
  <c r="AA122" i="9"/>
  <c r="W207" i="9"/>
  <c r="U124" i="9"/>
  <c r="X124" i="9" s="1"/>
  <c r="Y124" i="9" s="1"/>
  <c r="R125" i="9"/>
  <c r="V208" i="9"/>
  <c r="H125" i="9"/>
  <c r="S124" i="9"/>
  <c r="Z123" i="8"/>
  <c r="AB121" i="8"/>
  <c r="AD121" i="8"/>
  <c r="V208" i="8"/>
  <c r="S124" i="8"/>
  <c r="H125" i="8"/>
  <c r="W207" i="8"/>
  <c r="T126" i="8"/>
  <c r="L127" i="8" a="1"/>
  <c r="L127" i="8" s="1"/>
  <c r="AF120" i="8"/>
  <c r="AG141" i="8" s="1"/>
  <c r="AC121" i="8"/>
  <c r="AE121" i="8" s="1"/>
  <c r="AA122" i="8"/>
  <c r="R125" i="8"/>
  <c r="U124" i="8"/>
  <c r="X124" i="8" s="1"/>
  <c r="Y124" i="8" s="1"/>
  <c r="Z123" i="7"/>
  <c r="AF120" i="7"/>
  <c r="AG141" i="7" s="1"/>
  <c r="L126" i="7" a="1"/>
  <c r="L126" i="7" s="1"/>
  <c r="T125" i="7"/>
  <c r="V208" i="7"/>
  <c r="S124" i="7"/>
  <c r="H125" i="7"/>
  <c r="AD121" i="7"/>
  <c r="AB121" i="7"/>
  <c r="W207" i="7"/>
  <c r="AA122" i="7"/>
  <c r="AC121" i="7"/>
  <c r="AE121" i="7" s="1"/>
  <c r="R125" i="7"/>
  <c r="U124" i="7"/>
  <c r="X124" i="7" s="1"/>
  <c r="Y124" i="7" s="1"/>
  <c r="Z123" i="6"/>
  <c r="T126" i="6"/>
  <c r="L127" i="6" a="1"/>
  <c r="L127" i="6" s="1"/>
  <c r="R125" i="6"/>
  <c r="U124" i="6"/>
  <c r="X124" i="6" s="1"/>
  <c r="Y124" i="6" s="1"/>
  <c r="W207" i="6"/>
  <c r="V208" i="6"/>
  <c r="H125" i="6"/>
  <c r="S124" i="6"/>
  <c r="AF120" i="6"/>
  <c r="AG141" i="6" s="1"/>
  <c r="AA122" i="6"/>
  <c r="AC121" i="6"/>
  <c r="AE121" i="6" s="1"/>
  <c r="AD121" i="6"/>
  <c r="AB121" i="6"/>
  <c r="Z123" i="5"/>
  <c r="V208" i="5"/>
  <c r="S124" i="5"/>
  <c r="H125" i="5"/>
  <c r="AF120" i="5"/>
  <c r="AG141" i="5" s="1"/>
  <c r="AB121" i="5"/>
  <c r="AD121" i="5"/>
  <c r="U124" i="5"/>
  <c r="X124" i="5" s="1"/>
  <c r="Y124" i="5" s="1"/>
  <c r="R125" i="5"/>
  <c r="AA122" i="5"/>
  <c r="AC121" i="5"/>
  <c r="AE121" i="5" s="1"/>
  <c r="L127" i="5" a="1"/>
  <c r="L127" i="5" s="1"/>
  <c r="T126" i="5"/>
  <c r="W207" i="5"/>
  <c r="AF120" i="4"/>
  <c r="AG141" i="4" s="1"/>
  <c r="Z123" i="4"/>
  <c r="U124" i="4"/>
  <c r="X124" i="4" s="1"/>
  <c r="Y124" i="4" s="1"/>
  <c r="R125" i="4"/>
  <c r="L127" i="4" a="1"/>
  <c r="L127" i="4" s="1"/>
  <c r="T126" i="4"/>
  <c r="W207" i="4"/>
  <c r="AD121" i="4"/>
  <c r="AB121" i="4"/>
  <c r="V208" i="4"/>
  <c r="H125" i="4"/>
  <c r="S124" i="4"/>
  <c r="AC121" i="4"/>
  <c r="AE121" i="4" s="1"/>
  <c r="AA122" i="4"/>
  <c r="Z123" i="1"/>
  <c r="AF120" i="1"/>
  <c r="W207" i="1"/>
  <c r="R125" i="1"/>
  <c r="U124" i="1"/>
  <c r="X124" i="1" s="1"/>
  <c r="Y124" i="1" s="1"/>
  <c r="AD121" i="1"/>
  <c r="AB121" i="1"/>
  <c r="AA122" i="1"/>
  <c r="AC121" i="1"/>
  <c r="AE121" i="1" s="1"/>
  <c r="T126" i="1"/>
  <c r="L127" i="1" a="1"/>
  <c r="L127" i="1" s="1"/>
  <c r="AG141" i="1"/>
  <c r="V208" i="1"/>
  <c r="H125" i="1"/>
  <c r="S124" i="1"/>
  <c r="Z124" i="11" l="1"/>
  <c r="U125" i="11"/>
  <c r="X125" i="11" s="1"/>
  <c r="Y125" i="11" s="1"/>
  <c r="R126" i="11"/>
  <c r="AD122" i="11"/>
  <c r="AB122" i="11"/>
  <c r="W208" i="11"/>
  <c r="V209" i="11"/>
  <c r="H126" i="11"/>
  <c r="S125" i="11"/>
  <c r="AF121" i="11"/>
  <c r="AG142" i="11" s="1"/>
  <c r="AA123" i="11"/>
  <c r="AC122" i="11"/>
  <c r="AE122" i="11" s="1"/>
  <c r="L128" i="11" a="1"/>
  <c r="L128" i="11" s="1"/>
  <c r="T127" i="11"/>
  <c r="Z124" i="10"/>
  <c r="AB122" i="10"/>
  <c r="AD122" i="10"/>
  <c r="L127" i="10" a="1"/>
  <c r="L127" i="10" s="1"/>
  <c r="T126" i="10"/>
  <c r="V209" i="10"/>
  <c r="H126" i="10"/>
  <c r="S125" i="10"/>
  <c r="AF121" i="10"/>
  <c r="AG142" i="10" s="1"/>
  <c r="W208" i="10"/>
  <c r="U125" i="10"/>
  <c r="X125" i="10" s="1"/>
  <c r="Y125" i="10" s="1"/>
  <c r="R126" i="10"/>
  <c r="AC122" i="10"/>
  <c r="AE122" i="10" s="1"/>
  <c r="AA123" i="10"/>
  <c r="Z124" i="9"/>
  <c r="W208" i="9"/>
  <c r="AF121" i="9"/>
  <c r="AG142" i="9" s="1"/>
  <c r="U125" i="9"/>
  <c r="X125" i="9" s="1"/>
  <c r="Y125" i="9" s="1"/>
  <c r="R126" i="9"/>
  <c r="L127" i="9" a="1"/>
  <c r="L127" i="9" s="1"/>
  <c r="T126" i="9"/>
  <c r="AD122" i="9"/>
  <c r="AB122" i="9"/>
  <c r="AC122" i="9"/>
  <c r="AE122" i="9" s="1"/>
  <c r="AA123" i="9"/>
  <c r="V209" i="9"/>
  <c r="H126" i="9"/>
  <c r="S125" i="9"/>
  <c r="AF121" i="8"/>
  <c r="AG142" i="8" s="1"/>
  <c r="V209" i="8"/>
  <c r="S125" i="8"/>
  <c r="H126" i="8"/>
  <c r="U125" i="8"/>
  <c r="X125" i="8" s="1"/>
  <c r="Y125" i="8" s="1"/>
  <c r="R126" i="8"/>
  <c r="AD122" i="8"/>
  <c r="AB122" i="8"/>
  <c r="L128" i="8" a="1"/>
  <c r="L128" i="8" s="1"/>
  <c r="T127" i="8"/>
  <c r="W208" i="8"/>
  <c r="AC122" i="8"/>
  <c r="AE122" i="8" s="1"/>
  <c r="AA123" i="8"/>
  <c r="Z124" i="8"/>
  <c r="Z124" i="7"/>
  <c r="AF121" i="7"/>
  <c r="AG142" i="7" s="1"/>
  <c r="T126" i="7"/>
  <c r="L127" i="7" a="1"/>
  <c r="L127" i="7" s="1"/>
  <c r="AB122" i="7"/>
  <c r="AD122" i="7"/>
  <c r="V209" i="7"/>
  <c r="S125" i="7"/>
  <c r="H126" i="7"/>
  <c r="AA123" i="7"/>
  <c r="AC122" i="7"/>
  <c r="AE122" i="7" s="1"/>
  <c r="W208" i="7"/>
  <c r="R126" i="7"/>
  <c r="U125" i="7"/>
  <c r="X125" i="7" s="1"/>
  <c r="Y125" i="7" s="1"/>
  <c r="Z124" i="6"/>
  <c r="AB122" i="6"/>
  <c r="AD122" i="6"/>
  <c r="AF121" i="6"/>
  <c r="AG142" i="6" s="1"/>
  <c r="V209" i="6"/>
  <c r="H126" i="6"/>
  <c r="S125" i="6"/>
  <c r="R126" i="6"/>
  <c r="U125" i="6"/>
  <c r="X125" i="6" s="1"/>
  <c r="Y125" i="6" s="1"/>
  <c r="T127" i="6"/>
  <c r="L128" i="6" a="1"/>
  <c r="L128" i="6" s="1"/>
  <c r="W208" i="6"/>
  <c r="AA123" i="6"/>
  <c r="AC122" i="6"/>
  <c r="AE122" i="6" s="1"/>
  <c r="Z124" i="5"/>
  <c r="AF121" i="5"/>
  <c r="AD122" i="5"/>
  <c r="AB122" i="5"/>
  <c r="AG142" i="5"/>
  <c r="T127" i="5"/>
  <c r="L128" i="5" a="1"/>
  <c r="L128" i="5" s="1"/>
  <c r="V209" i="5"/>
  <c r="H126" i="5"/>
  <c r="S125" i="5"/>
  <c r="AA123" i="5"/>
  <c r="AC122" i="5"/>
  <c r="AE122" i="5" s="1"/>
  <c r="R126" i="5"/>
  <c r="U125" i="5"/>
  <c r="X125" i="5" s="1"/>
  <c r="Y125" i="5" s="1"/>
  <c r="W208" i="5"/>
  <c r="AF121" i="4"/>
  <c r="AG142" i="4" s="1"/>
  <c r="Z124" i="4"/>
  <c r="V209" i="4"/>
  <c r="H126" i="4"/>
  <c r="S125" i="4"/>
  <c r="W208" i="4"/>
  <c r="T127" i="4"/>
  <c r="L128" i="4" a="1"/>
  <c r="L128" i="4" s="1"/>
  <c r="U125" i="4"/>
  <c r="X125" i="4" s="1"/>
  <c r="Y125" i="4" s="1"/>
  <c r="R126" i="4"/>
  <c r="AC122" i="4"/>
  <c r="AE122" i="4" s="1"/>
  <c r="AA123" i="4"/>
  <c r="AD122" i="4"/>
  <c r="AB122" i="4"/>
  <c r="Z124" i="1"/>
  <c r="W208" i="1"/>
  <c r="T127" i="1"/>
  <c r="L128" i="1" a="1"/>
  <c r="L128" i="1" s="1"/>
  <c r="AF121" i="1"/>
  <c r="AG142" i="1" s="1"/>
  <c r="AC122" i="1"/>
  <c r="AE122" i="1" s="1"/>
  <c r="AA123" i="1"/>
  <c r="AB122" i="1"/>
  <c r="AD122" i="1"/>
  <c r="R126" i="1"/>
  <c r="U125" i="1"/>
  <c r="X125" i="1" s="1"/>
  <c r="Y125" i="1" s="1"/>
  <c r="V209" i="1"/>
  <c r="H126" i="1"/>
  <c r="S125" i="1"/>
  <c r="Z125" i="11" l="1"/>
  <c r="AD123" i="11"/>
  <c r="AB123" i="11"/>
  <c r="AF122" i="11"/>
  <c r="AG143" i="11"/>
  <c r="V210" i="11"/>
  <c r="H127" i="11"/>
  <c r="S126" i="11"/>
  <c r="W209" i="11"/>
  <c r="R127" i="11"/>
  <c r="U126" i="11"/>
  <c r="X126" i="11" s="1"/>
  <c r="Y126" i="11" s="1"/>
  <c r="AC123" i="11"/>
  <c r="AE123" i="11" s="1"/>
  <c r="AA124" i="11"/>
  <c r="L129" i="11" a="1"/>
  <c r="L129" i="11" s="1"/>
  <c r="T128" i="11"/>
  <c r="Z125" i="10"/>
  <c r="W209" i="10"/>
  <c r="U126" i="10"/>
  <c r="X126" i="10" s="1"/>
  <c r="Y126" i="10" s="1"/>
  <c r="R127" i="10"/>
  <c r="L128" i="10" a="1"/>
  <c r="L128" i="10" s="1"/>
  <c r="T127" i="10"/>
  <c r="H127" i="10"/>
  <c r="V210" i="10"/>
  <c r="S126" i="10"/>
  <c r="AD123" i="10"/>
  <c r="AB123" i="10"/>
  <c r="AA124" i="10"/>
  <c r="AC123" i="10"/>
  <c r="AE123" i="10" s="1"/>
  <c r="AF122" i="10"/>
  <c r="AG143" i="10" s="1"/>
  <c r="Z125" i="9"/>
  <c r="AF122" i="9"/>
  <c r="AG143" i="9" s="1"/>
  <c r="L128" i="9" a="1"/>
  <c r="L128" i="9" s="1"/>
  <c r="T127" i="9"/>
  <c r="U126" i="9"/>
  <c r="X126" i="9" s="1"/>
  <c r="Y126" i="9" s="1"/>
  <c r="R127" i="9"/>
  <c r="W209" i="9"/>
  <c r="AC123" i="9"/>
  <c r="AE123" i="9" s="1"/>
  <c r="AA124" i="9"/>
  <c r="AD123" i="9"/>
  <c r="AB123" i="9"/>
  <c r="V210" i="9"/>
  <c r="H127" i="9"/>
  <c r="S126" i="9"/>
  <c r="AD123" i="8"/>
  <c r="AB123" i="8"/>
  <c r="U126" i="8"/>
  <c r="X126" i="8" s="1"/>
  <c r="Y126" i="8" s="1"/>
  <c r="R127" i="8"/>
  <c r="L129" i="8" a="1"/>
  <c r="L129" i="8" s="1"/>
  <c r="T128" i="8"/>
  <c r="AF122" i="8"/>
  <c r="AG143" i="8" s="1"/>
  <c r="V210" i="8"/>
  <c r="H127" i="8"/>
  <c r="S126" i="8"/>
  <c r="W209" i="8"/>
  <c r="AC123" i="8"/>
  <c r="AE123" i="8" s="1"/>
  <c r="AA124" i="8"/>
  <c r="Z125" i="8"/>
  <c r="Z125" i="7"/>
  <c r="AF122" i="7"/>
  <c r="V210" i="7"/>
  <c r="S126" i="7"/>
  <c r="H127" i="7"/>
  <c r="AG143" i="7"/>
  <c r="AD123" i="7"/>
  <c r="AB123" i="7"/>
  <c r="W209" i="7"/>
  <c r="AA124" i="7"/>
  <c r="AC123" i="7"/>
  <c r="AE123" i="7" s="1"/>
  <c r="T127" i="7"/>
  <c r="L128" i="7" a="1"/>
  <c r="L128" i="7" s="1"/>
  <c r="U126" i="7"/>
  <c r="X126" i="7" s="1"/>
  <c r="Y126" i="7" s="1"/>
  <c r="R127" i="7"/>
  <c r="Z125" i="6"/>
  <c r="L129" i="6" a="1"/>
  <c r="L129" i="6" s="1"/>
  <c r="T128" i="6"/>
  <c r="W209" i="6"/>
  <c r="R127" i="6"/>
  <c r="U126" i="6"/>
  <c r="X126" i="6" s="1"/>
  <c r="Y126" i="6" s="1"/>
  <c r="AC123" i="6"/>
  <c r="AE123" i="6" s="1"/>
  <c r="AA124" i="6"/>
  <c r="AD123" i="6"/>
  <c r="AB123" i="6"/>
  <c r="V210" i="6"/>
  <c r="S126" i="6"/>
  <c r="H127" i="6"/>
  <c r="AF122" i="6"/>
  <c r="AG143" i="6" s="1"/>
  <c r="Z125" i="5"/>
  <c r="AF122" i="5"/>
  <c r="AG143" i="5" s="1"/>
  <c r="R127" i="5"/>
  <c r="U126" i="5"/>
  <c r="X126" i="5" s="1"/>
  <c r="Y126" i="5" s="1"/>
  <c r="AD123" i="5"/>
  <c r="AB123" i="5"/>
  <c r="W209" i="5"/>
  <c r="V210" i="5"/>
  <c r="S126" i="5"/>
  <c r="H127" i="5"/>
  <c r="T128" i="5"/>
  <c r="L129" i="5" a="1"/>
  <c r="L129" i="5" s="1"/>
  <c r="AA124" i="5"/>
  <c r="AC123" i="5"/>
  <c r="AE123" i="5" s="1"/>
  <c r="AF122" i="4"/>
  <c r="AG143" i="4" s="1"/>
  <c r="Z125" i="4"/>
  <c r="R127" i="4"/>
  <c r="U126" i="4"/>
  <c r="X126" i="4" s="1"/>
  <c r="Y126" i="4" s="1"/>
  <c r="V210" i="4"/>
  <c r="H127" i="4"/>
  <c r="S126" i="4"/>
  <c r="AC123" i="4"/>
  <c r="AE123" i="4" s="1"/>
  <c r="AA124" i="4"/>
  <c r="T128" i="4"/>
  <c r="L129" i="4" a="1"/>
  <c r="L129" i="4" s="1"/>
  <c r="W209" i="4"/>
  <c r="AD123" i="4"/>
  <c r="AB123" i="4"/>
  <c r="Z125" i="1"/>
  <c r="R127" i="1"/>
  <c r="U126" i="1"/>
  <c r="X126" i="1" s="1"/>
  <c r="Y126" i="1" s="1"/>
  <c r="AD123" i="1"/>
  <c r="AB123" i="1"/>
  <c r="AF122" i="1"/>
  <c r="W209" i="1"/>
  <c r="AG143" i="1"/>
  <c r="AC123" i="1"/>
  <c r="AE123" i="1" s="1"/>
  <c r="AA124" i="1"/>
  <c r="T128" i="1"/>
  <c r="L129" i="1" a="1"/>
  <c r="L129" i="1" s="1"/>
  <c r="V210" i="1"/>
  <c r="S126" i="1"/>
  <c r="H127" i="1"/>
  <c r="Z126" i="11" l="1"/>
  <c r="AD124" i="11"/>
  <c r="AB124" i="11"/>
  <c r="W210" i="11"/>
  <c r="R128" i="11"/>
  <c r="U127" i="11"/>
  <c r="X127" i="11" s="1"/>
  <c r="Y127" i="11" s="1"/>
  <c r="AF123" i="11"/>
  <c r="AG144" i="11" s="1"/>
  <c r="V211" i="11"/>
  <c r="H128" i="11"/>
  <c r="S127" i="11"/>
  <c r="AA125" i="11"/>
  <c r="AC124" i="11"/>
  <c r="AE124" i="11" s="1"/>
  <c r="L130" i="11" a="1"/>
  <c r="L130" i="11" s="1"/>
  <c r="T129" i="11"/>
  <c r="Z126" i="10"/>
  <c r="AD124" i="10"/>
  <c r="AB124" i="10"/>
  <c r="W210" i="10"/>
  <c r="V211" i="10"/>
  <c r="H128" i="10"/>
  <c r="S127" i="10"/>
  <c r="R128" i="10"/>
  <c r="U127" i="10"/>
  <c r="X127" i="10" s="1"/>
  <c r="Y127" i="10" s="1"/>
  <c r="L129" i="10" a="1"/>
  <c r="L129" i="10" s="1"/>
  <c r="T128" i="10"/>
  <c r="AA125" i="10"/>
  <c r="AC124" i="10"/>
  <c r="AE124" i="10" s="1"/>
  <c r="AF123" i="10"/>
  <c r="AG144" i="10" s="1"/>
  <c r="Z126" i="9"/>
  <c r="AF123" i="9"/>
  <c r="AG144" i="9" s="1"/>
  <c r="R128" i="9"/>
  <c r="U127" i="9"/>
  <c r="X127" i="9" s="1"/>
  <c r="Y127" i="9" s="1"/>
  <c r="L129" i="9" a="1"/>
  <c r="L129" i="9" s="1"/>
  <c r="T128" i="9"/>
  <c r="AD124" i="9"/>
  <c r="AB124" i="9"/>
  <c r="W210" i="9"/>
  <c r="AA125" i="9"/>
  <c r="AC124" i="9"/>
  <c r="AE124" i="9" s="1"/>
  <c r="V211" i="9"/>
  <c r="H128" i="9"/>
  <c r="S127" i="9"/>
  <c r="Z126" i="8"/>
  <c r="AF123" i="8"/>
  <c r="AG144" i="8" s="1"/>
  <c r="T129" i="8"/>
  <c r="L130" i="8" a="1"/>
  <c r="L130" i="8" s="1"/>
  <c r="W210" i="8"/>
  <c r="U127" i="8"/>
  <c r="X127" i="8" s="1"/>
  <c r="Y127" i="8" s="1"/>
  <c r="R128" i="8"/>
  <c r="AD124" i="8"/>
  <c r="AB124" i="8"/>
  <c r="AC124" i="8"/>
  <c r="AE124" i="8" s="1"/>
  <c r="AA125" i="8"/>
  <c r="V211" i="8"/>
  <c r="H128" i="8"/>
  <c r="S127" i="8"/>
  <c r="Z126" i="7"/>
  <c r="L129" i="7" a="1"/>
  <c r="L129" i="7" s="1"/>
  <c r="T128" i="7"/>
  <c r="W210" i="7"/>
  <c r="AF123" i="7"/>
  <c r="AG144" i="7" s="1"/>
  <c r="V211" i="7"/>
  <c r="H128" i="7"/>
  <c r="S127" i="7"/>
  <c r="U127" i="7"/>
  <c r="X127" i="7" s="1"/>
  <c r="Y127" i="7" s="1"/>
  <c r="R128" i="7"/>
  <c r="AC124" i="7"/>
  <c r="AE124" i="7" s="1"/>
  <c r="AA125" i="7"/>
  <c r="AB124" i="7"/>
  <c r="AD124" i="7"/>
  <c r="Z126" i="6"/>
  <c r="W210" i="6"/>
  <c r="S127" i="6"/>
  <c r="V211" i="6"/>
  <c r="H128" i="6"/>
  <c r="AF123" i="6"/>
  <c r="AG144" i="6" s="1"/>
  <c r="L130" i="6" a="1"/>
  <c r="L130" i="6" s="1"/>
  <c r="T129" i="6"/>
  <c r="U127" i="6"/>
  <c r="X127" i="6" s="1"/>
  <c r="Y127" i="6" s="1"/>
  <c r="R128" i="6"/>
  <c r="AC124" i="6"/>
  <c r="AE124" i="6" s="1"/>
  <c r="AA125" i="6"/>
  <c r="AD124" i="6"/>
  <c r="AB124" i="6"/>
  <c r="Z126" i="5"/>
  <c r="AB124" i="5"/>
  <c r="AD124" i="5"/>
  <c r="V211" i="5"/>
  <c r="S127" i="5"/>
  <c r="H128" i="5"/>
  <c r="T129" i="5"/>
  <c r="L130" i="5" a="1"/>
  <c r="L130" i="5" s="1"/>
  <c r="W210" i="5"/>
  <c r="AC124" i="5"/>
  <c r="AE124" i="5" s="1"/>
  <c r="AA125" i="5"/>
  <c r="R128" i="5"/>
  <c r="U127" i="5"/>
  <c r="X127" i="5" s="1"/>
  <c r="Y127" i="5" s="1"/>
  <c r="AF123" i="5"/>
  <c r="AG144" i="5" s="1"/>
  <c r="AF123" i="4"/>
  <c r="AG144" i="4"/>
  <c r="Z126" i="4"/>
  <c r="V211" i="4"/>
  <c r="S127" i="4"/>
  <c r="H128" i="4"/>
  <c r="L130" i="4" a="1"/>
  <c r="L130" i="4" s="1"/>
  <c r="T129" i="4"/>
  <c r="W210" i="4"/>
  <c r="U127" i="4"/>
  <c r="X127" i="4" s="1"/>
  <c r="Y127" i="4" s="1"/>
  <c r="R128" i="4"/>
  <c r="AB124" i="4"/>
  <c r="AD124" i="4"/>
  <c r="AA125" i="4"/>
  <c r="AC124" i="4"/>
  <c r="AE124" i="4" s="1"/>
  <c r="Z126" i="1"/>
  <c r="AD124" i="1"/>
  <c r="AB124" i="1"/>
  <c r="T129" i="1"/>
  <c r="L130" i="1" a="1"/>
  <c r="L130" i="1" s="1"/>
  <c r="AF123" i="1"/>
  <c r="AG144" i="1" s="1"/>
  <c r="V211" i="1"/>
  <c r="S127" i="1"/>
  <c r="H128" i="1"/>
  <c r="AA125" i="1"/>
  <c r="AC124" i="1"/>
  <c r="AE124" i="1" s="1"/>
  <c r="W210" i="1"/>
  <c r="U127" i="1"/>
  <c r="X127" i="1" s="1"/>
  <c r="Y127" i="1" s="1"/>
  <c r="R128" i="1"/>
  <c r="Z127" i="11" l="1"/>
  <c r="W211" i="11"/>
  <c r="R129" i="11"/>
  <c r="U128" i="11"/>
  <c r="X128" i="11" s="1"/>
  <c r="Y128" i="11" s="1"/>
  <c r="AF124" i="11"/>
  <c r="V212" i="11"/>
  <c r="H129" i="11"/>
  <c r="S128" i="11"/>
  <c r="AG145" i="11"/>
  <c r="AD125" i="11"/>
  <c r="AB125" i="11"/>
  <c r="AC125" i="11"/>
  <c r="AE125" i="11" s="1"/>
  <c r="AA126" i="11"/>
  <c r="T130" i="11"/>
  <c r="L131" i="11" a="1"/>
  <c r="L131" i="11" s="1"/>
  <c r="Z127" i="10"/>
  <c r="AF124" i="10"/>
  <c r="T129" i="10"/>
  <c r="L130" i="10" a="1"/>
  <c r="L130" i="10" s="1"/>
  <c r="AB125" i="10"/>
  <c r="AD125" i="10"/>
  <c r="W211" i="10"/>
  <c r="AG145" i="10"/>
  <c r="R129" i="10"/>
  <c r="U128" i="10"/>
  <c r="X128" i="10" s="1"/>
  <c r="Y128" i="10" s="1"/>
  <c r="AC125" i="10"/>
  <c r="AE125" i="10" s="1"/>
  <c r="AA126" i="10"/>
  <c r="V212" i="10"/>
  <c r="S128" i="10"/>
  <c r="H129" i="10"/>
  <c r="Z127" i="9"/>
  <c r="W211" i="9"/>
  <c r="R129" i="9"/>
  <c r="U128" i="9"/>
  <c r="X128" i="9" s="1"/>
  <c r="Y128" i="9" s="1"/>
  <c r="T129" i="9"/>
  <c r="L130" i="9" a="1"/>
  <c r="L130" i="9" s="1"/>
  <c r="AF124" i="9"/>
  <c r="AB125" i="9"/>
  <c r="AD125" i="9"/>
  <c r="AA126" i="9"/>
  <c r="AC125" i="9"/>
  <c r="AE125" i="9" s="1"/>
  <c r="AG145" i="9"/>
  <c r="V212" i="9"/>
  <c r="H129" i="9"/>
  <c r="S128" i="9"/>
  <c r="Z127" i="8"/>
  <c r="AD125" i="8"/>
  <c r="AB125" i="8"/>
  <c r="W211" i="8"/>
  <c r="AF124" i="8"/>
  <c r="AG145" i="8" s="1"/>
  <c r="V212" i="8"/>
  <c r="H129" i="8"/>
  <c r="S128" i="8"/>
  <c r="T130" i="8"/>
  <c r="L131" i="8" a="1"/>
  <c r="L131" i="8" s="1"/>
  <c r="R129" i="8"/>
  <c r="U128" i="8"/>
  <c r="X128" i="8" s="1"/>
  <c r="Y128" i="8" s="1"/>
  <c r="AC125" i="8"/>
  <c r="AE125" i="8" s="1"/>
  <c r="AA126" i="8"/>
  <c r="Z127" i="7"/>
  <c r="AF124" i="7"/>
  <c r="AG145" i="7" s="1"/>
  <c r="AD125" i="7"/>
  <c r="AB125" i="7"/>
  <c r="U128" i="7"/>
  <c r="X128" i="7" s="1"/>
  <c r="Y128" i="7" s="1"/>
  <c r="R129" i="7"/>
  <c r="L130" i="7" a="1"/>
  <c r="L130" i="7" s="1"/>
  <c r="T129" i="7"/>
  <c r="V212" i="7"/>
  <c r="H129" i="7"/>
  <c r="S128" i="7"/>
  <c r="AC125" i="7"/>
  <c r="AE125" i="7" s="1"/>
  <c r="AA126" i="7"/>
  <c r="W211" i="7"/>
  <c r="Z127" i="6"/>
  <c r="U128" i="6"/>
  <c r="X128" i="6" s="1"/>
  <c r="Y128" i="6" s="1"/>
  <c r="R129" i="6"/>
  <c r="L131" i="6" a="1"/>
  <c r="L131" i="6" s="1"/>
  <c r="T130" i="6"/>
  <c r="V212" i="6"/>
  <c r="H129" i="6"/>
  <c r="S128" i="6"/>
  <c r="AF124" i="6"/>
  <c r="AG145" i="6" s="1"/>
  <c r="W211" i="6"/>
  <c r="AC125" i="6"/>
  <c r="AE125" i="6" s="1"/>
  <c r="AA126" i="6"/>
  <c r="AD125" i="6"/>
  <c r="AB125" i="6"/>
  <c r="Z127" i="5"/>
  <c r="AD125" i="5"/>
  <c r="AB125" i="5"/>
  <c r="AF124" i="5"/>
  <c r="AG145" i="5" s="1"/>
  <c r="U128" i="5"/>
  <c r="X128" i="5" s="1"/>
  <c r="Y128" i="5" s="1"/>
  <c r="R129" i="5"/>
  <c r="V212" i="5"/>
  <c r="S128" i="5"/>
  <c r="H129" i="5"/>
  <c r="W211" i="5"/>
  <c r="AC125" i="5"/>
  <c r="AE125" i="5" s="1"/>
  <c r="AA126" i="5"/>
  <c r="T130" i="5"/>
  <c r="L131" i="5" a="1"/>
  <c r="L131" i="5" s="1"/>
  <c r="AF124" i="4"/>
  <c r="AG145" i="4" s="1"/>
  <c r="Z127" i="4"/>
  <c r="T130" i="4"/>
  <c r="L131" i="4" a="1"/>
  <c r="L131" i="4" s="1"/>
  <c r="AD125" i="4"/>
  <c r="AB125" i="4"/>
  <c r="V212" i="4"/>
  <c r="S128" i="4"/>
  <c r="H129" i="4"/>
  <c r="U128" i="4"/>
  <c r="X128" i="4" s="1"/>
  <c r="Y128" i="4" s="1"/>
  <c r="R129" i="4"/>
  <c r="AA126" i="4"/>
  <c r="AC125" i="4"/>
  <c r="AE125" i="4" s="1"/>
  <c r="W211" i="4"/>
  <c r="Z127" i="1"/>
  <c r="AF124" i="1"/>
  <c r="AG145" i="1" s="1"/>
  <c r="AD125" i="1"/>
  <c r="AB125" i="1"/>
  <c r="V212" i="1"/>
  <c r="H129" i="1"/>
  <c r="S128" i="1"/>
  <c r="W211" i="1"/>
  <c r="U128" i="1"/>
  <c r="X128" i="1" s="1"/>
  <c r="Y128" i="1" s="1"/>
  <c r="R129" i="1"/>
  <c r="AC125" i="1"/>
  <c r="AE125" i="1" s="1"/>
  <c r="AA126" i="1"/>
  <c r="L131" i="1" a="1"/>
  <c r="L131" i="1" s="1"/>
  <c r="T130" i="1"/>
  <c r="Z128" i="11" l="1"/>
  <c r="AF125" i="11"/>
  <c r="AD126" i="11"/>
  <c r="AB126" i="11"/>
  <c r="R130" i="11"/>
  <c r="U129" i="11"/>
  <c r="X129" i="11" s="1"/>
  <c r="Y129" i="11" s="1"/>
  <c r="W212" i="11"/>
  <c r="L132" i="11" a="1"/>
  <c r="L132" i="11" s="1"/>
  <c r="T131" i="11"/>
  <c r="AA127" i="11"/>
  <c r="AC126" i="11"/>
  <c r="AE126" i="11" s="1"/>
  <c r="AG146" i="11"/>
  <c r="V213" i="11"/>
  <c r="H130" i="11"/>
  <c r="S129" i="11"/>
  <c r="Z128" i="10"/>
  <c r="W212" i="10"/>
  <c r="AD126" i="10"/>
  <c r="AB126" i="10"/>
  <c r="T130" i="10"/>
  <c r="L131" i="10" a="1"/>
  <c r="L131" i="10" s="1"/>
  <c r="AF125" i="10"/>
  <c r="U129" i="10"/>
  <c r="X129" i="10" s="1"/>
  <c r="Y129" i="10" s="1"/>
  <c r="R130" i="10"/>
  <c r="AG146" i="10"/>
  <c r="V213" i="10"/>
  <c r="S129" i="10"/>
  <c r="H130" i="10"/>
  <c r="AC126" i="10"/>
  <c r="AE126" i="10" s="1"/>
  <c r="AA127" i="10"/>
  <c r="Z128" i="9"/>
  <c r="AF125" i="9"/>
  <c r="AG146" i="9" s="1"/>
  <c r="W212" i="9"/>
  <c r="R130" i="9"/>
  <c r="U129" i="9"/>
  <c r="X129" i="9" s="1"/>
  <c r="Y129" i="9" s="1"/>
  <c r="AD126" i="9"/>
  <c r="AB126" i="9"/>
  <c r="T130" i="9"/>
  <c r="L131" i="9" a="1"/>
  <c r="L131" i="9" s="1"/>
  <c r="AC126" i="9"/>
  <c r="AE126" i="9" s="1"/>
  <c r="AA127" i="9"/>
  <c r="V213" i="9"/>
  <c r="S129" i="9"/>
  <c r="H130" i="9"/>
  <c r="Z128" i="8"/>
  <c r="AF125" i="8"/>
  <c r="AG146" i="8" s="1"/>
  <c r="T131" i="8"/>
  <c r="L132" i="8" a="1"/>
  <c r="L132" i="8" s="1"/>
  <c r="W212" i="8"/>
  <c r="AA127" i="8"/>
  <c r="AC126" i="8"/>
  <c r="AE126" i="8" s="1"/>
  <c r="U129" i="8"/>
  <c r="X129" i="8" s="1"/>
  <c r="Y129" i="8" s="1"/>
  <c r="R130" i="8"/>
  <c r="V213" i="8"/>
  <c r="H130" i="8"/>
  <c r="S129" i="8"/>
  <c r="AD126" i="8"/>
  <c r="AB126" i="8"/>
  <c r="Z128" i="7"/>
  <c r="AD126" i="7"/>
  <c r="AB126" i="7"/>
  <c r="V213" i="7"/>
  <c r="H130" i="7"/>
  <c r="S129" i="7"/>
  <c r="AF125" i="7"/>
  <c r="W212" i="7"/>
  <c r="L131" i="7" a="1"/>
  <c r="L131" i="7" s="1"/>
  <c r="T130" i="7"/>
  <c r="AG146" i="7"/>
  <c r="AC126" i="7"/>
  <c r="AE126" i="7" s="1"/>
  <c r="AA127" i="7"/>
  <c r="U129" i="7"/>
  <c r="X129" i="7" s="1"/>
  <c r="Y129" i="7" s="1"/>
  <c r="R130" i="7"/>
  <c r="Z128" i="6"/>
  <c r="AF125" i="6"/>
  <c r="AG146" i="6" s="1"/>
  <c r="AD126" i="6"/>
  <c r="AB126" i="6"/>
  <c r="U129" i="6"/>
  <c r="X129" i="6" s="1"/>
  <c r="Y129" i="6" s="1"/>
  <c r="R130" i="6"/>
  <c r="W212" i="6"/>
  <c r="T131" i="6"/>
  <c r="L132" i="6" a="1"/>
  <c r="L132" i="6" s="1"/>
  <c r="V213" i="6"/>
  <c r="H130" i="6"/>
  <c r="S129" i="6"/>
  <c r="AC126" i="6"/>
  <c r="AE126" i="6" s="1"/>
  <c r="AA127" i="6"/>
  <c r="Z128" i="5"/>
  <c r="AD126" i="5"/>
  <c r="AB126" i="5"/>
  <c r="AF125" i="5"/>
  <c r="AG146" i="5" s="1"/>
  <c r="U129" i="5"/>
  <c r="X129" i="5" s="1"/>
  <c r="Y129" i="5" s="1"/>
  <c r="R130" i="5"/>
  <c r="W212" i="5"/>
  <c r="V213" i="5"/>
  <c r="H130" i="5"/>
  <c r="S129" i="5"/>
  <c r="AC126" i="5"/>
  <c r="AE126" i="5" s="1"/>
  <c r="AA127" i="5"/>
  <c r="L132" i="5" a="1"/>
  <c r="L132" i="5" s="1"/>
  <c r="T131" i="5"/>
  <c r="AF125" i="4"/>
  <c r="AG146" i="4" s="1"/>
  <c r="Z128" i="4"/>
  <c r="U129" i="4"/>
  <c r="X129" i="4" s="1"/>
  <c r="Y129" i="4" s="1"/>
  <c r="R130" i="4"/>
  <c r="V213" i="4"/>
  <c r="H130" i="4"/>
  <c r="S129" i="4"/>
  <c r="W212" i="4"/>
  <c r="L132" i="4" a="1"/>
  <c r="L132" i="4" s="1"/>
  <c r="T131" i="4"/>
  <c r="AD126" i="4"/>
  <c r="AB126" i="4"/>
  <c r="AC126" i="4"/>
  <c r="AE126" i="4" s="1"/>
  <c r="AA127" i="4"/>
  <c r="Z128" i="1"/>
  <c r="L132" i="1" a="1"/>
  <c r="L132" i="1" s="1"/>
  <c r="T131" i="1"/>
  <c r="R130" i="1"/>
  <c r="U129" i="1"/>
  <c r="X129" i="1" s="1"/>
  <c r="Y129" i="1" s="1"/>
  <c r="AD126" i="1"/>
  <c r="AB126" i="1"/>
  <c r="AA127" i="1"/>
  <c r="AC126" i="1"/>
  <c r="AE126" i="1" s="1"/>
  <c r="AF125" i="1"/>
  <c r="AG146" i="1" s="1"/>
  <c r="V213" i="1"/>
  <c r="H130" i="1"/>
  <c r="S129" i="1"/>
  <c r="W212" i="1"/>
  <c r="Z129" i="11" l="1"/>
  <c r="W213" i="11"/>
  <c r="AD127" i="11"/>
  <c r="AB127" i="11"/>
  <c r="T132" i="11"/>
  <c r="L133" i="11" a="1"/>
  <c r="L133" i="11" s="1"/>
  <c r="AF126" i="11"/>
  <c r="AG147" i="11" s="1"/>
  <c r="R131" i="11"/>
  <c r="U130" i="11"/>
  <c r="X130" i="11" s="1"/>
  <c r="Y130" i="11" s="1"/>
  <c r="AA128" i="11"/>
  <c r="AC127" i="11"/>
  <c r="AE127" i="11" s="1"/>
  <c r="V214" i="11"/>
  <c r="S130" i="11"/>
  <c r="H131" i="11"/>
  <c r="Z129" i="10"/>
  <c r="V214" i="10"/>
  <c r="H131" i="10"/>
  <c r="S130" i="10"/>
  <c r="W213" i="10"/>
  <c r="T131" i="10"/>
  <c r="L132" i="10" a="1"/>
  <c r="L132" i="10" s="1"/>
  <c r="AD127" i="10"/>
  <c r="AB127" i="10"/>
  <c r="AC127" i="10"/>
  <c r="AE127" i="10" s="1"/>
  <c r="AA128" i="10"/>
  <c r="U130" i="10"/>
  <c r="X130" i="10" s="1"/>
  <c r="Y130" i="10" s="1"/>
  <c r="R131" i="10"/>
  <c r="AF126" i="10"/>
  <c r="AG147" i="10" s="1"/>
  <c r="Z129" i="9"/>
  <c r="AD127" i="9"/>
  <c r="AB127" i="9"/>
  <c r="T131" i="9"/>
  <c r="L132" i="9" a="1"/>
  <c r="L132" i="9" s="1"/>
  <c r="U130" i="9"/>
  <c r="X130" i="9" s="1"/>
  <c r="Y130" i="9" s="1"/>
  <c r="R131" i="9"/>
  <c r="AF126" i="9"/>
  <c r="AG147" i="9" s="1"/>
  <c r="W213" i="9"/>
  <c r="V214" i="9"/>
  <c r="S130" i="9"/>
  <c r="H131" i="9"/>
  <c r="AC127" i="9"/>
  <c r="AE127" i="9" s="1"/>
  <c r="AA128" i="9"/>
  <c r="Z129" i="8"/>
  <c r="V214" i="8"/>
  <c r="H131" i="8"/>
  <c r="S130" i="8"/>
  <c r="U130" i="8"/>
  <c r="X130" i="8" s="1"/>
  <c r="Y130" i="8" s="1"/>
  <c r="R131" i="8"/>
  <c r="W213" i="8"/>
  <c r="AB127" i="8"/>
  <c r="AD127" i="8"/>
  <c r="AF126" i="8"/>
  <c r="AG147" i="8" s="1"/>
  <c r="AA128" i="8"/>
  <c r="AC127" i="8"/>
  <c r="AE127" i="8" s="1"/>
  <c r="T132" i="8"/>
  <c r="L133" i="8" a="1"/>
  <c r="L133" i="8" s="1"/>
  <c r="Z129" i="7"/>
  <c r="AD127" i="7"/>
  <c r="AB127" i="7"/>
  <c r="V214" i="7"/>
  <c r="H131" i="7"/>
  <c r="S130" i="7"/>
  <c r="L132" i="7" a="1"/>
  <c r="L132" i="7" s="1"/>
  <c r="T131" i="7"/>
  <c r="W213" i="7"/>
  <c r="AF126" i="7"/>
  <c r="AG147" i="7" s="1"/>
  <c r="U130" i="7"/>
  <c r="X130" i="7" s="1"/>
  <c r="Y130" i="7" s="1"/>
  <c r="R131" i="7"/>
  <c r="AC127" i="7"/>
  <c r="AE127" i="7" s="1"/>
  <c r="AA128" i="7"/>
  <c r="Z129" i="6"/>
  <c r="W213" i="6"/>
  <c r="R131" i="6"/>
  <c r="U130" i="6"/>
  <c r="X130" i="6" s="1"/>
  <c r="Y130" i="6" s="1"/>
  <c r="L133" i="6" a="1"/>
  <c r="L133" i="6" s="1"/>
  <c r="T132" i="6"/>
  <c r="AD127" i="6"/>
  <c r="AB127" i="6"/>
  <c r="AC127" i="6"/>
  <c r="AE127" i="6" s="1"/>
  <c r="AA128" i="6"/>
  <c r="V214" i="6"/>
  <c r="H131" i="6"/>
  <c r="S130" i="6"/>
  <c r="AF126" i="6"/>
  <c r="AG147" i="6" s="1"/>
  <c r="Z129" i="5"/>
  <c r="AD127" i="5"/>
  <c r="AB127" i="5"/>
  <c r="W213" i="5"/>
  <c r="AF126" i="5"/>
  <c r="V214" i="5"/>
  <c r="H131" i="5"/>
  <c r="S130" i="5"/>
  <c r="U130" i="5"/>
  <c r="X130" i="5" s="1"/>
  <c r="Y130" i="5" s="1"/>
  <c r="R131" i="5"/>
  <c r="AG147" i="5"/>
  <c r="AC127" i="5"/>
  <c r="AE127" i="5" s="1"/>
  <c r="AA128" i="5"/>
  <c r="L133" i="5" a="1"/>
  <c r="L133" i="5" s="1"/>
  <c r="T132" i="5"/>
  <c r="AF126" i="4"/>
  <c r="AG147" i="4" s="1"/>
  <c r="Z129" i="4"/>
  <c r="W213" i="4"/>
  <c r="V214" i="4"/>
  <c r="H131" i="4"/>
  <c r="S130" i="4"/>
  <c r="U130" i="4"/>
  <c r="X130" i="4" s="1"/>
  <c r="Y130" i="4" s="1"/>
  <c r="R131" i="4"/>
  <c r="AA128" i="4"/>
  <c r="AC127" i="4"/>
  <c r="AE127" i="4" s="1"/>
  <c r="L133" i="4" a="1"/>
  <c r="L133" i="4" s="1"/>
  <c r="T132" i="4"/>
  <c r="AD127" i="4"/>
  <c r="AB127" i="4"/>
  <c r="Z129" i="1"/>
  <c r="AF126" i="1"/>
  <c r="AG147" i="1" s="1"/>
  <c r="V214" i="1"/>
  <c r="H131" i="1"/>
  <c r="S130" i="1"/>
  <c r="W213" i="1"/>
  <c r="AD127" i="1"/>
  <c r="AB127" i="1"/>
  <c r="R131" i="1"/>
  <c r="U130" i="1"/>
  <c r="X130" i="1" s="1"/>
  <c r="Y130" i="1" s="1"/>
  <c r="AA128" i="1"/>
  <c r="AC127" i="1"/>
  <c r="AE127" i="1" s="1"/>
  <c r="L133" i="1" a="1"/>
  <c r="L133" i="1" s="1"/>
  <c r="T132" i="1"/>
  <c r="Z130" i="11" l="1"/>
  <c r="AB128" i="11"/>
  <c r="AD128" i="11"/>
  <c r="W214" i="11"/>
  <c r="L134" i="11" a="1"/>
  <c r="L134" i="11" s="1"/>
  <c r="T133" i="11"/>
  <c r="AF127" i="11"/>
  <c r="AG148" i="11" s="1"/>
  <c r="R132" i="11"/>
  <c r="U131" i="11"/>
  <c r="X131" i="11" s="1"/>
  <c r="Y131" i="11" s="1"/>
  <c r="V215" i="11"/>
  <c r="S131" i="11"/>
  <c r="H132" i="11"/>
  <c r="AC128" i="11"/>
  <c r="AE128" i="11" s="1"/>
  <c r="AA129" i="11"/>
  <c r="Z130" i="10"/>
  <c r="U131" i="10"/>
  <c r="X131" i="10" s="1"/>
  <c r="Y131" i="10" s="1"/>
  <c r="R132" i="10"/>
  <c r="AD128" i="10"/>
  <c r="AB128" i="10"/>
  <c r="V215" i="10"/>
  <c r="H132" i="10"/>
  <c r="S131" i="10"/>
  <c r="L133" i="10" a="1"/>
  <c r="L133" i="10" s="1"/>
  <c r="T132" i="10"/>
  <c r="W214" i="10"/>
  <c r="AC128" i="10"/>
  <c r="AE128" i="10" s="1"/>
  <c r="AA129" i="10"/>
  <c r="AF127" i="10"/>
  <c r="AG148" i="10" s="1"/>
  <c r="Z130" i="9"/>
  <c r="V215" i="9"/>
  <c r="H132" i="9"/>
  <c r="S131" i="9"/>
  <c r="W214" i="9"/>
  <c r="L133" i="9" a="1"/>
  <c r="L133" i="9" s="1"/>
  <c r="T132" i="9"/>
  <c r="U131" i="9"/>
  <c r="X131" i="9" s="1"/>
  <c r="Y131" i="9" s="1"/>
  <c r="R132" i="9"/>
  <c r="AD128" i="9"/>
  <c r="AB128" i="9"/>
  <c r="AC128" i="9"/>
  <c r="AE128" i="9" s="1"/>
  <c r="AA129" i="9"/>
  <c r="AF127" i="9"/>
  <c r="AG148" i="9" s="1"/>
  <c r="Z130" i="8"/>
  <c r="AF127" i="8"/>
  <c r="AG148" i="8" s="1"/>
  <c r="V215" i="8"/>
  <c r="H132" i="8"/>
  <c r="S131" i="8"/>
  <c r="AB128" i="8"/>
  <c r="AD128" i="8"/>
  <c r="R132" i="8"/>
  <c r="U131" i="8"/>
  <c r="X131" i="8" s="1"/>
  <c r="Y131" i="8" s="1"/>
  <c r="W214" i="8"/>
  <c r="AC128" i="8"/>
  <c r="AE128" i="8" s="1"/>
  <c r="AA129" i="8"/>
  <c r="L134" i="8" a="1"/>
  <c r="L134" i="8" s="1"/>
  <c r="T133" i="8"/>
  <c r="Z130" i="7"/>
  <c r="V215" i="7"/>
  <c r="H132" i="7"/>
  <c r="S131" i="7"/>
  <c r="R132" i="7"/>
  <c r="U131" i="7"/>
  <c r="X131" i="7" s="1"/>
  <c r="Y131" i="7" s="1"/>
  <c r="W214" i="7"/>
  <c r="AD128" i="7"/>
  <c r="AB128" i="7"/>
  <c r="AA129" i="7"/>
  <c r="AC128" i="7"/>
  <c r="AE128" i="7" s="1"/>
  <c r="L133" i="7" a="1"/>
  <c r="L133" i="7" s="1"/>
  <c r="T132" i="7"/>
  <c r="AF127" i="7"/>
  <c r="AG148" i="7" s="1"/>
  <c r="Z130" i="6"/>
  <c r="W214" i="6"/>
  <c r="AF127" i="6"/>
  <c r="AG148" i="6" s="1"/>
  <c r="V215" i="6"/>
  <c r="S131" i="6"/>
  <c r="H132" i="6"/>
  <c r="L134" i="6" a="1"/>
  <c r="L134" i="6" s="1"/>
  <c r="T133" i="6"/>
  <c r="AA129" i="6"/>
  <c r="AC128" i="6"/>
  <c r="AE128" i="6" s="1"/>
  <c r="AD128" i="6"/>
  <c r="AB128" i="6"/>
  <c r="U131" i="6"/>
  <c r="X131" i="6" s="1"/>
  <c r="Y131" i="6" s="1"/>
  <c r="R132" i="6"/>
  <c r="Z130" i="5"/>
  <c r="AD128" i="5"/>
  <c r="AB128" i="5"/>
  <c r="W214" i="5"/>
  <c r="AF127" i="5"/>
  <c r="V215" i="5"/>
  <c r="H132" i="5"/>
  <c r="S131" i="5"/>
  <c r="AG148" i="5"/>
  <c r="U131" i="5"/>
  <c r="X131" i="5" s="1"/>
  <c r="Y131" i="5" s="1"/>
  <c r="R132" i="5"/>
  <c r="AA129" i="5"/>
  <c r="AC128" i="5"/>
  <c r="AE128" i="5" s="1"/>
  <c r="L134" i="5" a="1"/>
  <c r="L134" i="5" s="1"/>
  <c r="T133" i="5"/>
  <c r="AF127" i="4"/>
  <c r="AG148" i="4" s="1"/>
  <c r="Z130" i="4"/>
  <c r="R132" i="4"/>
  <c r="U131" i="4"/>
  <c r="X131" i="4" s="1"/>
  <c r="Y131" i="4" s="1"/>
  <c r="L134" i="4" a="1"/>
  <c r="L134" i="4" s="1"/>
  <c r="T133" i="4"/>
  <c r="V215" i="4"/>
  <c r="H132" i="4"/>
  <c r="S131" i="4"/>
  <c r="AD128" i="4"/>
  <c r="AB128" i="4"/>
  <c r="W214" i="4"/>
  <c r="AA129" i="4"/>
  <c r="AC128" i="4"/>
  <c r="AE128" i="4" s="1"/>
  <c r="Z130" i="1"/>
  <c r="AF127" i="1"/>
  <c r="AD128" i="1"/>
  <c r="AB128" i="1"/>
  <c r="AG148" i="1"/>
  <c r="W214" i="1"/>
  <c r="R132" i="1"/>
  <c r="U131" i="1"/>
  <c r="X131" i="1" s="1"/>
  <c r="Y131" i="1" s="1"/>
  <c r="V215" i="1"/>
  <c r="S131" i="1"/>
  <c r="H132" i="1"/>
  <c r="AC128" i="1"/>
  <c r="AE128" i="1" s="1"/>
  <c r="AA129" i="1"/>
  <c r="T133" i="1"/>
  <c r="L134" i="1" a="1"/>
  <c r="L134" i="1" s="1"/>
  <c r="Z131" i="11" l="1"/>
  <c r="W215" i="11"/>
  <c r="T134" i="11"/>
  <c r="L135" i="11" a="1"/>
  <c r="L135" i="11" s="1"/>
  <c r="U132" i="11"/>
  <c r="X132" i="11" s="1"/>
  <c r="Y132" i="11" s="1"/>
  <c r="R133" i="11"/>
  <c r="AD129" i="11"/>
  <c r="AB129" i="11"/>
  <c r="AC129" i="11"/>
  <c r="AE129" i="11" s="1"/>
  <c r="AA130" i="11"/>
  <c r="V216" i="11"/>
  <c r="S132" i="11"/>
  <c r="H133" i="11"/>
  <c r="AF128" i="11"/>
  <c r="AG149" i="11" s="1"/>
  <c r="Z131" i="10"/>
  <c r="AF128" i="10"/>
  <c r="AG149" i="10" s="1"/>
  <c r="AD129" i="10"/>
  <c r="AB129" i="10"/>
  <c r="L134" i="10" a="1"/>
  <c r="L134" i="10" s="1"/>
  <c r="T133" i="10"/>
  <c r="U132" i="10"/>
  <c r="X132" i="10" s="1"/>
  <c r="Y132" i="10" s="1"/>
  <c r="R133" i="10"/>
  <c r="V216" i="10"/>
  <c r="H133" i="10"/>
  <c r="S132" i="10"/>
  <c r="W215" i="10"/>
  <c r="AC129" i="10"/>
  <c r="AE129" i="10" s="1"/>
  <c r="AA130" i="10"/>
  <c r="Z131" i="9"/>
  <c r="AD129" i="9"/>
  <c r="AB129" i="9"/>
  <c r="U132" i="9"/>
  <c r="X132" i="9" s="1"/>
  <c r="Y132" i="9" s="1"/>
  <c r="R133" i="9"/>
  <c r="AF128" i="9"/>
  <c r="AG149" i="9" s="1"/>
  <c r="V216" i="9"/>
  <c r="H133" i="9"/>
  <c r="S132" i="9"/>
  <c r="W215" i="9"/>
  <c r="L134" i="9" a="1"/>
  <c r="L134" i="9" s="1"/>
  <c r="T133" i="9"/>
  <c r="AC129" i="9"/>
  <c r="AE129" i="9" s="1"/>
  <c r="AA130" i="9"/>
  <c r="Z131" i="8"/>
  <c r="AD129" i="8"/>
  <c r="AB129" i="8"/>
  <c r="AF128" i="8"/>
  <c r="AG149" i="8" s="1"/>
  <c r="U132" i="8"/>
  <c r="X132" i="8" s="1"/>
  <c r="Y132" i="8" s="1"/>
  <c r="R133" i="8"/>
  <c r="V216" i="8"/>
  <c r="S132" i="8"/>
  <c r="H133" i="8"/>
  <c r="W215" i="8"/>
  <c r="AC129" i="8"/>
  <c r="AE129" i="8" s="1"/>
  <c r="AA130" i="8"/>
  <c r="L135" i="8" a="1"/>
  <c r="L135" i="8" s="1"/>
  <c r="T134" i="8"/>
  <c r="Z131" i="7"/>
  <c r="AF128" i="7"/>
  <c r="AG149" i="7" s="1"/>
  <c r="T133" i="7"/>
  <c r="L134" i="7" a="1"/>
  <c r="L134" i="7" s="1"/>
  <c r="V216" i="7"/>
  <c r="S132" i="7"/>
  <c r="H133" i="7"/>
  <c r="AB129" i="7"/>
  <c r="AD129" i="7"/>
  <c r="W215" i="7"/>
  <c r="AA130" i="7"/>
  <c r="AC129" i="7"/>
  <c r="AE129" i="7" s="1"/>
  <c r="R133" i="7"/>
  <c r="U132" i="7"/>
  <c r="X132" i="7" s="1"/>
  <c r="Y132" i="7" s="1"/>
  <c r="Z131" i="6"/>
  <c r="AB129" i="6"/>
  <c r="AD129" i="6"/>
  <c r="AF128" i="6"/>
  <c r="AG149" i="6" s="1"/>
  <c r="V216" i="6"/>
  <c r="H133" i="6"/>
  <c r="S132" i="6"/>
  <c r="W215" i="6"/>
  <c r="U132" i="6"/>
  <c r="X132" i="6" s="1"/>
  <c r="Y132" i="6" s="1"/>
  <c r="R133" i="6"/>
  <c r="AC129" i="6"/>
  <c r="AE129" i="6" s="1"/>
  <c r="AA130" i="6"/>
  <c r="L135" i="6" a="1"/>
  <c r="L135" i="6" s="1"/>
  <c r="T134" i="6"/>
  <c r="Z131" i="5"/>
  <c r="AD129" i="5"/>
  <c r="AB129" i="5"/>
  <c r="R133" i="5"/>
  <c r="U132" i="5"/>
  <c r="X132" i="5" s="1"/>
  <c r="Y132" i="5" s="1"/>
  <c r="AF128" i="5"/>
  <c r="AG149" i="5" s="1"/>
  <c r="V216" i="5"/>
  <c r="H133" i="5"/>
  <c r="S132" i="5"/>
  <c r="W215" i="5"/>
  <c r="AA130" i="5"/>
  <c r="AC129" i="5"/>
  <c r="AE129" i="5" s="1"/>
  <c r="L135" i="5" a="1"/>
  <c r="L135" i="5" s="1"/>
  <c r="T134" i="5"/>
  <c r="AF128" i="4"/>
  <c r="AG149" i="4" s="1"/>
  <c r="Z131" i="4"/>
  <c r="AD129" i="4"/>
  <c r="AB129" i="4"/>
  <c r="V216" i="4"/>
  <c r="H133" i="4"/>
  <c r="S132" i="4"/>
  <c r="L135" i="4" a="1"/>
  <c r="L135" i="4" s="1"/>
  <c r="T134" i="4"/>
  <c r="AC129" i="4"/>
  <c r="AE129" i="4" s="1"/>
  <c r="AA130" i="4"/>
  <c r="W215" i="4"/>
  <c r="R133" i="4"/>
  <c r="U132" i="4"/>
  <c r="X132" i="4" s="1"/>
  <c r="Y132" i="4" s="1"/>
  <c r="Z131" i="1"/>
  <c r="AF128" i="1"/>
  <c r="AG149" i="1" s="1"/>
  <c r="W215" i="1"/>
  <c r="V216" i="1"/>
  <c r="S132" i="1"/>
  <c r="H133" i="1"/>
  <c r="R133" i="1"/>
  <c r="U132" i="1"/>
  <c r="X132" i="1" s="1"/>
  <c r="Y132" i="1" s="1"/>
  <c r="AD129" i="1"/>
  <c r="AB129" i="1"/>
  <c r="AA130" i="1"/>
  <c r="AC129" i="1"/>
  <c r="AE129" i="1" s="1"/>
  <c r="T134" i="1"/>
  <c r="L135" i="1" a="1"/>
  <c r="L135" i="1" s="1"/>
  <c r="Z132" i="11" l="1"/>
  <c r="V217" i="11"/>
  <c r="H134" i="11"/>
  <c r="S133" i="11"/>
  <c r="W216" i="11"/>
  <c r="U133" i="11"/>
  <c r="X133" i="11" s="1"/>
  <c r="Y133" i="11" s="1"/>
  <c r="R134" i="11"/>
  <c r="L136" i="11" a="1"/>
  <c r="L136" i="11" s="1"/>
  <c r="T135" i="11"/>
  <c r="AF129" i="11"/>
  <c r="AD130" i="11"/>
  <c r="AB130" i="11"/>
  <c r="AG150" i="11"/>
  <c r="AA131" i="11"/>
  <c r="AC130" i="11"/>
  <c r="AE130" i="11" s="1"/>
  <c r="Z132" i="10"/>
  <c r="U133" i="10"/>
  <c r="X133" i="10" s="1"/>
  <c r="Y133" i="10" s="1"/>
  <c r="R134" i="10"/>
  <c r="L135" i="10" a="1"/>
  <c r="L135" i="10" s="1"/>
  <c r="T134" i="10"/>
  <c r="W216" i="10"/>
  <c r="AD130" i="10"/>
  <c r="AB130" i="10"/>
  <c r="AC130" i="10"/>
  <c r="AE130" i="10" s="1"/>
  <c r="AA131" i="10"/>
  <c r="V217" i="10"/>
  <c r="H134" i="10"/>
  <c r="S133" i="10"/>
  <c r="AF129" i="10"/>
  <c r="AG150" i="10" s="1"/>
  <c r="Z132" i="9"/>
  <c r="L135" i="9" a="1"/>
  <c r="L135" i="9" s="1"/>
  <c r="T134" i="9"/>
  <c r="AF129" i="9"/>
  <c r="V217" i="9"/>
  <c r="H134" i="9"/>
  <c r="S133" i="9"/>
  <c r="AG150" i="9"/>
  <c r="W216" i="9"/>
  <c r="AC130" i="9"/>
  <c r="AE130" i="9" s="1"/>
  <c r="AA131" i="9"/>
  <c r="U133" i="9"/>
  <c r="X133" i="9" s="1"/>
  <c r="Y133" i="9" s="1"/>
  <c r="R134" i="9"/>
  <c r="AD130" i="9"/>
  <c r="AB130" i="9"/>
  <c r="Z132" i="8"/>
  <c r="AB130" i="8"/>
  <c r="AD130" i="8"/>
  <c r="W216" i="8"/>
  <c r="V217" i="8"/>
  <c r="H134" i="8"/>
  <c r="S133" i="8"/>
  <c r="U133" i="8"/>
  <c r="X133" i="8" s="1"/>
  <c r="Y133" i="8" s="1"/>
  <c r="R134" i="8"/>
  <c r="AF129" i="8"/>
  <c r="AG150" i="8" s="1"/>
  <c r="AC130" i="8"/>
  <c r="AE130" i="8" s="1"/>
  <c r="AA131" i="8"/>
  <c r="L136" i="8" a="1"/>
  <c r="L136" i="8" s="1"/>
  <c r="T135" i="8"/>
  <c r="Z132" i="7"/>
  <c r="AD130" i="7"/>
  <c r="AB130" i="7"/>
  <c r="AF129" i="7"/>
  <c r="AG150" i="7" s="1"/>
  <c r="V217" i="7"/>
  <c r="S133" i="7"/>
  <c r="H134" i="7"/>
  <c r="W216" i="7"/>
  <c r="AC130" i="7"/>
  <c r="AE130" i="7" s="1"/>
  <c r="AA131" i="7"/>
  <c r="T134" i="7"/>
  <c r="L135" i="7" a="1"/>
  <c r="L135" i="7" s="1"/>
  <c r="R134" i="7"/>
  <c r="U133" i="7"/>
  <c r="X133" i="7" s="1"/>
  <c r="Y133" i="7" s="1"/>
  <c r="Z132" i="6"/>
  <c r="AF129" i="6"/>
  <c r="AD130" i="6"/>
  <c r="AB130" i="6"/>
  <c r="AG150" i="6"/>
  <c r="W216" i="6"/>
  <c r="R134" i="6"/>
  <c r="U133" i="6"/>
  <c r="X133" i="6" s="1"/>
  <c r="Y133" i="6" s="1"/>
  <c r="V217" i="6"/>
  <c r="H134" i="6"/>
  <c r="S133" i="6"/>
  <c r="AC130" i="6"/>
  <c r="AE130" i="6" s="1"/>
  <c r="AA131" i="6"/>
  <c r="T135" i="6"/>
  <c r="L136" i="6" a="1"/>
  <c r="L136" i="6" s="1"/>
  <c r="Z132" i="5"/>
  <c r="AD130" i="5"/>
  <c r="AB130" i="5"/>
  <c r="AF129" i="5"/>
  <c r="V217" i="5"/>
  <c r="S133" i="5"/>
  <c r="H134" i="5"/>
  <c r="AG150" i="5"/>
  <c r="W216" i="5"/>
  <c r="U133" i="5"/>
  <c r="X133" i="5" s="1"/>
  <c r="Y133" i="5" s="1"/>
  <c r="R134" i="5"/>
  <c r="AA131" i="5"/>
  <c r="AC130" i="5"/>
  <c r="AE130" i="5" s="1"/>
  <c r="L136" i="5" a="1"/>
  <c r="L136" i="5" s="1"/>
  <c r="T135" i="5"/>
  <c r="AF129" i="4"/>
  <c r="AG150" i="4" s="1"/>
  <c r="Z132" i="4"/>
  <c r="R134" i="4"/>
  <c r="U133" i="4"/>
  <c r="X133" i="4" s="1"/>
  <c r="Y133" i="4" s="1"/>
  <c r="AD130" i="4"/>
  <c r="AB130" i="4"/>
  <c r="V217" i="4"/>
  <c r="S133" i="4"/>
  <c r="H134" i="4"/>
  <c r="L136" i="4" a="1"/>
  <c r="L136" i="4" s="1"/>
  <c r="T135" i="4"/>
  <c r="W216" i="4"/>
  <c r="AA131" i="4"/>
  <c r="AC130" i="4"/>
  <c r="AE130" i="4" s="1"/>
  <c r="Z132" i="1"/>
  <c r="AB130" i="1"/>
  <c r="AD130" i="1"/>
  <c r="V217" i="1"/>
  <c r="S133" i="1"/>
  <c r="H134" i="1"/>
  <c r="R134" i="1"/>
  <c r="U133" i="1"/>
  <c r="X133" i="1" s="1"/>
  <c r="Y133" i="1" s="1"/>
  <c r="W216" i="1"/>
  <c r="AF129" i="1"/>
  <c r="AG150" i="1" s="1"/>
  <c r="AA131" i="1"/>
  <c r="AC130" i="1"/>
  <c r="AE130" i="1" s="1"/>
  <c r="T135" i="1"/>
  <c r="L136" i="1" a="1"/>
  <c r="L136" i="1" s="1"/>
  <c r="Z133" i="11" l="1"/>
  <c r="V218" i="11"/>
  <c r="H135" i="11"/>
  <c r="S134" i="11"/>
  <c r="L137" i="11" a="1"/>
  <c r="L137" i="11" s="1"/>
  <c r="T136" i="11"/>
  <c r="W217" i="11"/>
  <c r="AF130" i="11"/>
  <c r="AG151" i="11" s="1"/>
  <c r="AA132" i="11"/>
  <c r="AC131" i="11"/>
  <c r="AE131" i="11" s="1"/>
  <c r="U134" i="11"/>
  <c r="X134" i="11" s="1"/>
  <c r="Y134" i="11" s="1"/>
  <c r="R135" i="11"/>
  <c r="AD131" i="11"/>
  <c r="AB131" i="11"/>
  <c r="Z133" i="10"/>
  <c r="V218" i="10"/>
  <c r="H135" i="10"/>
  <c r="S134" i="10"/>
  <c r="L136" i="10" a="1"/>
  <c r="L136" i="10" s="1"/>
  <c r="T135" i="10"/>
  <c r="AF130" i="10"/>
  <c r="W217" i="10"/>
  <c r="AG151" i="10"/>
  <c r="U134" i="10"/>
  <c r="X134" i="10" s="1"/>
  <c r="Y134" i="10" s="1"/>
  <c r="R135" i="10"/>
  <c r="AD131" i="10"/>
  <c r="AB131" i="10"/>
  <c r="AA132" i="10"/>
  <c r="AC131" i="10"/>
  <c r="AE131" i="10" s="1"/>
  <c r="Z133" i="9"/>
  <c r="U134" i="9"/>
  <c r="X134" i="9" s="1"/>
  <c r="Y134" i="9" s="1"/>
  <c r="R135" i="9"/>
  <c r="AF130" i="9"/>
  <c r="AG151" i="9" s="1"/>
  <c r="W217" i="9"/>
  <c r="AD131" i="9"/>
  <c r="AB131" i="9"/>
  <c r="L136" i="9" a="1"/>
  <c r="L136" i="9" s="1"/>
  <c r="T135" i="9"/>
  <c r="AC131" i="9"/>
  <c r="AE131" i="9" s="1"/>
  <c r="AA132" i="9"/>
  <c r="V218" i="9"/>
  <c r="H135" i="9"/>
  <c r="S134" i="9"/>
  <c r="Z133" i="8"/>
  <c r="V218" i="8"/>
  <c r="H135" i="8"/>
  <c r="S134" i="8"/>
  <c r="W217" i="8"/>
  <c r="R135" i="8"/>
  <c r="U134" i="8"/>
  <c r="X134" i="8" s="1"/>
  <c r="Y134" i="8" s="1"/>
  <c r="AF130" i="8"/>
  <c r="AG151" i="8" s="1"/>
  <c r="AD131" i="8"/>
  <c r="AB131" i="8"/>
  <c r="AA132" i="8"/>
  <c r="AC131" i="8"/>
  <c r="AE131" i="8" s="1"/>
  <c r="L137" i="8" a="1"/>
  <c r="L137" i="8" s="1"/>
  <c r="T136" i="8"/>
  <c r="Z133" i="7"/>
  <c r="V218" i="7"/>
  <c r="S134" i="7"/>
  <c r="H135" i="7"/>
  <c r="W217" i="7"/>
  <c r="AF130" i="7"/>
  <c r="AG151" i="7" s="1"/>
  <c r="T135" i="7"/>
  <c r="L136" i="7" a="1"/>
  <c r="L136" i="7" s="1"/>
  <c r="AC131" i="7"/>
  <c r="AE131" i="7" s="1"/>
  <c r="AA132" i="7"/>
  <c r="AD131" i="7"/>
  <c r="AB131" i="7"/>
  <c r="U134" i="7"/>
  <c r="X134" i="7" s="1"/>
  <c r="Y134" i="7" s="1"/>
  <c r="R135" i="7"/>
  <c r="Z133" i="6"/>
  <c r="V218" i="6"/>
  <c r="H135" i="6"/>
  <c r="S134" i="6"/>
  <c r="R135" i="6"/>
  <c r="U134" i="6"/>
  <c r="X134" i="6" s="1"/>
  <c r="Y134" i="6" s="1"/>
  <c r="AF130" i="6"/>
  <c r="AG151" i="6" s="1"/>
  <c r="L137" i="6" a="1"/>
  <c r="L137" i="6" s="1"/>
  <c r="T136" i="6"/>
  <c r="AC131" i="6"/>
  <c r="AE131" i="6" s="1"/>
  <c r="AA132" i="6"/>
  <c r="AB131" i="6"/>
  <c r="AD131" i="6"/>
  <c r="W217" i="6"/>
  <c r="Z133" i="5"/>
  <c r="AD131" i="5"/>
  <c r="AB131" i="5"/>
  <c r="V218" i="5"/>
  <c r="H135" i="5"/>
  <c r="S134" i="5"/>
  <c r="W217" i="5"/>
  <c r="AF130" i="5"/>
  <c r="AG151" i="5" s="1"/>
  <c r="R135" i="5"/>
  <c r="U134" i="5"/>
  <c r="X134" i="5" s="1"/>
  <c r="Y134" i="5" s="1"/>
  <c r="AA132" i="5"/>
  <c r="AC131" i="5"/>
  <c r="AE131" i="5" s="1"/>
  <c r="T136" i="5"/>
  <c r="L137" i="5" a="1"/>
  <c r="L137" i="5" s="1"/>
  <c r="AF130" i="4"/>
  <c r="AG151" i="4" s="1"/>
  <c r="Z133" i="4"/>
  <c r="V218" i="4"/>
  <c r="S134" i="4"/>
  <c r="H135" i="4"/>
  <c r="W217" i="4"/>
  <c r="R135" i="4"/>
  <c r="U134" i="4"/>
  <c r="X134" i="4" s="1"/>
  <c r="Y134" i="4" s="1"/>
  <c r="T136" i="4"/>
  <c r="L137" i="4" a="1"/>
  <c r="L137" i="4" s="1"/>
  <c r="AD131" i="4"/>
  <c r="AB131" i="4"/>
  <c r="AA132" i="4"/>
  <c r="AC131" i="4"/>
  <c r="AE131" i="4" s="1"/>
  <c r="Z133" i="1"/>
  <c r="AD131" i="1"/>
  <c r="AB131" i="1"/>
  <c r="W217" i="1"/>
  <c r="AF130" i="1"/>
  <c r="V218" i="1"/>
  <c r="S134" i="1"/>
  <c r="H135" i="1"/>
  <c r="R135" i="1"/>
  <c r="U134" i="1"/>
  <c r="X134" i="1" s="1"/>
  <c r="Y134" i="1" s="1"/>
  <c r="AG151" i="1"/>
  <c r="AC131" i="1"/>
  <c r="AE131" i="1" s="1"/>
  <c r="AA132" i="1"/>
  <c r="T136" i="1"/>
  <c r="L137" i="1" a="1"/>
  <c r="L137" i="1" s="1"/>
  <c r="Z134" i="11" l="1"/>
  <c r="T137" i="11"/>
  <c r="L138" i="11" a="1"/>
  <c r="L138" i="11" s="1"/>
  <c r="AF131" i="11"/>
  <c r="AG152" i="11" s="1"/>
  <c r="R136" i="11"/>
  <c r="U135" i="11"/>
  <c r="X135" i="11" s="1"/>
  <c r="Y135" i="11" s="1"/>
  <c r="AD132" i="11"/>
  <c r="AB132" i="11"/>
  <c r="V219" i="11"/>
  <c r="H136" i="11"/>
  <c r="S135" i="11"/>
  <c r="W218" i="11"/>
  <c r="AA133" i="11"/>
  <c r="AC132" i="11"/>
  <c r="AE132" i="11" s="1"/>
  <c r="Z134" i="10"/>
  <c r="L137" i="10" a="1"/>
  <c r="L137" i="10" s="1"/>
  <c r="T136" i="10"/>
  <c r="V219" i="10"/>
  <c r="H136" i="10"/>
  <c r="S135" i="10"/>
  <c r="R136" i="10"/>
  <c r="U135" i="10"/>
  <c r="X135" i="10" s="1"/>
  <c r="Y135" i="10" s="1"/>
  <c r="W218" i="10"/>
  <c r="AF131" i="10"/>
  <c r="AG152" i="10" s="1"/>
  <c r="AA133" i="10"/>
  <c r="AC132" i="10"/>
  <c r="AE132" i="10" s="1"/>
  <c r="AD132" i="10"/>
  <c r="AB132" i="10"/>
  <c r="Z134" i="9"/>
  <c r="L137" i="9" a="1"/>
  <c r="L137" i="9" s="1"/>
  <c r="T136" i="9"/>
  <c r="V219" i="9"/>
  <c r="H136" i="9"/>
  <c r="S135" i="9"/>
  <c r="W218" i="9"/>
  <c r="R136" i="9"/>
  <c r="U135" i="9"/>
  <c r="X135" i="9" s="1"/>
  <c r="Y135" i="9" s="1"/>
  <c r="AF131" i="9"/>
  <c r="AG152" i="9" s="1"/>
  <c r="AD132" i="9"/>
  <c r="AB132" i="9"/>
  <c r="AA133" i="9"/>
  <c r="AC132" i="9"/>
  <c r="AE132" i="9" s="1"/>
  <c r="Z134" i="8"/>
  <c r="AF131" i="8"/>
  <c r="AG152" i="8" s="1"/>
  <c r="U135" i="8"/>
  <c r="X135" i="8" s="1"/>
  <c r="Y135" i="8" s="1"/>
  <c r="R136" i="8"/>
  <c r="AD132" i="8"/>
  <c r="AB132" i="8"/>
  <c r="V219" i="8"/>
  <c r="S135" i="8"/>
  <c r="H136" i="8"/>
  <c r="W218" i="8"/>
  <c r="AA133" i="8"/>
  <c r="AC132" i="8"/>
  <c r="AE132" i="8" s="1"/>
  <c r="L138" i="8" a="1"/>
  <c r="L138" i="8" s="1"/>
  <c r="T137" i="8"/>
  <c r="Z134" i="7"/>
  <c r="AF131" i="7"/>
  <c r="AG152" i="7" s="1"/>
  <c r="L137" i="7" a="1"/>
  <c r="L137" i="7" s="1"/>
  <c r="T136" i="7"/>
  <c r="V219" i="7"/>
  <c r="H136" i="7"/>
  <c r="S135" i="7"/>
  <c r="AD132" i="7"/>
  <c r="AB132" i="7"/>
  <c r="W218" i="7"/>
  <c r="AC132" i="7"/>
  <c r="AE132" i="7" s="1"/>
  <c r="AA133" i="7"/>
  <c r="U135" i="7"/>
  <c r="X135" i="7" s="1"/>
  <c r="Y135" i="7" s="1"/>
  <c r="R136" i="7"/>
  <c r="Z134" i="6"/>
  <c r="AD132" i="6"/>
  <c r="AB132" i="6"/>
  <c r="AF131" i="6"/>
  <c r="AG152" i="6" s="1"/>
  <c r="V219" i="6"/>
  <c r="H136" i="6"/>
  <c r="S135" i="6"/>
  <c r="U135" i="6"/>
  <c r="X135" i="6" s="1"/>
  <c r="Y135" i="6" s="1"/>
  <c r="R136" i="6"/>
  <c r="W218" i="6"/>
  <c r="T137" i="6"/>
  <c r="L138" i="6" a="1"/>
  <c r="L138" i="6" s="1"/>
  <c r="AA133" i="6"/>
  <c r="AC132" i="6"/>
  <c r="AE132" i="6" s="1"/>
  <c r="Z134" i="5"/>
  <c r="AB132" i="5"/>
  <c r="AD132" i="5"/>
  <c r="AF131" i="5"/>
  <c r="AG152" i="5" s="1"/>
  <c r="V219" i="5"/>
  <c r="S135" i="5"/>
  <c r="H136" i="5"/>
  <c r="R136" i="5"/>
  <c r="U135" i="5"/>
  <c r="X135" i="5" s="1"/>
  <c r="Y135" i="5" s="1"/>
  <c r="T137" i="5"/>
  <c r="L138" i="5" a="1"/>
  <c r="L138" i="5" s="1"/>
  <c r="AC132" i="5"/>
  <c r="AE132" i="5" s="1"/>
  <c r="AA133" i="5"/>
  <c r="W218" i="5"/>
  <c r="AF131" i="4"/>
  <c r="AG152" i="4" s="1"/>
  <c r="Z134" i="4"/>
  <c r="V219" i="4"/>
  <c r="S135" i="4"/>
  <c r="H136" i="4"/>
  <c r="AC132" i="4"/>
  <c r="AE132" i="4" s="1"/>
  <c r="AA133" i="4"/>
  <c r="T137" i="4"/>
  <c r="L138" i="4" a="1"/>
  <c r="L138" i="4" s="1"/>
  <c r="R136" i="4"/>
  <c r="U135" i="4"/>
  <c r="X135" i="4" s="1"/>
  <c r="Y135" i="4" s="1"/>
  <c r="W218" i="4"/>
  <c r="AB132" i="4"/>
  <c r="AD132" i="4"/>
  <c r="Z134" i="1"/>
  <c r="AD132" i="1"/>
  <c r="AB132" i="1"/>
  <c r="U135" i="1"/>
  <c r="X135" i="1" s="1"/>
  <c r="Y135" i="1" s="1"/>
  <c r="R136" i="1"/>
  <c r="T137" i="1"/>
  <c r="L138" i="1" a="1"/>
  <c r="L138" i="1" s="1"/>
  <c r="AC132" i="1"/>
  <c r="AE132" i="1" s="1"/>
  <c r="AA133" i="1"/>
  <c r="AF131" i="1"/>
  <c r="AG152" i="1" s="1"/>
  <c r="V219" i="1"/>
  <c r="S135" i="1"/>
  <c r="H136" i="1"/>
  <c r="W218" i="1"/>
  <c r="Z135" i="11" l="1"/>
  <c r="R137" i="11"/>
  <c r="U136" i="11"/>
  <c r="X136" i="11" s="1"/>
  <c r="Y136" i="11" s="1"/>
  <c r="AD133" i="11"/>
  <c r="AB133" i="11"/>
  <c r="W219" i="11"/>
  <c r="V220" i="11"/>
  <c r="S136" i="11"/>
  <c r="H137" i="11"/>
  <c r="T138" i="11"/>
  <c r="L139" i="11" a="1"/>
  <c r="L139" i="11" s="1"/>
  <c r="AA134" i="11"/>
  <c r="AC133" i="11"/>
  <c r="AE133" i="11" s="1"/>
  <c r="AF132" i="11"/>
  <c r="AG153" i="11" s="1"/>
  <c r="Z135" i="10"/>
  <c r="AB133" i="10"/>
  <c r="AD133" i="10"/>
  <c r="W219" i="10"/>
  <c r="AF132" i="10"/>
  <c r="AG153" i="10" s="1"/>
  <c r="R137" i="10"/>
  <c r="U136" i="10"/>
  <c r="X136" i="10" s="1"/>
  <c r="Y136" i="10" s="1"/>
  <c r="T137" i="10"/>
  <c r="L138" i="10" a="1"/>
  <c r="L138" i="10" s="1"/>
  <c r="V220" i="10"/>
  <c r="S136" i="10"/>
  <c r="H137" i="10"/>
  <c r="AC133" i="10"/>
  <c r="AE133" i="10" s="1"/>
  <c r="AA134" i="10"/>
  <c r="Z135" i="9"/>
  <c r="V220" i="9"/>
  <c r="H137" i="9"/>
  <c r="S136" i="9"/>
  <c r="W219" i="9"/>
  <c r="T137" i="9"/>
  <c r="L138" i="9" a="1"/>
  <c r="L138" i="9" s="1"/>
  <c r="AF132" i="9"/>
  <c r="AG153" i="9" s="1"/>
  <c r="AA134" i="9"/>
  <c r="AC133" i="9"/>
  <c r="AE133" i="9" s="1"/>
  <c r="R137" i="9"/>
  <c r="U136" i="9"/>
  <c r="X136" i="9" s="1"/>
  <c r="Y136" i="9" s="1"/>
  <c r="AB133" i="9"/>
  <c r="AD133" i="9"/>
  <c r="Z135" i="8"/>
  <c r="AF132" i="8"/>
  <c r="AG153" i="8" s="1"/>
  <c r="AD133" i="8"/>
  <c r="AB133" i="8"/>
  <c r="V220" i="8"/>
  <c r="S136" i="8"/>
  <c r="H137" i="8"/>
  <c r="W219" i="8"/>
  <c r="R137" i="8"/>
  <c r="U136" i="8"/>
  <c r="X136" i="8" s="1"/>
  <c r="Y136" i="8" s="1"/>
  <c r="AA134" i="8"/>
  <c r="AC133" i="8"/>
  <c r="AE133" i="8" s="1"/>
  <c r="T138" i="8"/>
  <c r="L139" i="8" a="1"/>
  <c r="L139" i="8" s="1"/>
  <c r="Z135" i="7"/>
  <c r="AD133" i="7"/>
  <c r="AB133" i="7"/>
  <c r="AF132" i="7"/>
  <c r="AG153" i="7" s="1"/>
  <c r="L138" i="7" a="1"/>
  <c r="L138" i="7" s="1"/>
  <c r="T137" i="7"/>
  <c r="U136" i="7"/>
  <c r="X136" i="7" s="1"/>
  <c r="Y136" i="7" s="1"/>
  <c r="R137" i="7"/>
  <c r="AC133" i="7"/>
  <c r="AE133" i="7" s="1"/>
  <c r="AA134" i="7"/>
  <c r="V220" i="7"/>
  <c r="H137" i="7"/>
  <c r="S136" i="7"/>
  <c r="W219" i="7"/>
  <c r="Z135" i="6"/>
  <c r="L139" i="6" a="1"/>
  <c r="L139" i="6" s="1"/>
  <c r="T138" i="6"/>
  <c r="V220" i="6"/>
  <c r="H137" i="6"/>
  <c r="S136" i="6"/>
  <c r="R137" i="6"/>
  <c r="U136" i="6"/>
  <c r="X136" i="6" s="1"/>
  <c r="Y136" i="6" s="1"/>
  <c r="AF132" i="6"/>
  <c r="AG153" i="6" s="1"/>
  <c r="AA134" i="6"/>
  <c r="AC133" i="6"/>
  <c r="AE133" i="6" s="1"/>
  <c r="W219" i="6"/>
  <c r="AD133" i="6"/>
  <c r="AB133" i="6"/>
  <c r="Z135" i="5"/>
  <c r="T138" i="5"/>
  <c r="L139" i="5" a="1"/>
  <c r="L139" i="5" s="1"/>
  <c r="AF132" i="5"/>
  <c r="AG153" i="5" s="1"/>
  <c r="V220" i="5"/>
  <c r="S136" i="5"/>
  <c r="H137" i="5"/>
  <c r="AD133" i="5"/>
  <c r="AB133" i="5"/>
  <c r="U136" i="5"/>
  <c r="X136" i="5" s="1"/>
  <c r="Y136" i="5" s="1"/>
  <c r="R137" i="5"/>
  <c r="W219" i="5"/>
  <c r="AC133" i="5"/>
  <c r="AE133" i="5" s="1"/>
  <c r="AA134" i="5"/>
  <c r="AF132" i="4"/>
  <c r="AG153" i="4" s="1"/>
  <c r="Z135" i="4"/>
  <c r="U136" i="4"/>
  <c r="X136" i="4" s="1"/>
  <c r="Y136" i="4" s="1"/>
  <c r="R137" i="4"/>
  <c r="AD133" i="4"/>
  <c r="AB133" i="4"/>
  <c r="AC133" i="4"/>
  <c r="AE133" i="4" s="1"/>
  <c r="AA134" i="4"/>
  <c r="T138" i="4"/>
  <c r="L139" i="4" a="1"/>
  <c r="L139" i="4" s="1"/>
  <c r="V220" i="4"/>
  <c r="S136" i="4"/>
  <c r="H137" i="4"/>
  <c r="W219" i="4"/>
  <c r="Z135" i="1"/>
  <c r="V220" i="1"/>
  <c r="H137" i="1"/>
  <c r="S136" i="1"/>
  <c r="AD133" i="1"/>
  <c r="AB133" i="1"/>
  <c r="W219" i="1"/>
  <c r="AF132" i="1"/>
  <c r="AG153" i="1" s="1"/>
  <c r="U136" i="1"/>
  <c r="X136" i="1" s="1"/>
  <c r="Y136" i="1" s="1"/>
  <c r="R137" i="1"/>
  <c r="AC133" i="1"/>
  <c r="AE133" i="1" s="1"/>
  <c r="AA134" i="1"/>
  <c r="L139" i="1" a="1"/>
  <c r="L139" i="1" s="1"/>
  <c r="T138" i="1"/>
  <c r="Z136" i="11" l="1"/>
  <c r="AF133" i="11"/>
  <c r="T139" i="11"/>
  <c r="L140" i="11" a="1"/>
  <c r="L140" i="11" s="1"/>
  <c r="AB134" i="11"/>
  <c r="AD134" i="11"/>
  <c r="V221" i="11"/>
  <c r="H138" i="11"/>
  <c r="S137" i="11"/>
  <c r="AG154" i="11"/>
  <c r="R138" i="11"/>
  <c r="U137" i="11"/>
  <c r="X137" i="11" s="1"/>
  <c r="Y137" i="11" s="1"/>
  <c r="W220" i="11"/>
  <c r="AA135" i="11"/>
  <c r="AC134" i="11"/>
  <c r="AE134" i="11" s="1"/>
  <c r="Z136" i="10"/>
  <c r="AF133" i="10"/>
  <c r="W220" i="10"/>
  <c r="AG154" i="10"/>
  <c r="V221" i="10"/>
  <c r="S137" i="10"/>
  <c r="H138" i="10"/>
  <c r="AC134" i="10"/>
  <c r="AE134" i="10" s="1"/>
  <c r="AA135" i="10"/>
  <c r="T138" i="10"/>
  <c r="L139" i="10" a="1"/>
  <c r="L139" i="10" s="1"/>
  <c r="U137" i="10"/>
  <c r="X137" i="10" s="1"/>
  <c r="Y137" i="10" s="1"/>
  <c r="R138" i="10"/>
  <c r="AD134" i="10"/>
  <c r="AB134" i="10"/>
  <c r="Z136" i="9"/>
  <c r="R138" i="9"/>
  <c r="U137" i="9"/>
  <c r="X137" i="9" s="1"/>
  <c r="Y137" i="9" s="1"/>
  <c r="AF133" i="9"/>
  <c r="V221" i="9"/>
  <c r="S137" i="9"/>
  <c r="H138" i="9"/>
  <c r="AD134" i="9"/>
  <c r="AB134" i="9"/>
  <c r="W220" i="9"/>
  <c r="T138" i="9"/>
  <c r="L139" i="9" a="1"/>
  <c r="L139" i="9" s="1"/>
  <c r="AG154" i="9"/>
  <c r="AC134" i="9"/>
  <c r="AE134" i="9" s="1"/>
  <c r="AA135" i="9"/>
  <c r="Z136" i="8"/>
  <c r="AF133" i="8"/>
  <c r="AG154" i="8"/>
  <c r="AB134" i="8"/>
  <c r="AD134" i="8"/>
  <c r="R138" i="8"/>
  <c r="U137" i="8"/>
  <c r="X137" i="8" s="1"/>
  <c r="Y137" i="8" s="1"/>
  <c r="V221" i="8"/>
  <c r="S137" i="8"/>
  <c r="H138" i="8"/>
  <c r="T139" i="8"/>
  <c r="L140" i="8" a="1"/>
  <c r="L140" i="8" s="1"/>
  <c r="AC134" i="8"/>
  <c r="AE134" i="8" s="1"/>
  <c r="AA135" i="8"/>
  <c r="W220" i="8"/>
  <c r="Z136" i="7"/>
  <c r="AD134" i="7"/>
  <c r="AB134" i="7"/>
  <c r="V221" i="7"/>
  <c r="H138" i="7"/>
  <c r="S137" i="7"/>
  <c r="AF133" i="7"/>
  <c r="W220" i="7"/>
  <c r="AG154" i="7"/>
  <c r="U137" i="7"/>
  <c r="X137" i="7" s="1"/>
  <c r="Y137" i="7" s="1"/>
  <c r="R138" i="7"/>
  <c r="AC134" i="7"/>
  <c r="AE134" i="7" s="1"/>
  <c r="AA135" i="7"/>
  <c r="L139" i="7" a="1"/>
  <c r="L139" i="7" s="1"/>
  <c r="T138" i="7"/>
  <c r="Z136" i="6"/>
  <c r="AD134" i="6"/>
  <c r="AB134" i="6"/>
  <c r="L140" i="6" a="1"/>
  <c r="L140" i="6" s="1"/>
  <c r="T139" i="6"/>
  <c r="AF133" i="6"/>
  <c r="AG154" i="6" s="1"/>
  <c r="U137" i="6"/>
  <c r="X137" i="6" s="1"/>
  <c r="Y137" i="6" s="1"/>
  <c r="R138" i="6"/>
  <c r="W220" i="6"/>
  <c r="AC134" i="6"/>
  <c r="AE134" i="6" s="1"/>
  <c r="AA135" i="6"/>
  <c r="V221" i="6"/>
  <c r="S137" i="6"/>
  <c r="H138" i="6"/>
  <c r="Z136" i="5"/>
  <c r="U137" i="5"/>
  <c r="X137" i="5" s="1"/>
  <c r="Y137" i="5" s="1"/>
  <c r="R138" i="5"/>
  <c r="AF133" i="5"/>
  <c r="AG154" i="5" s="1"/>
  <c r="V221" i="5"/>
  <c r="H138" i="5"/>
  <c r="S137" i="5"/>
  <c r="L140" i="5" a="1"/>
  <c r="L140" i="5" s="1"/>
  <c r="T139" i="5"/>
  <c r="AC134" i="5"/>
  <c r="AE134" i="5" s="1"/>
  <c r="AA135" i="5"/>
  <c r="W220" i="5"/>
  <c r="AD134" i="5"/>
  <c r="AB134" i="5"/>
  <c r="AF133" i="4"/>
  <c r="AG154" i="4" s="1"/>
  <c r="Z136" i="4"/>
  <c r="V221" i="4"/>
  <c r="H138" i="4"/>
  <c r="S137" i="4"/>
  <c r="AD134" i="4"/>
  <c r="AB134" i="4"/>
  <c r="L140" i="4" a="1"/>
  <c r="L140" i="4" s="1"/>
  <c r="T139" i="4"/>
  <c r="U137" i="4"/>
  <c r="X137" i="4" s="1"/>
  <c r="Y137" i="4" s="1"/>
  <c r="R138" i="4"/>
  <c r="AC134" i="4"/>
  <c r="AE134" i="4" s="1"/>
  <c r="AA135" i="4"/>
  <c r="W220" i="4"/>
  <c r="Z136" i="1"/>
  <c r="AD134" i="1"/>
  <c r="AB134" i="1"/>
  <c r="AF133" i="1"/>
  <c r="AG154" i="1" s="1"/>
  <c r="U137" i="1"/>
  <c r="X137" i="1" s="1"/>
  <c r="Y137" i="1" s="1"/>
  <c r="R138" i="1"/>
  <c r="V221" i="1"/>
  <c r="H138" i="1"/>
  <c r="S137" i="1"/>
  <c r="AA135" i="1"/>
  <c r="AC134" i="1"/>
  <c r="AE134" i="1" s="1"/>
  <c r="L140" i="1" a="1"/>
  <c r="L140" i="1" s="1"/>
  <c r="T139" i="1"/>
  <c r="W220" i="1"/>
  <c r="Z137" i="11" l="1"/>
  <c r="R139" i="11"/>
  <c r="U138" i="11"/>
  <c r="X138" i="11" s="1"/>
  <c r="Y138" i="11" s="1"/>
  <c r="T140" i="11"/>
  <c r="L141" i="11" a="1"/>
  <c r="L141" i="11" s="1"/>
  <c r="W221" i="11"/>
  <c r="AF134" i="11"/>
  <c r="AG155" i="11" s="1"/>
  <c r="AA136" i="11"/>
  <c r="AC135" i="11"/>
  <c r="AE135" i="11" s="1"/>
  <c r="V222" i="11"/>
  <c r="S138" i="11"/>
  <c r="H139" i="11"/>
  <c r="AD135" i="11"/>
  <c r="AB135" i="11"/>
  <c r="Z137" i="10"/>
  <c r="U138" i="10"/>
  <c r="X138" i="10" s="1"/>
  <c r="Y138" i="10" s="1"/>
  <c r="R139" i="10"/>
  <c r="AF134" i="10"/>
  <c r="AG155" i="10" s="1"/>
  <c r="W221" i="10"/>
  <c r="T139" i="10"/>
  <c r="L140" i="10" a="1"/>
  <c r="L140" i="10" s="1"/>
  <c r="AC135" i="10"/>
  <c r="AE135" i="10" s="1"/>
  <c r="AA136" i="10"/>
  <c r="AD135" i="10"/>
  <c r="AB135" i="10"/>
  <c r="V222" i="10"/>
  <c r="H139" i="10"/>
  <c r="S138" i="10"/>
  <c r="Z137" i="9"/>
  <c r="T139" i="9"/>
  <c r="L140" i="9" a="1"/>
  <c r="L140" i="9" s="1"/>
  <c r="U138" i="9"/>
  <c r="X138" i="9" s="1"/>
  <c r="Y138" i="9" s="1"/>
  <c r="R139" i="9"/>
  <c r="V222" i="9"/>
  <c r="S138" i="9"/>
  <c r="H139" i="9"/>
  <c r="AD135" i="9"/>
  <c r="AB135" i="9"/>
  <c r="AC135" i="9"/>
  <c r="AE135" i="9" s="1"/>
  <c r="AA136" i="9"/>
  <c r="W221" i="9"/>
  <c r="AF134" i="9"/>
  <c r="AG155" i="9" s="1"/>
  <c r="Z137" i="8"/>
  <c r="T140" i="8"/>
  <c r="L141" i="8" a="1"/>
  <c r="L141" i="8" s="1"/>
  <c r="V222" i="8"/>
  <c r="H139" i="8"/>
  <c r="S138" i="8"/>
  <c r="AD135" i="8"/>
  <c r="AB135" i="8"/>
  <c r="W221" i="8"/>
  <c r="U138" i="8"/>
  <c r="X138" i="8" s="1"/>
  <c r="Y138" i="8" s="1"/>
  <c r="R139" i="8"/>
  <c r="AF134" i="8"/>
  <c r="AG155" i="8" s="1"/>
  <c r="AA136" i="8"/>
  <c r="AC135" i="8"/>
  <c r="AE135" i="8" s="1"/>
  <c r="Z137" i="7"/>
  <c r="AD135" i="7"/>
  <c r="AB135" i="7"/>
  <c r="V222" i="7"/>
  <c r="H139" i="7"/>
  <c r="S138" i="7"/>
  <c r="AF134" i="7"/>
  <c r="AG155" i="7" s="1"/>
  <c r="W221" i="7"/>
  <c r="U138" i="7"/>
  <c r="X138" i="7" s="1"/>
  <c r="Y138" i="7" s="1"/>
  <c r="R139" i="7"/>
  <c r="AA136" i="7"/>
  <c r="AC135" i="7"/>
  <c r="AE135" i="7" s="1"/>
  <c r="L140" i="7" a="1"/>
  <c r="L140" i="7" s="1"/>
  <c r="T139" i="7"/>
  <c r="Z137" i="6"/>
  <c r="AF134" i="6"/>
  <c r="W221" i="6"/>
  <c r="U138" i="6"/>
  <c r="X138" i="6" s="1"/>
  <c r="Y138" i="6" s="1"/>
  <c r="R139" i="6"/>
  <c r="L141" i="6" a="1"/>
  <c r="L141" i="6" s="1"/>
  <c r="T140" i="6"/>
  <c r="AG155" i="6"/>
  <c r="AD135" i="6"/>
  <c r="AB135" i="6"/>
  <c r="AC135" i="6"/>
  <c r="AE135" i="6" s="1"/>
  <c r="AA136" i="6"/>
  <c r="V222" i="6"/>
  <c r="S138" i="6"/>
  <c r="H139" i="6"/>
  <c r="Z137" i="5"/>
  <c r="AF134" i="5"/>
  <c r="AG155" i="5" s="1"/>
  <c r="L141" i="5" a="1"/>
  <c r="L141" i="5" s="1"/>
  <c r="T140" i="5"/>
  <c r="U138" i="5"/>
  <c r="X138" i="5" s="1"/>
  <c r="Y138" i="5" s="1"/>
  <c r="R139" i="5"/>
  <c r="AD135" i="5"/>
  <c r="AB135" i="5"/>
  <c r="V222" i="5"/>
  <c r="H139" i="5"/>
  <c r="S138" i="5"/>
  <c r="AC135" i="5"/>
  <c r="AE135" i="5" s="1"/>
  <c r="AA136" i="5"/>
  <c r="W221" i="5"/>
  <c r="AF134" i="4"/>
  <c r="AG155" i="4" s="1"/>
  <c r="Z137" i="4"/>
  <c r="L141" i="4" a="1"/>
  <c r="L141" i="4" s="1"/>
  <c r="T140" i="4"/>
  <c r="U138" i="4"/>
  <c r="X138" i="4" s="1"/>
  <c r="Y138" i="4" s="1"/>
  <c r="R139" i="4"/>
  <c r="W221" i="4"/>
  <c r="AD135" i="4"/>
  <c r="AB135" i="4"/>
  <c r="AA136" i="4"/>
  <c r="AC135" i="4"/>
  <c r="AE135" i="4" s="1"/>
  <c r="V222" i="4"/>
  <c r="H139" i="4"/>
  <c r="S138" i="4"/>
  <c r="Z137" i="1"/>
  <c r="AD135" i="1"/>
  <c r="AB135" i="1"/>
  <c r="U138" i="1"/>
  <c r="X138" i="1" s="1"/>
  <c r="Y138" i="1" s="1"/>
  <c r="R139" i="1"/>
  <c r="W221" i="1"/>
  <c r="L141" i="1" a="1"/>
  <c r="L141" i="1" s="1"/>
  <c r="T140" i="1"/>
  <c r="V222" i="1"/>
  <c r="H139" i="1"/>
  <c r="S138" i="1"/>
  <c r="AC135" i="1"/>
  <c r="AE135" i="1" s="1"/>
  <c r="AA136" i="1"/>
  <c r="AF134" i="1"/>
  <c r="AG155" i="1" s="1"/>
  <c r="Z138" i="11" l="1"/>
  <c r="AF135" i="11"/>
  <c r="AG156" i="11" s="1"/>
  <c r="W222" i="11"/>
  <c r="L142" i="11" a="1"/>
  <c r="L142" i="11" s="1"/>
  <c r="T141" i="11"/>
  <c r="V223" i="11"/>
  <c r="S139" i="11"/>
  <c r="H140" i="11"/>
  <c r="AB136" i="11"/>
  <c r="AD136" i="11"/>
  <c r="U139" i="11"/>
  <c r="X139" i="11" s="1"/>
  <c r="Y139" i="11" s="1"/>
  <c r="R140" i="11"/>
  <c r="AC136" i="11"/>
  <c r="AE136" i="11" s="1"/>
  <c r="AA137" i="11"/>
  <c r="Z138" i="10"/>
  <c r="V223" i="10"/>
  <c r="H140" i="10"/>
  <c r="S139" i="10"/>
  <c r="AF135" i="10"/>
  <c r="AG156" i="10" s="1"/>
  <c r="U139" i="10"/>
  <c r="X139" i="10" s="1"/>
  <c r="Y139" i="10" s="1"/>
  <c r="R140" i="10"/>
  <c r="W222" i="10"/>
  <c r="AD136" i="10"/>
  <c r="AB136" i="10"/>
  <c r="AC136" i="10"/>
  <c r="AE136" i="10" s="1"/>
  <c r="AA137" i="10"/>
  <c r="L141" i="10" a="1"/>
  <c r="L141" i="10" s="1"/>
  <c r="T140" i="10"/>
  <c r="Z138" i="9"/>
  <c r="L141" i="9" a="1"/>
  <c r="L141" i="9" s="1"/>
  <c r="T140" i="9"/>
  <c r="AF135" i="9"/>
  <c r="AG156" i="9" s="1"/>
  <c r="W222" i="9"/>
  <c r="AD136" i="9"/>
  <c r="AB136" i="9"/>
  <c r="AC136" i="9"/>
  <c r="AE136" i="9" s="1"/>
  <c r="AA137" i="9"/>
  <c r="V223" i="9"/>
  <c r="H140" i="9"/>
  <c r="S139" i="9"/>
  <c r="U139" i="9"/>
  <c r="X139" i="9" s="1"/>
  <c r="Y139" i="9" s="1"/>
  <c r="R140" i="9"/>
  <c r="Z138" i="8"/>
  <c r="R140" i="8"/>
  <c r="U139" i="8"/>
  <c r="X139" i="8" s="1"/>
  <c r="Y139" i="8" s="1"/>
  <c r="V223" i="8"/>
  <c r="H140" i="8"/>
  <c r="S139" i="8"/>
  <c r="W222" i="8"/>
  <c r="L142" i="8" a="1"/>
  <c r="L142" i="8" s="1"/>
  <c r="T141" i="8"/>
  <c r="AB136" i="8"/>
  <c r="AD136" i="8"/>
  <c r="AC136" i="8"/>
  <c r="AE136" i="8" s="1"/>
  <c r="AA137" i="8"/>
  <c r="AF135" i="8"/>
  <c r="AG156" i="8" s="1"/>
  <c r="Z138" i="7"/>
  <c r="AD136" i="7"/>
  <c r="AB136" i="7"/>
  <c r="W222" i="7"/>
  <c r="R140" i="7"/>
  <c r="U139" i="7"/>
  <c r="X139" i="7" s="1"/>
  <c r="Y139" i="7" s="1"/>
  <c r="AF135" i="7"/>
  <c r="AG156" i="7" s="1"/>
  <c r="V223" i="7"/>
  <c r="H140" i="7"/>
  <c r="S139" i="7"/>
  <c r="AA137" i="7"/>
  <c r="AC136" i="7"/>
  <c r="AE136" i="7" s="1"/>
  <c r="L141" i="7" a="1"/>
  <c r="L141" i="7" s="1"/>
  <c r="T140" i="7"/>
  <c r="Z138" i="6"/>
  <c r="AD136" i="6"/>
  <c r="AB136" i="6"/>
  <c r="L142" i="6" a="1"/>
  <c r="L142" i="6" s="1"/>
  <c r="T141" i="6"/>
  <c r="W222" i="6"/>
  <c r="AF135" i="6"/>
  <c r="AG156" i="6" s="1"/>
  <c r="AC136" i="6"/>
  <c r="AE136" i="6" s="1"/>
  <c r="AA137" i="6"/>
  <c r="U139" i="6"/>
  <c r="X139" i="6" s="1"/>
  <c r="Y139" i="6" s="1"/>
  <c r="R140" i="6"/>
  <c r="V223" i="6"/>
  <c r="H140" i="6"/>
  <c r="S139" i="6"/>
  <c r="Z138" i="5"/>
  <c r="AD136" i="5"/>
  <c r="AB136" i="5"/>
  <c r="V223" i="5"/>
  <c r="H140" i="5"/>
  <c r="S139" i="5"/>
  <c r="AF135" i="5"/>
  <c r="AG156" i="5" s="1"/>
  <c r="W222" i="5"/>
  <c r="U139" i="5"/>
  <c r="X139" i="5" s="1"/>
  <c r="Y139" i="5" s="1"/>
  <c r="R140" i="5"/>
  <c r="AC136" i="5"/>
  <c r="AE136" i="5" s="1"/>
  <c r="AA137" i="5"/>
  <c r="L142" i="5" a="1"/>
  <c r="L142" i="5" s="1"/>
  <c r="T141" i="5"/>
  <c r="AF135" i="4"/>
  <c r="AG156" i="4"/>
  <c r="Z138" i="4"/>
  <c r="W222" i="4"/>
  <c r="L142" i="4" a="1"/>
  <c r="L142" i="4" s="1"/>
  <c r="T141" i="4"/>
  <c r="V223" i="4"/>
  <c r="H140" i="4"/>
  <c r="S139" i="4"/>
  <c r="AD136" i="4"/>
  <c r="AB136" i="4"/>
  <c r="R140" i="4"/>
  <c r="U139" i="4"/>
  <c r="X139" i="4" s="1"/>
  <c r="Y139" i="4" s="1"/>
  <c r="AA137" i="4"/>
  <c r="AC136" i="4"/>
  <c r="AE136" i="4" s="1"/>
  <c r="Z138" i="1"/>
  <c r="AD136" i="1"/>
  <c r="AB136" i="1"/>
  <c r="W222" i="1"/>
  <c r="AF135" i="1"/>
  <c r="AG156" i="1" s="1"/>
  <c r="V223" i="1"/>
  <c r="H140" i="1"/>
  <c r="S139" i="1"/>
  <c r="U139" i="1"/>
  <c r="X139" i="1" s="1"/>
  <c r="Y139" i="1" s="1"/>
  <c r="R140" i="1"/>
  <c r="AC136" i="1"/>
  <c r="AE136" i="1" s="1"/>
  <c r="AA137" i="1"/>
  <c r="L142" i="1" a="1"/>
  <c r="L142" i="1" s="1"/>
  <c r="T141" i="1"/>
  <c r="Z139" i="11" l="1"/>
  <c r="L143" i="11" a="1"/>
  <c r="L143" i="11" s="1"/>
  <c r="T142" i="11"/>
  <c r="U140" i="11"/>
  <c r="X140" i="11" s="1"/>
  <c r="Y140" i="11" s="1"/>
  <c r="R141" i="11"/>
  <c r="AF136" i="11"/>
  <c r="AG157" i="11" s="1"/>
  <c r="V224" i="11"/>
  <c r="H141" i="11"/>
  <c r="S140" i="11"/>
  <c r="W223" i="11"/>
  <c r="AC137" i="11"/>
  <c r="AE137" i="11" s="1"/>
  <c r="AA138" i="11"/>
  <c r="AD137" i="11"/>
  <c r="AB137" i="11"/>
  <c r="Z139" i="10"/>
  <c r="AD137" i="10"/>
  <c r="AB137" i="10"/>
  <c r="U140" i="10"/>
  <c r="X140" i="10" s="1"/>
  <c r="Y140" i="10" s="1"/>
  <c r="R141" i="10"/>
  <c r="V224" i="10"/>
  <c r="H141" i="10"/>
  <c r="S140" i="10"/>
  <c r="W223" i="10"/>
  <c r="AF136" i="10"/>
  <c r="AG157" i="10" s="1"/>
  <c r="AC137" i="10"/>
  <c r="AE137" i="10" s="1"/>
  <c r="AA138" i="10"/>
  <c r="L142" i="10" a="1"/>
  <c r="L142" i="10" s="1"/>
  <c r="T141" i="10"/>
  <c r="Z139" i="9"/>
  <c r="W223" i="9"/>
  <c r="AD137" i="9"/>
  <c r="AB137" i="9"/>
  <c r="V224" i="9"/>
  <c r="H141" i="9"/>
  <c r="S140" i="9"/>
  <c r="L142" i="9" a="1"/>
  <c r="L142" i="9" s="1"/>
  <c r="T141" i="9"/>
  <c r="U140" i="9"/>
  <c r="X140" i="9" s="1"/>
  <c r="Y140" i="9" s="1"/>
  <c r="R141" i="9"/>
  <c r="AC137" i="9"/>
  <c r="AE137" i="9" s="1"/>
  <c r="AA138" i="9"/>
  <c r="AF136" i="9"/>
  <c r="AG157" i="9" s="1"/>
  <c r="Z139" i="8"/>
  <c r="AF136" i="8"/>
  <c r="AG157" i="8" s="1"/>
  <c r="AD137" i="8"/>
  <c r="AB137" i="8"/>
  <c r="W223" i="8"/>
  <c r="T142" i="8"/>
  <c r="L143" i="8" a="1"/>
  <c r="L143" i="8" s="1"/>
  <c r="U140" i="8"/>
  <c r="X140" i="8" s="1"/>
  <c r="Y140" i="8" s="1"/>
  <c r="R141" i="8"/>
  <c r="V224" i="8"/>
  <c r="S140" i="8"/>
  <c r="H141" i="8"/>
  <c r="AC137" i="8"/>
  <c r="AE137" i="8" s="1"/>
  <c r="AA138" i="8"/>
  <c r="V224" i="7"/>
  <c r="H141" i="7"/>
  <c r="S140" i="7"/>
  <c r="T141" i="7"/>
  <c r="L142" i="7" a="1"/>
  <c r="L142" i="7" s="1"/>
  <c r="Z139" i="7"/>
  <c r="AF136" i="7"/>
  <c r="AG157" i="7" s="1"/>
  <c r="W223" i="7"/>
  <c r="R141" i="7"/>
  <c r="U140" i="7"/>
  <c r="X140" i="7" s="1"/>
  <c r="Y140" i="7" s="1"/>
  <c r="AB137" i="7"/>
  <c r="AD137" i="7"/>
  <c r="AA138" i="7"/>
  <c r="AC137" i="7"/>
  <c r="AE137" i="7" s="1"/>
  <c r="Z139" i="6"/>
  <c r="W223" i="6"/>
  <c r="U140" i="6"/>
  <c r="X140" i="6" s="1"/>
  <c r="Y140" i="6" s="1"/>
  <c r="R141" i="6"/>
  <c r="AF136" i="6"/>
  <c r="AG157" i="6" s="1"/>
  <c r="AD137" i="6"/>
  <c r="AB137" i="6"/>
  <c r="L143" i="6" a="1"/>
  <c r="L143" i="6" s="1"/>
  <c r="T142" i="6"/>
  <c r="AA138" i="6"/>
  <c r="AC137" i="6"/>
  <c r="AE137" i="6" s="1"/>
  <c r="V224" i="6"/>
  <c r="H141" i="6"/>
  <c r="S140" i="6"/>
  <c r="Z139" i="5"/>
  <c r="AF136" i="5"/>
  <c r="AD137" i="5"/>
  <c r="AB137" i="5"/>
  <c r="U140" i="5"/>
  <c r="X140" i="5" s="1"/>
  <c r="Y140" i="5" s="1"/>
  <c r="R141" i="5"/>
  <c r="AG157" i="5"/>
  <c r="V224" i="5"/>
  <c r="H141" i="5"/>
  <c r="S140" i="5"/>
  <c r="W223" i="5"/>
  <c r="AC137" i="5"/>
  <c r="AE137" i="5" s="1"/>
  <c r="AA138" i="5"/>
  <c r="L143" i="5" a="1"/>
  <c r="L143" i="5" s="1"/>
  <c r="T142" i="5"/>
  <c r="AF136" i="4"/>
  <c r="AG157" i="4" s="1"/>
  <c r="Z139" i="4"/>
  <c r="AD137" i="4"/>
  <c r="AB137" i="4"/>
  <c r="U140" i="4"/>
  <c r="X140" i="4" s="1"/>
  <c r="Y140" i="4" s="1"/>
  <c r="R141" i="4"/>
  <c r="W223" i="4"/>
  <c r="L143" i="4" a="1"/>
  <c r="L143" i="4" s="1"/>
  <c r="T142" i="4"/>
  <c r="AA138" i="4"/>
  <c r="AC137" i="4"/>
  <c r="AE137" i="4" s="1"/>
  <c r="V224" i="4"/>
  <c r="H141" i="4"/>
  <c r="S140" i="4"/>
  <c r="Z139" i="1"/>
  <c r="W223" i="1"/>
  <c r="T142" i="1"/>
  <c r="L143" i="1" a="1"/>
  <c r="L143" i="1" s="1"/>
  <c r="AF136" i="1"/>
  <c r="AG157" i="1" s="1"/>
  <c r="AA138" i="1"/>
  <c r="AC137" i="1"/>
  <c r="AE137" i="1" s="1"/>
  <c r="AD137" i="1"/>
  <c r="AB137" i="1"/>
  <c r="R141" i="1"/>
  <c r="U140" i="1"/>
  <c r="X140" i="1" s="1"/>
  <c r="Y140" i="1" s="1"/>
  <c r="V224" i="1"/>
  <c r="H141" i="1"/>
  <c r="S140" i="1"/>
  <c r="Z140" i="11" l="1"/>
  <c r="AF137" i="11"/>
  <c r="AG158" i="11" s="1"/>
  <c r="V225" i="11"/>
  <c r="H142" i="11"/>
  <c r="S141" i="11"/>
  <c r="U141" i="11"/>
  <c r="X141" i="11" s="1"/>
  <c r="Y141" i="11" s="1"/>
  <c r="R142" i="11"/>
  <c r="AD138" i="11"/>
  <c r="AB138" i="11"/>
  <c r="L144" i="11" a="1"/>
  <c r="L144" i="11" s="1"/>
  <c r="T143" i="11"/>
  <c r="W224" i="11"/>
  <c r="AA139" i="11"/>
  <c r="AC138" i="11"/>
  <c r="AE138" i="11" s="1"/>
  <c r="Z140" i="10"/>
  <c r="AF137" i="10"/>
  <c r="AG158" i="10" s="1"/>
  <c r="U141" i="10"/>
  <c r="X141" i="10" s="1"/>
  <c r="Y141" i="10" s="1"/>
  <c r="R142" i="10"/>
  <c r="AD138" i="10"/>
  <c r="AB138" i="10"/>
  <c r="V225" i="10"/>
  <c r="H142" i="10"/>
  <c r="S141" i="10"/>
  <c r="W224" i="10"/>
  <c r="AC138" i="10"/>
  <c r="AE138" i="10" s="1"/>
  <c r="AA139" i="10"/>
  <c r="L143" i="10" a="1"/>
  <c r="L143" i="10" s="1"/>
  <c r="T142" i="10"/>
  <c r="Z140" i="9"/>
  <c r="AD138" i="9"/>
  <c r="AB138" i="9"/>
  <c r="AF137" i="9"/>
  <c r="AG158" i="9" s="1"/>
  <c r="U141" i="9"/>
  <c r="X141" i="9" s="1"/>
  <c r="Y141" i="9" s="1"/>
  <c r="R142" i="9"/>
  <c r="V225" i="9"/>
  <c r="H142" i="9"/>
  <c r="S141" i="9"/>
  <c r="W224" i="9"/>
  <c r="AC138" i="9"/>
  <c r="AE138" i="9" s="1"/>
  <c r="AA139" i="9"/>
  <c r="L143" i="9" a="1"/>
  <c r="L143" i="9" s="1"/>
  <c r="T142" i="9"/>
  <c r="Z140" i="8"/>
  <c r="W224" i="8"/>
  <c r="V225" i="8"/>
  <c r="H142" i="8"/>
  <c r="S141" i="8"/>
  <c r="U141" i="8"/>
  <c r="X141" i="8" s="1"/>
  <c r="Y141" i="8" s="1"/>
  <c r="R142" i="8"/>
  <c r="AD138" i="8"/>
  <c r="AB138" i="8"/>
  <c r="AA139" i="8"/>
  <c r="AC138" i="8"/>
  <c r="AE138" i="8" s="1"/>
  <c r="L144" i="8" a="1"/>
  <c r="L144" i="8" s="1"/>
  <c r="T143" i="8"/>
  <c r="AF137" i="8"/>
  <c r="AG158" i="8" s="1"/>
  <c r="Z140" i="7"/>
  <c r="R142" i="7"/>
  <c r="U141" i="7"/>
  <c r="X141" i="7" s="1"/>
  <c r="Y141" i="7" s="1"/>
  <c r="AC138" i="7"/>
  <c r="AE138" i="7" s="1"/>
  <c r="AA139" i="7"/>
  <c r="AF137" i="7"/>
  <c r="AG158" i="7" s="1"/>
  <c r="V225" i="7"/>
  <c r="S141" i="7"/>
  <c r="H142" i="7"/>
  <c r="T142" i="7"/>
  <c r="L143" i="7" a="1"/>
  <c r="L143" i="7" s="1"/>
  <c r="AD138" i="7"/>
  <c r="AB138" i="7"/>
  <c r="W224" i="7"/>
  <c r="Z140" i="6"/>
  <c r="AF137" i="6"/>
  <c r="AG158" i="6" s="1"/>
  <c r="T143" i="6"/>
  <c r="L144" i="6" a="1"/>
  <c r="L144" i="6" s="1"/>
  <c r="R142" i="6"/>
  <c r="U141" i="6"/>
  <c r="X141" i="6" s="1"/>
  <c r="Y141" i="6" s="1"/>
  <c r="AB138" i="6"/>
  <c r="AD138" i="6"/>
  <c r="AC138" i="6"/>
  <c r="AE138" i="6" s="1"/>
  <c r="AA139" i="6"/>
  <c r="W224" i="6"/>
  <c r="V225" i="6"/>
  <c r="H142" i="6"/>
  <c r="S141" i="6"/>
  <c r="Z140" i="5"/>
  <c r="AF137" i="5"/>
  <c r="W224" i="5"/>
  <c r="AD138" i="5"/>
  <c r="AB138" i="5"/>
  <c r="V225" i="5"/>
  <c r="H142" i="5"/>
  <c r="S141" i="5"/>
  <c r="U141" i="5"/>
  <c r="X141" i="5" s="1"/>
  <c r="Y141" i="5" s="1"/>
  <c r="R142" i="5"/>
  <c r="AG158" i="5"/>
  <c r="AA139" i="5"/>
  <c r="AC138" i="5"/>
  <c r="AE138" i="5" s="1"/>
  <c r="L144" i="5" a="1"/>
  <c r="L144" i="5" s="1"/>
  <c r="T143" i="5"/>
  <c r="AF137" i="4"/>
  <c r="AG158" i="4" s="1"/>
  <c r="Z140" i="4"/>
  <c r="AD138" i="4"/>
  <c r="AB138" i="4"/>
  <c r="U141" i="4"/>
  <c r="X141" i="4" s="1"/>
  <c r="Y141" i="4" s="1"/>
  <c r="R142" i="4"/>
  <c r="V225" i="4"/>
  <c r="S141" i="4"/>
  <c r="H142" i="4"/>
  <c r="W224" i="4"/>
  <c r="AA139" i="4"/>
  <c r="AC138" i="4"/>
  <c r="AE138" i="4" s="1"/>
  <c r="T143" i="4"/>
  <c r="L144" i="4" a="1"/>
  <c r="L144" i="4" s="1"/>
  <c r="Z140" i="1"/>
  <c r="V225" i="1"/>
  <c r="H142" i="1"/>
  <c r="S141" i="1"/>
  <c r="W224" i="1"/>
  <c r="AB138" i="1"/>
  <c r="AD138" i="1"/>
  <c r="AF137" i="1"/>
  <c r="R142" i="1"/>
  <c r="U141" i="1"/>
  <c r="X141" i="1" s="1"/>
  <c r="Y141" i="1" s="1"/>
  <c r="AG158" i="1"/>
  <c r="AA139" i="1"/>
  <c r="AC138" i="1"/>
  <c r="AE138" i="1" s="1"/>
  <c r="T143" i="1"/>
  <c r="L144" i="1" a="1"/>
  <c r="L144" i="1" s="1"/>
  <c r="Z141" i="11" l="1"/>
  <c r="AB139" i="11"/>
  <c r="AD139" i="11"/>
  <c r="V226" i="11"/>
  <c r="H143" i="11"/>
  <c r="S142" i="11"/>
  <c r="W225" i="11"/>
  <c r="R143" i="11"/>
  <c r="U142" i="11"/>
  <c r="X142" i="11" s="1"/>
  <c r="Y142" i="11" s="1"/>
  <c r="L145" i="11" a="1"/>
  <c r="L145" i="11" s="1"/>
  <c r="T144" i="11"/>
  <c r="AA140" i="11"/>
  <c r="AC139" i="11"/>
  <c r="AE139" i="11" s="1"/>
  <c r="AF138" i="11"/>
  <c r="AG159" i="11" s="1"/>
  <c r="Z141" i="10"/>
  <c r="AF138" i="10"/>
  <c r="AG159" i="10" s="1"/>
  <c r="AD139" i="10"/>
  <c r="AB139" i="10"/>
  <c r="U142" i="10"/>
  <c r="X142" i="10" s="1"/>
  <c r="Y142" i="10" s="1"/>
  <c r="R143" i="10"/>
  <c r="V226" i="10"/>
  <c r="H143" i="10"/>
  <c r="S142" i="10"/>
  <c r="W225" i="10"/>
  <c r="AA140" i="10"/>
  <c r="AC139" i="10"/>
  <c r="AE139" i="10" s="1"/>
  <c r="L144" i="10" a="1"/>
  <c r="L144" i="10" s="1"/>
  <c r="T143" i="10"/>
  <c r="Z141" i="9"/>
  <c r="AF138" i="9"/>
  <c r="AG159" i="9" s="1"/>
  <c r="AD139" i="9"/>
  <c r="AB139" i="9"/>
  <c r="W225" i="9"/>
  <c r="V226" i="9"/>
  <c r="H143" i="9"/>
  <c r="S142" i="9"/>
  <c r="U142" i="9"/>
  <c r="X142" i="9" s="1"/>
  <c r="Y142" i="9" s="1"/>
  <c r="R143" i="9"/>
  <c r="AC139" i="9"/>
  <c r="AE139" i="9" s="1"/>
  <c r="AA140" i="9"/>
  <c r="L144" i="9" a="1"/>
  <c r="L144" i="9" s="1"/>
  <c r="T143" i="9"/>
  <c r="Z141" i="8"/>
  <c r="L145" i="8" a="1"/>
  <c r="L145" i="8" s="1"/>
  <c r="T144" i="8"/>
  <c r="AF138" i="8"/>
  <c r="AG159" i="8" s="1"/>
  <c r="AD139" i="8"/>
  <c r="AB139" i="8"/>
  <c r="R143" i="8"/>
  <c r="U142" i="8"/>
  <c r="X142" i="8" s="1"/>
  <c r="Y142" i="8" s="1"/>
  <c r="H143" i="8"/>
  <c r="V226" i="8"/>
  <c r="S142" i="8"/>
  <c r="AA140" i="8"/>
  <c r="AC139" i="8"/>
  <c r="AE139" i="8" s="1"/>
  <c r="W225" i="8"/>
  <c r="Z141" i="7"/>
  <c r="W225" i="7"/>
  <c r="T143" i="7"/>
  <c r="L144" i="7" a="1"/>
  <c r="L144" i="7" s="1"/>
  <c r="AF138" i="7"/>
  <c r="AG159" i="7" s="1"/>
  <c r="AC139" i="7"/>
  <c r="AE139" i="7" s="1"/>
  <c r="AA140" i="7"/>
  <c r="V226" i="7"/>
  <c r="S142" i="7"/>
  <c r="H143" i="7"/>
  <c r="AD139" i="7"/>
  <c r="AB139" i="7"/>
  <c r="U142" i="7"/>
  <c r="X142" i="7" s="1"/>
  <c r="Y142" i="7" s="1"/>
  <c r="R143" i="7"/>
  <c r="Z141" i="6"/>
  <c r="AB139" i="6"/>
  <c r="AD139" i="6"/>
  <c r="W225" i="6"/>
  <c r="AF138" i="6"/>
  <c r="AG159" i="6" s="1"/>
  <c r="T144" i="6"/>
  <c r="L145" i="6" a="1"/>
  <c r="L145" i="6" s="1"/>
  <c r="AC139" i="6"/>
  <c r="AE139" i="6" s="1"/>
  <c r="AA140" i="6"/>
  <c r="R143" i="6"/>
  <c r="U142" i="6"/>
  <c r="X142" i="6" s="1"/>
  <c r="Y142" i="6" s="1"/>
  <c r="V226" i="6"/>
  <c r="H143" i="6"/>
  <c r="S142" i="6"/>
  <c r="Z141" i="5"/>
  <c r="R143" i="5"/>
  <c r="U142" i="5"/>
  <c r="X142" i="5" s="1"/>
  <c r="Y142" i="5" s="1"/>
  <c r="W225" i="5"/>
  <c r="AD139" i="5"/>
  <c r="AB139" i="5"/>
  <c r="AF138" i="5"/>
  <c r="AG159" i="5" s="1"/>
  <c r="V226" i="5"/>
  <c r="H143" i="5"/>
  <c r="S142" i="5"/>
  <c r="AA140" i="5"/>
  <c r="AC139" i="5"/>
  <c r="AE139" i="5" s="1"/>
  <c r="T144" i="5"/>
  <c r="L145" i="5" a="1"/>
  <c r="L145" i="5" s="1"/>
  <c r="AF138" i="4"/>
  <c r="AG159" i="4" s="1"/>
  <c r="Z141" i="4"/>
  <c r="V226" i="4"/>
  <c r="S142" i="4"/>
  <c r="H143" i="4"/>
  <c r="R143" i="4"/>
  <c r="U142" i="4"/>
  <c r="X142" i="4" s="1"/>
  <c r="Y142" i="4" s="1"/>
  <c r="W225" i="4"/>
  <c r="AB139" i="4"/>
  <c r="AD139" i="4"/>
  <c r="AA140" i="4"/>
  <c r="AC139" i="4"/>
  <c r="AE139" i="4" s="1"/>
  <c r="T144" i="4"/>
  <c r="L145" i="4" a="1"/>
  <c r="L145" i="4" s="1"/>
  <c r="Z141" i="1"/>
  <c r="AF138" i="1"/>
  <c r="AG159" i="1" s="1"/>
  <c r="AD139" i="1"/>
  <c r="AB139" i="1"/>
  <c r="R143" i="1"/>
  <c r="U142" i="1"/>
  <c r="X142" i="1" s="1"/>
  <c r="Y142" i="1" s="1"/>
  <c r="V226" i="1"/>
  <c r="S142" i="1"/>
  <c r="H143" i="1"/>
  <c r="W225" i="1"/>
  <c r="AC139" i="1"/>
  <c r="AE139" i="1" s="1"/>
  <c r="AA140" i="1"/>
  <c r="T144" i="1"/>
  <c r="L145" i="1" a="1"/>
  <c r="L145" i="1" s="1"/>
  <c r="Z142" i="11" l="1"/>
  <c r="V227" i="11"/>
  <c r="H144" i="11"/>
  <c r="S143" i="11"/>
  <c r="W226" i="11"/>
  <c r="AD140" i="11"/>
  <c r="AB140" i="11"/>
  <c r="L146" i="11" a="1"/>
  <c r="L146" i="11" s="1"/>
  <c r="T145" i="11"/>
  <c r="AF139" i="11"/>
  <c r="AG160" i="11" s="1"/>
  <c r="U143" i="11"/>
  <c r="X143" i="11" s="1"/>
  <c r="Y143" i="11" s="1"/>
  <c r="R144" i="11"/>
  <c r="AA141" i="11"/>
  <c r="AC140" i="11"/>
  <c r="AE140" i="11" s="1"/>
  <c r="Z142" i="10"/>
  <c r="AD140" i="10"/>
  <c r="AB140" i="10"/>
  <c r="AF139" i="10"/>
  <c r="AG160" i="10" s="1"/>
  <c r="W226" i="10"/>
  <c r="V227" i="10"/>
  <c r="H144" i="10"/>
  <c r="S143" i="10"/>
  <c r="R144" i="10"/>
  <c r="U143" i="10"/>
  <c r="X143" i="10" s="1"/>
  <c r="Y143" i="10" s="1"/>
  <c r="AA141" i="10"/>
  <c r="AC140" i="10"/>
  <c r="AE140" i="10" s="1"/>
  <c r="L145" i="10" a="1"/>
  <c r="L145" i="10" s="1"/>
  <c r="T144" i="10"/>
  <c r="Z142" i="9"/>
  <c r="R144" i="9"/>
  <c r="U143" i="9"/>
  <c r="X143" i="9" s="1"/>
  <c r="Y143" i="9" s="1"/>
  <c r="AD140" i="9"/>
  <c r="AB140" i="9"/>
  <c r="AF139" i="9"/>
  <c r="AG160" i="9" s="1"/>
  <c r="V227" i="9"/>
  <c r="H144" i="9"/>
  <c r="S143" i="9"/>
  <c r="W226" i="9"/>
  <c r="AA141" i="9"/>
  <c r="AC140" i="9"/>
  <c r="AE140" i="9" s="1"/>
  <c r="L145" i="9" a="1"/>
  <c r="L145" i="9" s="1"/>
  <c r="T144" i="9"/>
  <c r="Z142" i="8"/>
  <c r="AB140" i="8"/>
  <c r="AD140" i="8"/>
  <c r="AF139" i="8"/>
  <c r="AG160" i="8" s="1"/>
  <c r="W226" i="8"/>
  <c r="R144" i="8"/>
  <c r="U143" i="8"/>
  <c r="X143" i="8" s="1"/>
  <c r="Y143" i="8" s="1"/>
  <c r="T145" i="8"/>
  <c r="L146" i="8" a="1"/>
  <c r="L146" i="8" s="1"/>
  <c r="AA141" i="8"/>
  <c r="AC140" i="8"/>
  <c r="AE140" i="8" s="1"/>
  <c r="V227" i="8"/>
  <c r="S143" i="8"/>
  <c r="H144" i="8"/>
  <c r="Z142" i="7"/>
  <c r="V227" i="7"/>
  <c r="H144" i="7"/>
  <c r="S143" i="7"/>
  <c r="AD140" i="7"/>
  <c r="AB140" i="7"/>
  <c r="W226" i="7"/>
  <c r="L145" i="7" a="1"/>
  <c r="L145" i="7" s="1"/>
  <c r="T144" i="7"/>
  <c r="U143" i="7"/>
  <c r="X143" i="7" s="1"/>
  <c r="Y143" i="7" s="1"/>
  <c r="R144" i="7"/>
  <c r="AC140" i="7"/>
  <c r="AE140" i="7" s="1"/>
  <c r="AA141" i="7"/>
  <c r="AF139" i="7"/>
  <c r="AG160" i="7" s="1"/>
  <c r="Z142" i="6"/>
  <c r="W226" i="6"/>
  <c r="R144" i="6"/>
  <c r="U143" i="6"/>
  <c r="X143" i="6" s="1"/>
  <c r="Y143" i="6" s="1"/>
  <c r="AD140" i="6"/>
  <c r="AB140" i="6"/>
  <c r="AF139" i="6"/>
  <c r="AG160" i="6" s="1"/>
  <c r="AA141" i="6"/>
  <c r="AC140" i="6"/>
  <c r="AE140" i="6" s="1"/>
  <c r="T145" i="6"/>
  <c r="L146" i="6" a="1"/>
  <c r="L146" i="6" s="1"/>
  <c r="V227" i="6"/>
  <c r="S143" i="6"/>
  <c r="H144" i="6"/>
  <c r="Z142" i="5"/>
  <c r="AF139" i="5"/>
  <c r="AG160" i="5" s="1"/>
  <c r="AB140" i="5"/>
  <c r="AD140" i="5"/>
  <c r="W226" i="5"/>
  <c r="R144" i="5"/>
  <c r="U143" i="5"/>
  <c r="X143" i="5" s="1"/>
  <c r="Y143" i="5" s="1"/>
  <c r="T145" i="5"/>
  <c r="L146" i="5" a="1"/>
  <c r="L146" i="5" s="1"/>
  <c r="AC140" i="5"/>
  <c r="AE140" i="5" s="1"/>
  <c r="AA141" i="5"/>
  <c r="V227" i="5"/>
  <c r="S143" i="5"/>
  <c r="H144" i="5"/>
  <c r="AF139" i="4"/>
  <c r="AG160" i="4" s="1"/>
  <c r="Z142" i="4"/>
  <c r="T145" i="4"/>
  <c r="L146" i="4" a="1"/>
  <c r="L146" i="4" s="1"/>
  <c r="V227" i="4"/>
  <c r="S143" i="4"/>
  <c r="H144" i="4"/>
  <c r="AC140" i="4"/>
  <c r="AE140" i="4" s="1"/>
  <c r="AA141" i="4"/>
  <c r="AB140" i="4"/>
  <c r="AD140" i="4"/>
  <c r="R144" i="4"/>
  <c r="U143" i="4"/>
  <c r="X143" i="4" s="1"/>
  <c r="Y143" i="4" s="1"/>
  <c r="W226" i="4"/>
  <c r="Z142" i="1"/>
  <c r="AD140" i="1"/>
  <c r="AB140" i="1"/>
  <c r="W226" i="1"/>
  <c r="V227" i="1"/>
  <c r="S143" i="1"/>
  <c r="H144" i="1"/>
  <c r="U143" i="1"/>
  <c r="X143" i="1" s="1"/>
  <c r="Y143" i="1" s="1"/>
  <c r="R144" i="1"/>
  <c r="AF139" i="1"/>
  <c r="AG160" i="1" s="1"/>
  <c r="AC140" i="1"/>
  <c r="AE140" i="1" s="1"/>
  <c r="AA141" i="1"/>
  <c r="T145" i="1"/>
  <c r="L146" i="1" a="1"/>
  <c r="L146" i="1" s="1"/>
  <c r="Z143" i="11" l="1"/>
  <c r="R145" i="11"/>
  <c r="U144" i="11"/>
  <c r="X144" i="11" s="1"/>
  <c r="Y144" i="11" s="1"/>
  <c r="V228" i="11"/>
  <c r="S144" i="11"/>
  <c r="H145" i="11"/>
  <c r="T146" i="11"/>
  <c r="L147" i="11" a="1"/>
  <c r="L147" i="11" s="1"/>
  <c r="W227" i="11"/>
  <c r="AF140" i="11"/>
  <c r="AG161" i="11" s="1"/>
  <c r="AA142" i="11"/>
  <c r="AC141" i="11"/>
  <c r="AE141" i="11" s="1"/>
  <c r="AD141" i="11"/>
  <c r="AB141" i="11"/>
  <c r="Z143" i="10"/>
  <c r="R145" i="10"/>
  <c r="U144" i="10"/>
  <c r="X144" i="10" s="1"/>
  <c r="Y144" i="10" s="1"/>
  <c r="AF140" i="10"/>
  <c r="AB141" i="10"/>
  <c r="AD141" i="10"/>
  <c r="W227" i="10"/>
  <c r="V228" i="10"/>
  <c r="S144" i="10"/>
  <c r="H145" i="10"/>
  <c r="AG161" i="10"/>
  <c r="AC141" i="10"/>
  <c r="AE141" i="10" s="1"/>
  <c r="AA142" i="10"/>
  <c r="T145" i="10"/>
  <c r="L146" i="10" a="1"/>
  <c r="L146" i="10" s="1"/>
  <c r="Z143" i="9"/>
  <c r="AF140" i="9"/>
  <c r="AG161" i="9" s="1"/>
  <c r="V228" i="9"/>
  <c r="H145" i="9"/>
  <c r="S144" i="9"/>
  <c r="W227" i="9"/>
  <c r="R145" i="9"/>
  <c r="U144" i="9"/>
  <c r="X144" i="9" s="1"/>
  <c r="Y144" i="9" s="1"/>
  <c r="AB141" i="9"/>
  <c r="AD141" i="9"/>
  <c r="AA142" i="9"/>
  <c r="AC141" i="9"/>
  <c r="AE141" i="9" s="1"/>
  <c r="T145" i="9"/>
  <c r="L146" i="9" a="1"/>
  <c r="L146" i="9" s="1"/>
  <c r="Z143" i="8"/>
  <c r="W227" i="8"/>
  <c r="T146" i="8"/>
  <c r="L147" i="8" a="1"/>
  <c r="L147" i="8" s="1"/>
  <c r="AF140" i="8"/>
  <c r="AG161" i="8" s="1"/>
  <c r="AD141" i="8"/>
  <c r="AB141" i="8"/>
  <c r="R145" i="8"/>
  <c r="U144" i="8"/>
  <c r="X144" i="8" s="1"/>
  <c r="Y144" i="8" s="1"/>
  <c r="AA142" i="8"/>
  <c r="AC141" i="8"/>
  <c r="AE141" i="8" s="1"/>
  <c r="V228" i="8"/>
  <c r="S144" i="8"/>
  <c r="H145" i="8"/>
  <c r="Z143" i="7"/>
  <c r="AF140" i="7"/>
  <c r="AG161" i="7" s="1"/>
  <c r="U144" i="7"/>
  <c r="X144" i="7" s="1"/>
  <c r="Y144" i="7" s="1"/>
  <c r="R145" i="7"/>
  <c r="W227" i="7"/>
  <c r="AD141" i="7"/>
  <c r="AB141" i="7"/>
  <c r="L146" i="7" a="1"/>
  <c r="L146" i="7" s="1"/>
  <c r="T145" i="7"/>
  <c r="AC141" i="7"/>
  <c r="AE141" i="7" s="1"/>
  <c r="AA142" i="7"/>
  <c r="V228" i="7"/>
  <c r="H145" i="7"/>
  <c r="S144" i="7"/>
  <c r="Z143" i="6"/>
  <c r="AF140" i="6"/>
  <c r="AG161" i="6" s="1"/>
  <c r="AB141" i="6"/>
  <c r="AD141" i="6"/>
  <c r="L147" i="6" a="1"/>
  <c r="L147" i="6" s="1"/>
  <c r="T146" i="6"/>
  <c r="W227" i="6"/>
  <c r="V228" i="6"/>
  <c r="S144" i="6"/>
  <c r="H145" i="6"/>
  <c r="AA142" i="6"/>
  <c r="AC141" i="6"/>
  <c r="AE141" i="6" s="1"/>
  <c r="R145" i="6"/>
  <c r="U144" i="6"/>
  <c r="X144" i="6" s="1"/>
  <c r="Y144" i="6" s="1"/>
  <c r="Z143" i="5"/>
  <c r="AD141" i="5"/>
  <c r="AB141" i="5"/>
  <c r="T146" i="5"/>
  <c r="L147" i="5" a="1"/>
  <c r="L147" i="5" s="1"/>
  <c r="AF140" i="5"/>
  <c r="AG161" i="5" s="1"/>
  <c r="R145" i="5"/>
  <c r="U144" i="5"/>
  <c r="X144" i="5" s="1"/>
  <c r="Y144" i="5" s="1"/>
  <c r="AC141" i="5"/>
  <c r="AE141" i="5" s="1"/>
  <c r="AA142" i="5"/>
  <c r="W227" i="5"/>
  <c r="V228" i="5"/>
  <c r="S144" i="5"/>
  <c r="H145" i="5"/>
  <c r="AF140" i="4"/>
  <c r="AG161" i="4" s="1"/>
  <c r="Z143" i="4"/>
  <c r="AD141" i="4"/>
  <c r="AB141" i="4"/>
  <c r="U144" i="4"/>
  <c r="X144" i="4" s="1"/>
  <c r="Y144" i="4" s="1"/>
  <c r="R145" i="4"/>
  <c r="L147" i="4" a="1"/>
  <c r="L147" i="4" s="1"/>
  <c r="T146" i="4"/>
  <c r="AC141" i="4"/>
  <c r="AE141" i="4" s="1"/>
  <c r="AA142" i="4"/>
  <c r="V228" i="4"/>
  <c r="S144" i="4"/>
  <c r="H145" i="4"/>
  <c r="W227" i="4"/>
  <c r="Z143" i="1"/>
  <c r="AF140" i="1"/>
  <c r="U144" i="1"/>
  <c r="X144" i="1" s="1"/>
  <c r="Y144" i="1" s="1"/>
  <c r="R145" i="1"/>
  <c r="AD141" i="1"/>
  <c r="AB141" i="1"/>
  <c r="W227" i="1"/>
  <c r="V228" i="1"/>
  <c r="H145" i="1"/>
  <c r="S144" i="1"/>
  <c r="AG161" i="1"/>
  <c r="AC141" i="1"/>
  <c r="AE141" i="1" s="1"/>
  <c r="AA142" i="1"/>
  <c r="L147" i="1" a="1"/>
  <c r="L147" i="1" s="1"/>
  <c r="T146" i="1"/>
  <c r="Z144" i="11" l="1"/>
  <c r="AF141" i="11"/>
  <c r="AG162" i="11" s="1"/>
  <c r="V229" i="11"/>
  <c r="S145" i="11"/>
  <c r="H146" i="11"/>
  <c r="W228" i="11"/>
  <c r="AB142" i="11"/>
  <c r="AD142" i="11"/>
  <c r="T147" i="11"/>
  <c r="L148" i="11" a="1"/>
  <c r="L148" i="11" s="1"/>
  <c r="R146" i="11"/>
  <c r="U145" i="11"/>
  <c r="X145" i="11" s="1"/>
  <c r="Y145" i="11" s="1"/>
  <c r="AA143" i="11"/>
  <c r="AC142" i="11"/>
  <c r="AE142" i="11" s="1"/>
  <c r="Z144" i="10"/>
  <c r="AF141" i="10"/>
  <c r="AG162" i="10" s="1"/>
  <c r="AD142" i="10"/>
  <c r="AB142" i="10"/>
  <c r="W228" i="10"/>
  <c r="U145" i="10"/>
  <c r="X145" i="10" s="1"/>
  <c r="Y145" i="10" s="1"/>
  <c r="R146" i="10"/>
  <c r="L147" i="10" a="1"/>
  <c r="L147" i="10" s="1"/>
  <c r="T146" i="10"/>
  <c r="AC142" i="10"/>
  <c r="AE142" i="10" s="1"/>
  <c r="AA143" i="10"/>
  <c r="V229" i="10"/>
  <c r="S145" i="10"/>
  <c r="H146" i="10"/>
  <c r="Z144" i="9"/>
  <c r="AD142" i="9"/>
  <c r="AB142" i="9"/>
  <c r="V229" i="9"/>
  <c r="S145" i="9"/>
  <c r="H146" i="9"/>
  <c r="AF141" i="9"/>
  <c r="AG162" i="9" s="1"/>
  <c r="R146" i="9"/>
  <c r="U145" i="9"/>
  <c r="X145" i="9" s="1"/>
  <c r="Y145" i="9" s="1"/>
  <c r="W228" i="9"/>
  <c r="T146" i="9"/>
  <c r="L147" i="9" a="1"/>
  <c r="L147" i="9" s="1"/>
  <c r="AC142" i="9"/>
  <c r="AE142" i="9" s="1"/>
  <c r="AA143" i="9"/>
  <c r="Z144" i="8"/>
  <c r="W228" i="8"/>
  <c r="AF141" i="8"/>
  <c r="AG162" i="8" s="1"/>
  <c r="AB142" i="8"/>
  <c r="AD142" i="8"/>
  <c r="R146" i="8"/>
  <c r="U145" i="8"/>
  <c r="X145" i="8" s="1"/>
  <c r="Y145" i="8" s="1"/>
  <c r="V229" i="8"/>
  <c r="S145" i="8"/>
  <c r="H146" i="8"/>
  <c r="AC142" i="8"/>
  <c r="AE142" i="8" s="1"/>
  <c r="AA143" i="8"/>
  <c r="T147" i="8"/>
  <c r="L148" i="8" a="1"/>
  <c r="L148" i="8" s="1"/>
  <c r="Z144" i="7"/>
  <c r="AD142" i="7"/>
  <c r="AB142" i="7"/>
  <c r="AF141" i="7"/>
  <c r="AG162" i="7" s="1"/>
  <c r="L147" i="7" a="1"/>
  <c r="L147" i="7" s="1"/>
  <c r="T146" i="7"/>
  <c r="W228" i="7"/>
  <c r="U145" i="7"/>
  <c r="X145" i="7" s="1"/>
  <c r="Y145" i="7" s="1"/>
  <c r="R146" i="7"/>
  <c r="AC142" i="7"/>
  <c r="AE142" i="7" s="1"/>
  <c r="AA143" i="7"/>
  <c r="V229" i="7"/>
  <c r="H146" i="7"/>
  <c r="S145" i="7"/>
  <c r="Z144" i="6"/>
  <c r="W228" i="6"/>
  <c r="AF141" i="6"/>
  <c r="AG162" i="6" s="1"/>
  <c r="AD142" i="6"/>
  <c r="AB142" i="6"/>
  <c r="V229" i="6"/>
  <c r="H146" i="6"/>
  <c r="S145" i="6"/>
  <c r="AC142" i="6"/>
  <c r="AE142" i="6" s="1"/>
  <c r="AA143" i="6"/>
  <c r="L148" i="6" a="1"/>
  <c r="L148" i="6" s="1"/>
  <c r="T147" i="6"/>
  <c r="U145" i="6"/>
  <c r="X145" i="6" s="1"/>
  <c r="Y145" i="6" s="1"/>
  <c r="R146" i="6"/>
  <c r="Z144" i="5"/>
  <c r="AF141" i="5"/>
  <c r="AG162" i="5" s="1"/>
  <c r="W228" i="5"/>
  <c r="AD142" i="5"/>
  <c r="AB142" i="5"/>
  <c r="U145" i="5"/>
  <c r="X145" i="5" s="1"/>
  <c r="Y145" i="5" s="1"/>
  <c r="R146" i="5"/>
  <c r="L148" i="5" a="1"/>
  <c r="L148" i="5" s="1"/>
  <c r="T147" i="5"/>
  <c r="V229" i="5"/>
  <c r="H146" i="5"/>
  <c r="S145" i="5"/>
  <c r="AC142" i="5"/>
  <c r="AE142" i="5" s="1"/>
  <c r="AA143" i="5"/>
  <c r="AF141" i="4"/>
  <c r="AG162" i="4" s="1"/>
  <c r="Z144" i="4"/>
  <c r="AD142" i="4"/>
  <c r="AB142" i="4"/>
  <c r="U145" i="4"/>
  <c r="X145" i="4" s="1"/>
  <c r="Y145" i="4" s="1"/>
  <c r="R146" i="4"/>
  <c r="W228" i="4"/>
  <c r="L148" i="4" a="1"/>
  <c r="L148" i="4" s="1"/>
  <c r="T147" i="4"/>
  <c r="AC142" i="4"/>
  <c r="AE142" i="4" s="1"/>
  <c r="AA143" i="4"/>
  <c r="V229" i="4"/>
  <c r="H146" i="4"/>
  <c r="S145" i="4"/>
  <c r="Z144" i="1"/>
  <c r="AF141" i="1"/>
  <c r="V229" i="1"/>
  <c r="H146" i="1"/>
  <c r="S145" i="1"/>
  <c r="AD142" i="1"/>
  <c r="AB142" i="1"/>
  <c r="AG162" i="1"/>
  <c r="W228" i="1"/>
  <c r="U145" i="1"/>
  <c r="X145" i="1" s="1"/>
  <c r="Y145" i="1" s="1"/>
  <c r="R146" i="1"/>
  <c r="AC142" i="1"/>
  <c r="AE142" i="1" s="1"/>
  <c r="AA143" i="1"/>
  <c r="L148" i="1" a="1"/>
  <c r="L148" i="1" s="1"/>
  <c r="T147" i="1"/>
  <c r="Z145" i="11" l="1"/>
  <c r="T148" i="11"/>
  <c r="L149" i="11" a="1"/>
  <c r="L149" i="11" s="1"/>
  <c r="V230" i="11"/>
  <c r="S146" i="11"/>
  <c r="H147" i="11"/>
  <c r="AD143" i="11"/>
  <c r="AB143" i="11"/>
  <c r="W229" i="11"/>
  <c r="R147" i="11"/>
  <c r="U146" i="11"/>
  <c r="X146" i="11" s="1"/>
  <c r="Y146" i="11" s="1"/>
  <c r="AC143" i="11"/>
  <c r="AE143" i="11" s="1"/>
  <c r="AA144" i="11"/>
  <c r="AF142" i="11"/>
  <c r="AG163" i="11" s="1"/>
  <c r="Z145" i="10"/>
  <c r="AF142" i="10"/>
  <c r="AG163" i="10" s="1"/>
  <c r="U146" i="10"/>
  <c r="X146" i="10" s="1"/>
  <c r="Y146" i="10" s="1"/>
  <c r="R147" i="10"/>
  <c r="AD143" i="10"/>
  <c r="AB143" i="10"/>
  <c r="W229" i="10"/>
  <c r="AC143" i="10"/>
  <c r="AE143" i="10" s="1"/>
  <c r="AA144" i="10"/>
  <c r="L148" i="10" a="1"/>
  <c r="L148" i="10" s="1"/>
  <c r="T147" i="10"/>
  <c r="V230" i="10"/>
  <c r="H147" i="10"/>
  <c r="S146" i="10"/>
  <c r="Z145" i="9"/>
  <c r="W229" i="9"/>
  <c r="T147" i="9"/>
  <c r="L148" i="9" a="1"/>
  <c r="L148" i="9" s="1"/>
  <c r="AD143" i="9"/>
  <c r="AB143" i="9"/>
  <c r="AC143" i="9"/>
  <c r="AE143" i="9" s="1"/>
  <c r="AA144" i="9"/>
  <c r="U146" i="9"/>
  <c r="X146" i="9" s="1"/>
  <c r="Y146" i="9" s="1"/>
  <c r="R147" i="9"/>
  <c r="V230" i="9"/>
  <c r="S146" i="9"/>
  <c r="H147" i="9"/>
  <c r="AF142" i="9"/>
  <c r="AG163" i="9" s="1"/>
  <c r="Z145" i="8"/>
  <c r="V230" i="8"/>
  <c r="S146" i="8"/>
  <c r="H147" i="8"/>
  <c r="AD143" i="8"/>
  <c r="AB143" i="8"/>
  <c r="AF142" i="8"/>
  <c r="W229" i="8"/>
  <c r="AG163" i="8"/>
  <c r="T148" i="8"/>
  <c r="L149" i="8" a="1"/>
  <c r="L149" i="8" s="1"/>
  <c r="AA144" i="8"/>
  <c r="AC143" i="8"/>
  <c r="AE143" i="8" s="1"/>
  <c r="U146" i="8"/>
  <c r="X146" i="8" s="1"/>
  <c r="Y146" i="8" s="1"/>
  <c r="R147" i="8"/>
  <c r="Z145" i="7"/>
  <c r="U146" i="7"/>
  <c r="X146" i="7" s="1"/>
  <c r="Y146" i="7" s="1"/>
  <c r="R147" i="7"/>
  <c r="AD143" i="7"/>
  <c r="AB143" i="7"/>
  <c r="W229" i="7"/>
  <c r="AF142" i="7"/>
  <c r="AG163" i="7" s="1"/>
  <c r="AA144" i="7"/>
  <c r="AC143" i="7"/>
  <c r="AE143" i="7" s="1"/>
  <c r="L148" i="7" a="1"/>
  <c r="L148" i="7" s="1"/>
  <c r="T147" i="7"/>
  <c r="V230" i="7"/>
  <c r="H147" i="7"/>
  <c r="S146" i="7"/>
  <c r="Z145" i="6"/>
  <c r="V230" i="6"/>
  <c r="H147" i="6"/>
  <c r="S146" i="6"/>
  <c r="L149" i="6" a="1"/>
  <c r="L149" i="6" s="1"/>
  <c r="T148" i="6"/>
  <c r="W229" i="6"/>
  <c r="AF142" i="6"/>
  <c r="AG163" i="6" s="1"/>
  <c r="AD143" i="6"/>
  <c r="AB143" i="6"/>
  <c r="U146" i="6"/>
  <c r="X146" i="6" s="1"/>
  <c r="Y146" i="6" s="1"/>
  <c r="R147" i="6"/>
  <c r="AC143" i="6"/>
  <c r="AE143" i="6" s="1"/>
  <c r="AA144" i="6"/>
  <c r="Z145" i="5"/>
  <c r="AF142" i="5"/>
  <c r="AG163" i="5" s="1"/>
  <c r="V230" i="5"/>
  <c r="H147" i="5"/>
  <c r="S146" i="5"/>
  <c r="W229" i="5"/>
  <c r="L149" i="5" a="1"/>
  <c r="L149" i="5" s="1"/>
  <c r="T148" i="5"/>
  <c r="AC143" i="5"/>
  <c r="AE143" i="5" s="1"/>
  <c r="AA144" i="5"/>
  <c r="U146" i="5"/>
  <c r="X146" i="5" s="1"/>
  <c r="Y146" i="5" s="1"/>
  <c r="R147" i="5"/>
  <c r="AD143" i="5"/>
  <c r="AB143" i="5"/>
  <c r="AF142" i="4"/>
  <c r="AG163" i="4" s="1"/>
  <c r="Z145" i="4"/>
  <c r="W229" i="4"/>
  <c r="AD143" i="4"/>
  <c r="AB143" i="4"/>
  <c r="L149" i="4" a="1"/>
  <c r="L149" i="4" s="1"/>
  <c r="T148" i="4"/>
  <c r="V230" i="4"/>
  <c r="H147" i="4"/>
  <c r="S146" i="4"/>
  <c r="U146" i="4"/>
  <c r="X146" i="4" s="1"/>
  <c r="Y146" i="4" s="1"/>
  <c r="R147" i="4"/>
  <c r="AC143" i="4"/>
  <c r="AE143" i="4" s="1"/>
  <c r="AA144" i="4"/>
  <c r="Z145" i="1"/>
  <c r="AF142" i="1"/>
  <c r="U146" i="1"/>
  <c r="X146" i="1" s="1"/>
  <c r="Y146" i="1" s="1"/>
  <c r="R147" i="1"/>
  <c r="W229" i="1"/>
  <c r="AD143" i="1"/>
  <c r="AB143" i="1"/>
  <c r="AG163" i="1"/>
  <c r="V230" i="1"/>
  <c r="H147" i="1"/>
  <c r="S146" i="1"/>
  <c r="AC143" i="1"/>
  <c r="AE143" i="1" s="1"/>
  <c r="AA144" i="1"/>
  <c r="L149" i="1" a="1"/>
  <c r="L149" i="1" s="1"/>
  <c r="T148" i="1"/>
  <c r="Z146" i="11" l="1"/>
  <c r="AD144" i="11"/>
  <c r="AB144" i="11"/>
  <c r="AF143" i="11"/>
  <c r="W230" i="11"/>
  <c r="L150" i="11" a="1"/>
  <c r="L150" i="11" s="1"/>
  <c r="T149" i="11"/>
  <c r="V231" i="11"/>
  <c r="S147" i="11"/>
  <c r="H148" i="11"/>
  <c r="U147" i="11"/>
  <c r="X147" i="11" s="1"/>
  <c r="Y147" i="11" s="1"/>
  <c r="R148" i="11"/>
  <c r="AG164" i="11"/>
  <c r="AC144" i="11"/>
  <c r="AE144" i="11" s="1"/>
  <c r="AA145" i="11"/>
  <c r="Z146" i="10"/>
  <c r="AD144" i="10"/>
  <c r="AB144" i="10"/>
  <c r="L149" i="10" a="1"/>
  <c r="L149" i="10" s="1"/>
  <c r="T148" i="10"/>
  <c r="W230" i="10"/>
  <c r="U147" i="10"/>
  <c r="X147" i="10" s="1"/>
  <c r="Y147" i="10" s="1"/>
  <c r="R148" i="10"/>
  <c r="AC144" i="10"/>
  <c r="AE144" i="10" s="1"/>
  <c r="AA145" i="10"/>
  <c r="AF143" i="10"/>
  <c r="AG164" i="10" s="1"/>
  <c r="V231" i="10"/>
  <c r="H148" i="10"/>
  <c r="S147" i="10"/>
  <c r="Z146" i="9"/>
  <c r="W230" i="9"/>
  <c r="V231" i="9"/>
  <c r="H148" i="9"/>
  <c r="S147" i="9"/>
  <c r="AF143" i="9"/>
  <c r="U147" i="9"/>
  <c r="X147" i="9" s="1"/>
  <c r="Y147" i="9" s="1"/>
  <c r="R148" i="9"/>
  <c r="AG164" i="9"/>
  <c r="AD144" i="9"/>
  <c r="AB144" i="9"/>
  <c r="T148" i="9"/>
  <c r="L149" i="9" a="1"/>
  <c r="L149" i="9" s="1"/>
  <c r="AC144" i="9"/>
  <c r="AE144" i="9" s="1"/>
  <c r="AA145" i="9"/>
  <c r="Z146" i="8"/>
  <c r="AF143" i="8"/>
  <c r="AG164" i="8" s="1"/>
  <c r="AD144" i="8"/>
  <c r="AB144" i="8"/>
  <c r="V231" i="8"/>
  <c r="H148" i="8"/>
  <c r="S147" i="8"/>
  <c r="W230" i="8"/>
  <c r="L150" i="8" a="1"/>
  <c r="L150" i="8" s="1"/>
  <c r="T149" i="8"/>
  <c r="U147" i="8"/>
  <c r="X147" i="8" s="1"/>
  <c r="Y147" i="8" s="1"/>
  <c r="R148" i="8"/>
  <c r="AC144" i="8"/>
  <c r="AE144" i="8" s="1"/>
  <c r="AA145" i="8"/>
  <c r="Z146" i="7"/>
  <c r="W230" i="7"/>
  <c r="AD144" i="7"/>
  <c r="AB144" i="7"/>
  <c r="L149" i="7" a="1"/>
  <c r="L149" i="7" s="1"/>
  <c r="T148" i="7"/>
  <c r="AF143" i="7"/>
  <c r="R148" i="7"/>
  <c r="U147" i="7"/>
  <c r="X147" i="7" s="1"/>
  <c r="Y147" i="7" s="1"/>
  <c r="AG164" i="7"/>
  <c r="AA145" i="7"/>
  <c r="AC144" i="7"/>
  <c r="AE144" i="7" s="1"/>
  <c r="V231" i="7"/>
  <c r="H148" i="7"/>
  <c r="S147" i="7"/>
  <c r="Z146" i="6"/>
  <c r="V231" i="6"/>
  <c r="H148" i="6"/>
  <c r="S147" i="6"/>
  <c r="W230" i="6"/>
  <c r="L150" i="6" a="1"/>
  <c r="L150" i="6" s="1"/>
  <c r="T149" i="6"/>
  <c r="AB144" i="6"/>
  <c r="AD144" i="6"/>
  <c r="AA145" i="6"/>
  <c r="AC144" i="6"/>
  <c r="AE144" i="6" s="1"/>
  <c r="U147" i="6"/>
  <c r="X147" i="6" s="1"/>
  <c r="Y147" i="6" s="1"/>
  <c r="R148" i="6"/>
  <c r="AF143" i="6"/>
  <c r="AG164" i="6" s="1"/>
  <c r="Z146" i="5"/>
  <c r="R148" i="5"/>
  <c r="U147" i="5"/>
  <c r="X147" i="5" s="1"/>
  <c r="Y147" i="5" s="1"/>
  <c r="AD144" i="5"/>
  <c r="AB144" i="5"/>
  <c r="L150" i="5" a="1"/>
  <c r="L150" i="5" s="1"/>
  <c r="T149" i="5"/>
  <c r="V231" i="5"/>
  <c r="H148" i="5"/>
  <c r="S147" i="5"/>
  <c r="W230" i="5"/>
  <c r="AC144" i="5"/>
  <c r="AE144" i="5" s="1"/>
  <c r="AA145" i="5"/>
  <c r="AF143" i="5"/>
  <c r="AG164" i="5" s="1"/>
  <c r="AF143" i="4"/>
  <c r="AG164" i="4" s="1"/>
  <c r="Z146" i="4"/>
  <c r="V231" i="4"/>
  <c r="H148" i="4"/>
  <c r="S147" i="4"/>
  <c r="W230" i="4"/>
  <c r="L150" i="4" a="1"/>
  <c r="L150" i="4" s="1"/>
  <c r="T149" i="4"/>
  <c r="AA145" i="4"/>
  <c r="AC144" i="4"/>
  <c r="AE144" i="4" s="1"/>
  <c r="AD144" i="4"/>
  <c r="AB144" i="4"/>
  <c r="U147" i="4"/>
  <c r="X147" i="4" s="1"/>
  <c r="Y147" i="4" s="1"/>
  <c r="R148" i="4"/>
  <c r="Z146" i="1"/>
  <c r="AF143" i="1"/>
  <c r="V231" i="1"/>
  <c r="H148" i="1"/>
  <c r="S147" i="1"/>
  <c r="U147" i="1"/>
  <c r="X147" i="1" s="1"/>
  <c r="Y147" i="1" s="1"/>
  <c r="R148" i="1"/>
  <c r="AD144" i="1"/>
  <c r="AB144" i="1"/>
  <c r="W230" i="1"/>
  <c r="AG164" i="1"/>
  <c r="AC144" i="1"/>
  <c r="AE144" i="1" s="1"/>
  <c r="AA145" i="1"/>
  <c r="L150" i="1" a="1"/>
  <c r="L150" i="1" s="1"/>
  <c r="T149" i="1"/>
  <c r="Z147" i="11" l="1"/>
  <c r="U148" i="11"/>
  <c r="X148" i="11" s="1"/>
  <c r="Y148" i="11" s="1"/>
  <c r="R149" i="11"/>
  <c r="W231" i="11"/>
  <c r="L151" i="11" a="1"/>
  <c r="L151" i="11" s="1"/>
  <c r="T150" i="11"/>
  <c r="AD145" i="11"/>
  <c r="AB145" i="11"/>
  <c r="AC145" i="11"/>
  <c r="AE145" i="11" s="1"/>
  <c r="AA146" i="11"/>
  <c r="V232" i="11"/>
  <c r="H149" i="11"/>
  <c r="S148" i="11"/>
  <c r="AF144" i="11"/>
  <c r="AG165" i="11" s="1"/>
  <c r="Z147" i="10"/>
  <c r="AD145" i="10"/>
  <c r="AB145" i="10"/>
  <c r="L150" i="10" a="1"/>
  <c r="L150" i="10" s="1"/>
  <c r="T149" i="10"/>
  <c r="U148" i="10"/>
  <c r="X148" i="10" s="1"/>
  <c r="Y148" i="10" s="1"/>
  <c r="R149" i="10"/>
  <c r="W231" i="10"/>
  <c r="AF144" i="10"/>
  <c r="AG165" i="10" s="1"/>
  <c r="AC145" i="10"/>
  <c r="AE145" i="10" s="1"/>
  <c r="AA146" i="10"/>
  <c r="V232" i="10"/>
  <c r="H149" i="10"/>
  <c r="S148" i="10"/>
  <c r="Z147" i="9"/>
  <c r="V232" i="9"/>
  <c r="H149" i="9"/>
  <c r="S148" i="9"/>
  <c r="W231" i="9"/>
  <c r="U148" i="9"/>
  <c r="X148" i="9" s="1"/>
  <c r="Y148" i="9" s="1"/>
  <c r="R149" i="9"/>
  <c r="AD145" i="9"/>
  <c r="AB145" i="9"/>
  <c r="AC145" i="9"/>
  <c r="AE145" i="9" s="1"/>
  <c r="AA146" i="9"/>
  <c r="L150" i="9" a="1"/>
  <c r="L150" i="9" s="1"/>
  <c r="T149" i="9"/>
  <c r="AF144" i="9"/>
  <c r="AG165" i="9" s="1"/>
  <c r="Z147" i="8"/>
  <c r="U148" i="8"/>
  <c r="X148" i="8" s="1"/>
  <c r="Y148" i="8" s="1"/>
  <c r="R149" i="8"/>
  <c r="AF144" i="8"/>
  <c r="AG165" i="8" s="1"/>
  <c r="W231" i="8"/>
  <c r="AC145" i="8"/>
  <c r="AE145" i="8" s="1"/>
  <c r="AA146" i="8"/>
  <c r="L151" i="8" a="1"/>
  <c r="L151" i="8" s="1"/>
  <c r="T150" i="8"/>
  <c r="V232" i="8"/>
  <c r="H149" i="8"/>
  <c r="S148" i="8"/>
  <c r="AD145" i="8"/>
  <c r="AB145" i="8"/>
  <c r="Z147" i="7"/>
  <c r="AF144" i="7"/>
  <c r="AG165" i="7" s="1"/>
  <c r="R149" i="7"/>
  <c r="U148" i="7"/>
  <c r="X148" i="7" s="1"/>
  <c r="Y148" i="7" s="1"/>
  <c r="AB145" i="7"/>
  <c r="AD145" i="7"/>
  <c r="T149" i="7"/>
  <c r="L150" i="7" a="1"/>
  <c r="L150" i="7" s="1"/>
  <c r="AA146" i="7"/>
  <c r="AC145" i="7"/>
  <c r="AE145" i="7" s="1"/>
  <c r="W231" i="7"/>
  <c r="V232" i="7"/>
  <c r="H149" i="7"/>
  <c r="S148" i="7"/>
  <c r="Z147" i="6"/>
  <c r="AD145" i="6"/>
  <c r="AB145" i="6"/>
  <c r="V232" i="6"/>
  <c r="H149" i="6"/>
  <c r="S148" i="6"/>
  <c r="L151" i="6" a="1"/>
  <c r="L151" i="6" s="1"/>
  <c r="T150" i="6"/>
  <c r="W231" i="6"/>
  <c r="U148" i="6"/>
  <c r="X148" i="6" s="1"/>
  <c r="Y148" i="6" s="1"/>
  <c r="R149" i="6"/>
  <c r="AF144" i="6"/>
  <c r="AG165" i="6" s="1"/>
  <c r="AA146" i="6"/>
  <c r="AC145" i="6"/>
  <c r="AE145" i="6" s="1"/>
  <c r="Z147" i="5"/>
  <c r="AD145" i="5"/>
  <c r="AB145" i="5"/>
  <c r="L151" i="5" a="1"/>
  <c r="L151" i="5" s="1"/>
  <c r="T150" i="5"/>
  <c r="V232" i="5"/>
  <c r="H149" i="5"/>
  <c r="S148" i="5"/>
  <c r="W231" i="5"/>
  <c r="AA146" i="5"/>
  <c r="AC145" i="5"/>
  <c r="AE145" i="5" s="1"/>
  <c r="AF144" i="5"/>
  <c r="AG165" i="5" s="1"/>
  <c r="R149" i="5"/>
  <c r="U148" i="5"/>
  <c r="X148" i="5" s="1"/>
  <c r="Y148" i="5" s="1"/>
  <c r="AF144" i="4"/>
  <c r="AG165" i="4" s="1"/>
  <c r="Z147" i="4"/>
  <c r="L151" i="4" a="1"/>
  <c r="L151" i="4" s="1"/>
  <c r="T150" i="4"/>
  <c r="V232" i="4"/>
  <c r="H149" i="4"/>
  <c r="S148" i="4"/>
  <c r="W231" i="4"/>
  <c r="AB145" i="4"/>
  <c r="AD145" i="4"/>
  <c r="AC145" i="4"/>
  <c r="AE145" i="4" s="1"/>
  <c r="AA146" i="4"/>
  <c r="U148" i="4"/>
  <c r="X148" i="4" s="1"/>
  <c r="Y148" i="4" s="1"/>
  <c r="R149" i="4"/>
  <c r="Z147" i="1"/>
  <c r="AF144" i="1"/>
  <c r="AG165" i="1" s="1"/>
  <c r="AD145" i="1"/>
  <c r="AB145" i="1"/>
  <c r="W231" i="1"/>
  <c r="V232" i="1"/>
  <c r="H149" i="1"/>
  <c r="S148" i="1"/>
  <c r="R149" i="1"/>
  <c r="U148" i="1"/>
  <c r="X148" i="1" s="1"/>
  <c r="Y148" i="1" s="1"/>
  <c r="AA146" i="1"/>
  <c r="AC145" i="1"/>
  <c r="AE145" i="1" s="1"/>
  <c r="T150" i="1"/>
  <c r="L151" i="1" a="1"/>
  <c r="L151" i="1" s="1"/>
  <c r="Z148" i="11" l="1"/>
  <c r="V233" i="11"/>
  <c r="H150" i="11"/>
  <c r="S149" i="11"/>
  <c r="AF145" i="11"/>
  <c r="AD146" i="11"/>
  <c r="AB146" i="11"/>
  <c r="U149" i="11"/>
  <c r="X149" i="11" s="1"/>
  <c r="Y149" i="11" s="1"/>
  <c r="R150" i="11"/>
  <c r="L152" i="11" a="1"/>
  <c r="L152" i="11" s="1"/>
  <c r="T151" i="11"/>
  <c r="AG166" i="11"/>
  <c r="AC146" i="11"/>
  <c r="AE146" i="11" s="1"/>
  <c r="AA147" i="11"/>
  <c r="W232" i="11"/>
  <c r="Z148" i="10"/>
  <c r="AD146" i="10"/>
  <c r="AB146" i="10"/>
  <c r="AF145" i="10"/>
  <c r="T150" i="10"/>
  <c r="L151" i="10" a="1"/>
  <c r="L151" i="10" s="1"/>
  <c r="W232" i="10"/>
  <c r="AG166" i="10"/>
  <c r="AC146" i="10"/>
  <c r="AE146" i="10" s="1"/>
  <c r="AA147" i="10"/>
  <c r="R150" i="10"/>
  <c r="U149" i="10"/>
  <c r="X149" i="10" s="1"/>
  <c r="Y149" i="10" s="1"/>
  <c r="V233" i="10"/>
  <c r="H150" i="10"/>
  <c r="S149" i="10"/>
  <c r="Z148" i="9"/>
  <c r="AF145" i="9"/>
  <c r="AG166" i="9" s="1"/>
  <c r="AD146" i="9"/>
  <c r="AB146" i="9"/>
  <c r="V233" i="9"/>
  <c r="H150" i="9"/>
  <c r="S149" i="9"/>
  <c r="R150" i="9"/>
  <c r="U149" i="9"/>
  <c r="X149" i="9" s="1"/>
  <c r="Y149" i="9" s="1"/>
  <c r="W232" i="9"/>
  <c r="L151" i="9" a="1"/>
  <c r="L151" i="9" s="1"/>
  <c r="T150" i="9"/>
  <c r="AC146" i="9"/>
  <c r="AE146" i="9" s="1"/>
  <c r="AA147" i="9"/>
  <c r="Z148" i="8"/>
  <c r="V233" i="8"/>
  <c r="H150" i="8"/>
  <c r="S149" i="8"/>
  <c r="W232" i="8"/>
  <c r="U149" i="8"/>
  <c r="X149" i="8" s="1"/>
  <c r="Y149" i="8" s="1"/>
  <c r="R150" i="8"/>
  <c r="L152" i="8" a="1"/>
  <c r="L152" i="8" s="1"/>
  <c r="T151" i="8"/>
  <c r="AD146" i="8"/>
  <c r="AB146" i="8"/>
  <c r="AC146" i="8"/>
  <c r="AE146" i="8" s="1"/>
  <c r="AA147" i="8"/>
  <c r="AF145" i="8"/>
  <c r="AG166" i="8" s="1"/>
  <c r="Z148" i="7"/>
  <c r="AF145" i="7"/>
  <c r="AG166" i="7" s="1"/>
  <c r="R150" i="7"/>
  <c r="U149" i="7"/>
  <c r="X149" i="7" s="1"/>
  <c r="Y149" i="7" s="1"/>
  <c r="W232" i="7"/>
  <c r="AD146" i="7"/>
  <c r="AB146" i="7"/>
  <c r="AC146" i="7"/>
  <c r="AE146" i="7" s="1"/>
  <c r="AA147" i="7"/>
  <c r="T150" i="7"/>
  <c r="L151" i="7" a="1"/>
  <c r="L151" i="7" s="1"/>
  <c r="V233" i="7"/>
  <c r="S149" i="7"/>
  <c r="H150" i="7"/>
  <c r="Z148" i="6"/>
  <c r="R150" i="6"/>
  <c r="U149" i="6"/>
  <c r="X149" i="6" s="1"/>
  <c r="Y149" i="6" s="1"/>
  <c r="V233" i="6"/>
  <c r="H150" i="6"/>
  <c r="S149" i="6"/>
  <c r="AD146" i="6"/>
  <c r="AB146" i="6"/>
  <c r="AA147" i="6"/>
  <c r="AC146" i="6"/>
  <c r="AE146" i="6" s="1"/>
  <c r="T151" i="6"/>
  <c r="L152" i="6" a="1"/>
  <c r="L152" i="6" s="1"/>
  <c r="W232" i="6"/>
  <c r="AF145" i="6"/>
  <c r="AG166" i="6" s="1"/>
  <c r="Z148" i="5"/>
  <c r="AF145" i="5"/>
  <c r="W232" i="5"/>
  <c r="AB146" i="5"/>
  <c r="AD146" i="5"/>
  <c r="AG166" i="5"/>
  <c r="L152" i="5" a="1"/>
  <c r="L152" i="5" s="1"/>
  <c r="T151" i="5"/>
  <c r="AA147" i="5"/>
  <c r="AC146" i="5"/>
  <c r="AE146" i="5" s="1"/>
  <c r="V233" i="5"/>
  <c r="H150" i="5"/>
  <c r="S149" i="5"/>
  <c r="U149" i="5"/>
  <c r="X149" i="5" s="1"/>
  <c r="Y149" i="5" s="1"/>
  <c r="R150" i="5"/>
  <c r="AF145" i="4"/>
  <c r="AG166" i="4" s="1"/>
  <c r="Z148" i="4"/>
  <c r="AD146" i="4"/>
  <c r="AB146" i="4"/>
  <c r="T151" i="4"/>
  <c r="L152" i="4" a="1"/>
  <c r="L152" i="4" s="1"/>
  <c r="V233" i="4"/>
  <c r="H150" i="4"/>
  <c r="S149" i="4"/>
  <c r="AA147" i="4"/>
  <c r="AC146" i="4"/>
  <c r="AE146" i="4" s="1"/>
  <c r="W232" i="4"/>
  <c r="R150" i="4"/>
  <c r="U149" i="4"/>
  <c r="X149" i="4" s="1"/>
  <c r="Y149" i="4" s="1"/>
  <c r="Z148" i="1"/>
  <c r="AB146" i="1"/>
  <c r="AD146" i="1"/>
  <c r="V233" i="1"/>
  <c r="H150" i="1"/>
  <c r="S149" i="1"/>
  <c r="AF145" i="1"/>
  <c r="R150" i="1"/>
  <c r="U149" i="1"/>
  <c r="X149" i="1" s="1"/>
  <c r="Y149" i="1" s="1"/>
  <c r="W232" i="1"/>
  <c r="AG166" i="1"/>
  <c r="AA147" i="1"/>
  <c r="AC146" i="1"/>
  <c r="AE146" i="1" s="1"/>
  <c r="T151" i="1"/>
  <c r="L152" i="1" a="1"/>
  <c r="L152" i="1" s="1"/>
  <c r="Z149" i="11" l="1"/>
  <c r="AF146" i="11"/>
  <c r="U150" i="11"/>
  <c r="X150" i="11" s="1"/>
  <c r="Y150" i="11" s="1"/>
  <c r="R151" i="11"/>
  <c r="AD147" i="11"/>
  <c r="AB147" i="11"/>
  <c r="V234" i="11"/>
  <c r="H151" i="11"/>
  <c r="S150" i="11"/>
  <c r="L153" i="11" a="1"/>
  <c r="L153" i="11" s="1"/>
  <c r="T152" i="11"/>
  <c r="AG167" i="11"/>
  <c r="W233" i="11"/>
  <c r="AA148" i="11"/>
  <c r="AC147" i="11"/>
  <c r="AE147" i="11" s="1"/>
  <c r="Z149" i="10"/>
  <c r="AF146" i="10"/>
  <c r="R151" i="10"/>
  <c r="U150" i="10"/>
  <c r="X150" i="10" s="1"/>
  <c r="Y150" i="10" s="1"/>
  <c r="W233" i="10"/>
  <c r="AB147" i="10"/>
  <c r="AD147" i="10"/>
  <c r="AG167" i="10"/>
  <c r="T151" i="10"/>
  <c r="L152" i="10" a="1"/>
  <c r="L152" i="10" s="1"/>
  <c r="AA148" i="10"/>
  <c r="AC147" i="10"/>
  <c r="AE147" i="10" s="1"/>
  <c r="V234" i="10"/>
  <c r="S150" i="10"/>
  <c r="H151" i="10"/>
  <c r="Z149" i="9"/>
  <c r="L152" i="9" a="1"/>
  <c r="L152" i="9" s="1"/>
  <c r="T151" i="9"/>
  <c r="V234" i="9"/>
  <c r="S150" i="9"/>
  <c r="H151" i="9"/>
  <c r="W233" i="9"/>
  <c r="AD147" i="9"/>
  <c r="AB147" i="9"/>
  <c r="AA148" i="9"/>
  <c r="AC147" i="9"/>
  <c r="AE147" i="9" s="1"/>
  <c r="R151" i="9"/>
  <c r="U150" i="9"/>
  <c r="X150" i="9" s="1"/>
  <c r="Y150" i="9" s="1"/>
  <c r="AF146" i="9"/>
  <c r="AG167" i="9" s="1"/>
  <c r="Z149" i="8"/>
  <c r="AF146" i="8"/>
  <c r="AG167" i="8" s="1"/>
  <c r="V234" i="8"/>
  <c r="H151" i="8"/>
  <c r="S150" i="8"/>
  <c r="AB147" i="8"/>
  <c r="AD147" i="8"/>
  <c r="U150" i="8"/>
  <c r="X150" i="8" s="1"/>
  <c r="Y150" i="8" s="1"/>
  <c r="R151" i="8"/>
  <c r="W233" i="8"/>
  <c r="L153" i="8" a="1"/>
  <c r="L153" i="8" s="1"/>
  <c r="T152" i="8"/>
  <c r="AC147" i="8"/>
  <c r="AE147" i="8" s="1"/>
  <c r="AA148" i="8"/>
  <c r="Z149" i="7"/>
  <c r="T151" i="7"/>
  <c r="L152" i="7" a="1"/>
  <c r="L152" i="7" s="1"/>
  <c r="W233" i="7"/>
  <c r="AF146" i="7"/>
  <c r="AG167" i="7" s="1"/>
  <c r="V234" i="7"/>
  <c r="S150" i="7"/>
  <c r="H151" i="7"/>
  <c r="AC147" i="7"/>
  <c r="AE147" i="7" s="1"/>
  <c r="AA148" i="7"/>
  <c r="AD147" i="7"/>
  <c r="AB147" i="7"/>
  <c r="U150" i="7"/>
  <c r="X150" i="7" s="1"/>
  <c r="Y150" i="7" s="1"/>
  <c r="R151" i="7"/>
  <c r="Z149" i="6"/>
  <c r="T152" i="6"/>
  <c r="L153" i="6" a="1"/>
  <c r="L153" i="6" s="1"/>
  <c r="W233" i="6"/>
  <c r="AB147" i="6"/>
  <c r="AD147" i="6"/>
  <c r="AF146" i="6"/>
  <c r="AG167" i="6" s="1"/>
  <c r="R151" i="6"/>
  <c r="U150" i="6"/>
  <c r="X150" i="6" s="1"/>
  <c r="Y150" i="6" s="1"/>
  <c r="AA148" i="6"/>
  <c r="AC147" i="6"/>
  <c r="AE147" i="6" s="1"/>
  <c r="V234" i="6"/>
  <c r="H151" i="6"/>
  <c r="S150" i="6"/>
  <c r="Z149" i="5"/>
  <c r="W233" i="5"/>
  <c r="AD147" i="5"/>
  <c r="AB147" i="5"/>
  <c r="L153" i="5" a="1"/>
  <c r="L153" i="5" s="1"/>
  <c r="T152" i="5"/>
  <c r="V234" i="5"/>
  <c r="H151" i="5"/>
  <c r="S150" i="5"/>
  <c r="U150" i="5"/>
  <c r="X150" i="5" s="1"/>
  <c r="Y150" i="5" s="1"/>
  <c r="R151" i="5"/>
  <c r="AC147" i="5"/>
  <c r="AE147" i="5" s="1"/>
  <c r="AA148" i="5"/>
  <c r="AF146" i="5"/>
  <c r="AG167" i="5" s="1"/>
  <c r="AF146" i="4"/>
  <c r="AG167" i="4" s="1"/>
  <c r="Z149" i="4"/>
  <c r="R151" i="4"/>
  <c r="U150" i="4"/>
  <c r="X150" i="4" s="1"/>
  <c r="Y150" i="4" s="1"/>
  <c r="T152" i="4"/>
  <c r="L153" i="4" a="1"/>
  <c r="L153" i="4" s="1"/>
  <c r="V234" i="4"/>
  <c r="H151" i="4"/>
  <c r="S150" i="4"/>
  <c r="W233" i="4"/>
  <c r="AA148" i="4"/>
  <c r="AC147" i="4"/>
  <c r="AE147" i="4" s="1"/>
  <c r="AB147" i="4"/>
  <c r="AD147" i="4"/>
  <c r="Z149" i="1"/>
  <c r="AD147" i="1"/>
  <c r="AB147" i="1"/>
  <c r="R151" i="1"/>
  <c r="U150" i="1"/>
  <c r="X150" i="1" s="1"/>
  <c r="Y150" i="1" s="1"/>
  <c r="AF146" i="1"/>
  <c r="AG167" i="1" s="1"/>
  <c r="V234" i="1"/>
  <c r="S150" i="1"/>
  <c r="H151" i="1"/>
  <c r="W233" i="1"/>
  <c r="AC147" i="1"/>
  <c r="AE147" i="1" s="1"/>
  <c r="AA148" i="1"/>
  <c r="T152" i="1"/>
  <c r="L153" i="1" a="1"/>
  <c r="L153" i="1" s="1"/>
  <c r="Z150" i="11" l="1"/>
  <c r="L154" i="11" a="1"/>
  <c r="L154" i="11" s="1"/>
  <c r="T153" i="11"/>
  <c r="W234" i="11"/>
  <c r="U151" i="11"/>
  <c r="X151" i="11" s="1"/>
  <c r="Y151" i="11" s="1"/>
  <c r="R152" i="11"/>
  <c r="AF147" i="11"/>
  <c r="AG168" i="11" s="1"/>
  <c r="AC148" i="11"/>
  <c r="AE148" i="11" s="1"/>
  <c r="AA149" i="11"/>
  <c r="V235" i="11"/>
  <c r="H152" i="11"/>
  <c r="S151" i="11"/>
  <c r="AD148" i="11"/>
  <c r="AB148" i="11"/>
  <c r="Z150" i="10"/>
  <c r="W234" i="10"/>
  <c r="AD148" i="10"/>
  <c r="AB148" i="10"/>
  <c r="L153" i="10" a="1"/>
  <c r="L153" i="10" s="1"/>
  <c r="T152" i="10"/>
  <c r="U151" i="10"/>
  <c r="X151" i="10" s="1"/>
  <c r="Y151" i="10" s="1"/>
  <c r="R152" i="10"/>
  <c r="AF147" i="10"/>
  <c r="AG168" i="10" s="1"/>
  <c r="V235" i="10"/>
  <c r="H152" i="10"/>
  <c r="S151" i="10"/>
  <c r="AC148" i="10"/>
  <c r="AE148" i="10" s="1"/>
  <c r="AA149" i="10"/>
  <c r="Z150" i="9"/>
  <c r="AD148" i="9"/>
  <c r="AB148" i="9"/>
  <c r="W234" i="9"/>
  <c r="U151" i="9"/>
  <c r="X151" i="9" s="1"/>
  <c r="Y151" i="9" s="1"/>
  <c r="R152" i="9"/>
  <c r="L153" i="9" a="1"/>
  <c r="L153" i="9" s="1"/>
  <c r="T152" i="9"/>
  <c r="AF147" i="9"/>
  <c r="AG168" i="9" s="1"/>
  <c r="AA149" i="9"/>
  <c r="AC148" i="9"/>
  <c r="AE148" i="9" s="1"/>
  <c r="V235" i="9"/>
  <c r="H152" i="9"/>
  <c r="S151" i="9"/>
  <c r="Z150" i="8"/>
  <c r="L154" i="8" a="1"/>
  <c r="L154" i="8" s="1"/>
  <c r="T153" i="8"/>
  <c r="W234" i="8"/>
  <c r="AF147" i="8"/>
  <c r="AG168" i="8" s="1"/>
  <c r="V235" i="8"/>
  <c r="H152" i="8"/>
  <c r="S151" i="8"/>
  <c r="AA149" i="8"/>
  <c r="AC148" i="8"/>
  <c r="AE148" i="8" s="1"/>
  <c r="U151" i="8"/>
  <c r="X151" i="8" s="1"/>
  <c r="Y151" i="8" s="1"/>
  <c r="R152" i="8"/>
  <c r="AD148" i="8"/>
  <c r="AB148" i="8"/>
  <c r="Z150" i="7"/>
  <c r="W234" i="7"/>
  <c r="L153" i="7" a="1"/>
  <c r="L153" i="7" s="1"/>
  <c r="T152" i="7"/>
  <c r="AD148" i="7"/>
  <c r="AB148" i="7"/>
  <c r="V235" i="7"/>
  <c r="H152" i="7"/>
  <c r="S151" i="7"/>
  <c r="U151" i="7"/>
  <c r="X151" i="7" s="1"/>
  <c r="Y151" i="7" s="1"/>
  <c r="R152" i="7"/>
  <c r="AC148" i="7"/>
  <c r="AE148" i="7" s="1"/>
  <c r="AA149" i="7"/>
  <c r="AF147" i="7"/>
  <c r="AG168" i="7" s="1"/>
  <c r="Z150" i="6"/>
  <c r="W234" i="6"/>
  <c r="R152" i="6"/>
  <c r="U151" i="6"/>
  <c r="X151" i="6" s="1"/>
  <c r="Y151" i="6" s="1"/>
  <c r="AF147" i="6"/>
  <c r="T153" i="6"/>
  <c r="L154" i="6" a="1"/>
  <c r="L154" i="6" s="1"/>
  <c r="AG168" i="6"/>
  <c r="AC148" i="6"/>
  <c r="AE148" i="6" s="1"/>
  <c r="AA149" i="6"/>
  <c r="AD148" i="6"/>
  <c r="AB148" i="6"/>
  <c r="V235" i="6"/>
  <c r="S151" i="6"/>
  <c r="H152" i="6"/>
  <c r="Z150" i="5"/>
  <c r="AF147" i="5"/>
  <c r="W234" i="5"/>
  <c r="AD148" i="5"/>
  <c r="AB148" i="5"/>
  <c r="L154" i="5" a="1"/>
  <c r="L154" i="5" s="1"/>
  <c r="T153" i="5"/>
  <c r="AG168" i="5"/>
  <c r="AC148" i="5"/>
  <c r="AE148" i="5" s="1"/>
  <c r="AA149" i="5"/>
  <c r="R152" i="5"/>
  <c r="U151" i="5"/>
  <c r="X151" i="5" s="1"/>
  <c r="Y151" i="5" s="1"/>
  <c r="V235" i="5"/>
  <c r="H152" i="5"/>
  <c r="S151" i="5"/>
  <c r="AF147" i="4"/>
  <c r="AG168" i="4"/>
  <c r="Z150" i="4"/>
  <c r="V235" i="4"/>
  <c r="S151" i="4"/>
  <c r="H152" i="4"/>
  <c r="AD148" i="4"/>
  <c r="AB148" i="4"/>
  <c r="R152" i="4"/>
  <c r="U151" i="4"/>
  <c r="X151" i="4" s="1"/>
  <c r="Y151" i="4" s="1"/>
  <c r="T153" i="4"/>
  <c r="L154" i="4" a="1"/>
  <c r="L154" i="4" s="1"/>
  <c r="AC148" i="4"/>
  <c r="AE148" i="4" s="1"/>
  <c r="AA149" i="4"/>
  <c r="W234" i="4"/>
  <c r="Z150" i="1"/>
  <c r="AD148" i="1"/>
  <c r="AB148" i="1"/>
  <c r="AF147" i="1"/>
  <c r="AG168" i="1" s="1"/>
  <c r="V235" i="1"/>
  <c r="S151" i="1"/>
  <c r="H152" i="1"/>
  <c r="W234" i="1"/>
  <c r="U151" i="1"/>
  <c r="X151" i="1" s="1"/>
  <c r="Y151" i="1" s="1"/>
  <c r="R152" i="1"/>
  <c r="AC148" i="1"/>
  <c r="AE148" i="1" s="1"/>
  <c r="AA149" i="1"/>
  <c r="T153" i="1"/>
  <c r="L154" i="1" a="1"/>
  <c r="L154" i="1" s="1"/>
  <c r="Z151" i="11" l="1"/>
  <c r="V236" i="11"/>
  <c r="H153" i="11"/>
  <c r="S152" i="11"/>
  <c r="AF148" i="11"/>
  <c r="AG169" i="11" s="1"/>
  <c r="AD149" i="11"/>
  <c r="AB149" i="11"/>
  <c r="R153" i="11"/>
  <c r="U152" i="11"/>
  <c r="X152" i="11" s="1"/>
  <c r="Y152" i="11" s="1"/>
  <c r="T154" i="11"/>
  <c r="L155" i="11" a="1"/>
  <c r="L155" i="11" s="1"/>
  <c r="W235" i="11"/>
  <c r="AA150" i="11"/>
  <c r="AC149" i="11"/>
  <c r="AE149" i="11" s="1"/>
  <c r="Z151" i="10"/>
  <c r="L154" i="10" a="1"/>
  <c r="L154" i="10" s="1"/>
  <c r="T153" i="10"/>
  <c r="V236" i="10"/>
  <c r="H153" i="10"/>
  <c r="S152" i="10"/>
  <c r="W235" i="10"/>
  <c r="AD149" i="10"/>
  <c r="AB149" i="10"/>
  <c r="AC149" i="10"/>
  <c r="AE149" i="10" s="1"/>
  <c r="AA150" i="10"/>
  <c r="U152" i="10"/>
  <c r="X152" i="10" s="1"/>
  <c r="Y152" i="10" s="1"/>
  <c r="R153" i="10"/>
  <c r="AF148" i="10"/>
  <c r="AG169" i="10" s="1"/>
  <c r="Z151" i="9"/>
  <c r="AF148" i="9"/>
  <c r="AG169" i="9" s="1"/>
  <c r="W235" i="9"/>
  <c r="L154" i="9" a="1"/>
  <c r="L154" i="9" s="1"/>
  <c r="T153" i="9"/>
  <c r="AC149" i="9"/>
  <c r="AE149" i="9" s="1"/>
  <c r="AA150" i="9"/>
  <c r="AD149" i="9"/>
  <c r="AB149" i="9"/>
  <c r="R153" i="9"/>
  <c r="U152" i="9"/>
  <c r="X152" i="9" s="1"/>
  <c r="Y152" i="9" s="1"/>
  <c r="V236" i="9"/>
  <c r="H153" i="9"/>
  <c r="S152" i="9"/>
  <c r="Z151" i="8"/>
  <c r="AF148" i="8"/>
  <c r="AG169" i="8" s="1"/>
  <c r="R153" i="8"/>
  <c r="U152" i="8"/>
  <c r="X152" i="8" s="1"/>
  <c r="Y152" i="8" s="1"/>
  <c r="V236" i="8"/>
  <c r="H153" i="8"/>
  <c r="S152" i="8"/>
  <c r="T154" i="8"/>
  <c r="L155" i="8" a="1"/>
  <c r="L155" i="8" s="1"/>
  <c r="W235" i="8"/>
  <c r="AA150" i="8"/>
  <c r="AC149" i="8"/>
  <c r="AE149" i="8" s="1"/>
  <c r="AB149" i="8"/>
  <c r="AD149" i="8"/>
  <c r="Z151" i="7"/>
  <c r="AD149" i="7"/>
  <c r="AB149" i="7"/>
  <c r="AF148" i="7"/>
  <c r="AG169" i="7" s="1"/>
  <c r="V236" i="7"/>
  <c r="H153" i="7"/>
  <c r="S152" i="7"/>
  <c r="U152" i="7"/>
  <c r="X152" i="7" s="1"/>
  <c r="Y152" i="7" s="1"/>
  <c r="R153" i="7"/>
  <c r="W235" i="7"/>
  <c r="AC149" i="7"/>
  <c r="AE149" i="7" s="1"/>
  <c r="AA150" i="7"/>
  <c r="L154" i="7" a="1"/>
  <c r="L154" i="7" s="1"/>
  <c r="T153" i="7"/>
  <c r="Z151" i="6"/>
  <c r="W235" i="6"/>
  <c r="AD149" i="6"/>
  <c r="AB149" i="6"/>
  <c r="AF148" i="6"/>
  <c r="AG169" i="6" s="1"/>
  <c r="AC149" i="6"/>
  <c r="AE149" i="6" s="1"/>
  <c r="AA150" i="6"/>
  <c r="L155" i="6" a="1"/>
  <c r="L155" i="6" s="1"/>
  <c r="T154" i="6"/>
  <c r="U152" i="6"/>
  <c r="X152" i="6" s="1"/>
  <c r="Y152" i="6" s="1"/>
  <c r="R153" i="6"/>
  <c r="V236" i="6"/>
  <c r="S152" i="6"/>
  <c r="H153" i="6"/>
  <c r="Z151" i="5"/>
  <c r="W235" i="5"/>
  <c r="R153" i="5"/>
  <c r="U152" i="5"/>
  <c r="X152" i="5" s="1"/>
  <c r="Y152" i="5" s="1"/>
  <c r="AF148" i="5"/>
  <c r="AG169" i="5" s="1"/>
  <c r="T154" i="5"/>
  <c r="L155" i="5" a="1"/>
  <c r="L155" i="5" s="1"/>
  <c r="AA150" i="5"/>
  <c r="AC149" i="5"/>
  <c r="AE149" i="5" s="1"/>
  <c r="AD149" i="5"/>
  <c r="AB149" i="5"/>
  <c r="V236" i="5"/>
  <c r="H153" i="5"/>
  <c r="S152" i="5"/>
  <c r="AF148" i="4"/>
  <c r="AG169" i="4" s="1"/>
  <c r="Z151" i="4"/>
  <c r="U152" i="4"/>
  <c r="X152" i="4" s="1"/>
  <c r="Y152" i="4" s="1"/>
  <c r="R153" i="4"/>
  <c r="W235" i="4"/>
  <c r="L155" i="4" a="1"/>
  <c r="L155" i="4" s="1"/>
  <c r="T154" i="4"/>
  <c r="AC149" i="4"/>
  <c r="AE149" i="4" s="1"/>
  <c r="AA150" i="4"/>
  <c r="V236" i="4"/>
  <c r="S152" i="4"/>
  <c r="H153" i="4"/>
  <c r="AD149" i="4"/>
  <c r="AB149" i="4"/>
  <c r="Z151" i="1"/>
  <c r="AD149" i="1"/>
  <c r="AB149" i="1"/>
  <c r="AF148" i="1"/>
  <c r="AG169" i="1" s="1"/>
  <c r="U152" i="1"/>
  <c r="X152" i="1" s="1"/>
  <c r="Y152" i="1" s="1"/>
  <c r="R153" i="1"/>
  <c r="V236" i="1"/>
  <c r="H153" i="1"/>
  <c r="S152" i="1"/>
  <c r="W235" i="1"/>
  <c r="AC149" i="1"/>
  <c r="AE149" i="1" s="1"/>
  <c r="AA150" i="1"/>
  <c r="L155" i="1" a="1"/>
  <c r="L155" i="1" s="1"/>
  <c r="T154" i="1"/>
  <c r="Z152" i="11" l="1"/>
  <c r="T155" i="11"/>
  <c r="L156" i="11" a="1"/>
  <c r="L156" i="11" s="1"/>
  <c r="R154" i="11"/>
  <c r="U153" i="11"/>
  <c r="X153" i="11" s="1"/>
  <c r="Y153" i="11" s="1"/>
  <c r="V237" i="11"/>
  <c r="H154" i="11"/>
  <c r="S153" i="11"/>
  <c r="AB150" i="11"/>
  <c r="AD150" i="11"/>
  <c r="W236" i="11"/>
  <c r="AA151" i="11"/>
  <c r="AC150" i="11"/>
  <c r="AE150" i="11" s="1"/>
  <c r="AF149" i="11"/>
  <c r="AG170" i="11" s="1"/>
  <c r="Z152" i="10"/>
  <c r="U153" i="10"/>
  <c r="X153" i="10" s="1"/>
  <c r="Y153" i="10" s="1"/>
  <c r="R154" i="10"/>
  <c r="W236" i="10"/>
  <c r="AF149" i="10"/>
  <c r="AG170" i="10" s="1"/>
  <c r="V237" i="10"/>
  <c r="H154" i="10"/>
  <c r="S153" i="10"/>
  <c r="L155" i="10" a="1"/>
  <c r="L155" i="10" s="1"/>
  <c r="T154" i="10"/>
  <c r="AC150" i="10"/>
  <c r="AE150" i="10" s="1"/>
  <c r="AA151" i="10"/>
  <c r="AD150" i="10"/>
  <c r="AB150" i="10"/>
  <c r="Z152" i="9"/>
  <c r="W236" i="9"/>
  <c r="R154" i="9"/>
  <c r="U153" i="9"/>
  <c r="X153" i="9" s="1"/>
  <c r="Y153" i="9" s="1"/>
  <c r="AF149" i="9"/>
  <c r="AG170" i="9" s="1"/>
  <c r="L155" i="9" a="1"/>
  <c r="L155" i="9" s="1"/>
  <c r="T154" i="9"/>
  <c r="AA151" i="9"/>
  <c r="AC150" i="9"/>
  <c r="AE150" i="9" s="1"/>
  <c r="AD150" i="9"/>
  <c r="AB150" i="9"/>
  <c r="V237" i="9"/>
  <c r="S153" i="9"/>
  <c r="H154" i="9"/>
  <c r="Z152" i="8"/>
  <c r="AB150" i="8"/>
  <c r="AD150" i="8"/>
  <c r="R154" i="8"/>
  <c r="U153" i="8"/>
  <c r="X153" i="8" s="1"/>
  <c r="Y153" i="8" s="1"/>
  <c r="T155" i="8"/>
  <c r="L156" i="8" a="1"/>
  <c r="L156" i="8" s="1"/>
  <c r="V237" i="8"/>
  <c r="S153" i="8"/>
  <c r="H154" i="8"/>
  <c r="AF149" i="8"/>
  <c r="AG170" i="8" s="1"/>
  <c r="W236" i="8"/>
  <c r="AC150" i="8"/>
  <c r="AE150" i="8" s="1"/>
  <c r="AA151" i="8"/>
  <c r="Z152" i="7"/>
  <c r="AF149" i="7"/>
  <c r="AG170" i="7" s="1"/>
  <c r="W236" i="7"/>
  <c r="AD150" i="7"/>
  <c r="AB150" i="7"/>
  <c r="U153" i="7"/>
  <c r="X153" i="7" s="1"/>
  <c r="Y153" i="7" s="1"/>
  <c r="R154" i="7"/>
  <c r="AC150" i="7"/>
  <c r="AE150" i="7" s="1"/>
  <c r="AA151" i="7"/>
  <c r="V237" i="7"/>
  <c r="H154" i="7"/>
  <c r="S153" i="7"/>
  <c r="L155" i="7" a="1"/>
  <c r="L155" i="7" s="1"/>
  <c r="T154" i="7"/>
  <c r="Z152" i="6"/>
  <c r="U153" i="6"/>
  <c r="X153" i="6" s="1"/>
  <c r="Y153" i="6" s="1"/>
  <c r="R154" i="6"/>
  <c r="L156" i="6" a="1"/>
  <c r="L156" i="6" s="1"/>
  <c r="T155" i="6"/>
  <c r="W236" i="6"/>
  <c r="AF149" i="6"/>
  <c r="AG170" i="6" s="1"/>
  <c r="V237" i="6"/>
  <c r="H154" i="6"/>
  <c r="S153" i="6"/>
  <c r="AC150" i="6"/>
  <c r="AE150" i="6" s="1"/>
  <c r="AA151" i="6"/>
  <c r="AD150" i="6"/>
  <c r="AB150" i="6"/>
  <c r="Z152" i="5"/>
  <c r="W236" i="5"/>
  <c r="AB150" i="5"/>
  <c r="AD150" i="5"/>
  <c r="AF149" i="5"/>
  <c r="AG170" i="5" s="1"/>
  <c r="U153" i="5"/>
  <c r="X153" i="5" s="1"/>
  <c r="Y153" i="5" s="1"/>
  <c r="R154" i="5"/>
  <c r="AC150" i="5"/>
  <c r="AE150" i="5" s="1"/>
  <c r="AA151" i="5"/>
  <c r="T155" i="5"/>
  <c r="L156" i="5" a="1"/>
  <c r="L156" i="5" s="1"/>
  <c r="V237" i="5"/>
  <c r="H154" i="5"/>
  <c r="S153" i="5"/>
  <c r="AF149" i="4"/>
  <c r="AG170" i="4"/>
  <c r="Z152" i="4"/>
  <c r="W236" i="4"/>
  <c r="AD150" i="4"/>
  <c r="AB150" i="4"/>
  <c r="U153" i="4"/>
  <c r="X153" i="4" s="1"/>
  <c r="Y153" i="4" s="1"/>
  <c r="R154" i="4"/>
  <c r="L156" i="4" a="1"/>
  <c r="L156" i="4" s="1"/>
  <c r="T155" i="4"/>
  <c r="AC150" i="4"/>
  <c r="AE150" i="4" s="1"/>
  <c r="AF150" i="4" s="1"/>
  <c r="AA151" i="4"/>
  <c r="V237" i="4"/>
  <c r="H154" i="4"/>
  <c r="S153" i="4"/>
  <c r="Z152" i="1"/>
  <c r="AF149" i="1"/>
  <c r="V237" i="1"/>
  <c r="H154" i="1"/>
  <c r="S153" i="1"/>
  <c r="AD150" i="1"/>
  <c r="AB150" i="1"/>
  <c r="W236" i="1"/>
  <c r="AG170" i="1"/>
  <c r="U153" i="1"/>
  <c r="X153" i="1" s="1"/>
  <c r="Y153" i="1" s="1"/>
  <c r="R154" i="1"/>
  <c r="AC150" i="1"/>
  <c r="AE150" i="1" s="1"/>
  <c r="AA151" i="1"/>
  <c r="L156" i="1" a="1"/>
  <c r="L156" i="1" s="1"/>
  <c r="T155" i="1"/>
  <c r="Z153" i="11" l="1"/>
  <c r="W237" i="11"/>
  <c r="AF150" i="11"/>
  <c r="AG171" i="11"/>
  <c r="V238" i="11"/>
  <c r="S154" i="11"/>
  <c r="H155" i="11"/>
  <c r="R155" i="11"/>
  <c r="U154" i="11"/>
  <c r="X154" i="11" s="1"/>
  <c r="Y154" i="11" s="1"/>
  <c r="T156" i="11"/>
  <c r="L157" i="11" a="1"/>
  <c r="L157" i="11" s="1"/>
  <c r="AD151" i="11"/>
  <c r="AB151" i="11"/>
  <c r="AC151" i="11"/>
  <c r="AE151" i="11" s="1"/>
  <c r="AA152" i="11"/>
  <c r="Z153" i="10"/>
  <c r="T155" i="10"/>
  <c r="L156" i="10" a="1"/>
  <c r="L156" i="10" s="1"/>
  <c r="AD151" i="10"/>
  <c r="AB151" i="10"/>
  <c r="V238" i="10"/>
  <c r="H155" i="10"/>
  <c r="S154" i="10"/>
  <c r="W237" i="10"/>
  <c r="R155" i="10"/>
  <c r="U154" i="10"/>
  <c r="X154" i="10" s="1"/>
  <c r="Y154" i="10" s="1"/>
  <c r="AF150" i="10"/>
  <c r="AG171" i="10" s="1"/>
  <c r="AC151" i="10"/>
  <c r="AE151" i="10" s="1"/>
  <c r="AA152" i="10"/>
  <c r="Z153" i="9"/>
  <c r="AD151" i="9"/>
  <c r="AB151" i="9"/>
  <c r="AF150" i="9"/>
  <c r="R155" i="9"/>
  <c r="U154" i="9"/>
  <c r="X154" i="9" s="1"/>
  <c r="Y154" i="9" s="1"/>
  <c r="AG171" i="9"/>
  <c r="W237" i="9"/>
  <c r="T155" i="9"/>
  <c r="L156" i="9" a="1"/>
  <c r="L156" i="9" s="1"/>
  <c r="V238" i="9"/>
  <c r="H155" i="9"/>
  <c r="S154" i="9"/>
  <c r="AA152" i="9"/>
  <c r="AC151" i="9"/>
  <c r="AE151" i="9" s="1"/>
  <c r="Z153" i="8"/>
  <c r="AF150" i="8"/>
  <c r="AG171" i="8" s="1"/>
  <c r="V238" i="8"/>
  <c r="S154" i="8"/>
  <c r="H155" i="8"/>
  <c r="W237" i="8"/>
  <c r="T156" i="8"/>
  <c r="L157" i="8" a="1"/>
  <c r="L157" i="8" s="1"/>
  <c r="U154" i="8"/>
  <c r="X154" i="8" s="1"/>
  <c r="Y154" i="8" s="1"/>
  <c r="R155" i="8"/>
  <c r="AC151" i="8"/>
  <c r="AE151" i="8" s="1"/>
  <c r="AA152" i="8"/>
  <c r="AD151" i="8"/>
  <c r="AB151" i="8"/>
  <c r="Z153" i="7"/>
  <c r="W237" i="7"/>
  <c r="AD151" i="7"/>
  <c r="AB151" i="7"/>
  <c r="V238" i="7"/>
  <c r="H155" i="7"/>
  <c r="S154" i="7"/>
  <c r="AF150" i="7"/>
  <c r="AG171" i="7" s="1"/>
  <c r="U154" i="7"/>
  <c r="X154" i="7" s="1"/>
  <c r="Y154" i="7" s="1"/>
  <c r="R155" i="7"/>
  <c r="AA152" i="7"/>
  <c r="AC151" i="7"/>
  <c r="AE151" i="7" s="1"/>
  <c r="L156" i="7" a="1"/>
  <c r="L156" i="7" s="1"/>
  <c r="T155" i="7"/>
  <c r="Z153" i="6"/>
  <c r="AF150" i="6"/>
  <c r="AG171" i="6" s="1"/>
  <c r="V238" i="6"/>
  <c r="H155" i="6"/>
  <c r="S154" i="6"/>
  <c r="U154" i="6"/>
  <c r="X154" i="6" s="1"/>
  <c r="Y154" i="6" s="1"/>
  <c r="R155" i="6"/>
  <c r="AD151" i="6"/>
  <c r="AB151" i="6"/>
  <c r="W237" i="6"/>
  <c r="L157" i="6" a="1"/>
  <c r="L157" i="6" s="1"/>
  <c r="T156" i="6"/>
  <c r="AC151" i="6"/>
  <c r="AE151" i="6" s="1"/>
  <c r="AA152" i="6"/>
  <c r="Z153" i="5"/>
  <c r="W237" i="5"/>
  <c r="R155" i="5"/>
  <c r="U154" i="5"/>
  <c r="X154" i="5" s="1"/>
  <c r="Y154" i="5" s="1"/>
  <c r="AF150" i="5"/>
  <c r="T156" i="5"/>
  <c r="L157" i="5" a="1"/>
  <c r="L157" i="5" s="1"/>
  <c r="AG171" i="5"/>
  <c r="AC151" i="5"/>
  <c r="AE151" i="5" s="1"/>
  <c r="AA152" i="5"/>
  <c r="AD151" i="5"/>
  <c r="AB151" i="5"/>
  <c r="V238" i="5"/>
  <c r="H155" i="5"/>
  <c r="S154" i="5"/>
  <c r="AG171" i="4"/>
  <c r="Z153" i="4"/>
  <c r="L157" i="4" a="1"/>
  <c r="L157" i="4" s="1"/>
  <c r="T156" i="4"/>
  <c r="AD151" i="4"/>
  <c r="AB151" i="4"/>
  <c r="U154" i="4"/>
  <c r="X154" i="4" s="1"/>
  <c r="Y154" i="4" s="1"/>
  <c r="R155" i="4"/>
  <c r="V238" i="4"/>
  <c r="H155" i="4"/>
  <c r="S154" i="4"/>
  <c r="AC151" i="4"/>
  <c r="AE151" i="4" s="1"/>
  <c r="AF151" i="4" s="1"/>
  <c r="AA152" i="4"/>
  <c r="W237" i="4"/>
  <c r="Z153" i="1"/>
  <c r="U154" i="1"/>
  <c r="X154" i="1" s="1"/>
  <c r="Y154" i="1" s="1"/>
  <c r="R155" i="1"/>
  <c r="AD151" i="1"/>
  <c r="AB151" i="1"/>
  <c r="AF150" i="1"/>
  <c r="AG171" i="1" s="1"/>
  <c r="V238" i="1"/>
  <c r="H155" i="1"/>
  <c r="S154" i="1"/>
  <c r="W237" i="1"/>
  <c r="AC151" i="1"/>
  <c r="AE151" i="1" s="1"/>
  <c r="AA152" i="1"/>
  <c r="L157" i="1" a="1"/>
  <c r="L157" i="1" s="1"/>
  <c r="T156" i="1"/>
  <c r="Z154" i="11" l="1"/>
  <c r="U155" i="11"/>
  <c r="X155" i="11" s="1"/>
  <c r="Y155" i="11" s="1"/>
  <c r="R156" i="11"/>
  <c r="W238" i="11"/>
  <c r="L158" i="11" a="1"/>
  <c r="L158" i="11" s="1"/>
  <c r="T157" i="11"/>
  <c r="V239" i="11"/>
  <c r="S155" i="11"/>
  <c r="H156" i="11"/>
  <c r="AD152" i="11"/>
  <c r="AB152" i="11"/>
  <c r="AC152" i="11"/>
  <c r="AE152" i="11" s="1"/>
  <c r="AA153" i="11"/>
  <c r="AF151" i="11"/>
  <c r="AG172" i="11" s="1"/>
  <c r="Z154" i="10"/>
  <c r="W238" i="10"/>
  <c r="T156" i="10"/>
  <c r="L157" i="10" a="1"/>
  <c r="L157" i="10" s="1"/>
  <c r="AF151" i="10"/>
  <c r="AG172" i="10" s="1"/>
  <c r="V239" i="10"/>
  <c r="S155" i="10"/>
  <c r="H156" i="10"/>
  <c r="AA153" i="10"/>
  <c r="AC152" i="10"/>
  <c r="AE152" i="10" s="1"/>
  <c r="R156" i="10"/>
  <c r="U155" i="10"/>
  <c r="X155" i="10" s="1"/>
  <c r="Y155" i="10" s="1"/>
  <c r="AD152" i="10"/>
  <c r="AB152" i="10"/>
  <c r="Z154" i="9"/>
  <c r="T156" i="9"/>
  <c r="L157" i="9" a="1"/>
  <c r="L157" i="9" s="1"/>
  <c r="V239" i="9"/>
  <c r="S155" i="9"/>
  <c r="H156" i="9"/>
  <c r="W238" i="9"/>
  <c r="AF151" i="9"/>
  <c r="AG172" i="9" s="1"/>
  <c r="AC152" i="9"/>
  <c r="AE152" i="9" s="1"/>
  <c r="AA153" i="9"/>
  <c r="R156" i="9"/>
  <c r="U155" i="9"/>
  <c r="X155" i="9" s="1"/>
  <c r="Y155" i="9" s="1"/>
  <c r="AD152" i="9"/>
  <c r="AB152" i="9"/>
  <c r="Z154" i="8"/>
  <c r="AD152" i="8"/>
  <c r="AB152" i="8"/>
  <c r="AF151" i="8"/>
  <c r="AG172" i="8" s="1"/>
  <c r="W238" i="8"/>
  <c r="L158" i="8" a="1"/>
  <c r="L158" i="8" s="1"/>
  <c r="T157" i="8"/>
  <c r="AC152" i="8"/>
  <c r="AE152" i="8" s="1"/>
  <c r="AA153" i="8"/>
  <c r="U155" i="8"/>
  <c r="X155" i="8" s="1"/>
  <c r="Y155" i="8" s="1"/>
  <c r="R156" i="8"/>
  <c r="V239" i="8"/>
  <c r="H156" i="8"/>
  <c r="S155" i="8"/>
  <c r="Z154" i="7"/>
  <c r="AF151" i="7"/>
  <c r="AG172" i="7" s="1"/>
  <c r="W238" i="7"/>
  <c r="AD152" i="7"/>
  <c r="AB152" i="7"/>
  <c r="V239" i="7"/>
  <c r="H156" i="7"/>
  <c r="S155" i="7"/>
  <c r="R156" i="7"/>
  <c r="U155" i="7"/>
  <c r="X155" i="7" s="1"/>
  <c r="Y155" i="7" s="1"/>
  <c r="AA153" i="7"/>
  <c r="AC152" i="7"/>
  <c r="AE152" i="7" s="1"/>
  <c r="L157" i="7" a="1"/>
  <c r="L157" i="7" s="1"/>
  <c r="T156" i="7"/>
  <c r="Z154" i="6"/>
  <c r="L158" i="6" a="1"/>
  <c r="L158" i="6" s="1"/>
  <c r="T157" i="6"/>
  <c r="AF151" i="6"/>
  <c r="AG172" i="6" s="1"/>
  <c r="V239" i="6"/>
  <c r="H156" i="6"/>
  <c r="S155" i="6"/>
  <c r="AA153" i="6"/>
  <c r="AC152" i="6"/>
  <c r="AE152" i="6" s="1"/>
  <c r="U155" i="6"/>
  <c r="X155" i="6" s="1"/>
  <c r="Y155" i="6" s="1"/>
  <c r="R156" i="6"/>
  <c r="W238" i="6"/>
  <c r="AD152" i="6"/>
  <c r="AB152" i="6"/>
  <c r="Z154" i="5"/>
  <c r="W238" i="5"/>
  <c r="AB152" i="5"/>
  <c r="AD152" i="5"/>
  <c r="L158" i="5" a="1"/>
  <c r="L158" i="5" s="1"/>
  <c r="T157" i="5"/>
  <c r="AF151" i="5"/>
  <c r="AG172" i="5" s="1"/>
  <c r="R156" i="5"/>
  <c r="U155" i="5"/>
  <c r="X155" i="5" s="1"/>
  <c r="Y155" i="5" s="1"/>
  <c r="AA153" i="5"/>
  <c r="AC152" i="5"/>
  <c r="AE152" i="5" s="1"/>
  <c r="V239" i="5"/>
  <c r="H156" i="5"/>
  <c r="S155" i="5"/>
  <c r="AG172" i="4"/>
  <c r="Z154" i="4"/>
  <c r="V239" i="4"/>
  <c r="H156" i="4"/>
  <c r="S155" i="4"/>
  <c r="U155" i="4"/>
  <c r="X155" i="4" s="1"/>
  <c r="Y155" i="4" s="1"/>
  <c r="R156" i="4"/>
  <c r="L158" i="4" a="1"/>
  <c r="L158" i="4" s="1"/>
  <c r="T157" i="4"/>
  <c r="W238" i="4"/>
  <c r="AC152" i="4"/>
  <c r="AE152" i="4" s="1"/>
  <c r="AA153" i="4"/>
  <c r="AD152" i="4"/>
  <c r="AB152" i="4"/>
  <c r="Z154" i="1"/>
  <c r="AF151" i="1"/>
  <c r="AD152" i="1"/>
  <c r="AB152" i="1"/>
  <c r="V239" i="1"/>
  <c r="H156" i="1"/>
  <c r="S155" i="1"/>
  <c r="W238" i="1"/>
  <c r="AG172" i="1"/>
  <c r="U155" i="1"/>
  <c r="X155" i="1" s="1"/>
  <c r="Y155" i="1" s="1"/>
  <c r="R156" i="1"/>
  <c r="AC152" i="1"/>
  <c r="AE152" i="1" s="1"/>
  <c r="AA153" i="1"/>
  <c r="L158" i="1" a="1"/>
  <c r="L158" i="1" s="1"/>
  <c r="T157" i="1"/>
  <c r="Z155" i="11" l="1"/>
  <c r="L159" i="11" a="1"/>
  <c r="L159" i="11" s="1"/>
  <c r="T158" i="11"/>
  <c r="V240" i="11"/>
  <c r="H157" i="11"/>
  <c r="S156" i="11"/>
  <c r="AF152" i="11"/>
  <c r="AG173" i="11" s="1"/>
  <c r="U156" i="11"/>
  <c r="X156" i="11" s="1"/>
  <c r="Y156" i="11" s="1"/>
  <c r="R157" i="11"/>
  <c r="AD153" i="11"/>
  <c r="AB153" i="11"/>
  <c r="W239" i="11"/>
  <c r="AC153" i="11"/>
  <c r="AA154" i="11"/>
  <c r="AE153" i="11"/>
  <c r="Z155" i="10"/>
  <c r="AF152" i="10"/>
  <c r="V240" i="10"/>
  <c r="H157" i="10"/>
  <c r="S156" i="10"/>
  <c r="W239" i="10"/>
  <c r="AD153" i="10"/>
  <c r="AB153" i="10"/>
  <c r="U156" i="10"/>
  <c r="X156" i="10" s="1"/>
  <c r="Y156" i="10" s="1"/>
  <c r="R157" i="10"/>
  <c r="L158" i="10" a="1"/>
  <c r="L158" i="10" s="1"/>
  <c r="T157" i="10"/>
  <c r="AC153" i="10"/>
  <c r="AA154" i="10"/>
  <c r="AE153" i="10"/>
  <c r="AG173" i="10"/>
  <c r="Z155" i="9"/>
  <c r="W239" i="9"/>
  <c r="T157" i="9"/>
  <c r="L158" i="9" a="1"/>
  <c r="L158" i="9" s="1"/>
  <c r="AF152" i="9"/>
  <c r="AG173" i="9" s="1"/>
  <c r="V240" i="9"/>
  <c r="S156" i="9"/>
  <c r="H157" i="9"/>
  <c r="AD153" i="9"/>
  <c r="AB153" i="9"/>
  <c r="AA154" i="9"/>
  <c r="AC153" i="9"/>
  <c r="AE153" i="9" s="1"/>
  <c r="U156" i="9"/>
  <c r="X156" i="9" s="1"/>
  <c r="Y156" i="9" s="1"/>
  <c r="R157" i="9"/>
  <c r="Z155" i="8"/>
  <c r="U156" i="8"/>
  <c r="X156" i="8" s="1"/>
  <c r="Y156" i="8" s="1"/>
  <c r="R157" i="8"/>
  <c r="W239" i="8"/>
  <c r="L159" i="8" a="1"/>
  <c r="L159" i="8" s="1"/>
  <c r="T158" i="8"/>
  <c r="V240" i="8"/>
  <c r="H157" i="8"/>
  <c r="S156" i="8"/>
  <c r="AD153" i="8"/>
  <c r="AB153" i="8"/>
  <c r="AC153" i="8"/>
  <c r="AE153" i="8" s="1"/>
  <c r="AF153" i="8" s="1"/>
  <c r="AA154" i="8"/>
  <c r="AF152" i="8"/>
  <c r="AG173" i="8" s="1"/>
  <c r="Z155" i="7"/>
  <c r="AF152" i="7"/>
  <c r="AG173" i="7" s="1"/>
  <c r="V240" i="7"/>
  <c r="S156" i="7"/>
  <c r="H157" i="7"/>
  <c r="AB153" i="7"/>
  <c r="AD153" i="7"/>
  <c r="R157" i="7"/>
  <c r="U156" i="7"/>
  <c r="X156" i="7" s="1"/>
  <c r="Y156" i="7" s="1"/>
  <c r="W239" i="7"/>
  <c r="AC153" i="7"/>
  <c r="AE153" i="7" s="1"/>
  <c r="AA154" i="7"/>
  <c r="T157" i="7"/>
  <c r="L158" i="7" a="1"/>
  <c r="L158" i="7" s="1"/>
  <c r="Z155" i="6"/>
  <c r="L159" i="6" a="1"/>
  <c r="L159" i="6" s="1"/>
  <c r="T158" i="6"/>
  <c r="AF152" i="6"/>
  <c r="AG173" i="6" s="1"/>
  <c r="V240" i="6"/>
  <c r="H157" i="6"/>
  <c r="S156" i="6"/>
  <c r="AC153" i="6"/>
  <c r="AE153" i="6" s="1"/>
  <c r="AA154" i="6"/>
  <c r="U156" i="6"/>
  <c r="X156" i="6" s="1"/>
  <c r="Y156" i="6" s="1"/>
  <c r="R157" i="6"/>
  <c r="AD153" i="6"/>
  <c r="AB153" i="6"/>
  <c r="W239" i="6"/>
  <c r="Z155" i="5"/>
  <c r="W239" i="5"/>
  <c r="L159" i="5" a="1"/>
  <c r="L159" i="5" s="1"/>
  <c r="T158" i="5"/>
  <c r="AF152" i="5"/>
  <c r="AG173" i="5" s="1"/>
  <c r="U156" i="5"/>
  <c r="X156" i="5" s="1"/>
  <c r="Y156" i="5" s="1"/>
  <c r="R157" i="5"/>
  <c r="AD153" i="5"/>
  <c r="AB153" i="5"/>
  <c r="AA154" i="5"/>
  <c r="AC153" i="5"/>
  <c r="AE153" i="5"/>
  <c r="V240" i="5"/>
  <c r="H157" i="5"/>
  <c r="S156" i="5"/>
  <c r="AF152" i="4"/>
  <c r="AG173" i="4" s="1"/>
  <c r="Z155" i="4"/>
  <c r="V240" i="4"/>
  <c r="H157" i="4"/>
  <c r="S156" i="4"/>
  <c r="L159" i="4" a="1"/>
  <c r="L159" i="4" s="1"/>
  <c r="T158" i="4"/>
  <c r="W239" i="4"/>
  <c r="AC153" i="4"/>
  <c r="AE153" i="4" s="1"/>
  <c r="AA154" i="4"/>
  <c r="U156" i="4"/>
  <c r="X156" i="4" s="1"/>
  <c r="Y156" i="4" s="1"/>
  <c r="R157" i="4"/>
  <c r="AD153" i="4"/>
  <c r="AB153" i="4"/>
  <c r="Z155" i="1"/>
  <c r="AF152" i="1"/>
  <c r="AD153" i="1"/>
  <c r="AB153" i="1"/>
  <c r="R157" i="1"/>
  <c r="U156" i="1"/>
  <c r="X156" i="1" s="1"/>
  <c r="Y156" i="1" s="1"/>
  <c r="AG173" i="1"/>
  <c r="V240" i="1"/>
  <c r="H157" i="1"/>
  <c r="S156" i="1"/>
  <c r="W239" i="1"/>
  <c r="AA154" i="1"/>
  <c r="AC153" i="1"/>
  <c r="AE153" i="1" s="1"/>
  <c r="T158" i="1"/>
  <c r="L159" i="1" a="1"/>
  <c r="L159" i="1" s="1"/>
  <c r="Z156" i="11" l="1"/>
  <c r="U157" i="11"/>
  <c r="X157" i="11" s="1"/>
  <c r="Y157" i="11" s="1"/>
  <c r="R158" i="11"/>
  <c r="V241" i="11"/>
  <c r="H158" i="11"/>
  <c r="S157" i="11"/>
  <c r="W240" i="11"/>
  <c r="L160" i="11" a="1"/>
  <c r="L160" i="11" s="1"/>
  <c r="T159" i="11"/>
  <c r="AD154" i="11"/>
  <c r="AB154" i="11"/>
  <c r="AC154" i="11"/>
  <c r="AE154" i="11" s="1"/>
  <c r="AF154" i="11" s="1"/>
  <c r="AA155" i="11"/>
  <c r="AF153" i="11"/>
  <c r="AG174" i="11" s="1"/>
  <c r="Z156" i="10"/>
  <c r="L159" i="10" a="1"/>
  <c r="L159" i="10" s="1"/>
  <c r="T158" i="10"/>
  <c r="R158" i="10"/>
  <c r="U157" i="10"/>
  <c r="X157" i="10" s="1"/>
  <c r="Y157" i="10" s="1"/>
  <c r="V241" i="10"/>
  <c r="H158" i="10"/>
  <c r="S157" i="10"/>
  <c r="W240" i="10"/>
  <c r="AF153" i="10"/>
  <c r="AG174" i="10" s="1"/>
  <c r="AC154" i="10"/>
  <c r="AE154" i="10" s="1"/>
  <c r="AF154" i="10" s="1"/>
  <c r="AA155" i="10"/>
  <c r="AD154" i="10"/>
  <c r="AB154" i="10"/>
  <c r="Z156" i="9"/>
  <c r="AD154" i="9"/>
  <c r="AB154" i="9"/>
  <c r="L159" i="9" a="1"/>
  <c r="L159" i="9" s="1"/>
  <c r="T158" i="9"/>
  <c r="AF153" i="9"/>
  <c r="AG174" i="9" s="1"/>
  <c r="R158" i="9"/>
  <c r="U157" i="9"/>
  <c r="X157" i="9" s="1"/>
  <c r="Y157" i="9" s="1"/>
  <c r="AC154" i="9"/>
  <c r="AE154" i="9" s="1"/>
  <c r="AA155" i="9"/>
  <c r="V241" i="9"/>
  <c r="H158" i="9"/>
  <c r="S157" i="9"/>
  <c r="W240" i="9"/>
  <c r="AG174" i="8"/>
  <c r="Z156" i="8"/>
  <c r="L160" i="8" a="1"/>
  <c r="L160" i="8" s="1"/>
  <c r="T159" i="8"/>
  <c r="V241" i="8"/>
  <c r="H158" i="8"/>
  <c r="S157" i="8"/>
  <c r="U157" i="8"/>
  <c r="X157" i="8" s="1"/>
  <c r="Y157" i="8" s="1"/>
  <c r="R158" i="8"/>
  <c r="AD154" i="8"/>
  <c r="AB154" i="8"/>
  <c r="AC154" i="8"/>
  <c r="AE154" i="8" s="1"/>
  <c r="AA155" i="8"/>
  <c r="W240" i="8"/>
  <c r="Z156" i="7"/>
  <c r="U157" i="7"/>
  <c r="X157" i="7" s="1"/>
  <c r="Y157" i="7" s="1"/>
  <c r="R158" i="7"/>
  <c r="W240" i="7"/>
  <c r="T158" i="7"/>
  <c r="L159" i="7" a="1"/>
  <c r="L159" i="7" s="1"/>
  <c r="AF153" i="7"/>
  <c r="AG174" i="7" s="1"/>
  <c r="V241" i="7"/>
  <c r="S157" i="7"/>
  <c r="H158" i="7"/>
  <c r="AC154" i="7"/>
  <c r="AE154" i="7" s="1"/>
  <c r="AF154" i="7" s="1"/>
  <c r="AA155" i="7"/>
  <c r="AD154" i="7"/>
  <c r="AB154" i="7"/>
  <c r="Z156" i="6"/>
  <c r="R158" i="6"/>
  <c r="U157" i="6"/>
  <c r="X157" i="6" s="1"/>
  <c r="Y157" i="6" s="1"/>
  <c r="T159" i="6"/>
  <c r="L160" i="6" a="1"/>
  <c r="L160" i="6" s="1"/>
  <c r="AF153" i="6"/>
  <c r="W240" i="6"/>
  <c r="AA155" i="6"/>
  <c r="AC154" i="6"/>
  <c r="AE154" i="6" s="1"/>
  <c r="AG174" i="6"/>
  <c r="AD154" i="6"/>
  <c r="AB154" i="6"/>
  <c r="V241" i="6"/>
  <c r="S157" i="6"/>
  <c r="H158" i="6"/>
  <c r="Z156" i="5"/>
  <c r="AF153" i="5"/>
  <c r="AD154" i="5"/>
  <c r="AB154" i="5"/>
  <c r="R158" i="5"/>
  <c r="U157" i="5"/>
  <c r="X157" i="5" s="1"/>
  <c r="Y157" i="5" s="1"/>
  <c r="AG174" i="5"/>
  <c r="V241" i="5"/>
  <c r="H158" i="5"/>
  <c r="S157" i="5"/>
  <c r="AC154" i="5"/>
  <c r="AE154" i="5" s="1"/>
  <c r="AA155" i="5"/>
  <c r="L160" i="5" a="1"/>
  <c r="L160" i="5" s="1"/>
  <c r="T159" i="5"/>
  <c r="W240" i="5"/>
  <c r="AF153" i="4"/>
  <c r="AG174" i="4" s="1"/>
  <c r="Z156" i="4"/>
  <c r="AD154" i="4"/>
  <c r="AB154" i="4"/>
  <c r="R158" i="4"/>
  <c r="U157" i="4"/>
  <c r="X157" i="4" s="1"/>
  <c r="Y157" i="4" s="1"/>
  <c r="T159" i="4"/>
  <c r="L160" i="4" a="1"/>
  <c r="L160" i="4" s="1"/>
  <c r="W240" i="4"/>
  <c r="AA155" i="4"/>
  <c r="AC154" i="4"/>
  <c r="AE154" i="4" s="1"/>
  <c r="AF154" i="4" s="1"/>
  <c r="V241" i="4"/>
  <c r="H158" i="4"/>
  <c r="S157" i="4"/>
  <c r="Z156" i="1"/>
  <c r="V241" i="1"/>
  <c r="H158" i="1"/>
  <c r="S157" i="1"/>
  <c r="AF153" i="1"/>
  <c r="AB154" i="1"/>
  <c r="AD154" i="1"/>
  <c r="R158" i="1"/>
  <c r="U157" i="1"/>
  <c r="X157" i="1" s="1"/>
  <c r="Y157" i="1" s="1"/>
  <c r="W240" i="1"/>
  <c r="AG174" i="1"/>
  <c r="AA155" i="1"/>
  <c r="AC154" i="1"/>
  <c r="AE154" i="1" s="1"/>
  <c r="T159" i="1"/>
  <c r="L160" i="1" a="1"/>
  <c r="L160" i="1" s="1"/>
  <c r="AG175" i="11" l="1"/>
  <c r="Z157" i="11"/>
  <c r="V242" i="11"/>
  <c r="H159" i="11"/>
  <c r="S158" i="11"/>
  <c r="W241" i="11"/>
  <c r="L161" i="11" a="1"/>
  <c r="L161" i="11" s="1"/>
  <c r="T160" i="11"/>
  <c r="AD155" i="11"/>
  <c r="AB155" i="11"/>
  <c r="AC155" i="11"/>
  <c r="AE155" i="11" s="1"/>
  <c r="AF155" i="11" s="1"/>
  <c r="AA156" i="11"/>
  <c r="U158" i="11"/>
  <c r="X158" i="11" s="1"/>
  <c r="Y158" i="11" s="1"/>
  <c r="R159" i="11"/>
  <c r="Z157" i="10"/>
  <c r="W241" i="10"/>
  <c r="U158" i="10"/>
  <c r="X158" i="10" s="1"/>
  <c r="Y158" i="10" s="1"/>
  <c r="R159" i="10"/>
  <c r="T159" i="10"/>
  <c r="L160" i="10" a="1"/>
  <c r="L160" i="10" s="1"/>
  <c r="V242" i="10"/>
  <c r="H159" i="10"/>
  <c r="S158" i="10"/>
  <c r="AG175" i="10"/>
  <c r="AB155" i="10"/>
  <c r="AD155" i="10"/>
  <c r="AC155" i="10"/>
  <c r="AE155" i="10" s="1"/>
  <c r="AA156" i="10"/>
  <c r="Z157" i="9"/>
  <c r="AD155" i="9"/>
  <c r="AB155" i="9"/>
  <c r="W241" i="9"/>
  <c r="V242" i="9"/>
  <c r="H159" i="9"/>
  <c r="S158" i="9"/>
  <c r="AF154" i="9"/>
  <c r="AG175" i="9" s="1"/>
  <c r="L160" i="9" a="1"/>
  <c r="L160" i="9" s="1"/>
  <c r="T159" i="9"/>
  <c r="AA156" i="9"/>
  <c r="AC155" i="9"/>
  <c r="U158" i="9"/>
  <c r="X158" i="9" s="1"/>
  <c r="Y158" i="9" s="1"/>
  <c r="R159" i="9"/>
  <c r="AE155" i="9"/>
  <c r="AF154" i="8"/>
  <c r="AG175" i="8" s="1"/>
  <c r="Z157" i="8"/>
  <c r="L161" i="8" a="1"/>
  <c r="L161" i="8" s="1"/>
  <c r="T160" i="8"/>
  <c r="U158" i="8"/>
  <c r="X158" i="8" s="1"/>
  <c r="Y158" i="8" s="1"/>
  <c r="R159" i="8"/>
  <c r="V242" i="8"/>
  <c r="H159" i="8"/>
  <c r="S158" i="8"/>
  <c r="W241" i="8"/>
  <c r="AC155" i="8"/>
  <c r="AE155" i="8" s="1"/>
  <c r="AF155" i="8" s="1"/>
  <c r="AA156" i="8"/>
  <c r="AD155" i="8"/>
  <c r="AB155" i="8"/>
  <c r="Z157" i="7"/>
  <c r="W241" i="7"/>
  <c r="V242" i="7"/>
  <c r="H159" i="7"/>
  <c r="S158" i="7"/>
  <c r="U158" i="7"/>
  <c r="X158" i="7" s="1"/>
  <c r="Y158" i="7" s="1"/>
  <c r="R159" i="7"/>
  <c r="AG175" i="7"/>
  <c r="L160" i="7" a="1"/>
  <c r="L160" i="7" s="1"/>
  <c r="T159" i="7"/>
  <c r="AC155" i="7"/>
  <c r="AE155" i="7" s="1"/>
  <c r="AF155" i="7" s="1"/>
  <c r="AA156" i="7"/>
  <c r="AD155" i="7"/>
  <c r="AB155" i="7"/>
  <c r="Z157" i="6"/>
  <c r="AB155" i="6"/>
  <c r="AD155" i="6"/>
  <c r="R159" i="6"/>
  <c r="U158" i="6"/>
  <c r="X158" i="6" s="1"/>
  <c r="Y158" i="6" s="1"/>
  <c r="W241" i="6"/>
  <c r="V242" i="6"/>
  <c r="H159" i="6"/>
  <c r="S158" i="6"/>
  <c r="AA156" i="6"/>
  <c r="AC155" i="6"/>
  <c r="AE155" i="6" s="1"/>
  <c r="AF155" i="6" s="1"/>
  <c r="T160" i="6"/>
  <c r="L161" i="6" a="1"/>
  <c r="L161" i="6" s="1"/>
  <c r="AF154" i="6"/>
  <c r="AG175" i="6" s="1"/>
  <c r="Z157" i="5"/>
  <c r="L161" i="5" a="1"/>
  <c r="L161" i="5" s="1"/>
  <c r="T160" i="5"/>
  <c r="AD155" i="5"/>
  <c r="AB155" i="5"/>
  <c r="AA156" i="5"/>
  <c r="AC155" i="5"/>
  <c r="AE155" i="5" s="1"/>
  <c r="V242" i="5"/>
  <c r="S158" i="5"/>
  <c r="H159" i="5"/>
  <c r="W241" i="5"/>
  <c r="R159" i="5"/>
  <c r="U158" i="5"/>
  <c r="X158" i="5" s="1"/>
  <c r="Y158" i="5" s="1"/>
  <c r="AF154" i="5"/>
  <c r="AG175" i="5" s="1"/>
  <c r="AG175" i="4"/>
  <c r="Z157" i="4"/>
  <c r="V242" i="4"/>
  <c r="H159" i="4"/>
  <c r="S158" i="4"/>
  <c r="AB155" i="4"/>
  <c r="AD155" i="4"/>
  <c r="T160" i="4"/>
  <c r="L161" i="4" a="1"/>
  <c r="L161" i="4" s="1"/>
  <c r="AA156" i="4"/>
  <c r="AC155" i="4"/>
  <c r="AE155" i="4" s="1"/>
  <c r="AF155" i="4" s="1"/>
  <c r="W241" i="4"/>
  <c r="R159" i="4"/>
  <c r="U158" i="4"/>
  <c r="X158" i="4" s="1"/>
  <c r="Y158" i="4" s="1"/>
  <c r="Z157" i="1"/>
  <c r="AD155" i="1"/>
  <c r="AB155" i="1"/>
  <c r="AF154" i="1"/>
  <c r="AG175" i="1" s="1"/>
  <c r="W241" i="1"/>
  <c r="R159" i="1"/>
  <c r="U158" i="1"/>
  <c r="X158" i="1" s="1"/>
  <c r="Y158" i="1" s="1"/>
  <c r="V242" i="1"/>
  <c r="S158" i="1"/>
  <c r="H159" i="1"/>
  <c r="AC155" i="1"/>
  <c r="AE155" i="1" s="1"/>
  <c r="AA156" i="1"/>
  <c r="L161" i="1" a="1"/>
  <c r="L161" i="1" s="1"/>
  <c r="T160" i="1"/>
  <c r="AG176" i="11" l="1"/>
  <c r="Z158" i="11"/>
  <c r="AD156" i="11"/>
  <c r="AB156" i="11"/>
  <c r="L162" i="11" a="1"/>
  <c r="L162" i="11" s="1"/>
  <c r="T161" i="11"/>
  <c r="V243" i="11"/>
  <c r="H160" i="11"/>
  <c r="S159" i="11"/>
  <c r="W242" i="11"/>
  <c r="U159" i="11"/>
  <c r="X159" i="11" s="1"/>
  <c r="Y159" i="11" s="1"/>
  <c r="R160" i="11"/>
  <c r="AC156" i="11"/>
  <c r="AE156" i="11" s="1"/>
  <c r="AF156" i="11" s="1"/>
  <c r="AA157" i="11"/>
  <c r="AF155" i="10"/>
  <c r="AG176" i="10" s="1"/>
  <c r="Z158" i="10"/>
  <c r="V243" i="10"/>
  <c r="H160" i="10"/>
  <c r="S159" i="10"/>
  <c r="W242" i="10"/>
  <c r="AC156" i="10"/>
  <c r="AE156" i="10" s="1"/>
  <c r="AA157" i="10"/>
  <c r="L161" i="10" a="1"/>
  <c r="L161" i="10" s="1"/>
  <c r="T160" i="10"/>
  <c r="AD156" i="10"/>
  <c r="AB156" i="10"/>
  <c r="R160" i="10"/>
  <c r="U159" i="10"/>
  <c r="X159" i="10" s="1"/>
  <c r="Y159" i="10" s="1"/>
  <c r="Z158" i="9"/>
  <c r="L161" i="9" a="1"/>
  <c r="L161" i="9" s="1"/>
  <c r="T160" i="9"/>
  <c r="AF155" i="9"/>
  <c r="AG176" i="9" s="1"/>
  <c r="W242" i="9"/>
  <c r="R160" i="9"/>
  <c r="U159" i="9"/>
  <c r="X159" i="9" s="1"/>
  <c r="Y159" i="9" s="1"/>
  <c r="AA157" i="9"/>
  <c r="AC156" i="9"/>
  <c r="AE156" i="9" s="1"/>
  <c r="AF156" i="9" s="1"/>
  <c r="AB156" i="9"/>
  <c r="AD156" i="9"/>
  <c r="V243" i="9"/>
  <c r="H160" i="9"/>
  <c r="S159" i="9"/>
  <c r="AG176" i="8"/>
  <c r="Z158" i="8"/>
  <c r="L162" i="8" a="1"/>
  <c r="L162" i="8" s="1"/>
  <c r="T161" i="8"/>
  <c r="U159" i="8"/>
  <c r="X159" i="8" s="1"/>
  <c r="Y159" i="8" s="1"/>
  <c r="R160" i="8"/>
  <c r="W242" i="8"/>
  <c r="AA157" i="8"/>
  <c r="AC156" i="8"/>
  <c r="AE156" i="8" s="1"/>
  <c r="V243" i="8"/>
  <c r="H160" i="8"/>
  <c r="S159" i="8"/>
  <c r="AD156" i="8"/>
  <c r="AB156" i="8"/>
  <c r="AG176" i="7"/>
  <c r="Z158" i="7"/>
  <c r="AD156" i="7"/>
  <c r="AB156" i="7"/>
  <c r="R160" i="7"/>
  <c r="U159" i="7"/>
  <c r="X159" i="7" s="1"/>
  <c r="Y159" i="7" s="1"/>
  <c r="V243" i="7"/>
  <c r="H160" i="7"/>
  <c r="S159" i="7"/>
  <c r="L161" i="7" a="1"/>
  <c r="L161" i="7" s="1"/>
  <c r="T160" i="7"/>
  <c r="W242" i="7"/>
  <c r="AC156" i="7"/>
  <c r="AE156" i="7" s="1"/>
  <c r="AF156" i="7" s="1"/>
  <c r="AA157" i="7"/>
  <c r="Z158" i="6"/>
  <c r="AD156" i="6"/>
  <c r="AB156" i="6"/>
  <c r="W242" i="6"/>
  <c r="AG176" i="6"/>
  <c r="T161" i="6"/>
  <c r="L162" i="6" a="1"/>
  <c r="L162" i="6" s="1"/>
  <c r="AC156" i="6"/>
  <c r="AE156" i="6" s="1"/>
  <c r="AA157" i="6"/>
  <c r="V243" i="6"/>
  <c r="S159" i="6"/>
  <c r="H160" i="6"/>
  <c r="R160" i="6"/>
  <c r="U159" i="6"/>
  <c r="X159" i="6" s="1"/>
  <c r="Y159" i="6" s="1"/>
  <c r="AF155" i="5"/>
  <c r="AG176" i="5" s="1"/>
  <c r="Z158" i="5"/>
  <c r="V243" i="5"/>
  <c r="S159" i="5"/>
  <c r="H160" i="5"/>
  <c r="W242" i="5"/>
  <c r="L162" i="5" a="1"/>
  <c r="L162" i="5" s="1"/>
  <c r="T161" i="5"/>
  <c r="AC156" i="5"/>
  <c r="AE156" i="5" s="1"/>
  <c r="AF156" i="5" s="1"/>
  <c r="AA157" i="5"/>
  <c r="AD156" i="5"/>
  <c r="AB156" i="5"/>
  <c r="R160" i="5"/>
  <c r="U159" i="5"/>
  <c r="X159" i="5" s="1"/>
  <c r="Y159" i="5" s="1"/>
  <c r="AG176" i="4"/>
  <c r="Z158" i="4"/>
  <c r="T161" i="4"/>
  <c r="L162" i="4" a="1"/>
  <c r="L162" i="4" s="1"/>
  <c r="AD156" i="4"/>
  <c r="AB156" i="4"/>
  <c r="R160" i="4"/>
  <c r="U159" i="4"/>
  <c r="X159" i="4" s="1"/>
  <c r="Y159" i="4" s="1"/>
  <c r="AC156" i="4"/>
  <c r="AE156" i="4" s="1"/>
  <c r="AA157" i="4"/>
  <c r="V243" i="4"/>
  <c r="S159" i="4"/>
  <c r="H160" i="4"/>
  <c r="W242" i="4"/>
  <c r="Z158" i="1"/>
  <c r="AF155" i="1"/>
  <c r="AG176" i="1" s="1"/>
  <c r="W242" i="1"/>
  <c r="U159" i="1"/>
  <c r="X159" i="1" s="1"/>
  <c r="Y159" i="1" s="1"/>
  <c r="R160" i="1"/>
  <c r="AD156" i="1"/>
  <c r="AB156" i="1"/>
  <c r="V243" i="1"/>
  <c r="H160" i="1"/>
  <c r="S159" i="1"/>
  <c r="AC156" i="1"/>
  <c r="AE156" i="1" s="1"/>
  <c r="AA157" i="1"/>
  <c r="L162" i="1" a="1"/>
  <c r="L162" i="1" s="1"/>
  <c r="T161" i="1"/>
  <c r="Z159" i="11" l="1"/>
  <c r="T162" i="11"/>
  <c r="L163" i="11" a="1"/>
  <c r="L163" i="11" s="1"/>
  <c r="AG177" i="11"/>
  <c r="AA158" i="11"/>
  <c r="AC157" i="11"/>
  <c r="AE157" i="11" s="1"/>
  <c r="AD157" i="11"/>
  <c r="AB157" i="11"/>
  <c r="W243" i="11"/>
  <c r="V244" i="11"/>
  <c r="H161" i="11"/>
  <c r="S160" i="11"/>
  <c r="R161" i="11"/>
  <c r="U160" i="11"/>
  <c r="X160" i="11" s="1"/>
  <c r="Y160" i="11" s="1"/>
  <c r="AF156" i="10"/>
  <c r="AG177" i="10" s="1"/>
  <c r="Z159" i="10"/>
  <c r="V244" i="10"/>
  <c r="S160" i="10"/>
  <c r="H161" i="10"/>
  <c r="T161" i="10"/>
  <c r="L162" i="10" a="1"/>
  <c r="L162" i="10" s="1"/>
  <c r="W243" i="10"/>
  <c r="R161" i="10"/>
  <c r="U160" i="10"/>
  <c r="X160" i="10" s="1"/>
  <c r="Y160" i="10" s="1"/>
  <c r="AA158" i="10"/>
  <c r="AC157" i="10"/>
  <c r="AE157" i="10" s="1"/>
  <c r="AF157" i="10" s="1"/>
  <c r="AD157" i="10"/>
  <c r="AB157" i="10"/>
  <c r="Z159" i="9"/>
  <c r="R161" i="9"/>
  <c r="U160" i="9"/>
  <c r="X160" i="9" s="1"/>
  <c r="Y160" i="9" s="1"/>
  <c r="L162" i="9" a="1"/>
  <c r="L162" i="9" s="1"/>
  <c r="T161" i="9"/>
  <c r="W243" i="9"/>
  <c r="AA158" i="9"/>
  <c r="AC157" i="9"/>
  <c r="AE157" i="9" s="1"/>
  <c r="AF157" i="9" s="1"/>
  <c r="AD157" i="9"/>
  <c r="AB157" i="9"/>
  <c r="V244" i="9"/>
  <c r="H161" i="9"/>
  <c r="S160" i="9"/>
  <c r="AG177" i="9"/>
  <c r="AF156" i="8"/>
  <c r="AG177" i="8" s="1"/>
  <c r="Z159" i="8"/>
  <c r="AD157" i="8"/>
  <c r="AB157" i="8"/>
  <c r="W243" i="8"/>
  <c r="V244" i="8"/>
  <c r="H161" i="8"/>
  <c r="S160" i="8"/>
  <c r="T162" i="8"/>
  <c r="L163" i="8" a="1"/>
  <c r="L163" i="8" s="1"/>
  <c r="AA158" i="8"/>
  <c r="AC157" i="8"/>
  <c r="AE157" i="8" s="1"/>
  <c r="R161" i="8"/>
  <c r="U160" i="8"/>
  <c r="X160" i="8" s="1"/>
  <c r="Y160" i="8" s="1"/>
  <c r="AG177" i="7"/>
  <c r="Z159" i="7"/>
  <c r="T161" i="7"/>
  <c r="L162" i="7" a="1"/>
  <c r="L162" i="7" s="1"/>
  <c r="W243" i="7"/>
  <c r="AD157" i="7"/>
  <c r="AB157" i="7"/>
  <c r="AC157" i="7"/>
  <c r="AE157" i="7" s="1"/>
  <c r="AF157" i="7" s="1"/>
  <c r="AA158" i="7"/>
  <c r="V244" i="7"/>
  <c r="H161" i="7"/>
  <c r="S160" i="7"/>
  <c r="R161" i="7"/>
  <c r="U160" i="7"/>
  <c r="X160" i="7" s="1"/>
  <c r="Y160" i="7" s="1"/>
  <c r="AF156" i="6"/>
  <c r="AG177" i="6" s="1"/>
  <c r="Z159" i="6"/>
  <c r="V244" i="6"/>
  <c r="S160" i="6"/>
  <c r="H161" i="6"/>
  <c r="AD157" i="6"/>
  <c r="AB157" i="6"/>
  <c r="L163" i="6" a="1"/>
  <c r="L163" i="6" s="1"/>
  <c r="T162" i="6"/>
  <c r="W243" i="6"/>
  <c r="AC157" i="6"/>
  <c r="AE157" i="6" s="1"/>
  <c r="AA158" i="6"/>
  <c r="U160" i="6"/>
  <c r="X160" i="6" s="1"/>
  <c r="Y160" i="6" s="1"/>
  <c r="R161" i="6"/>
  <c r="AG177" i="5"/>
  <c r="Z159" i="5"/>
  <c r="AD157" i="5"/>
  <c r="AB157" i="5"/>
  <c r="V244" i="5"/>
  <c r="S160" i="5"/>
  <c r="H161" i="5"/>
  <c r="R161" i="5"/>
  <c r="U160" i="5"/>
  <c r="X160" i="5" s="1"/>
  <c r="Y160" i="5" s="1"/>
  <c r="AA158" i="5"/>
  <c r="AC157" i="5"/>
  <c r="AE157" i="5" s="1"/>
  <c r="AF157" i="5" s="1"/>
  <c r="T162" i="5"/>
  <c r="L163" i="5" a="1"/>
  <c r="L163" i="5" s="1"/>
  <c r="W243" i="5"/>
  <c r="AF156" i="4"/>
  <c r="AG177" i="4" s="1"/>
  <c r="Z159" i="4"/>
  <c r="L163" i="4" a="1"/>
  <c r="L163" i="4" s="1"/>
  <c r="T162" i="4"/>
  <c r="AD157" i="4"/>
  <c r="AB157" i="4"/>
  <c r="AC157" i="4"/>
  <c r="AE157" i="4" s="1"/>
  <c r="AA158" i="4"/>
  <c r="W243" i="4"/>
  <c r="U160" i="4"/>
  <c r="X160" i="4" s="1"/>
  <c r="Y160" i="4" s="1"/>
  <c r="R161" i="4"/>
  <c r="V244" i="4"/>
  <c r="S160" i="4"/>
  <c r="H161" i="4"/>
  <c r="Z159" i="1"/>
  <c r="V244" i="1"/>
  <c r="H161" i="1"/>
  <c r="S160" i="1"/>
  <c r="AF156" i="1"/>
  <c r="AG177" i="1" s="1"/>
  <c r="U160" i="1"/>
  <c r="X160" i="1" s="1"/>
  <c r="Y160" i="1" s="1"/>
  <c r="R161" i="1"/>
  <c r="AD157" i="1"/>
  <c r="AB157" i="1"/>
  <c r="W243" i="1"/>
  <c r="AC157" i="1"/>
  <c r="AE157" i="1" s="1"/>
  <c r="AA158" i="1"/>
  <c r="L163" i="1" a="1"/>
  <c r="L163" i="1" s="1"/>
  <c r="T162" i="1"/>
  <c r="AF157" i="11" l="1"/>
  <c r="AG178" i="11"/>
  <c r="Z160" i="11"/>
  <c r="W244" i="11"/>
  <c r="AB158" i="11"/>
  <c r="AD158" i="11"/>
  <c r="V245" i="11"/>
  <c r="H162" i="11"/>
  <c r="S161" i="11"/>
  <c r="R162" i="11"/>
  <c r="U161" i="11"/>
  <c r="X161" i="11" s="1"/>
  <c r="Y161" i="11" s="1"/>
  <c r="AA159" i="11"/>
  <c r="AC158" i="11"/>
  <c r="AE158" i="11" s="1"/>
  <c r="AF158" i="11" s="1"/>
  <c r="T163" i="11"/>
  <c r="L164" i="11" a="1"/>
  <c r="L164" i="11" s="1"/>
  <c r="AG178" i="10"/>
  <c r="Z160" i="10"/>
  <c r="AD158" i="10"/>
  <c r="AB158" i="10"/>
  <c r="W244" i="10"/>
  <c r="L163" i="10" a="1"/>
  <c r="L163" i="10" s="1"/>
  <c r="T162" i="10"/>
  <c r="U161" i="10"/>
  <c r="X161" i="10" s="1"/>
  <c r="Y161" i="10" s="1"/>
  <c r="R162" i="10"/>
  <c r="AC158" i="10"/>
  <c r="AE158" i="10" s="1"/>
  <c r="AA159" i="10"/>
  <c r="V245" i="10"/>
  <c r="H162" i="10"/>
  <c r="S161" i="10"/>
  <c r="Z160" i="9"/>
  <c r="AB158" i="9"/>
  <c r="AD158" i="9"/>
  <c r="R162" i="9"/>
  <c r="U161" i="9"/>
  <c r="X161" i="9" s="1"/>
  <c r="Y161" i="9" s="1"/>
  <c r="AG178" i="9"/>
  <c r="V245" i="9"/>
  <c r="S161" i="9"/>
  <c r="H162" i="9"/>
  <c r="AA159" i="9"/>
  <c r="AC158" i="9"/>
  <c r="AE158" i="9" s="1"/>
  <c r="L163" i="9" a="1"/>
  <c r="L163" i="9" s="1"/>
  <c r="T162" i="9"/>
  <c r="W244" i="9"/>
  <c r="AF157" i="8"/>
  <c r="AG178" i="8"/>
  <c r="Z160" i="8"/>
  <c r="AC158" i="8"/>
  <c r="AE158" i="8" s="1"/>
  <c r="AF158" i="8" s="1"/>
  <c r="AA159" i="8"/>
  <c r="T163" i="8"/>
  <c r="L164" i="8" a="1"/>
  <c r="L164" i="8" s="1"/>
  <c r="W244" i="8"/>
  <c r="AB158" i="8"/>
  <c r="AD158" i="8"/>
  <c r="R162" i="8"/>
  <c r="U161" i="8"/>
  <c r="X161" i="8" s="1"/>
  <c r="Y161" i="8" s="1"/>
  <c r="V245" i="8"/>
  <c r="S161" i="8"/>
  <c r="H162" i="8"/>
  <c r="AG178" i="7"/>
  <c r="Z160" i="7"/>
  <c r="AD158" i="7"/>
  <c r="AB158" i="7"/>
  <c r="V245" i="7"/>
  <c r="S161" i="7"/>
  <c r="H162" i="7"/>
  <c r="AC158" i="7"/>
  <c r="AE158" i="7" s="1"/>
  <c r="AA159" i="7"/>
  <c r="W244" i="7"/>
  <c r="L163" i="7" a="1"/>
  <c r="L163" i="7" s="1"/>
  <c r="T162" i="7"/>
  <c r="U161" i="7"/>
  <c r="X161" i="7" s="1"/>
  <c r="Y161" i="7" s="1"/>
  <c r="R162" i="7"/>
  <c r="AF157" i="6"/>
  <c r="AG178" i="6" s="1"/>
  <c r="Z160" i="6"/>
  <c r="AD158" i="6"/>
  <c r="AB158" i="6"/>
  <c r="L164" i="6" a="1"/>
  <c r="L164" i="6" s="1"/>
  <c r="T163" i="6"/>
  <c r="W244" i="6"/>
  <c r="V245" i="6"/>
  <c r="H162" i="6"/>
  <c r="S161" i="6"/>
  <c r="AC158" i="6"/>
  <c r="AE158" i="6" s="1"/>
  <c r="AA159" i="6"/>
  <c r="U161" i="6"/>
  <c r="X161" i="6" s="1"/>
  <c r="Y161" i="6" s="1"/>
  <c r="R162" i="6"/>
  <c r="AG178" i="5"/>
  <c r="Z160" i="5"/>
  <c r="AB158" i="5"/>
  <c r="AD158" i="5"/>
  <c r="V245" i="5"/>
  <c r="H162" i="5"/>
  <c r="S161" i="5"/>
  <c r="T163" i="5"/>
  <c r="L164" i="5" a="1"/>
  <c r="L164" i="5" s="1"/>
  <c r="R162" i="5"/>
  <c r="U161" i="5"/>
  <c r="X161" i="5" s="1"/>
  <c r="Y161" i="5" s="1"/>
  <c r="W244" i="5"/>
  <c r="AC158" i="5"/>
  <c r="AE158" i="5" s="1"/>
  <c r="AF158" i="5" s="1"/>
  <c r="AA159" i="5"/>
  <c r="AF157" i="4"/>
  <c r="AG178" i="4"/>
  <c r="Z160" i="4"/>
  <c r="AD158" i="4"/>
  <c r="AB158" i="4"/>
  <c r="U161" i="4"/>
  <c r="X161" i="4" s="1"/>
  <c r="Y161" i="4" s="1"/>
  <c r="R162" i="4"/>
  <c r="AC158" i="4"/>
  <c r="AE158" i="4" s="1"/>
  <c r="AF158" i="4" s="1"/>
  <c r="AA159" i="4"/>
  <c r="L164" i="4" a="1"/>
  <c r="L164" i="4" s="1"/>
  <c r="T163" i="4"/>
  <c r="V245" i="4"/>
  <c r="H162" i="4"/>
  <c r="S161" i="4"/>
  <c r="W244" i="4"/>
  <c r="Z160" i="1"/>
  <c r="AF157" i="1"/>
  <c r="R162" i="1"/>
  <c r="U161" i="1"/>
  <c r="X161" i="1" s="1"/>
  <c r="Y161" i="1" s="1"/>
  <c r="W244" i="1"/>
  <c r="AD158" i="1"/>
  <c r="AB158" i="1"/>
  <c r="AG178" i="1"/>
  <c r="V245" i="1"/>
  <c r="H162" i="1"/>
  <c r="S161" i="1"/>
  <c r="AC158" i="1"/>
  <c r="AE158" i="1" s="1"/>
  <c r="AA159" i="1"/>
  <c r="T163" i="1"/>
  <c r="L164" i="1" a="1"/>
  <c r="L164" i="1" s="1"/>
  <c r="AG179" i="8" l="1"/>
  <c r="AG179" i="11"/>
  <c r="Z161" i="11"/>
  <c r="W245" i="11"/>
  <c r="R163" i="11"/>
  <c r="U162" i="11"/>
  <c r="X162" i="11" s="1"/>
  <c r="Y162" i="11" s="1"/>
  <c r="AD159" i="11"/>
  <c r="AB159" i="11"/>
  <c r="V246" i="11"/>
  <c r="S162" i="11"/>
  <c r="H163" i="11"/>
  <c r="T164" i="11"/>
  <c r="L165" i="11" a="1"/>
  <c r="L165" i="11" s="1"/>
  <c r="AC159" i="11"/>
  <c r="AE159" i="11" s="1"/>
  <c r="AF159" i="11" s="1"/>
  <c r="AA160" i="11"/>
  <c r="AF158" i="10"/>
  <c r="AG179" i="10" s="1"/>
  <c r="Z161" i="10"/>
  <c r="U162" i="10"/>
  <c r="X162" i="10" s="1"/>
  <c r="Y162" i="10" s="1"/>
  <c r="R163" i="10"/>
  <c r="AD159" i="10"/>
  <c r="AB159" i="10"/>
  <c r="L164" i="10" a="1"/>
  <c r="L164" i="10" s="1"/>
  <c r="T163" i="10"/>
  <c r="V246" i="10"/>
  <c r="H163" i="10"/>
  <c r="S162" i="10"/>
  <c r="AC159" i="10"/>
  <c r="AE159" i="10" s="1"/>
  <c r="AF159" i="10" s="1"/>
  <c r="AA160" i="10"/>
  <c r="W245" i="10"/>
  <c r="AF158" i="9"/>
  <c r="AG179" i="9" s="1"/>
  <c r="Z161" i="9"/>
  <c r="AB159" i="9"/>
  <c r="AD159" i="9"/>
  <c r="R163" i="9"/>
  <c r="U162" i="9"/>
  <c r="X162" i="9" s="1"/>
  <c r="Y162" i="9" s="1"/>
  <c r="V246" i="9"/>
  <c r="H163" i="9"/>
  <c r="S162" i="9"/>
  <c r="W245" i="9"/>
  <c r="AA160" i="9"/>
  <c r="AC159" i="9"/>
  <c r="AE159" i="9" s="1"/>
  <c r="AF159" i="9" s="1"/>
  <c r="T163" i="9"/>
  <c r="L164" i="9" a="1"/>
  <c r="L164" i="9" s="1"/>
  <c r="Z161" i="8"/>
  <c r="AC159" i="8"/>
  <c r="AE159" i="8" s="1"/>
  <c r="AA160" i="8"/>
  <c r="U162" i="8"/>
  <c r="X162" i="8" s="1"/>
  <c r="Y162" i="8" s="1"/>
  <c r="R163" i="8"/>
  <c r="AD159" i="8"/>
  <c r="AB159" i="8"/>
  <c r="V246" i="8"/>
  <c r="S162" i="8"/>
  <c r="H163" i="8"/>
  <c r="T164" i="8"/>
  <c r="L165" i="8" a="1"/>
  <c r="L165" i="8" s="1"/>
  <c r="W245" i="8"/>
  <c r="AF158" i="7"/>
  <c r="AG179" i="7"/>
  <c r="Z161" i="7"/>
  <c r="L164" i="7" a="1"/>
  <c r="L164" i="7" s="1"/>
  <c r="T163" i="7"/>
  <c r="AD159" i="7"/>
  <c r="AB159" i="7"/>
  <c r="W245" i="7"/>
  <c r="AA160" i="7"/>
  <c r="AC159" i="7"/>
  <c r="AE159" i="7" s="1"/>
  <c r="V246" i="7"/>
  <c r="H163" i="7"/>
  <c r="S162" i="7"/>
  <c r="U162" i="7"/>
  <c r="X162" i="7" s="1"/>
  <c r="Y162" i="7" s="1"/>
  <c r="R163" i="7"/>
  <c r="AF158" i="6"/>
  <c r="AG179" i="6" s="1"/>
  <c r="Z161" i="6"/>
  <c r="AD159" i="6"/>
  <c r="AB159" i="6"/>
  <c r="V246" i="6"/>
  <c r="H163" i="6"/>
  <c r="S162" i="6"/>
  <c r="W245" i="6"/>
  <c r="U162" i="6"/>
  <c r="X162" i="6" s="1"/>
  <c r="Y162" i="6" s="1"/>
  <c r="R163" i="6"/>
  <c r="AC159" i="6"/>
  <c r="AE159" i="6" s="1"/>
  <c r="AA160" i="6"/>
  <c r="L165" i="6" a="1"/>
  <c r="L165" i="6" s="1"/>
  <c r="T164" i="6"/>
  <c r="AG179" i="5"/>
  <c r="Z161" i="5"/>
  <c r="V246" i="5"/>
  <c r="S162" i="5"/>
  <c r="H163" i="5"/>
  <c r="T164" i="5"/>
  <c r="L165" i="5" a="1"/>
  <c r="L165" i="5" s="1"/>
  <c r="R163" i="5"/>
  <c r="U162" i="5"/>
  <c r="X162" i="5" s="1"/>
  <c r="Y162" i="5" s="1"/>
  <c r="AD159" i="5"/>
  <c r="AB159" i="5"/>
  <c r="W245" i="5"/>
  <c r="AC159" i="5"/>
  <c r="AE159" i="5" s="1"/>
  <c r="AA160" i="5"/>
  <c r="AG179" i="4"/>
  <c r="Z161" i="4"/>
  <c r="L165" i="4" a="1"/>
  <c r="L165" i="4" s="1"/>
  <c r="T164" i="4"/>
  <c r="W245" i="4"/>
  <c r="U162" i="4"/>
  <c r="X162" i="4" s="1"/>
  <c r="Y162" i="4" s="1"/>
  <c r="R163" i="4"/>
  <c r="AC159" i="4"/>
  <c r="AE159" i="4" s="1"/>
  <c r="AF159" i="4" s="1"/>
  <c r="AA160" i="4"/>
  <c r="V246" i="4"/>
  <c r="H163" i="4"/>
  <c r="S162" i="4"/>
  <c r="AD159" i="4"/>
  <c r="AB159" i="4"/>
  <c r="Z161" i="1"/>
  <c r="V246" i="1"/>
  <c r="H163" i="1"/>
  <c r="S162" i="1"/>
  <c r="AB159" i="1"/>
  <c r="AD159" i="1"/>
  <c r="W245" i="1"/>
  <c r="AF158" i="1"/>
  <c r="AG179" i="1" s="1"/>
  <c r="R163" i="1"/>
  <c r="U162" i="1"/>
  <c r="X162" i="1" s="1"/>
  <c r="Y162" i="1" s="1"/>
  <c r="AA160" i="1"/>
  <c r="AC159" i="1"/>
  <c r="AE159" i="1" s="1"/>
  <c r="L165" i="1" a="1"/>
  <c r="L165" i="1" s="1"/>
  <c r="T164" i="1"/>
  <c r="AG180" i="4" l="1"/>
  <c r="AG180" i="11"/>
  <c r="Z162" i="11"/>
  <c r="V247" i="11"/>
  <c r="S163" i="11"/>
  <c r="H164" i="11"/>
  <c r="U163" i="11"/>
  <c r="X163" i="11" s="1"/>
  <c r="Y163" i="11" s="1"/>
  <c r="R164" i="11"/>
  <c r="W246" i="11"/>
  <c r="AD160" i="11"/>
  <c r="AB160" i="11"/>
  <c r="AC160" i="11"/>
  <c r="AE160" i="11" s="1"/>
  <c r="AA161" i="11"/>
  <c r="L166" i="11" a="1"/>
  <c r="L166" i="11" s="1"/>
  <c r="T165" i="11"/>
  <c r="AG180" i="10"/>
  <c r="Z162" i="10"/>
  <c r="AD160" i="10"/>
  <c r="AB160" i="10"/>
  <c r="R164" i="10"/>
  <c r="U163" i="10"/>
  <c r="X163" i="10" s="1"/>
  <c r="Y163" i="10" s="1"/>
  <c r="L165" i="10" a="1"/>
  <c r="L165" i="10" s="1"/>
  <c r="T164" i="10"/>
  <c r="V247" i="10"/>
  <c r="H164" i="10"/>
  <c r="S163" i="10"/>
  <c r="AC160" i="10"/>
  <c r="AE160" i="10" s="1"/>
  <c r="AA161" i="10"/>
  <c r="W246" i="10"/>
  <c r="AG180" i="9"/>
  <c r="Z162" i="9"/>
  <c r="W246" i="9"/>
  <c r="AD160" i="9"/>
  <c r="AB160" i="9"/>
  <c r="R164" i="9"/>
  <c r="U163" i="9"/>
  <c r="X163" i="9" s="1"/>
  <c r="Y163" i="9" s="1"/>
  <c r="AC160" i="9"/>
  <c r="AE160" i="9" s="1"/>
  <c r="AA161" i="9"/>
  <c r="V247" i="9"/>
  <c r="S163" i="9"/>
  <c r="H164" i="9"/>
  <c r="T164" i="9"/>
  <c r="L165" i="9" a="1"/>
  <c r="L165" i="9" s="1"/>
  <c r="AF159" i="8"/>
  <c r="AG180" i="8" s="1"/>
  <c r="Z162" i="8"/>
  <c r="AD160" i="8"/>
  <c r="AB160" i="8"/>
  <c r="V247" i="8"/>
  <c r="H164" i="8"/>
  <c r="S163" i="8"/>
  <c r="W246" i="8"/>
  <c r="U163" i="8"/>
  <c r="X163" i="8" s="1"/>
  <c r="Y163" i="8" s="1"/>
  <c r="R164" i="8"/>
  <c r="AC160" i="8"/>
  <c r="AE160" i="8" s="1"/>
  <c r="AF160" i="8" s="1"/>
  <c r="AA161" i="8"/>
  <c r="L166" i="8" a="1"/>
  <c r="L166" i="8" s="1"/>
  <c r="T165" i="8"/>
  <c r="AF159" i="7"/>
  <c r="AG180" i="7" s="1"/>
  <c r="Z162" i="7"/>
  <c r="V247" i="7"/>
  <c r="H164" i="7"/>
  <c r="S163" i="7"/>
  <c r="W246" i="7"/>
  <c r="L165" i="7" a="1"/>
  <c r="L165" i="7" s="1"/>
  <c r="T164" i="7"/>
  <c r="R164" i="7"/>
  <c r="U163" i="7"/>
  <c r="X163" i="7" s="1"/>
  <c r="Y163" i="7" s="1"/>
  <c r="AC160" i="7"/>
  <c r="AE160" i="7" s="1"/>
  <c r="AF160" i="7" s="1"/>
  <c r="AA161" i="7"/>
  <c r="AD160" i="7"/>
  <c r="AB160" i="7"/>
  <c r="AF159" i="6"/>
  <c r="AG180" i="6" s="1"/>
  <c r="Z162" i="6"/>
  <c r="AD160" i="6"/>
  <c r="AB160" i="6"/>
  <c r="V247" i="6"/>
  <c r="H164" i="6"/>
  <c r="S163" i="6"/>
  <c r="W246" i="6"/>
  <c r="U163" i="6"/>
  <c r="X163" i="6" s="1"/>
  <c r="Y163" i="6" s="1"/>
  <c r="R164" i="6"/>
  <c r="AA161" i="6"/>
  <c r="AC160" i="6"/>
  <c r="AE160" i="6" s="1"/>
  <c r="L166" i="6" a="1"/>
  <c r="L166" i="6" s="1"/>
  <c r="T165" i="6"/>
  <c r="AF159" i="5"/>
  <c r="AG180" i="5" s="1"/>
  <c r="Z162" i="5"/>
  <c r="L166" i="5" a="1"/>
  <c r="L166" i="5" s="1"/>
  <c r="T165" i="5"/>
  <c r="V247" i="5"/>
  <c r="S163" i="5"/>
  <c r="H164" i="5"/>
  <c r="W246" i="5"/>
  <c r="U163" i="5"/>
  <c r="X163" i="5" s="1"/>
  <c r="Y163" i="5" s="1"/>
  <c r="R164" i="5"/>
  <c r="AC160" i="5"/>
  <c r="AE160" i="5" s="1"/>
  <c r="AF160" i="5" s="1"/>
  <c r="AA161" i="5"/>
  <c r="AD160" i="5"/>
  <c r="AB160" i="5"/>
  <c r="Z162" i="4"/>
  <c r="V247" i="4"/>
  <c r="H164" i="4"/>
  <c r="S163" i="4"/>
  <c r="AD160" i="4"/>
  <c r="AB160" i="4"/>
  <c r="L166" i="4" a="1"/>
  <c r="L166" i="4" s="1"/>
  <c r="T165" i="4"/>
  <c r="W246" i="4"/>
  <c r="U163" i="4"/>
  <c r="X163" i="4" s="1"/>
  <c r="Y163" i="4" s="1"/>
  <c r="R164" i="4"/>
  <c r="AC160" i="4"/>
  <c r="AE160" i="4" s="1"/>
  <c r="AF160" i="4" s="1"/>
  <c r="AA161" i="4"/>
  <c r="Z162" i="1"/>
  <c r="AF159" i="1"/>
  <c r="U163" i="1"/>
  <c r="X163" i="1" s="1"/>
  <c r="Y163" i="1" s="1"/>
  <c r="R164" i="1"/>
  <c r="AG180" i="1"/>
  <c r="AD160" i="1"/>
  <c r="AB160" i="1"/>
  <c r="W246" i="1"/>
  <c r="V247" i="1"/>
  <c r="S163" i="1"/>
  <c r="H164" i="1"/>
  <c r="AA161" i="1"/>
  <c r="AC160" i="1"/>
  <c r="AE160" i="1" s="1"/>
  <c r="L166" i="1" a="1"/>
  <c r="L166" i="1" s="1"/>
  <c r="T165" i="1"/>
  <c r="AF160" i="11" l="1"/>
  <c r="AG181" i="11"/>
  <c r="Z163" i="11"/>
  <c r="W247" i="11"/>
  <c r="AD161" i="11"/>
  <c r="AB161" i="11"/>
  <c r="U164" i="11"/>
  <c r="X164" i="11" s="1"/>
  <c r="Y164" i="11" s="1"/>
  <c r="R165" i="11"/>
  <c r="AC161" i="11"/>
  <c r="AE161" i="11" s="1"/>
  <c r="AF161" i="11" s="1"/>
  <c r="AA162" i="11"/>
  <c r="L167" i="11" a="1"/>
  <c r="L167" i="11" s="1"/>
  <c r="T166" i="11"/>
  <c r="V248" i="11"/>
  <c r="H165" i="11"/>
  <c r="S164" i="11"/>
  <c r="AF160" i="10"/>
  <c r="AG181" i="10" s="1"/>
  <c r="Z163" i="10"/>
  <c r="AD161" i="10"/>
  <c r="AB161" i="10"/>
  <c r="R165" i="10"/>
  <c r="U164" i="10"/>
  <c r="X164" i="10" s="1"/>
  <c r="Y164" i="10" s="1"/>
  <c r="T165" i="10"/>
  <c r="L166" i="10" a="1"/>
  <c r="L166" i="10" s="1"/>
  <c r="W247" i="10"/>
  <c r="AA162" i="10"/>
  <c r="AC161" i="10"/>
  <c r="AE161" i="10" s="1"/>
  <c r="AF161" i="10" s="1"/>
  <c r="V248" i="10"/>
  <c r="H165" i="10"/>
  <c r="S164" i="10"/>
  <c r="AF160" i="9"/>
  <c r="AG181" i="9" s="1"/>
  <c r="Z163" i="9"/>
  <c r="V248" i="9"/>
  <c r="S164" i="9"/>
  <c r="H165" i="9"/>
  <c r="U164" i="9"/>
  <c r="X164" i="9" s="1"/>
  <c r="Y164" i="9" s="1"/>
  <c r="R165" i="9"/>
  <c r="W247" i="9"/>
  <c r="AD161" i="9"/>
  <c r="AB161" i="9"/>
  <c r="AA162" i="9"/>
  <c r="AC161" i="9"/>
  <c r="AE161" i="9" s="1"/>
  <c r="AF161" i="9" s="1"/>
  <c r="T165" i="9"/>
  <c r="L166" i="9" a="1"/>
  <c r="L166" i="9" s="1"/>
  <c r="AG181" i="8"/>
  <c r="Z163" i="8"/>
  <c r="L167" i="8" a="1"/>
  <c r="L167" i="8" s="1"/>
  <c r="T166" i="8"/>
  <c r="U164" i="8"/>
  <c r="X164" i="8" s="1"/>
  <c r="Y164" i="8" s="1"/>
  <c r="R165" i="8"/>
  <c r="AD161" i="8"/>
  <c r="AB161" i="8"/>
  <c r="V248" i="8"/>
  <c r="H165" i="8"/>
  <c r="S164" i="8"/>
  <c r="AC161" i="8"/>
  <c r="AE161" i="8" s="1"/>
  <c r="AA162" i="8"/>
  <c r="W247" i="8"/>
  <c r="AG181" i="7"/>
  <c r="Z163" i="7"/>
  <c r="AD161" i="7"/>
  <c r="AB161" i="7"/>
  <c r="R165" i="7"/>
  <c r="U164" i="7"/>
  <c r="X164" i="7" s="1"/>
  <c r="Y164" i="7" s="1"/>
  <c r="V248" i="7"/>
  <c r="S164" i="7"/>
  <c r="H165" i="7"/>
  <c r="W247" i="7"/>
  <c r="L166" i="7" a="1"/>
  <c r="L166" i="7" s="1"/>
  <c r="T165" i="7"/>
  <c r="AC161" i="7"/>
  <c r="AE161" i="7" s="1"/>
  <c r="AA162" i="7"/>
  <c r="AF160" i="6"/>
  <c r="AG181" i="6" s="1"/>
  <c r="Z163" i="6"/>
  <c r="AD161" i="6"/>
  <c r="AB161" i="6"/>
  <c r="L167" i="6" a="1"/>
  <c r="L167" i="6" s="1"/>
  <c r="T166" i="6"/>
  <c r="U164" i="6"/>
  <c r="X164" i="6" s="1"/>
  <c r="Y164" i="6" s="1"/>
  <c r="R165" i="6"/>
  <c r="W247" i="6"/>
  <c r="AC161" i="6"/>
  <c r="AE161" i="6" s="1"/>
  <c r="AF161" i="6" s="1"/>
  <c r="AA162" i="6"/>
  <c r="V248" i="6"/>
  <c r="H165" i="6"/>
  <c r="S164" i="6"/>
  <c r="AG181" i="5"/>
  <c r="Z163" i="5"/>
  <c r="L167" i="5" a="1"/>
  <c r="L167" i="5" s="1"/>
  <c r="T166" i="5"/>
  <c r="AD161" i="5"/>
  <c r="AB161" i="5"/>
  <c r="AA162" i="5"/>
  <c r="AC161" i="5"/>
  <c r="AE161" i="5" s="1"/>
  <c r="R165" i="5"/>
  <c r="U164" i="5"/>
  <c r="X164" i="5" s="1"/>
  <c r="Y164" i="5" s="1"/>
  <c r="V248" i="5"/>
  <c r="H165" i="5"/>
  <c r="S164" i="5"/>
  <c r="W247" i="5"/>
  <c r="AG181" i="4"/>
  <c r="Z163" i="4"/>
  <c r="U164" i="4"/>
  <c r="X164" i="4" s="1"/>
  <c r="Y164" i="4" s="1"/>
  <c r="R165" i="4"/>
  <c r="V248" i="4"/>
  <c r="H165" i="4"/>
  <c r="S164" i="4"/>
  <c r="L167" i="4" a="1"/>
  <c r="L167" i="4" s="1"/>
  <c r="T166" i="4"/>
  <c r="W247" i="4"/>
  <c r="AC161" i="4"/>
  <c r="AE161" i="4" s="1"/>
  <c r="AF161" i="4" s="1"/>
  <c r="AA162" i="4"/>
  <c r="AD161" i="4"/>
  <c r="AB161" i="4"/>
  <c r="Z163" i="1"/>
  <c r="V248" i="1"/>
  <c r="H165" i="1"/>
  <c r="S164" i="1"/>
  <c r="U164" i="1"/>
  <c r="X164" i="1" s="1"/>
  <c r="Y164" i="1" s="1"/>
  <c r="R165" i="1"/>
  <c r="AD161" i="1"/>
  <c r="AB161" i="1"/>
  <c r="W247" i="1"/>
  <c r="AF160" i="1"/>
  <c r="AG181" i="1" s="1"/>
  <c r="AC161" i="1"/>
  <c r="AE161" i="1" s="1"/>
  <c r="AA162" i="1"/>
  <c r="L167" i="1" a="1"/>
  <c r="L167" i="1" s="1"/>
  <c r="T166" i="1"/>
  <c r="AG182" i="11" l="1"/>
  <c r="Z164" i="11"/>
  <c r="U165" i="11"/>
  <c r="X165" i="11" s="1"/>
  <c r="Y165" i="11" s="1"/>
  <c r="R166" i="11"/>
  <c r="V249" i="11"/>
  <c r="H166" i="11"/>
  <c r="S165" i="11"/>
  <c r="W248" i="11"/>
  <c r="AD162" i="11"/>
  <c r="AB162" i="11"/>
  <c r="L168" i="11" a="1"/>
  <c r="L168" i="11" s="1"/>
  <c r="T167" i="11"/>
  <c r="AC162" i="11"/>
  <c r="AE162" i="11" s="1"/>
  <c r="AF162" i="11" s="1"/>
  <c r="AA163" i="11"/>
  <c r="AG182" i="10"/>
  <c r="Z164" i="10"/>
  <c r="W248" i="10"/>
  <c r="V249" i="10"/>
  <c r="S165" i="10"/>
  <c r="H166" i="10"/>
  <c r="U165" i="10"/>
  <c r="X165" i="10" s="1"/>
  <c r="Y165" i="10" s="1"/>
  <c r="R166" i="10"/>
  <c r="T166" i="10"/>
  <c r="L167" i="10" a="1"/>
  <c r="L167" i="10" s="1"/>
  <c r="AD162" i="10"/>
  <c r="AB162" i="10"/>
  <c r="AA163" i="10"/>
  <c r="AC162" i="10"/>
  <c r="AE162" i="10" s="1"/>
  <c r="AF162" i="10" s="1"/>
  <c r="AG182" i="9"/>
  <c r="Z164" i="9"/>
  <c r="L167" i="9" a="1"/>
  <c r="L167" i="9" s="1"/>
  <c r="T166" i="9"/>
  <c r="W248" i="9"/>
  <c r="AD162" i="9"/>
  <c r="AB162" i="9"/>
  <c r="V249" i="9"/>
  <c r="H166" i="9"/>
  <c r="S165" i="9"/>
  <c r="AC162" i="9"/>
  <c r="AE162" i="9" s="1"/>
  <c r="AF162" i="9" s="1"/>
  <c r="AA163" i="9"/>
  <c r="U165" i="9"/>
  <c r="X165" i="9" s="1"/>
  <c r="Y165" i="9" s="1"/>
  <c r="R166" i="9"/>
  <c r="AF161" i="8"/>
  <c r="AG182" i="8" s="1"/>
  <c r="Z164" i="8"/>
  <c r="AD162" i="8"/>
  <c r="AB162" i="8"/>
  <c r="V249" i="8"/>
  <c r="H166" i="8"/>
  <c r="S165" i="8"/>
  <c r="L168" i="8" a="1"/>
  <c r="L168" i="8" s="1"/>
  <c r="T167" i="8"/>
  <c r="W248" i="8"/>
  <c r="AC162" i="8"/>
  <c r="AE162" i="8" s="1"/>
  <c r="AF162" i="8" s="1"/>
  <c r="AA163" i="8"/>
  <c r="U165" i="8"/>
  <c r="X165" i="8" s="1"/>
  <c r="Y165" i="8" s="1"/>
  <c r="R166" i="8"/>
  <c r="AF161" i="7"/>
  <c r="AG182" i="7" s="1"/>
  <c r="Z164" i="7"/>
  <c r="AD162" i="7"/>
  <c r="AB162" i="7"/>
  <c r="L167" i="7" a="1"/>
  <c r="L167" i="7" s="1"/>
  <c r="T166" i="7"/>
  <c r="V249" i="7"/>
  <c r="H166" i="7"/>
  <c r="S165" i="7"/>
  <c r="AA163" i="7"/>
  <c r="AC162" i="7"/>
  <c r="AE162" i="7" s="1"/>
  <c r="AF162" i="7" s="1"/>
  <c r="W248" i="7"/>
  <c r="U165" i="7"/>
  <c r="X165" i="7" s="1"/>
  <c r="Y165" i="7" s="1"/>
  <c r="R166" i="7"/>
  <c r="AG182" i="6"/>
  <c r="Z164" i="6"/>
  <c r="W248" i="6"/>
  <c r="AD162" i="6"/>
  <c r="AB162" i="6"/>
  <c r="V249" i="6"/>
  <c r="H166" i="6"/>
  <c r="S165" i="6"/>
  <c r="L168" i="6" a="1"/>
  <c r="L168" i="6" s="1"/>
  <c r="T167" i="6"/>
  <c r="AA163" i="6"/>
  <c r="AC162" i="6"/>
  <c r="AE162" i="6" s="1"/>
  <c r="AF162" i="6" s="1"/>
  <c r="R166" i="6"/>
  <c r="U165" i="6"/>
  <c r="X165" i="6" s="1"/>
  <c r="Y165" i="6" s="1"/>
  <c r="AF161" i="5"/>
  <c r="AG182" i="5" s="1"/>
  <c r="Z164" i="5"/>
  <c r="L168" i="5" a="1"/>
  <c r="L168" i="5" s="1"/>
  <c r="T167" i="5"/>
  <c r="AC162" i="5"/>
  <c r="AE162" i="5" s="1"/>
  <c r="AF162" i="5" s="1"/>
  <c r="AA163" i="5"/>
  <c r="V249" i="5"/>
  <c r="H166" i="5"/>
  <c r="S165" i="5"/>
  <c r="W248" i="5"/>
  <c r="U165" i="5"/>
  <c r="X165" i="5" s="1"/>
  <c r="Y165" i="5" s="1"/>
  <c r="R166" i="5"/>
  <c r="AD162" i="5"/>
  <c r="AB162" i="5"/>
  <c r="AG182" i="4"/>
  <c r="Z164" i="4"/>
  <c r="R166" i="4"/>
  <c r="U165" i="4"/>
  <c r="X165" i="4" s="1"/>
  <c r="Y165" i="4" s="1"/>
  <c r="V249" i="4"/>
  <c r="H166" i="4"/>
  <c r="S165" i="4"/>
  <c r="W248" i="4"/>
  <c r="T167" i="4"/>
  <c r="L168" i="4" a="1"/>
  <c r="L168" i="4" s="1"/>
  <c r="AA163" i="4"/>
  <c r="AC162" i="4"/>
  <c r="AE162" i="4" s="1"/>
  <c r="AF162" i="4" s="1"/>
  <c r="AD162" i="4"/>
  <c r="AB162" i="4"/>
  <c r="Z164" i="1"/>
  <c r="AD162" i="1"/>
  <c r="AB162" i="1"/>
  <c r="R166" i="1"/>
  <c r="U165" i="1"/>
  <c r="X165" i="1" s="1"/>
  <c r="Y165" i="1" s="1"/>
  <c r="AF161" i="1"/>
  <c r="AG182" i="1" s="1"/>
  <c r="V249" i="1"/>
  <c r="H166" i="1"/>
  <c r="S165" i="1"/>
  <c r="W248" i="1"/>
  <c r="AC162" i="1"/>
  <c r="AE162" i="1" s="1"/>
  <c r="AA163" i="1"/>
  <c r="L168" i="1" a="1"/>
  <c r="L168" i="1" s="1"/>
  <c r="T167" i="1"/>
  <c r="AG183" i="11" l="1"/>
  <c r="Z165" i="11"/>
  <c r="AD163" i="11"/>
  <c r="AB163" i="11"/>
  <c r="H167" i="11"/>
  <c r="S166" i="11"/>
  <c r="V250" i="11"/>
  <c r="L169" i="11" a="1"/>
  <c r="L169" i="11" s="1"/>
  <c r="T168" i="11"/>
  <c r="W249" i="11"/>
  <c r="R167" i="11"/>
  <c r="U166" i="11"/>
  <c r="X166" i="11" s="1"/>
  <c r="Y166" i="11" s="1"/>
  <c r="AC163" i="11"/>
  <c r="AE163" i="11" s="1"/>
  <c r="AA164" i="11"/>
  <c r="AG183" i="10"/>
  <c r="Z165" i="10"/>
  <c r="AB163" i="10"/>
  <c r="AD163" i="10"/>
  <c r="W249" i="10"/>
  <c r="V250" i="10"/>
  <c r="H167" i="10"/>
  <c r="S166" i="10"/>
  <c r="R167" i="10"/>
  <c r="U166" i="10"/>
  <c r="X166" i="10" s="1"/>
  <c r="Y166" i="10" s="1"/>
  <c r="AC163" i="10"/>
  <c r="AE163" i="10" s="1"/>
  <c r="AA164" i="10"/>
  <c r="L168" i="10" a="1"/>
  <c r="L168" i="10" s="1"/>
  <c r="T167" i="10"/>
  <c r="AG183" i="9"/>
  <c r="Z165" i="9"/>
  <c r="U166" i="9"/>
  <c r="X166" i="9" s="1"/>
  <c r="Y166" i="9" s="1"/>
  <c r="R167" i="9"/>
  <c r="AD163" i="9"/>
  <c r="AB163" i="9"/>
  <c r="L168" i="9" a="1"/>
  <c r="L168" i="9" s="1"/>
  <c r="T167" i="9"/>
  <c r="W249" i="9"/>
  <c r="AC163" i="9"/>
  <c r="AE163" i="9" s="1"/>
  <c r="AA164" i="9"/>
  <c r="V250" i="9"/>
  <c r="H167" i="9"/>
  <c r="S166" i="9"/>
  <c r="AG183" i="8"/>
  <c r="Z165" i="8"/>
  <c r="U166" i="8"/>
  <c r="X166" i="8" s="1"/>
  <c r="Y166" i="8" s="1"/>
  <c r="R167" i="8"/>
  <c r="AD163" i="8"/>
  <c r="AB163" i="8"/>
  <c r="V250" i="8"/>
  <c r="H167" i="8"/>
  <c r="S166" i="8"/>
  <c r="W249" i="8"/>
  <c r="AC163" i="8"/>
  <c r="AE163" i="8" s="1"/>
  <c r="AA164" i="8"/>
  <c r="L169" i="8" a="1"/>
  <c r="L169" i="8" s="1"/>
  <c r="T168" i="8"/>
  <c r="AG183" i="7"/>
  <c r="Z165" i="7"/>
  <c r="R167" i="7"/>
  <c r="U166" i="7"/>
  <c r="X166" i="7" s="1"/>
  <c r="Y166" i="7" s="1"/>
  <c r="V250" i="7"/>
  <c r="H167" i="7"/>
  <c r="S166" i="7"/>
  <c r="AD163" i="7"/>
  <c r="AB163" i="7"/>
  <c r="W249" i="7"/>
  <c r="AC163" i="7"/>
  <c r="AE163" i="7" s="1"/>
  <c r="AA164" i="7"/>
  <c r="L168" i="7" a="1"/>
  <c r="L168" i="7" s="1"/>
  <c r="T167" i="7"/>
  <c r="AG183" i="6"/>
  <c r="Z165" i="6"/>
  <c r="R167" i="6"/>
  <c r="U166" i="6"/>
  <c r="X166" i="6" s="1"/>
  <c r="Y166" i="6" s="1"/>
  <c r="AB163" i="6"/>
  <c r="AD163" i="6"/>
  <c r="V250" i="6"/>
  <c r="S166" i="6"/>
  <c r="H167" i="6"/>
  <c r="W249" i="6"/>
  <c r="AA164" i="6"/>
  <c r="AC163" i="6"/>
  <c r="AE163" i="6" s="1"/>
  <c r="T168" i="6"/>
  <c r="L169" i="6" a="1"/>
  <c r="L169" i="6" s="1"/>
  <c r="AG183" i="5"/>
  <c r="Z165" i="5"/>
  <c r="L169" i="5" a="1"/>
  <c r="L169" i="5" s="1"/>
  <c r="T168" i="5"/>
  <c r="U166" i="5"/>
  <c r="X166" i="5" s="1"/>
  <c r="Y166" i="5" s="1"/>
  <c r="R167" i="5"/>
  <c r="V250" i="5"/>
  <c r="H167" i="5"/>
  <c r="S166" i="5"/>
  <c r="W249" i="5"/>
  <c r="AA164" i="5"/>
  <c r="AC163" i="5"/>
  <c r="AE163" i="5" s="1"/>
  <c r="AD163" i="5"/>
  <c r="AB163" i="5"/>
  <c r="AG183" i="4"/>
  <c r="Z165" i="4"/>
  <c r="L169" i="4" a="1"/>
  <c r="L169" i="4" s="1"/>
  <c r="T168" i="4"/>
  <c r="AB163" i="4"/>
  <c r="AD163" i="4"/>
  <c r="V250" i="4"/>
  <c r="S166" i="4"/>
  <c r="H167" i="4"/>
  <c r="R167" i="4"/>
  <c r="U166" i="4"/>
  <c r="X166" i="4" s="1"/>
  <c r="Y166" i="4" s="1"/>
  <c r="AA164" i="4"/>
  <c r="AC163" i="4"/>
  <c r="AE163" i="4" s="1"/>
  <c r="W249" i="4"/>
  <c r="Z165" i="1"/>
  <c r="AF162" i="1"/>
  <c r="W249" i="1"/>
  <c r="AD163" i="1"/>
  <c r="AB163" i="1"/>
  <c r="V250" i="1"/>
  <c r="H167" i="1"/>
  <c r="S166" i="1"/>
  <c r="R167" i="1"/>
  <c r="U166" i="1"/>
  <c r="X166" i="1" s="1"/>
  <c r="Y166" i="1" s="1"/>
  <c r="AG183" i="1"/>
  <c r="AA164" i="1"/>
  <c r="AC163" i="1"/>
  <c r="AE163" i="1" s="1"/>
  <c r="L169" i="1" a="1"/>
  <c r="L169" i="1" s="1"/>
  <c r="T168" i="1"/>
  <c r="Z166" i="11" l="1"/>
  <c r="W250" i="11"/>
  <c r="AF163" i="11"/>
  <c r="V251" i="11"/>
  <c r="H168" i="11"/>
  <c r="S167" i="11"/>
  <c r="L170" i="11" a="1"/>
  <c r="L170" i="11" s="1"/>
  <c r="T169" i="11"/>
  <c r="AG184" i="11"/>
  <c r="R168" i="11"/>
  <c r="U167" i="11"/>
  <c r="X167" i="11" s="1"/>
  <c r="Y167" i="11" s="1"/>
  <c r="AC164" i="11"/>
  <c r="AE164" i="11" s="1"/>
  <c r="AA165" i="11"/>
  <c r="AD164" i="11"/>
  <c r="AB164" i="11"/>
  <c r="Z166" i="10"/>
  <c r="AF163" i="10"/>
  <c r="AG184" i="10" s="1"/>
  <c r="V251" i="10"/>
  <c r="S167" i="10"/>
  <c r="H168" i="10"/>
  <c r="L169" i="10" a="1"/>
  <c r="L169" i="10" s="1"/>
  <c r="T168" i="10"/>
  <c r="AC164" i="10"/>
  <c r="AE164" i="10" s="1"/>
  <c r="AA165" i="10"/>
  <c r="AD164" i="10"/>
  <c r="AB164" i="10"/>
  <c r="U167" i="10"/>
  <c r="X167" i="10" s="1"/>
  <c r="Y167" i="10" s="1"/>
  <c r="R168" i="10"/>
  <c r="W250" i="10"/>
  <c r="Z166" i="9"/>
  <c r="W250" i="9"/>
  <c r="V251" i="9"/>
  <c r="H168" i="9"/>
  <c r="S167" i="9"/>
  <c r="U167" i="9"/>
  <c r="X167" i="9" s="1"/>
  <c r="Y167" i="9" s="1"/>
  <c r="R168" i="9"/>
  <c r="L169" i="9" a="1"/>
  <c r="L169" i="9" s="1"/>
  <c r="T168" i="9"/>
  <c r="AF163" i="9"/>
  <c r="AG184" i="9" s="1"/>
  <c r="AC164" i="9"/>
  <c r="AE164" i="9" s="1"/>
  <c r="AA165" i="9"/>
  <c r="AD164" i="9"/>
  <c r="AB164" i="9"/>
  <c r="Z166" i="8"/>
  <c r="U167" i="8"/>
  <c r="X167" i="8" s="1"/>
  <c r="Y167" i="8" s="1"/>
  <c r="R168" i="8"/>
  <c r="AD164" i="8"/>
  <c r="AB164" i="8"/>
  <c r="AF163" i="8"/>
  <c r="AG184" i="8" s="1"/>
  <c r="V251" i="8"/>
  <c r="H168" i="8"/>
  <c r="S167" i="8"/>
  <c r="AA165" i="8"/>
  <c r="AC164" i="8"/>
  <c r="AE164" i="8" s="1"/>
  <c r="L170" i="8" a="1"/>
  <c r="L170" i="8" s="1"/>
  <c r="T169" i="8"/>
  <c r="W250" i="8"/>
  <c r="Z166" i="7"/>
  <c r="AF163" i="7"/>
  <c r="AD164" i="7"/>
  <c r="AB164" i="7"/>
  <c r="AG184" i="7"/>
  <c r="W250" i="7"/>
  <c r="R168" i="7"/>
  <c r="U167" i="7"/>
  <c r="X167" i="7" s="1"/>
  <c r="Y167" i="7" s="1"/>
  <c r="T168" i="7"/>
  <c r="L169" i="7" a="1"/>
  <c r="L169" i="7" s="1"/>
  <c r="AA165" i="7"/>
  <c r="AC164" i="7"/>
  <c r="AE164" i="7" s="1"/>
  <c r="V251" i="7"/>
  <c r="H168" i="7"/>
  <c r="S167" i="7"/>
  <c r="Z166" i="6"/>
  <c r="L170" i="6" a="1"/>
  <c r="L170" i="6" s="1"/>
  <c r="T169" i="6"/>
  <c r="U167" i="6"/>
  <c r="X167" i="6" s="1"/>
  <c r="Y167" i="6" s="1"/>
  <c r="R168" i="6"/>
  <c r="AF163" i="6"/>
  <c r="AG184" i="6" s="1"/>
  <c r="V251" i="6"/>
  <c r="H168" i="6"/>
  <c r="S167" i="6"/>
  <c r="AC164" i="6"/>
  <c r="AE164" i="6" s="1"/>
  <c r="AA165" i="6"/>
  <c r="AD164" i="6"/>
  <c r="AB164" i="6"/>
  <c r="W250" i="6"/>
  <c r="Z166" i="5"/>
  <c r="L170" i="5" a="1"/>
  <c r="L170" i="5" s="1"/>
  <c r="T169" i="5"/>
  <c r="AF163" i="5"/>
  <c r="AG184" i="5" s="1"/>
  <c r="AA165" i="5"/>
  <c r="AC164" i="5"/>
  <c r="AE164" i="5" s="1"/>
  <c r="AD164" i="5"/>
  <c r="AB164" i="5"/>
  <c r="V251" i="5"/>
  <c r="H168" i="5"/>
  <c r="S167" i="5"/>
  <c r="W250" i="5"/>
  <c r="U167" i="5"/>
  <c r="X167" i="5" s="1"/>
  <c r="Y167" i="5" s="1"/>
  <c r="R168" i="5"/>
  <c r="AF163" i="4"/>
  <c r="AG184" i="4" s="1"/>
  <c r="Z166" i="4"/>
  <c r="V251" i="4"/>
  <c r="H168" i="4"/>
  <c r="S167" i="4"/>
  <c r="U167" i="4"/>
  <c r="X167" i="4" s="1"/>
  <c r="Y167" i="4" s="1"/>
  <c r="R168" i="4"/>
  <c r="AD164" i="4"/>
  <c r="AB164" i="4"/>
  <c r="W250" i="4"/>
  <c r="AC164" i="4"/>
  <c r="AE164" i="4" s="1"/>
  <c r="AA165" i="4"/>
  <c r="L170" i="4" a="1"/>
  <c r="L170" i="4" s="1"/>
  <c r="T169" i="4"/>
  <c r="Z166" i="1"/>
  <c r="AD164" i="1"/>
  <c r="AB164" i="1"/>
  <c r="W250" i="1"/>
  <c r="AF163" i="1"/>
  <c r="V251" i="1"/>
  <c r="H168" i="1"/>
  <c r="S167" i="1"/>
  <c r="U167" i="1"/>
  <c r="X167" i="1" s="1"/>
  <c r="Y167" i="1" s="1"/>
  <c r="R168" i="1"/>
  <c r="AG184" i="1"/>
  <c r="AA165" i="1"/>
  <c r="AC164" i="1"/>
  <c r="AE164" i="1" s="1"/>
  <c r="L170" i="1" a="1"/>
  <c r="L170" i="1" s="1"/>
  <c r="T169" i="1"/>
  <c r="Z167" i="11" l="1"/>
  <c r="R169" i="11"/>
  <c r="U168" i="11"/>
  <c r="X168" i="11" s="1"/>
  <c r="Y168" i="11" s="1"/>
  <c r="T170" i="11"/>
  <c r="L171" i="11" a="1"/>
  <c r="L171" i="11" s="1"/>
  <c r="AF164" i="11"/>
  <c r="W251" i="11"/>
  <c r="V252" i="11"/>
  <c r="H169" i="11"/>
  <c r="S168" i="11"/>
  <c r="AG185" i="11"/>
  <c r="AA166" i="11"/>
  <c r="AC165" i="11"/>
  <c r="AE165" i="11" s="1"/>
  <c r="AD165" i="11"/>
  <c r="AB165" i="11"/>
  <c r="Z167" i="10"/>
  <c r="AF164" i="10"/>
  <c r="AG185" i="10" s="1"/>
  <c r="AD165" i="10"/>
  <c r="AB165" i="10"/>
  <c r="V252" i="10"/>
  <c r="H169" i="10"/>
  <c r="S168" i="10"/>
  <c r="W251" i="10"/>
  <c r="AA166" i="10"/>
  <c r="AC165" i="10"/>
  <c r="AE165" i="10" s="1"/>
  <c r="L170" i="10" a="1"/>
  <c r="L170" i="10" s="1"/>
  <c r="T169" i="10"/>
  <c r="U168" i="10"/>
  <c r="X168" i="10" s="1"/>
  <c r="Y168" i="10" s="1"/>
  <c r="R169" i="10"/>
  <c r="Z167" i="9"/>
  <c r="L170" i="9" a="1"/>
  <c r="L170" i="9" s="1"/>
  <c r="T169" i="9"/>
  <c r="W251" i="9"/>
  <c r="AF164" i="9"/>
  <c r="V252" i="9"/>
  <c r="H169" i="9"/>
  <c r="S168" i="9"/>
  <c r="U168" i="9"/>
  <c r="X168" i="9" s="1"/>
  <c r="Y168" i="9" s="1"/>
  <c r="R169" i="9"/>
  <c r="AG185" i="9"/>
  <c r="AC165" i="9"/>
  <c r="AE165" i="9" s="1"/>
  <c r="AF165" i="9" s="1"/>
  <c r="AA166" i="9"/>
  <c r="AD165" i="9"/>
  <c r="AB165" i="9"/>
  <c r="Z167" i="8"/>
  <c r="T170" i="8"/>
  <c r="L171" i="8" a="1"/>
  <c r="L171" i="8" s="1"/>
  <c r="R169" i="8"/>
  <c r="U168" i="8"/>
  <c r="X168" i="8" s="1"/>
  <c r="Y168" i="8" s="1"/>
  <c r="AD165" i="8"/>
  <c r="AB165" i="8"/>
  <c r="V252" i="8"/>
  <c r="H169" i="8"/>
  <c r="S168" i="8"/>
  <c r="W251" i="8"/>
  <c r="AF164" i="8"/>
  <c r="AG185" i="8" s="1"/>
  <c r="AA166" i="8"/>
  <c r="AC165" i="8"/>
  <c r="AE165" i="8" s="1"/>
  <c r="Z167" i="7"/>
  <c r="R169" i="7"/>
  <c r="U168" i="7"/>
  <c r="X168" i="7" s="1"/>
  <c r="Y168" i="7" s="1"/>
  <c r="T169" i="7"/>
  <c r="L170" i="7" a="1"/>
  <c r="L170" i="7" s="1"/>
  <c r="AF164" i="7"/>
  <c r="AG185" i="7" s="1"/>
  <c r="V252" i="7"/>
  <c r="S168" i="7"/>
  <c r="H169" i="7"/>
  <c r="AA166" i="7"/>
  <c r="AC165" i="7"/>
  <c r="AE165" i="7" s="1"/>
  <c r="AF165" i="7" s="1"/>
  <c r="AB165" i="7"/>
  <c r="AD165" i="7"/>
  <c r="W251" i="7"/>
  <c r="Z167" i="6"/>
  <c r="AD165" i="6"/>
  <c r="AB165" i="6"/>
  <c r="W251" i="6"/>
  <c r="T170" i="6"/>
  <c r="L171" i="6" a="1"/>
  <c r="L171" i="6" s="1"/>
  <c r="V252" i="6"/>
  <c r="S168" i="6"/>
  <c r="H169" i="6"/>
  <c r="AC165" i="6"/>
  <c r="AE165" i="6" s="1"/>
  <c r="AF165" i="6" s="1"/>
  <c r="AA166" i="6"/>
  <c r="AF164" i="6"/>
  <c r="AG185" i="6" s="1"/>
  <c r="U168" i="6"/>
  <c r="X168" i="6" s="1"/>
  <c r="Y168" i="6" s="1"/>
  <c r="R169" i="6"/>
  <c r="Z167" i="5"/>
  <c r="V252" i="5"/>
  <c r="S168" i="5"/>
  <c r="H169" i="5"/>
  <c r="W251" i="5"/>
  <c r="AD165" i="5"/>
  <c r="AB165" i="5"/>
  <c r="AF164" i="5"/>
  <c r="AG185" i="5" s="1"/>
  <c r="AA166" i="5"/>
  <c r="AC165" i="5"/>
  <c r="AE165" i="5" s="1"/>
  <c r="AF165" i="5" s="1"/>
  <c r="T170" i="5"/>
  <c r="L171" i="5" a="1"/>
  <c r="L171" i="5" s="1"/>
  <c r="R169" i="5"/>
  <c r="U168" i="5"/>
  <c r="X168" i="5" s="1"/>
  <c r="Y168" i="5" s="1"/>
  <c r="AF164" i="4"/>
  <c r="AG185" i="4" s="1"/>
  <c r="Z167" i="4"/>
  <c r="V252" i="4"/>
  <c r="S168" i="4"/>
  <c r="H169" i="4"/>
  <c r="U168" i="4"/>
  <c r="X168" i="4" s="1"/>
  <c r="Y168" i="4" s="1"/>
  <c r="R169" i="4"/>
  <c r="W251" i="4"/>
  <c r="AC165" i="4"/>
  <c r="AE165" i="4" s="1"/>
  <c r="AF165" i="4" s="1"/>
  <c r="AA166" i="4"/>
  <c r="L171" i="4" a="1"/>
  <c r="L171" i="4" s="1"/>
  <c r="T170" i="4"/>
  <c r="AD165" i="4"/>
  <c r="AB165" i="4"/>
  <c r="Z167" i="1"/>
  <c r="R169" i="1"/>
  <c r="U168" i="1"/>
  <c r="X168" i="1" s="1"/>
  <c r="Y168" i="1" s="1"/>
  <c r="AF164" i="1"/>
  <c r="W251" i="1"/>
  <c r="AD165" i="1"/>
  <c r="AB165" i="1"/>
  <c r="S168" i="1"/>
  <c r="V252" i="1"/>
  <c r="H169" i="1"/>
  <c r="AG185" i="1"/>
  <c r="AC165" i="1"/>
  <c r="AE165" i="1" s="1"/>
  <c r="AA166" i="1"/>
  <c r="L171" i="1" a="1"/>
  <c r="L171" i="1" s="1"/>
  <c r="T170" i="1"/>
  <c r="Z168" i="11" l="1"/>
  <c r="AB166" i="11"/>
  <c r="AD166" i="11"/>
  <c r="L172" i="11" a="1"/>
  <c r="L172" i="11" s="1"/>
  <c r="T171" i="11"/>
  <c r="V253" i="11"/>
  <c r="H170" i="11"/>
  <c r="S169" i="11"/>
  <c r="W252" i="11"/>
  <c r="R170" i="11"/>
  <c r="U169" i="11"/>
  <c r="X169" i="11" s="1"/>
  <c r="Y169" i="11" s="1"/>
  <c r="AF165" i="11"/>
  <c r="AG186" i="11" s="1"/>
  <c r="AA167" i="11"/>
  <c r="AC166" i="11"/>
  <c r="AE166" i="11" s="1"/>
  <c r="AF166" i="11" s="1"/>
  <c r="Z168" i="10"/>
  <c r="L171" i="10" a="1"/>
  <c r="L171" i="10" s="1"/>
  <c r="T170" i="10"/>
  <c r="V253" i="10"/>
  <c r="H170" i="10"/>
  <c r="S169" i="10"/>
  <c r="R170" i="10"/>
  <c r="U169" i="10"/>
  <c r="X169" i="10" s="1"/>
  <c r="Y169" i="10" s="1"/>
  <c r="AB166" i="10"/>
  <c r="AD166" i="10"/>
  <c r="W252" i="10"/>
  <c r="AC166" i="10"/>
  <c r="AE166" i="10" s="1"/>
  <c r="AF166" i="10" s="1"/>
  <c r="AA167" i="10"/>
  <c r="AF165" i="10"/>
  <c r="AG186" i="10" s="1"/>
  <c r="AG186" i="9"/>
  <c r="Z168" i="9"/>
  <c r="V253" i="9"/>
  <c r="H170" i="9"/>
  <c r="S169" i="9"/>
  <c r="L171" i="9" a="1"/>
  <c r="L171" i="9" s="1"/>
  <c r="T170" i="9"/>
  <c r="AA167" i="9"/>
  <c r="AC166" i="9"/>
  <c r="AE166" i="9" s="1"/>
  <c r="R170" i="9"/>
  <c r="U169" i="9"/>
  <c r="X169" i="9" s="1"/>
  <c r="Y169" i="9" s="1"/>
  <c r="W252" i="9"/>
  <c r="AD166" i="9"/>
  <c r="AB166" i="9"/>
  <c r="AF166" i="9"/>
  <c r="Z168" i="8"/>
  <c r="L172" i="8" a="1"/>
  <c r="L172" i="8" s="1"/>
  <c r="T171" i="8"/>
  <c r="V253" i="8"/>
  <c r="S169" i="8"/>
  <c r="H170" i="8"/>
  <c r="W252" i="8"/>
  <c r="R170" i="8"/>
  <c r="U169" i="8"/>
  <c r="X169" i="8" s="1"/>
  <c r="Y169" i="8" s="1"/>
  <c r="AF165" i="8"/>
  <c r="AG186" i="8" s="1"/>
  <c r="AC166" i="8"/>
  <c r="AE166" i="8" s="1"/>
  <c r="AF166" i="8" s="1"/>
  <c r="AA167" i="8"/>
  <c r="AB166" i="8"/>
  <c r="AD166" i="8"/>
  <c r="Z168" i="7"/>
  <c r="V253" i="7"/>
  <c r="S169" i="7"/>
  <c r="H170" i="7"/>
  <c r="W252" i="7"/>
  <c r="R170" i="7"/>
  <c r="U169" i="7"/>
  <c r="X169" i="7" s="1"/>
  <c r="Y169" i="7" s="1"/>
  <c r="AD166" i="7"/>
  <c r="AB166" i="7"/>
  <c r="L171" i="7" a="1"/>
  <c r="L171" i="7" s="1"/>
  <c r="T170" i="7"/>
  <c r="AC166" i="7"/>
  <c r="AE166" i="7" s="1"/>
  <c r="AF166" i="7" s="1"/>
  <c r="AA167" i="7"/>
  <c r="AG186" i="7"/>
  <c r="AG186" i="6"/>
  <c r="Z168" i="6"/>
  <c r="AD166" i="6"/>
  <c r="AB166" i="6"/>
  <c r="W252" i="6"/>
  <c r="AC166" i="6"/>
  <c r="AE166" i="6" s="1"/>
  <c r="AA167" i="6"/>
  <c r="V253" i="6"/>
  <c r="H170" i="6"/>
  <c r="S169" i="6"/>
  <c r="L172" i="6" a="1"/>
  <c r="L172" i="6" s="1"/>
  <c r="T171" i="6"/>
  <c r="U169" i="6"/>
  <c r="X169" i="6" s="1"/>
  <c r="Y169" i="6" s="1"/>
  <c r="R170" i="6"/>
  <c r="AG186" i="5"/>
  <c r="Z168" i="5"/>
  <c r="AB166" i="5"/>
  <c r="AD166" i="5"/>
  <c r="W252" i="5"/>
  <c r="R170" i="5"/>
  <c r="U169" i="5"/>
  <c r="X169" i="5" s="1"/>
  <c r="Y169" i="5" s="1"/>
  <c r="T171" i="5"/>
  <c r="L172" i="5" a="1"/>
  <c r="L172" i="5" s="1"/>
  <c r="V253" i="5"/>
  <c r="H170" i="5"/>
  <c r="S169" i="5"/>
  <c r="AA167" i="5"/>
  <c r="AC166" i="5"/>
  <c r="AE166" i="5" s="1"/>
  <c r="AF166" i="5" s="1"/>
  <c r="AG186" i="4"/>
  <c r="Z168" i="4"/>
  <c r="U169" i="4"/>
  <c r="X169" i="4" s="1"/>
  <c r="Y169" i="4" s="1"/>
  <c r="R170" i="4"/>
  <c r="V253" i="4"/>
  <c r="H170" i="4"/>
  <c r="S169" i="4"/>
  <c r="T171" i="4"/>
  <c r="L172" i="4" a="1"/>
  <c r="L172" i="4" s="1"/>
  <c r="AC166" i="4"/>
  <c r="AE166" i="4" s="1"/>
  <c r="AF166" i="4" s="1"/>
  <c r="AA167" i="4"/>
  <c r="AD166" i="4"/>
  <c r="AB166" i="4"/>
  <c r="W252" i="4"/>
  <c r="Z168" i="1"/>
  <c r="V253" i="1"/>
  <c r="H170" i="1"/>
  <c r="S169" i="1"/>
  <c r="AD166" i="1"/>
  <c r="AB166" i="1"/>
  <c r="AF165" i="1"/>
  <c r="AG186" i="1" s="1"/>
  <c r="W252" i="1"/>
  <c r="U169" i="1"/>
  <c r="X169" i="1" s="1"/>
  <c r="Y169" i="1" s="1"/>
  <c r="R170" i="1"/>
  <c r="AA167" i="1"/>
  <c r="AC166" i="1"/>
  <c r="AE166" i="1" s="1"/>
  <c r="T171" i="1"/>
  <c r="L172" i="1" a="1"/>
  <c r="L172" i="1" s="1"/>
  <c r="AG187" i="11" l="1"/>
  <c r="Z169" i="11"/>
  <c r="R171" i="11"/>
  <c r="U170" i="11"/>
  <c r="X170" i="11" s="1"/>
  <c r="Y170" i="11" s="1"/>
  <c r="T172" i="11"/>
  <c r="L173" i="11" a="1"/>
  <c r="L173" i="11" s="1"/>
  <c r="AA168" i="11"/>
  <c r="AC167" i="11"/>
  <c r="AE167" i="11" s="1"/>
  <c r="AF167" i="11" s="1"/>
  <c r="AD167" i="11"/>
  <c r="AB167" i="11"/>
  <c r="V254" i="11"/>
  <c r="H171" i="11"/>
  <c r="S170" i="11"/>
  <c r="W253" i="11"/>
  <c r="AG187" i="10"/>
  <c r="Z169" i="10"/>
  <c r="L172" i="10" a="1"/>
  <c r="L172" i="10" s="1"/>
  <c r="T171" i="10"/>
  <c r="W253" i="10"/>
  <c r="R171" i="10"/>
  <c r="U170" i="10"/>
  <c r="X170" i="10" s="1"/>
  <c r="Y170" i="10" s="1"/>
  <c r="AB167" i="10"/>
  <c r="AD167" i="10"/>
  <c r="AA168" i="10"/>
  <c r="AC167" i="10"/>
  <c r="AE167" i="10" s="1"/>
  <c r="V254" i="10"/>
  <c r="H171" i="10"/>
  <c r="S170" i="10"/>
  <c r="AG187" i="9"/>
  <c r="Z169" i="9"/>
  <c r="AB167" i="9"/>
  <c r="AD167" i="9"/>
  <c r="V254" i="9"/>
  <c r="H171" i="9"/>
  <c r="S170" i="9"/>
  <c r="W253" i="9"/>
  <c r="R171" i="9"/>
  <c r="U170" i="9"/>
  <c r="X170" i="9" s="1"/>
  <c r="Y170" i="9" s="1"/>
  <c r="AA168" i="9"/>
  <c r="AC167" i="9"/>
  <c r="AE167" i="9" s="1"/>
  <c r="T171" i="9"/>
  <c r="L172" i="9" a="1"/>
  <c r="L172" i="9" s="1"/>
  <c r="AG187" i="8"/>
  <c r="Z169" i="8"/>
  <c r="L173" i="8" a="1"/>
  <c r="L173" i="8" s="1"/>
  <c r="T172" i="8"/>
  <c r="V254" i="8"/>
  <c r="S170" i="8"/>
  <c r="H171" i="8"/>
  <c r="W253" i="8"/>
  <c r="AC167" i="8"/>
  <c r="AE167" i="8" s="1"/>
  <c r="AA168" i="8"/>
  <c r="U170" i="8"/>
  <c r="X170" i="8" s="1"/>
  <c r="Y170" i="8" s="1"/>
  <c r="R171" i="8"/>
  <c r="AD167" i="8"/>
  <c r="AB167" i="8"/>
  <c r="AG187" i="7"/>
  <c r="Z169" i="7"/>
  <c r="U170" i="7"/>
  <c r="X170" i="7" s="1"/>
  <c r="Y170" i="7" s="1"/>
  <c r="R171" i="7"/>
  <c r="W253" i="7"/>
  <c r="L172" i="7" a="1"/>
  <c r="L172" i="7" s="1"/>
  <c r="T171" i="7"/>
  <c r="AD167" i="7"/>
  <c r="AB167" i="7"/>
  <c r="AA168" i="7"/>
  <c r="AC167" i="7"/>
  <c r="AE167" i="7" s="1"/>
  <c r="AF167" i="7" s="1"/>
  <c r="V254" i="7"/>
  <c r="S170" i="7"/>
  <c r="H171" i="7"/>
  <c r="AF166" i="6"/>
  <c r="AG187" i="6"/>
  <c r="Z169" i="6"/>
  <c r="L173" i="6" a="1"/>
  <c r="L173" i="6" s="1"/>
  <c r="T172" i="6"/>
  <c r="AD167" i="6"/>
  <c r="AB167" i="6"/>
  <c r="U170" i="6"/>
  <c r="X170" i="6" s="1"/>
  <c r="Y170" i="6" s="1"/>
  <c r="R171" i="6"/>
  <c r="V254" i="6"/>
  <c r="H171" i="6"/>
  <c r="S170" i="6"/>
  <c r="W253" i="6"/>
  <c r="AA168" i="6"/>
  <c r="AC167" i="6"/>
  <c r="AE167" i="6" s="1"/>
  <c r="Z169" i="5"/>
  <c r="AD167" i="5"/>
  <c r="AB167" i="5"/>
  <c r="W253" i="5"/>
  <c r="T172" i="5"/>
  <c r="L173" i="5" a="1"/>
  <c r="L173" i="5" s="1"/>
  <c r="V254" i="5"/>
  <c r="S170" i="5"/>
  <c r="H171" i="5"/>
  <c r="AC167" i="5"/>
  <c r="AE167" i="5" s="1"/>
  <c r="AF167" i="5" s="1"/>
  <c r="AA168" i="5"/>
  <c r="R171" i="5"/>
  <c r="U170" i="5"/>
  <c r="X170" i="5" s="1"/>
  <c r="Y170" i="5" s="1"/>
  <c r="AG187" i="5"/>
  <c r="AG187" i="4"/>
  <c r="Z169" i="4"/>
  <c r="V254" i="4"/>
  <c r="H171" i="4"/>
  <c r="S170" i="4"/>
  <c r="R171" i="4"/>
  <c r="U170" i="4"/>
  <c r="X170" i="4" s="1"/>
  <c r="Y170" i="4" s="1"/>
  <c r="L173" i="4" a="1"/>
  <c r="L173" i="4" s="1"/>
  <c r="T172" i="4"/>
  <c r="W253" i="4"/>
  <c r="AA168" i="4"/>
  <c r="AC167" i="4"/>
  <c r="AE167" i="4" s="1"/>
  <c r="AF167" i="4" s="1"/>
  <c r="AD167" i="4"/>
  <c r="AB167" i="4"/>
  <c r="Z169" i="1"/>
  <c r="AB167" i="1"/>
  <c r="AD167" i="1"/>
  <c r="V254" i="1"/>
  <c r="H171" i="1"/>
  <c r="S170" i="1"/>
  <c r="AF166" i="1"/>
  <c r="W253" i="1"/>
  <c r="R171" i="1"/>
  <c r="U170" i="1"/>
  <c r="X170" i="1" s="1"/>
  <c r="Y170" i="1" s="1"/>
  <c r="AG187" i="1"/>
  <c r="AC167" i="1"/>
  <c r="AE167" i="1" s="1"/>
  <c r="AA168" i="1"/>
  <c r="L173" i="1" a="1"/>
  <c r="L173" i="1" s="1"/>
  <c r="T172" i="1"/>
  <c r="AG188" i="11" l="1"/>
  <c r="Z170" i="11"/>
  <c r="W254" i="11"/>
  <c r="V255" i="11"/>
  <c r="S171" i="11"/>
  <c r="H172" i="11"/>
  <c r="R172" i="11"/>
  <c r="U171" i="11"/>
  <c r="X171" i="11" s="1"/>
  <c r="Y171" i="11" s="1"/>
  <c r="AD168" i="11"/>
  <c r="AB168" i="11"/>
  <c r="L174" i="11" a="1"/>
  <c r="L174" i="11" s="1"/>
  <c r="T173" i="11"/>
  <c r="AC168" i="11"/>
  <c r="AE168" i="11" s="1"/>
  <c r="AF168" i="11" s="1"/>
  <c r="AA169" i="11"/>
  <c r="AF167" i="10"/>
  <c r="AG188" i="10" s="1"/>
  <c r="Z170" i="10"/>
  <c r="V255" i="10"/>
  <c r="H172" i="10"/>
  <c r="S171" i="10"/>
  <c r="T172" i="10"/>
  <c r="L173" i="10" a="1"/>
  <c r="L173" i="10" s="1"/>
  <c r="W254" i="10"/>
  <c r="AB168" i="10"/>
  <c r="AD168" i="10"/>
  <c r="AA169" i="10"/>
  <c r="AC168" i="10"/>
  <c r="AE168" i="10" s="1"/>
  <c r="AF168" i="10" s="1"/>
  <c r="R172" i="10"/>
  <c r="U171" i="10"/>
  <c r="X171" i="10" s="1"/>
  <c r="Y171" i="10" s="1"/>
  <c r="AF167" i="9"/>
  <c r="AG188" i="9" s="1"/>
  <c r="Z170" i="9"/>
  <c r="V255" i="9"/>
  <c r="S171" i="9"/>
  <c r="H172" i="9"/>
  <c r="W254" i="9"/>
  <c r="R172" i="9"/>
  <c r="U171" i="9"/>
  <c r="X171" i="9" s="1"/>
  <c r="Y171" i="9" s="1"/>
  <c r="AD168" i="9"/>
  <c r="AB168" i="9"/>
  <c r="T172" i="9"/>
  <c r="L173" i="9" a="1"/>
  <c r="L173" i="9" s="1"/>
  <c r="AC168" i="9"/>
  <c r="AE168" i="9" s="1"/>
  <c r="AF168" i="9" s="1"/>
  <c r="AA169" i="9"/>
  <c r="AF167" i="8"/>
  <c r="AG188" i="8" s="1"/>
  <c r="Z170" i="8"/>
  <c r="T173" i="8"/>
  <c r="L174" i="8" a="1"/>
  <c r="L174" i="8" s="1"/>
  <c r="AD168" i="8"/>
  <c r="AB168" i="8"/>
  <c r="V255" i="8"/>
  <c r="H172" i="8"/>
  <c r="S171" i="8"/>
  <c r="AC168" i="8"/>
  <c r="AE168" i="8" s="1"/>
  <c r="AF168" i="8" s="1"/>
  <c r="AA169" i="8"/>
  <c r="W254" i="8"/>
  <c r="R172" i="8"/>
  <c r="U171" i="8"/>
  <c r="X171" i="8" s="1"/>
  <c r="Y171" i="8" s="1"/>
  <c r="AG188" i="7"/>
  <c r="Z170" i="7"/>
  <c r="AB168" i="7"/>
  <c r="AD168" i="7"/>
  <c r="W254" i="7"/>
  <c r="L173" i="7" a="1"/>
  <c r="L173" i="7" s="1"/>
  <c r="T172" i="7"/>
  <c r="V255" i="7"/>
  <c r="H172" i="7"/>
  <c r="S171" i="7"/>
  <c r="AC168" i="7"/>
  <c r="AE168" i="7" s="1"/>
  <c r="AF168" i="7" s="1"/>
  <c r="AA169" i="7"/>
  <c r="R172" i="7"/>
  <c r="U171" i="7"/>
  <c r="X171" i="7" s="1"/>
  <c r="Y171" i="7" s="1"/>
  <c r="AF167" i="6"/>
  <c r="AG188" i="6" s="1"/>
  <c r="Z170" i="6"/>
  <c r="AD168" i="6"/>
  <c r="AB168" i="6"/>
  <c r="V255" i="6"/>
  <c r="H172" i="6"/>
  <c r="S171" i="6"/>
  <c r="U171" i="6"/>
  <c r="X171" i="6" s="1"/>
  <c r="Y171" i="6" s="1"/>
  <c r="R172" i="6"/>
  <c r="W254" i="6"/>
  <c r="AC168" i="6"/>
  <c r="AE168" i="6" s="1"/>
  <c r="AA169" i="6"/>
  <c r="T173" i="6"/>
  <c r="L174" i="6" a="1"/>
  <c r="L174" i="6" s="1"/>
  <c r="Z170" i="5"/>
  <c r="U171" i="5"/>
  <c r="X171" i="5" s="1"/>
  <c r="Y171" i="5" s="1"/>
  <c r="R172" i="5"/>
  <c r="L174" i="5" a="1"/>
  <c r="L174" i="5" s="1"/>
  <c r="T173" i="5"/>
  <c r="AG188" i="5"/>
  <c r="AD168" i="5"/>
  <c r="AB168" i="5"/>
  <c r="V255" i="5"/>
  <c r="S171" i="5"/>
  <c r="H172" i="5"/>
  <c r="W254" i="5"/>
  <c r="AC168" i="5"/>
  <c r="AE168" i="5" s="1"/>
  <c r="AA169" i="5"/>
  <c r="AG188" i="4"/>
  <c r="Z170" i="4"/>
  <c r="T173" i="4"/>
  <c r="L174" i="4" a="1"/>
  <c r="L174" i="4" s="1"/>
  <c r="W254" i="4"/>
  <c r="U171" i="4"/>
  <c r="X171" i="4" s="1"/>
  <c r="Y171" i="4" s="1"/>
  <c r="R172" i="4"/>
  <c r="AA169" i="4"/>
  <c r="AC168" i="4"/>
  <c r="AE168" i="4" s="1"/>
  <c r="AD168" i="4"/>
  <c r="AB168" i="4"/>
  <c r="V255" i="4"/>
  <c r="S171" i="4"/>
  <c r="H172" i="4"/>
  <c r="Z170" i="1"/>
  <c r="AF167" i="1"/>
  <c r="U171" i="1"/>
  <c r="X171" i="1" s="1"/>
  <c r="Y171" i="1" s="1"/>
  <c r="R172" i="1"/>
  <c r="AG188" i="1"/>
  <c r="AD168" i="1"/>
  <c r="AB168" i="1"/>
  <c r="V255" i="1"/>
  <c r="H172" i="1"/>
  <c r="S171" i="1"/>
  <c r="W254" i="1"/>
  <c r="AC168" i="1"/>
  <c r="AE168" i="1" s="1"/>
  <c r="AA169" i="1"/>
  <c r="L174" i="1" a="1"/>
  <c r="L174" i="1" s="1"/>
  <c r="T173" i="1"/>
  <c r="AG189" i="11" l="1"/>
  <c r="Z171" i="11"/>
  <c r="V256" i="11"/>
  <c r="S172" i="11"/>
  <c r="H173" i="11"/>
  <c r="W255" i="11"/>
  <c r="L175" i="11" a="1"/>
  <c r="L175" i="11" s="1"/>
  <c r="T174" i="11"/>
  <c r="U172" i="11"/>
  <c r="X172" i="11" s="1"/>
  <c r="Y172" i="11" s="1"/>
  <c r="R173" i="11"/>
  <c r="AD169" i="11"/>
  <c r="AB169" i="11"/>
  <c r="AC169" i="11"/>
  <c r="AE169" i="11" s="1"/>
  <c r="AF169" i="11" s="1"/>
  <c r="AA170" i="11"/>
  <c r="AG189" i="10"/>
  <c r="Z171" i="10"/>
  <c r="V256" i="10"/>
  <c r="S172" i="10"/>
  <c r="H173" i="10"/>
  <c r="W255" i="10"/>
  <c r="T173" i="10"/>
  <c r="L174" i="10" a="1"/>
  <c r="L174" i="10" s="1"/>
  <c r="AD169" i="10"/>
  <c r="AB169" i="10"/>
  <c r="R173" i="10"/>
  <c r="U172" i="10"/>
  <c r="X172" i="10" s="1"/>
  <c r="Y172" i="10" s="1"/>
  <c r="AC169" i="10"/>
  <c r="AE169" i="10" s="1"/>
  <c r="AA170" i="10"/>
  <c r="AG189" i="9"/>
  <c r="Z171" i="9"/>
  <c r="W255" i="9"/>
  <c r="AC169" i="9"/>
  <c r="AE169" i="9" s="1"/>
  <c r="AA170" i="9"/>
  <c r="U172" i="9"/>
  <c r="X172" i="9" s="1"/>
  <c r="Y172" i="9" s="1"/>
  <c r="R173" i="9"/>
  <c r="AD169" i="9"/>
  <c r="AB169" i="9"/>
  <c r="V256" i="9"/>
  <c r="S172" i="9"/>
  <c r="H173" i="9"/>
  <c r="T173" i="9"/>
  <c r="L174" i="9" a="1"/>
  <c r="L174" i="9" s="1"/>
  <c r="AG189" i="8"/>
  <c r="Z171" i="8"/>
  <c r="L175" i="8" a="1"/>
  <c r="L175" i="8" s="1"/>
  <c r="T174" i="8"/>
  <c r="AD169" i="8"/>
  <c r="AB169" i="8"/>
  <c r="U172" i="8"/>
  <c r="X172" i="8" s="1"/>
  <c r="Y172" i="8" s="1"/>
  <c r="R173" i="8"/>
  <c r="V256" i="8"/>
  <c r="H173" i="8"/>
  <c r="S172" i="8"/>
  <c r="W255" i="8"/>
  <c r="AC169" i="8"/>
  <c r="AE169" i="8" s="1"/>
  <c r="AA170" i="8"/>
  <c r="AG189" i="7"/>
  <c r="Z171" i="7"/>
  <c r="T173" i="7"/>
  <c r="L174" i="7" a="1"/>
  <c r="L174" i="7" s="1"/>
  <c r="AD169" i="7"/>
  <c r="AB169" i="7"/>
  <c r="W255" i="7"/>
  <c r="AC169" i="7"/>
  <c r="AE169" i="7" s="1"/>
  <c r="AA170" i="7"/>
  <c r="V256" i="7"/>
  <c r="S172" i="7"/>
  <c r="H173" i="7"/>
  <c r="U172" i="7"/>
  <c r="X172" i="7" s="1"/>
  <c r="Y172" i="7" s="1"/>
  <c r="R173" i="7"/>
  <c r="AF168" i="6"/>
  <c r="AG189" i="6" s="1"/>
  <c r="Z171" i="6"/>
  <c r="R173" i="6"/>
  <c r="U172" i="6"/>
  <c r="X172" i="6" s="1"/>
  <c r="Y172" i="6" s="1"/>
  <c r="V256" i="6"/>
  <c r="H173" i="6"/>
  <c r="S172" i="6"/>
  <c r="W255" i="6"/>
  <c r="AC169" i="6"/>
  <c r="AE169" i="6" s="1"/>
  <c r="AA170" i="6"/>
  <c r="L175" i="6" a="1"/>
  <c r="L175" i="6" s="1"/>
  <c r="T174" i="6"/>
  <c r="AD169" i="6"/>
  <c r="AB169" i="6"/>
  <c r="AF168" i="5"/>
  <c r="AG189" i="5" s="1"/>
  <c r="Z171" i="5"/>
  <c r="H173" i="5"/>
  <c r="S172" i="5"/>
  <c r="V256" i="5"/>
  <c r="W255" i="5"/>
  <c r="AD169" i="5"/>
  <c r="AB169" i="5"/>
  <c r="L175" i="5" a="1"/>
  <c r="L175" i="5" s="1"/>
  <c r="T174" i="5"/>
  <c r="U172" i="5"/>
  <c r="X172" i="5" s="1"/>
  <c r="Y172" i="5" s="1"/>
  <c r="R173" i="5"/>
  <c r="AC169" i="5"/>
  <c r="AE169" i="5" s="1"/>
  <c r="AA170" i="5"/>
  <c r="AF168" i="4"/>
  <c r="AG189" i="4" s="1"/>
  <c r="Z171" i="4"/>
  <c r="W255" i="4"/>
  <c r="AD169" i="4"/>
  <c r="AB169" i="4"/>
  <c r="V256" i="4"/>
  <c r="H173" i="4"/>
  <c r="S172" i="4"/>
  <c r="U172" i="4"/>
  <c r="X172" i="4" s="1"/>
  <c r="Y172" i="4" s="1"/>
  <c r="R173" i="4"/>
  <c r="AC169" i="4"/>
  <c r="AE169" i="4" s="1"/>
  <c r="AA170" i="4"/>
  <c r="L175" i="4" a="1"/>
  <c r="L175" i="4" s="1"/>
  <c r="T174" i="4"/>
  <c r="Z171" i="1"/>
  <c r="AF168" i="1"/>
  <c r="AD169" i="1"/>
  <c r="AB169" i="1"/>
  <c r="R173" i="1"/>
  <c r="U172" i="1"/>
  <c r="X172" i="1" s="1"/>
  <c r="Y172" i="1" s="1"/>
  <c r="V256" i="1"/>
  <c r="H173" i="1"/>
  <c r="S172" i="1"/>
  <c r="W255" i="1"/>
  <c r="AG189" i="1"/>
  <c r="AA170" i="1"/>
  <c r="AC169" i="1"/>
  <c r="AE169" i="1" s="1"/>
  <c r="L175" i="1" a="1"/>
  <c r="L175" i="1" s="1"/>
  <c r="T174" i="1"/>
  <c r="AG190" i="11" l="1"/>
  <c r="Z172" i="11"/>
  <c r="U173" i="11"/>
  <c r="X173" i="11" s="1"/>
  <c r="Y173" i="11" s="1"/>
  <c r="R174" i="11"/>
  <c r="V257" i="11"/>
  <c r="H174" i="11"/>
  <c r="S173" i="11"/>
  <c r="AD170" i="11"/>
  <c r="AB170" i="11"/>
  <c r="W256" i="11"/>
  <c r="AA171" i="11"/>
  <c r="AC170" i="11"/>
  <c r="AE170" i="11" s="1"/>
  <c r="L176" i="11" a="1"/>
  <c r="L176" i="11" s="1"/>
  <c r="T175" i="11"/>
  <c r="AF169" i="10"/>
  <c r="AG190" i="10" s="1"/>
  <c r="Z172" i="10"/>
  <c r="V257" i="10"/>
  <c r="H174" i="10"/>
  <c r="S173" i="10"/>
  <c r="U173" i="10"/>
  <c r="X173" i="10" s="1"/>
  <c r="Y173" i="10" s="1"/>
  <c r="R174" i="10"/>
  <c r="W256" i="10"/>
  <c r="T174" i="10"/>
  <c r="L175" i="10" a="1"/>
  <c r="L175" i="10" s="1"/>
  <c r="AD170" i="10"/>
  <c r="AB170" i="10"/>
  <c r="AA171" i="10"/>
  <c r="AC170" i="10"/>
  <c r="AE170" i="10" s="1"/>
  <c r="AF169" i="9"/>
  <c r="AG190" i="9" s="1"/>
  <c r="Z172" i="9"/>
  <c r="V257" i="9"/>
  <c r="H174" i="9"/>
  <c r="S173" i="9"/>
  <c r="W256" i="9"/>
  <c r="AD170" i="9"/>
  <c r="AB170" i="9"/>
  <c r="U173" i="9"/>
  <c r="X173" i="9" s="1"/>
  <c r="Y173" i="9" s="1"/>
  <c r="R174" i="9"/>
  <c r="L175" i="9" a="1"/>
  <c r="L175" i="9" s="1"/>
  <c r="T174" i="9"/>
  <c r="AC170" i="9"/>
  <c r="AE170" i="9" s="1"/>
  <c r="AA171" i="9"/>
  <c r="AF169" i="8"/>
  <c r="AG190" i="8" s="1"/>
  <c r="Z172" i="8"/>
  <c r="L176" i="8" a="1"/>
  <c r="L176" i="8" s="1"/>
  <c r="T175" i="8"/>
  <c r="AC170" i="8"/>
  <c r="AE170" i="8" s="1"/>
  <c r="AF170" i="8" s="1"/>
  <c r="AA171" i="8"/>
  <c r="S173" i="8"/>
  <c r="V257" i="8"/>
  <c r="H174" i="8"/>
  <c r="W256" i="8"/>
  <c r="R174" i="8"/>
  <c r="U173" i="8"/>
  <c r="X173" i="8" s="1"/>
  <c r="Y173" i="8" s="1"/>
  <c r="AD170" i="8"/>
  <c r="AB170" i="8"/>
  <c r="AF169" i="7"/>
  <c r="AG190" i="7" s="1"/>
  <c r="AD170" i="7"/>
  <c r="AB170" i="7"/>
  <c r="T174" i="7"/>
  <c r="L175" i="7" a="1"/>
  <c r="L175" i="7" s="1"/>
  <c r="W256" i="7"/>
  <c r="AA171" i="7"/>
  <c r="AC170" i="7"/>
  <c r="AE170" i="7" s="1"/>
  <c r="U173" i="7"/>
  <c r="X173" i="7" s="1"/>
  <c r="Y173" i="7" s="1"/>
  <c r="R174" i="7"/>
  <c r="Z172" i="7"/>
  <c r="V257" i="7"/>
  <c r="H174" i="7"/>
  <c r="S173" i="7"/>
  <c r="AF169" i="6"/>
  <c r="AG190" i="6" s="1"/>
  <c r="Z172" i="6"/>
  <c r="AD170" i="6"/>
  <c r="AB170" i="6"/>
  <c r="V257" i="6"/>
  <c r="H174" i="6"/>
  <c r="S173" i="6"/>
  <c r="AA171" i="6"/>
  <c r="AC170" i="6"/>
  <c r="AE170" i="6" s="1"/>
  <c r="L176" i="6" a="1"/>
  <c r="L176" i="6" s="1"/>
  <c r="T175" i="6"/>
  <c r="W256" i="6"/>
  <c r="U173" i="6"/>
  <c r="X173" i="6" s="1"/>
  <c r="Y173" i="6" s="1"/>
  <c r="R174" i="6"/>
  <c r="AF169" i="5"/>
  <c r="AG190" i="5" s="1"/>
  <c r="Z172" i="5"/>
  <c r="U173" i="5"/>
  <c r="X173" i="5" s="1"/>
  <c r="Y173" i="5" s="1"/>
  <c r="R174" i="5"/>
  <c r="W256" i="5"/>
  <c r="V257" i="5"/>
  <c r="H174" i="5"/>
  <c r="S173" i="5"/>
  <c r="L176" i="5" a="1"/>
  <c r="L176" i="5" s="1"/>
  <c r="T175" i="5"/>
  <c r="AC170" i="5"/>
  <c r="AE170" i="5" s="1"/>
  <c r="AF170" i="5" s="1"/>
  <c r="AA171" i="5"/>
  <c r="AD170" i="5"/>
  <c r="AB170" i="5"/>
  <c r="AF169" i="4"/>
  <c r="AG190" i="4" s="1"/>
  <c r="Z172" i="4"/>
  <c r="R174" i="4"/>
  <c r="U173" i="4"/>
  <c r="X173" i="4" s="1"/>
  <c r="Y173" i="4" s="1"/>
  <c r="W256" i="4"/>
  <c r="L176" i="4" a="1"/>
  <c r="L176" i="4" s="1"/>
  <c r="T175" i="4"/>
  <c r="AC170" i="4"/>
  <c r="AE170" i="4" s="1"/>
  <c r="AF170" i="4" s="1"/>
  <c r="AA171" i="4"/>
  <c r="V257" i="4"/>
  <c r="H174" i="4"/>
  <c r="S173" i="4"/>
  <c r="AD170" i="4"/>
  <c r="AB170" i="4"/>
  <c r="Z172" i="1"/>
  <c r="AD170" i="1"/>
  <c r="AB170" i="1"/>
  <c r="AC170" i="1"/>
  <c r="AE170" i="1" s="1"/>
  <c r="AA171" i="1"/>
  <c r="V257" i="1"/>
  <c r="H174" i="1"/>
  <c r="S173" i="1"/>
  <c r="W256" i="1"/>
  <c r="AF169" i="1"/>
  <c r="AG190" i="1" s="1"/>
  <c r="R174" i="1"/>
  <c r="U173" i="1"/>
  <c r="X173" i="1" s="1"/>
  <c r="Y173" i="1" s="1"/>
  <c r="T175" i="1"/>
  <c r="L176" i="1" a="1"/>
  <c r="L176" i="1" s="1"/>
  <c r="AF170" i="11" l="1"/>
  <c r="Z173" i="11"/>
  <c r="AD171" i="11"/>
  <c r="AB171" i="11"/>
  <c r="V258" i="11"/>
  <c r="H175" i="11"/>
  <c r="S174" i="11"/>
  <c r="W257" i="11"/>
  <c r="U174" i="11"/>
  <c r="X174" i="11" s="1"/>
  <c r="Y174" i="11" s="1"/>
  <c r="R175" i="11"/>
  <c r="AG191" i="11"/>
  <c r="T176" i="11"/>
  <c r="L177" i="11" a="1"/>
  <c r="L177" i="11" s="1"/>
  <c r="AC171" i="11"/>
  <c r="AE171" i="11" s="1"/>
  <c r="AF171" i="11" s="1"/>
  <c r="AA172" i="11"/>
  <c r="AF170" i="10"/>
  <c r="AG191" i="10" s="1"/>
  <c r="Z173" i="10"/>
  <c r="L176" i="10" a="1"/>
  <c r="L176" i="10" s="1"/>
  <c r="T175" i="10"/>
  <c r="R175" i="10"/>
  <c r="U174" i="10"/>
  <c r="X174" i="10" s="1"/>
  <c r="Y174" i="10" s="1"/>
  <c r="V258" i="10"/>
  <c r="H175" i="10"/>
  <c r="S174" i="10"/>
  <c r="W257" i="10"/>
  <c r="AC171" i="10"/>
  <c r="AE171" i="10" s="1"/>
  <c r="AA172" i="10"/>
  <c r="AD171" i="10"/>
  <c r="AB171" i="10"/>
  <c r="AF170" i="9"/>
  <c r="AG191" i="9"/>
  <c r="Z173" i="9"/>
  <c r="V258" i="9"/>
  <c r="H175" i="9"/>
  <c r="S174" i="9"/>
  <c r="W257" i="9"/>
  <c r="U174" i="9"/>
  <c r="X174" i="9" s="1"/>
  <c r="Y174" i="9" s="1"/>
  <c r="R175" i="9"/>
  <c r="AD171" i="9"/>
  <c r="AB171" i="9"/>
  <c r="AC171" i="9"/>
  <c r="AE171" i="9" s="1"/>
  <c r="AA172" i="9"/>
  <c r="L176" i="9" a="1"/>
  <c r="L176" i="9" s="1"/>
  <c r="T175" i="9"/>
  <c r="AG191" i="8"/>
  <c r="Z173" i="8"/>
  <c r="L177" i="8" a="1"/>
  <c r="L177" i="8" s="1"/>
  <c r="T176" i="8"/>
  <c r="V258" i="8"/>
  <c r="H175" i="8"/>
  <c r="S174" i="8"/>
  <c r="W257" i="8"/>
  <c r="AA172" i="8"/>
  <c r="AC171" i="8"/>
  <c r="AE171" i="8" s="1"/>
  <c r="U174" i="8"/>
  <c r="X174" i="8" s="1"/>
  <c r="Y174" i="8" s="1"/>
  <c r="R175" i="8"/>
  <c r="AD171" i="8"/>
  <c r="AB171" i="8"/>
  <c r="AF170" i="7"/>
  <c r="AG191" i="7" s="1"/>
  <c r="Z173" i="7"/>
  <c r="L176" i="7" a="1"/>
  <c r="L176" i="7" s="1"/>
  <c r="T175" i="7"/>
  <c r="AA172" i="7"/>
  <c r="AC171" i="7"/>
  <c r="AE171" i="7" s="1"/>
  <c r="AF171" i="7" s="1"/>
  <c r="R175" i="7"/>
  <c r="U174" i="7"/>
  <c r="X174" i="7" s="1"/>
  <c r="Y174" i="7" s="1"/>
  <c r="V258" i="7"/>
  <c r="H175" i="7"/>
  <c r="S174" i="7"/>
  <c r="AD171" i="7"/>
  <c r="AB171" i="7"/>
  <c r="W257" i="7"/>
  <c r="AF170" i="6"/>
  <c r="AG191" i="6" s="1"/>
  <c r="Z173" i="6"/>
  <c r="T176" i="6"/>
  <c r="L177" i="6" a="1"/>
  <c r="L177" i="6" s="1"/>
  <c r="AB171" i="6"/>
  <c r="AD171" i="6"/>
  <c r="W257" i="6"/>
  <c r="R175" i="6"/>
  <c r="U174" i="6"/>
  <c r="X174" i="6" s="1"/>
  <c r="Y174" i="6" s="1"/>
  <c r="AA172" i="6"/>
  <c r="AC171" i="6"/>
  <c r="AE171" i="6" s="1"/>
  <c r="V258" i="6"/>
  <c r="H175" i="6"/>
  <c r="S174" i="6"/>
  <c r="AG191" i="5"/>
  <c r="Z173" i="5"/>
  <c r="AD171" i="5"/>
  <c r="AB171" i="5"/>
  <c r="W257" i="5"/>
  <c r="U174" i="5"/>
  <c r="X174" i="5" s="1"/>
  <c r="Y174" i="5" s="1"/>
  <c r="R175" i="5"/>
  <c r="V258" i="5"/>
  <c r="H175" i="5"/>
  <c r="S174" i="5"/>
  <c r="AA172" i="5"/>
  <c r="AC171" i="5"/>
  <c r="AE171" i="5" s="1"/>
  <c r="L177" i="5" a="1"/>
  <c r="L177" i="5" s="1"/>
  <c r="T176" i="5"/>
  <c r="AG191" i="4"/>
  <c r="Z173" i="4"/>
  <c r="L177" i="4" a="1"/>
  <c r="L177" i="4" s="1"/>
  <c r="T176" i="4"/>
  <c r="U174" i="4"/>
  <c r="X174" i="4" s="1"/>
  <c r="Y174" i="4" s="1"/>
  <c r="R175" i="4"/>
  <c r="V258" i="4"/>
  <c r="H175" i="4"/>
  <c r="S174" i="4"/>
  <c r="AD171" i="4"/>
  <c r="AB171" i="4"/>
  <c r="AA172" i="4"/>
  <c r="AC171" i="4"/>
  <c r="AE171" i="4" s="1"/>
  <c r="AF171" i="4" s="1"/>
  <c r="W257" i="4"/>
  <c r="Z173" i="1"/>
  <c r="R175" i="1"/>
  <c r="U174" i="1"/>
  <c r="X174" i="1" s="1"/>
  <c r="Y174" i="1" s="1"/>
  <c r="V258" i="1"/>
  <c r="S174" i="1"/>
  <c r="H175" i="1"/>
  <c r="W257" i="1"/>
  <c r="AD171" i="1"/>
  <c r="AB171" i="1"/>
  <c r="AF170" i="1"/>
  <c r="AG191" i="1" s="1"/>
  <c r="AA172" i="1"/>
  <c r="AC171" i="1"/>
  <c r="AE171" i="1" s="1"/>
  <c r="L177" i="1" a="1"/>
  <c r="L177" i="1" s="1"/>
  <c r="T176" i="1"/>
  <c r="AG192" i="11" l="1"/>
  <c r="Z174" i="11"/>
  <c r="R176" i="11"/>
  <c r="U175" i="11"/>
  <c r="X175" i="11" s="1"/>
  <c r="Y175" i="11" s="1"/>
  <c r="W258" i="11"/>
  <c r="AD172" i="11"/>
  <c r="AB172" i="11"/>
  <c r="AA173" i="11"/>
  <c r="AC172" i="11"/>
  <c r="AE172" i="11" s="1"/>
  <c r="L178" i="11" a="1"/>
  <c r="L178" i="11" s="1"/>
  <c r="T177" i="11"/>
  <c r="V259" i="11"/>
  <c r="H176" i="11"/>
  <c r="S175" i="11"/>
  <c r="AF171" i="10"/>
  <c r="AG192" i="10" s="1"/>
  <c r="Z174" i="10"/>
  <c r="L177" i="10" a="1"/>
  <c r="L177" i="10" s="1"/>
  <c r="T176" i="10"/>
  <c r="W258" i="10"/>
  <c r="AC172" i="10"/>
  <c r="AE172" i="10" s="1"/>
  <c r="AF172" i="10" s="1"/>
  <c r="AA173" i="10"/>
  <c r="V259" i="10"/>
  <c r="S175" i="10"/>
  <c r="H176" i="10"/>
  <c r="U175" i="10"/>
  <c r="X175" i="10" s="1"/>
  <c r="Y175" i="10" s="1"/>
  <c r="R176" i="10"/>
  <c r="AD172" i="10"/>
  <c r="AB172" i="10"/>
  <c r="AF171" i="9"/>
  <c r="AG192" i="9" s="1"/>
  <c r="Z174" i="9"/>
  <c r="V259" i="9"/>
  <c r="H176" i="9"/>
  <c r="S175" i="9"/>
  <c r="W258" i="9"/>
  <c r="U175" i="9"/>
  <c r="X175" i="9" s="1"/>
  <c r="Y175" i="9" s="1"/>
  <c r="R176" i="9"/>
  <c r="AC172" i="9"/>
  <c r="AE172" i="9" s="1"/>
  <c r="AF172" i="9" s="1"/>
  <c r="AA173" i="9"/>
  <c r="L177" i="9" a="1"/>
  <c r="L177" i="9" s="1"/>
  <c r="T176" i="9"/>
  <c r="AD172" i="9"/>
  <c r="AB172" i="9"/>
  <c r="AF171" i="8"/>
  <c r="AG192" i="8" s="1"/>
  <c r="Z174" i="8"/>
  <c r="AB172" i="8"/>
  <c r="AD172" i="8"/>
  <c r="L178" i="8" a="1"/>
  <c r="L178" i="8" s="1"/>
  <c r="T177" i="8"/>
  <c r="AC172" i="8"/>
  <c r="AE172" i="8" s="1"/>
  <c r="AA173" i="8"/>
  <c r="V259" i="8"/>
  <c r="H176" i="8"/>
  <c r="S175" i="8"/>
  <c r="W258" i="8"/>
  <c r="R176" i="8"/>
  <c r="U175" i="8"/>
  <c r="X175" i="8" s="1"/>
  <c r="Y175" i="8" s="1"/>
  <c r="AG192" i="7"/>
  <c r="Z174" i="7"/>
  <c r="L177" i="7" a="1"/>
  <c r="L177" i="7" s="1"/>
  <c r="T176" i="7"/>
  <c r="R176" i="7"/>
  <c r="U175" i="7"/>
  <c r="X175" i="7" s="1"/>
  <c r="Y175" i="7" s="1"/>
  <c r="AA173" i="7"/>
  <c r="AC172" i="7"/>
  <c r="AE172" i="7" s="1"/>
  <c r="V259" i="7"/>
  <c r="S175" i="7"/>
  <c r="H176" i="7"/>
  <c r="W258" i="7"/>
  <c r="AB172" i="7"/>
  <c r="AD172" i="7"/>
  <c r="AF171" i="6"/>
  <c r="AG192" i="6"/>
  <c r="Z174" i="6"/>
  <c r="V259" i="6"/>
  <c r="H176" i="6"/>
  <c r="S175" i="6"/>
  <c r="R176" i="6"/>
  <c r="U175" i="6"/>
  <c r="X175" i="6" s="1"/>
  <c r="Y175" i="6" s="1"/>
  <c r="L178" i="6" a="1"/>
  <c r="L178" i="6" s="1"/>
  <c r="T177" i="6"/>
  <c r="W258" i="6"/>
  <c r="AC172" i="6"/>
  <c r="AE172" i="6" s="1"/>
  <c r="AA173" i="6"/>
  <c r="AB172" i="6"/>
  <c r="AD172" i="6"/>
  <c r="AF171" i="5"/>
  <c r="AG192" i="5" s="1"/>
  <c r="Z174" i="5"/>
  <c r="V259" i="5"/>
  <c r="H176" i="5"/>
  <c r="S175" i="5"/>
  <c r="L178" i="5" a="1"/>
  <c r="L178" i="5" s="1"/>
  <c r="T177" i="5"/>
  <c r="W258" i="5"/>
  <c r="AC172" i="5"/>
  <c r="AE172" i="5" s="1"/>
  <c r="AF172" i="5" s="1"/>
  <c r="AA173" i="5"/>
  <c r="AD172" i="5"/>
  <c r="AB172" i="5"/>
  <c r="U175" i="5"/>
  <c r="X175" i="5" s="1"/>
  <c r="Y175" i="5" s="1"/>
  <c r="R176" i="5"/>
  <c r="AG192" i="4"/>
  <c r="Z174" i="4"/>
  <c r="V259" i="4"/>
  <c r="S175" i="4"/>
  <c r="H176" i="4"/>
  <c r="R176" i="4"/>
  <c r="U175" i="4"/>
  <c r="X175" i="4" s="1"/>
  <c r="Y175" i="4" s="1"/>
  <c r="L178" i="4" a="1"/>
  <c r="L178" i="4" s="1"/>
  <c r="T177" i="4"/>
  <c r="AC172" i="4"/>
  <c r="AE172" i="4" s="1"/>
  <c r="AF172" i="4" s="1"/>
  <c r="AA173" i="4"/>
  <c r="AD172" i="4"/>
  <c r="AB172" i="4"/>
  <c r="W258" i="4"/>
  <c r="Z174" i="1"/>
  <c r="AB172" i="1"/>
  <c r="AD172" i="1"/>
  <c r="V259" i="1"/>
  <c r="H176" i="1"/>
  <c r="S175" i="1"/>
  <c r="AF171" i="1"/>
  <c r="AG192" i="1" s="1"/>
  <c r="R176" i="1"/>
  <c r="U175" i="1"/>
  <c r="X175" i="1" s="1"/>
  <c r="Y175" i="1" s="1"/>
  <c r="W258" i="1"/>
  <c r="AA173" i="1"/>
  <c r="AC172" i="1"/>
  <c r="AE172" i="1" s="1"/>
  <c r="T177" i="1"/>
  <c r="L178" i="1" a="1"/>
  <c r="L178" i="1" s="1"/>
  <c r="AF172" i="11" l="1"/>
  <c r="AG193" i="11" s="1"/>
  <c r="Z175" i="11"/>
  <c r="T178" i="11"/>
  <c r="L179" i="11" a="1"/>
  <c r="L179" i="11" s="1"/>
  <c r="W259" i="11"/>
  <c r="R177" i="11"/>
  <c r="U176" i="11"/>
  <c r="X176" i="11" s="1"/>
  <c r="Y176" i="11" s="1"/>
  <c r="AC173" i="11"/>
  <c r="AE173" i="11" s="1"/>
  <c r="AA174" i="11"/>
  <c r="AD173" i="11"/>
  <c r="AB173" i="11"/>
  <c r="V260" i="11"/>
  <c r="S176" i="11"/>
  <c r="H177" i="11"/>
  <c r="AG193" i="10"/>
  <c r="Z175" i="10"/>
  <c r="U176" i="10"/>
  <c r="X176" i="10" s="1"/>
  <c r="Y176" i="10" s="1"/>
  <c r="R177" i="10"/>
  <c r="V260" i="10"/>
  <c r="H177" i="10"/>
  <c r="S176" i="10"/>
  <c r="AD173" i="10"/>
  <c r="AB173" i="10"/>
  <c r="L178" i="10" a="1"/>
  <c r="L178" i="10" s="1"/>
  <c r="T177" i="10"/>
  <c r="W259" i="10"/>
  <c r="AC173" i="10"/>
  <c r="AE173" i="10" s="1"/>
  <c r="AA174" i="10"/>
  <c r="AG193" i="9"/>
  <c r="Z175" i="9"/>
  <c r="U176" i="9"/>
  <c r="X176" i="9" s="1"/>
  <c r="Y176" i="9" s="1"/>
  <c r="R177" i="9"/>
  <c r="L178" i="9" a="1"/>
  <c r="L178" i="9" s="1"/>
  <c r="T177" i="9"/>
  <c r="V260" i="9"/>
  <c r="H177" i="9"/>
  <c r="S176" i="9"/>
  <c r="W259" i="9"/>
  <c r="AC173" i="9"/>
  <c r="AE173" i="9" s="1"/>
  <c r="AA174" i="9"/>
  <c r="AD173" i="9"/>
  <c r="AB173" i="9"/>
  <c r="AF172" i="8"/>
  <c r="AG193" i="8" s="1"/>
  <c r="Z175" i="8"/>
  <c r="V260" i="8"/>
  <c r="H177" i="8"/>
  <c r="S176" i="8"/>
  <c r="AD173" i="8"/>
  <c r="AB173" i="8"/>
  <c r="L179" i="8" a="1"/>
  <c r="L179" i="8" s="1"/>
  <c r="T178" i="8"/>
  <c r="AC173" i="8"/>
  <c r="AE173" i="8" s="1"/>
  <c r="AF173" i="8" s="1"/>
  <c r="AA174" i="8"/>
  <c r="W259" i="8"/>
  <c r="R177" i="8"/>
  <c r="U176" i="8"/>
  <c r="X176" i="8" s="1"/>
  <c r="Y176" i="8" s="1"/>
  <c r="AF172" i="7"/>
  <c r="AG193" i="7" s="1"/>
  <c r="Z175" i="7"/>
  <c r="T177" i="7"/>
  <c r="L178" i="7" a="1"/>
  <c r="L178" i="7" s="1"/>
  <c r="V260" i="7"/>
  <c r="S176" i="7"/>
  <c r="H177" i="7"/>
  <c r="AB173" i="7"/>
  <c r="AD173" i="7"/>
  <c r="R177" i="7"/>
  <c r="U176" i="7"/>
  <c r="X176" i="7" s="1"/>
  <c r="Y176" i="7" s="1"/>
  <c r="AA174" i="7"/>
  <c r="AC173" i="7"/>
  <c r="AE173" i="7" s="1"/>
  <c r="W259" i="7"/>
  <c r="AF172" i="6"/>
  <c r="AG193" i="6"/>
  <c r="Z175" i="6"/>
  <c r="V260" i="6"/>
  <c r="S176" i="6"/>
  <c r="H177" i="6"/>
  <c r="W259" i="6"/>
  <c r="U176" i="6"/>
  <c r="X176" i="6" s="1"/>
  <c r="Y176" i="6" s="1"/>
  <c r="R177" i="6"/>
  <c r="AC173" i="6"/>
  <c r="AE173" i="6" s="1"/>
  <c r="AA174" i="6"/>
  <c r="L179" i="6" a="1"/>
  <c r="L179" i="6" s="1"/>
  <c r="T178" i="6"/>
  <c r="AD173" i="6"/>
  <c r="AB173" i="6"/>
  <c r="AG193" i="5"/>
  <c r="Z175" i="5"/>
  <c r="T178" i="5"/>
  <c r="L179" i="5" a="1"/>
  <c r="L179" i="5" s="1"/>
  <c r="W259" i="5"/>
  <c r="AD173" i="5"/>
  <c r="AB173" i="5"/>
  <c r="V260" i="5"/>
  <c r="H177" i="5"/>
  <c r="S176" i="5"/>
  <c r="AA174" i="5"/>
  <c r="AC173" i="5"/>
  <c r="AE173" i="5" s="1"/>
  <c r="R177" i="5"/>
  <c r="U176" i="5"/>
  <c r="X176" i="5" s="1"/>
  <c r="Y176" i="5" s="1"/>
  <c r="AG193" i="4"/>
  <c r="Z175" i="4"/>
  <c r="AD173" i="4"/>
  <c r="AB173" i="4"/>
  <c r="U176" i="4"/>
  <c r="X176" i="4" s="1"/>
  <c r="Y176" i="4" s="1"/>
  <c r="R177" i="4"/>
  <c r="AC173" i="4"/>
  <c r="AE173" i="4" s="1"/>
  <c r="AA174" i="4"/>
  <c r="T178" i="4"/>
  <c r="L179" i="4" a="1"/>
  <c r="L179" i="4" s="1"/>
  <c r="S176" i="4"/>
  <c r="V260" i="4"/>
  <c r="H177" i="4"/>
  <c r="W259" i="4"/>
  <c r="Z175" i="1"/>
  <c r="R177" i="1"/>
  <c r="U176" i="1"/>
  <c r="X176" i="1" s="1"/>
  <c r="Y176" i="1" s="1"/>
  <c r="S176" i="1"/>
  <c r="V260" i="1"/>
  <c r="H177" i="1"/>
  <c r="AF172" i="1"/>
  <c r="W259" i="1"/>
  <c r="AB173" i="1"/>
  <c r="AD173" i="1"/>
  <c r="AG193" i="1"/>
  <c r="AC173" i="1"/>
  <c r="AE173" i="1" s="1"/>
  <c r="AA174" i="1"/>
  <c r="T178" i="1"/>
  <c r="L179" i="1" a="1"/>
  <c r="L179" i="1" s="1"/>
  <c r="AF173" i="11" l="1"/>
  <c r="AG194" i="11"/>
  <c r="Z176" i="11"/>
  <c r="W260" i="11"/>
  <c r="R178" i="11"/>
  <c r="U177" i="11"/>
  <c r="X177" i="11" s="1"/>
  <c r="Y177" i="11" s="1"/>
  <c r="L180" i="11" a="1"/>
  <c r="L180" i="11" s="1"/>
  <c r="T179" i="11"/>
  <c r="AB174" i="11"/>
  <c r="AD174" i="11"/>
  <c r="V261" i="11"/>
  <c r="H178" i="11"/>
  <c r="S177" i="11"/>
  <c r="AA175" i="11"/>
  <c r="AC174" i="11"/>
  <c r="AE174" i="11" s="1"/>
  <c r="AF173" i="10"/>
  <c r="AG194" i="10" s="1"/>
  <c r="Z176" i="10"/>
  <c r="U177" i="10"/>
  <c r="X177" i="10" s="1"/>
  <c r="Y177" i="10" s="1"/>
  <c r="R178" i="10"/>
  <c r="L179" i="10" a="1"/>
  <c r="L179" i="10" s="1"/>
  <c r="T178" i="10"/>
  <c r="W260" i="10"/>
  <c r="AD174" i="10"/>
  <c r="AB174" i="10"/>
  <c r="AC174" i="10"/>
  <c r="AE174" i="10" s="1"/>
  <c r="AA175" i="10"/>
  <c r="V261" i="10"/>
  <c r="H178" i="10"/>
  <c r="S177" i="10"/>
  <c r="AF173" i="9"/>
  <c r="AG194" i="9" s="1"/>
  <c r="Z176" i="9"/>
  <c r="L179" i="9" a="1"/>
  <c r="L179" i="9" s="1"/>
  <c r="T178" i="9"/>
  <c r="AD174" i="9"/>
  <c r="AB174" i="9"/>
  <c r="R178" i="9"/>
  <c r="U177" i="9"/>
  <c r="X177" i="9" s="1"/>
  <c r="Y177" i="9" s="1"/>
  <c r="V261" i="9"/>
  <c r="H178" i="9"/>
  <c r="S177" i="9"/>
  <c r="W260" i="9"/>
  <c r="AA175" i="9"/>
  <c r="AC174" i="9"/>
  <c r="AE174" i="9" s="1"/>
  <c r="AG194" i="8"/>
  <c r="Z176" i="8"/>
  <c r="W260" i="8"/>
  <c r="AD174" i="8"/>
  <c r="AB174" i="8"/>
  <c r="V261" i="8"/>
  <c r="H178" i="8"/>
  <c r="S177" i="8"/>
  <c r="U177" i="8"/>
  <c r="X177" i="8" s="1"/>
  <c r="Y177" i="8" s="1"/>
  <c r="R178" i="8"/>
  <c r="AA175" i="8"/>
  <c r="AC174" i="8"/>
  <c r="AE174" i="8" s="1"/>
  <c r="L180" i="8" a="1"/>
  <c r="L180" i="8" s="1"/>
  <c r="T179" i="8"/>
  <c r="AF173" i="7"/>
  <c r="AG194" i="7"/>
  <c r="Z176" i="7"/>
  <c r="AD174" i="7"/>
  <c r="AB174" i="7"/>
  <c r="V261" i="7"/>
  <c r="S177" i="7"/>
  <c r="H178" i="7"/>
  <c r="R178" i="7"/>
  <c r="U177" i="7"/>
  <c r="X177" i="7" s="1"/>
  <c r="Y177" i="7" s="1"/>
  <c r="T178" i="7"/>
  <c r="L179" i="7" a="1"/>
  <c r="L179" i="7" s="1"/>
  <c r="AC174" i="7"/>
  <c r="AE174" i="7" s="1"/>
  <c r="AF174" i="7" s="1"/>
  <c r="AA175" i="7"/>
  <c r="W260" i="7"/>
  <c r="AF173" i="6"/>
  <c r="AG194" i="6" s="1"/>
  <c r="Z176" i="6"/>
  <c r="AD174" i="6"/>
  <c r="AB174" i="6"/>
  <c r="L180" i="6" a="1"/>
  <c r="L180" i="6" s="1"/>
  <c r="T179" i="6"/>
  <c r="U177" i="6"/>
  <c r="X177" i="6" s="1"/>
  <c r="Y177" i="6" s="1"/>
  <c r="R178" i="6"/>
  <c r="AA175" i="6"/>
  <c r="AC174" i="6"/>
  <c r="AE174" i="6" s="1"/>
  <c r="AF174" i="6" s="1"/>
  <c r="V261" i="6"/>
  <c r="H178" i="6"/>
  <c r="S177" i="6"/>
  <c r="W260" i="6"/>
  <c r="AF173" i="5"/>
  <c r="AG194" i="5" s="1"/>
  <c r="Z176" i="5"/>
  <c r="AB174" i="5"/>
  <c r="AD174" i="5"/>
  <c r="T179" i="5"/>
  <c r="L180" i="5" a="1"/>
  <c r="L180" i="5" s="1"/>
  <c r="V261" i="5"/>
  <c r="H178" i="5"/>
  <c r="S177" i="5"/>
  <c r="R178" i="5"/>
  <c r="U177" i="5"/>
  <c r="X177" i="5" s="1"/>
  <c r="Y177" i="5" s="1"/>
  <c r="AA175" i="5"/>
  <c r="AC174" i="5"/>
  <c r="AE174" i="5" s="1"/>
  <c r="AF174" i="5" s="1"/>
  <c r="W260" i="5"/>
  <c r="AF173" i="4"/>
  <c r="AG194" i="4" s="1"/>
  <c r="Z176" i="4"/>
  <c r="U177" i="4"/>
  <c r="X177" i="4" s="1"/>
  <c r="Y177" i="4" s="1"/>
  <c r="R178" i="4"/>
  <c r="T179" i="4"/>
  <c r="L180" i="4" a="1"/>
  <c r="L180" i="4" s="1"/>
  <c r="W260" i="4"/>
  <c r="AD174" i="4"/>
  <c r="AB174" i="4"/>
  <c r="AA175" i="4"/>
  <c r="AC174" i="4"/>
  <c r="AE174" i="4" s="1"/>
  <c r="V261" i="4"/>
  <c r="H178" i="4"/>
  <c r="S177" i="4"/>
  <c r="Z176" i="1"/>
  <c r="AF173" i="1"/>
  <c r="AD174" i="1"/>
  <c r="AB174" i="1"/>
  <c r="W260" i="1"/>
  <c r="AG194" i="1"/>
  <c r="V261" i="1"/>
  <c r="S177" i="1"/>
  <c r="H178" i="1"/>
  <c r="U177" i="1"/>
  <c r="X177" i="1" s="1"/>
  <c r="Y177" i="1" s="1"/>
  <c r="R178" i="1"/>
  <c r="AC174" i="1"/>
  <c r="AE174" i="1" s="1"/>
  <c r="AA175" i="1"/>
  <c r="T179" i="1"/>
  <c r="L180" i="1" a="1"/>
  <c r="L180" i="1" s="1"/>
  <c r="AF174" i="11" l="1"/>
  <c r="AG195" i="11" s="1"/>
  <c r="Z177" i="11"/>
  <c r="V262" i="11"/>
  <c r="S178" i="11"/>
  <c r="H179" i="11"/>
  <c r="T180" i="11"/>
  <c r="L181" i="11" a="1"/>
  <c r="L181" i="11" s="1"/>
  <c r="W261" i="11"/>
  <c r="AA176" i="11"/>
  <c r="AC175" i="11"/>
  <c r="AE175" i="11" s="1"/>
  <c r="AF175" i="11" s="1"/>
  <c r="AD175" i="11"/>
  <c r="AB175" i="11"/>
  <c r="R179" i="11"/>
  <c r="U178" i="11"/>
  <c r="X178" i="11" s="1"/>
  <c r="Y178" i="11" s="1"/>
  <c r="AF174" i="10"/>
  <c r="AG195" i="10" s="1"/>
  <c r="Z177" i="10"/>
  <c r="AD175" i="10"/>
  <c r="AB175" i="10"/>
  <c r="R179" i="10"/>
  <c r="U178" i="10"/>
  <c r="X178" i="10" s="1"/>
  <c r="Y178" i="10" s="1"/>
  <c r="AA176" i="10"/>
  <c r="AC175" i="10"/>
  <c r="AE175" i="10" s="1"/>
  <c r="L180" i="10" a="1"/>
  <c r="L180" i="10" s="1"/>
  <c r="T179" i="10"/>
  <c r="V262" i="10"/>
  <c r="H179" i="10"/>
  <c r="S178" i="10"/>
  <c r="W261" i="10"/>
  <c r="AF174" i="9"/>
  <c r="AG195" i="9" s="1"/>
  <c r="Z177" i="9"/>
  <c r="V262" i="9"/>
  <c r="H179" i="9"/>
  <c r="S178" i="9"/>
  <c r="T179" i="9"/>
  <c r="L180" i="9" a="1"/>
  <c r="L180" i="9" s="1"/>
  <c r="W261" i="9"/>
  <c r="R179" i="9"/>
  <c r="U178" i="9"/>
  <c r="X178" i="9" s="1"/>
  <c r="Y178" i="9" s="1"/>
  <c r="AA176" i="9"/>
  <c r="AC175" i="9"/>
  <c r="AE175" i="9" s="1"/>
  <c r="AB175" i="9"/>
  <c r="AD175" i="9"/>
  <c r="AF174" i="8"/>
  <c r="AG195" i="8" s="1"/>
  <c r="Z177" i="8"/>
  <c r="AD175" i="8"/>
  <c r="AB175" i="8"/>
  <c r="V262" i="8"/>
  <c r="H179" i="8"/>
  <c r="S178" i="8"/>
  <c r="W261" i="8"/>
  <c r="L181" i="8" a="1"/>
  <c r="L181" i="8" s="1"/>
  <c r="T180" i="8"/>
  <c r="AC175" i="8"/>
  <c r="AE175" i="8" s="1"/>
  <c r="AA176" i="8"/>
  <c r="R179" i="8"/>
  <c r="U178" i="8"/>
  <c r="X178" i="8" s="1"/>
  <c r="Y178" i="8" s="1"/>
  <c r="AG195" i="7"/>
  <c r="Z177" i="7"/>
  <c r="AD175" i="7"/>
  <c r="AB175" i="7"/>
  <c r="W261" i="7"/>
  <c r="T179" i="7"/>
  <c r="L180" i="7" a="1"/>
  <c r="L180" i="7" s="1"/>
  <c r="V262" i="7"/>
  <c r="S178" i="7"/>
  <c r="H179" i="7"/>
  <c r="U178" i="7"/>
  <c r="X178" i="7" s="1"/>
  <c r="Y178" i="7" s="1"/>
  <c r="R179" i="7"/>
  <c r="AA176" i="7"/>
  <c r="AC175" i="7"/>
  <c r="AE175" i="7" s="1"/>
  <c r="AG195" i="6"/>
  <c r="Z177" i="6"/>
  <c r="AD175" i="6"/>
  <c r="AB175" i="6"/>
  <c r="V262" i="6"/>
  <c r="H179" i="6"/>
  <c r="S178" i="6"/>
  <c r="T180" i="6"/>
  <c r="L181" i="6" a="1"/>
  <c r="L181" i="6" s="1"/>
  <c r="AC175" i="6"/>
  <c r="AE175" i="6" s="1"/>
  <c r="AA176" i="6"/>
  <c r="W261" i="6"/>
  <c r="R179" i="6"/>
  <c r="U178" i="6"/>
  <c r="X178" i="6" s="1"/>
  <c r="Y178" i="6" s="1"/>
  <c r="AG195" i="5"/>
  <c r="Z177" i="5"/>
  <c r="R179" i="5"/>
  <c r="U178" i="5"/>
  <c r="X178" i="5" s="1"/>
  <c r="Y178" i="5" s="1"/>
  <c r="AD175" i="5"/>
  <c r="AB175" i="5"/>
  <c r="T180" i="5"/>
  <c r="L181" i="5" a="1"/>
  <c r="L181" i="5" s="1"/>
  <c r="AC175" i="5"/>
  <c r="AE175" i="5" s="1"/>
  <c r="AA176" i="5"/>
  <c r="V262" i="5"/>
  <c r="S178" i="5"/>
  <c r="H179" i="5"/>
  <c r="W261" i="5"/>
  <c r="AF174" i="4"/>
  <c r="AG195" i="4"/>
  <c r="Z177" i="4"/>
  <c r="L181" i="4" a="1"/>
  <c r="L181" i="4" s="1"/>
  <c r="T180" i="4"/>
  <c r="R179" i="4"/>
  <c r="U178" i="4"/>
  <c r="X178" i="4" s="1"/>
  <c r="Y178" i="4" s="1"/>
  <c r="AC175" i="4"/>
  <c r="AE175" i="4" s="1"/>
  <c r="AA176" i="4"/>
  <c r="AB175" i="4"/>
  <c r="AD175" i="4"/>
  <c r="V262" i="4"/>
  <c r="H179" i="4"/>
  <c r="S178" i="4"/>
  <c r="W261" i="4"/>
  <c r="Z177" i="1"/>
  <c r="AD175" i="1"/>
  <c r="AB175" i="1"/>
  <c r="AF174" i="1"/>
  <c r="V262" i="1"/>
  <c r="H179" i="1"/>
  <c r="S178" i="1"/>
  <c r="W261" i="1"/>
  <c r="U178" i="1"/>
  <c r="X178" i="1" s="1"/>
  <c r="Y178" i="1" s="1"/>
  <c r="R179" i="1"/>
  <c r="AG195" i="1"/>
  <c r="AC175" i="1"/>
  <c r="AE175" i="1" s="1"/>
  <c r="AA176" i="1"/>
  <c r="L181" i="1" a="1"/>
  <c r="L181" i="1" s="1"/>
  <c r="T180" i="1"/>
  <c r="AG196" i="11" l="1"/>
  <c r="Z178" i="11"/>
  <c r="R180" i="11"/>
  <c r="U179" i="11"/>
  <c r="X179" i="11" s="1"/>
  <c r="Y179" i="11" s="1"/>
  <c r="L182" i="11" a="1"/>
  <c r="L182" i="11" s="1"/>
  <c r="T181" i="11"/>
  <c r="AB176" i="11"/>
  <c r="AD176" i="11"/>
  <c r="V263" i="11"/>
  <c r="S179" i="11"/>
  <c r="H180" i="11"/>
  <c r="W262" i="11"/>
  <c r="AC176" i="11"/>
  <c r="AE176" i="11" s="1"/>
  <c r="AA177" i="11"/>
  <c r="AF175" i="10"/>
  <c r="AG196" i="10"/>
  <c r="Z178" i="10"/>
  <c r="V263" i="10"/>
  <c r="H180" i="10"/>
  <c r="S179" i="10"/>
  <c r="W262" i="10"/>
  <c r="R180" i="10"/>
  <c r="U179" i="10"/>
  <c r="X179" i="10" s="1"/>
  <c r="Y179" i="10" s="1"/>
  <c r="T180" i="10"/>
  <c r="L181" i="10" a="1"/>
  <c r="L181" i="10" s="1"/>
  <c r="AB176" i="10"/>
  <c r="AD176" i="10"/>
  <c r="AA177" i="10"/>
  <c r="AC176" i="10"/>
  <c r="AE176" i="10" s="1"/>
  <c r="AF176" i="10" s="1"/>
  <c r="AF175" i="9"/>
  <c r="AG196" i="9" s="1"/>
  <c r="Z178" i="9"/>
  <c r="AD176" i="9"/>
  <c r="AB176" i="9"/>
  <c r="R180" i="9"/>
  <c r="U179" i="9"/>
  <c r="X179" i="9" s="1"/>
  <c r="Y179" i="9" s="1"/>
  <c r="V263" i="9"/>
  <c r="S179" i="9"/>
  <c r="H180" i="9"/>
  <c r="W262" i="9"/>
  <c r="AC176" i="9"/>
  <c r="AE176" i="9" s="1"/>
  <c r="AA177" i="9"/>
  <c r="T180" i="9"/>
  <c r="L181" i="9" a="1"/>
  <c r="L181" i="9" s="1"/>
  <c r="AF175" i="8"/>
  <c r="AG196" i="8" s="1"/>
  <c r="Z178" i="8"/>
  <c r="AD176" i="8"/>
  <c r="AB176" i="8"/>
  <c r="W262" i="8"/>
  <c r="T181" i="8"/>
  <c r="L182" i="8" a="1"/>
  <c r="L182" i="8" s="1"/>
  <c r="AA177" i="8"/>
  <c r="AC176" i="8"/>
  <c r="AE176" i="8" s="1"/>
  <c r="AF176" i="8" s="1"/>
  <c r="V263" i="8"/>
  <c r="H180" i="8"/>
  <c r="S179" i="8"/>
  <c r="R180" i="8"/>
  <c r="U179" i="8"/>
  <c r="X179" i="8" s="1"/>
  <c r="Y179" i="8" s="1"/>
  <c r="AF175" i="7"/>
  <c r="AG196" i="7" s="1"/>
  <c r="Z178" i="7"/>
  <c r="AD176" i="7"/>
  <c r="AB176" i="7"/>
  <c r="V263" i="7"/>
  <c r="H180" i="7"/>
  <c r="S179" i="7"/>
  <c r="L181" i="7" a="1"/>
  <c r="L181" i="7" s="1"/>
  <c r="T180" i="7"/>
  <c r="AC176" i="7"/>
  <c r="AE176" i="7" s="1"/>
  <c r="AF176" i="7" s="1"/>
  <c r="AA177" i="7"/>
  <c r="U179" i="7"/>
  <c r="X179" i="7" s="1"/>
  <c r="Y179" i="7" s="1"/>
  <c r="R180" i="7"/>
  <c r="W262" i="7"/>
  <c r="AF175" i="6"/>
  <c r="AG196" i="6" s="1"/>
  <c r="Z178" i="6"/>
  <c r="L182" i="6" a="1"/>
  <c r="L182" i="6" s="1"/>
  <c r="T181" i="6"/>
  <c r="AD176" i="6"/>
  <c r="AB176" i="6"/>
  <c r="V263" i="6"/>
  <c r="H180" i="6"/>
  <c r="S179" i="6"/>
  <c r="AC176" i="6"/>
  <c r="AE176" i="6" s="1"/>
  <c r="AA177" i="6"/>
  <c r="W262" i="6"/>
  <c r="R180" i="6"/>
  <c r="U179" i="6"/>
  <c r="X179" i="6" s="1"/>
  <c r="Y179" i="6" s="1"/>
  <c r="AF175" i="5"/>
  <c r="AG196" i="5" s="1"/>
  <c r="Z178" i="5"/>
  <c r="L182" i="5" a="1"/>
  <c r="L182" i="5" s="1"/>
  <c r="T181" i="5"/>
  <c r="V263" i="5"/>
  <c r="S179" i="5"/>
  <c r="H180" i="5"/>
  <c r="AD176" i="5"/>
  <c r="AB176" i="5"/>
  <c r="U179" i="5"/>
  <c r="X179" i="5" s="1"/>
  <c r="Y179" i="5" s="1"/>
  <c r="R180" i="5"/>
  <c r="W262" i="5"/>
  <c r="AC176" i="5"/>
  <c r="AE176" i="5" s="1"/>
  <c r="AF176" i="5" s="1"/>
  <c r="AA177" i="5"/>
  <c r="AF175" i="4"/>
  <c r="AG196" i="4" s="1"/>
  <c r="Z178" i="4"/>
  <c r="V263" i="4"/>
  <c r="H180" i="4"/>
  <c r="S179" i="4"/>
  <c r="W262" i="4"/>
  <c r="AD176" i="4"/>
  <c r="AB176" i="4"/>
  <c r="R180" i="4"/>
  <c r="U179" i="4"/>
  <c r="X179" i="4" s="1"/>
  <c r="Y179" i="4" s="1"/>
  <c r="AC176" i="4"/>
  <c r="AE176" i="4" s="1"/>
  <c r="AA177" i="4"/>
  <c r="L182" i="4" a="1"/>
  <c r="L182" i="4" s="1"/>
  <c r="T181" i="4"/>
  <c r="Z178" i="1"/>
  <c r="U179" i="1"/>
  <c r="X179" i="1" s="1"/>
  <c r="Y179" i="1" s="1"/>
  <c r="R180" i="1"/>
  <c r="W262" i="1"/>
  <c r="AD176" i="1"/>
  <c r="AB176" i="1"/>
  <c r="AF175" i="1"/>
  <c r="V263" i="1"/>
  <c r="H180" i="1"/>
  <c r="S179" i="1"/>
  <c r="AG196" i="1"/>
  <c r="AC176" i="1"/>
  <c r="AE176" i="1" s="1"/>
  <c r="AA177" i="1"/>
  <c r="L182" i="1" a="1"/>
  <c r="L182" i="1" s="1"/>
  <c r="T181" i="1"/>
  <c r="AF176" i="11" l="1"/>
  <c r="AG197" i="11"/>
  <c r="Z179" i="11"/>
  <c r="L183" i="11" a="1"/>
  <c r="L183" i="11" s="1"/>
  <c r="T182" i="11"/>
  <c r="V264" i="11"/>
  <c r="S180" i="11"/>
  <c r="H181" i="11"/>
  <c r="AD177" i="11"/>
  <c r="AB177" i="11"/>
  <c r="U180" i="11"/>
  <c r="X180" i="11" s="1"/>
  <c r="Y180" i="11" s="1"/>
  <c r="R181" i="11"/>
  <c r="W263" i="11"/>
  <c r="AC177" i="11"/>
  <c r="AE177" i="11" s="1"/>
  <c r="AA178" i="11"/>
  <c r="AG197" i="10"/>
  <c r="Z179" i="10"/>
  <c r="T181" i="10"/>
  <c r="L182" i="10" a="1"/>
  <c r="L182" i="10" s="1"/>
  <c r="R181" i="10"/>
  <c r="U180" i="10"/>
  <c r="X180" i="10" s="1"/>
  <c r="Y180" i="10" s="1"/>
  <c r="V264" i="10"/>
  <c r="S180" i="10"/>
  <c r="H181" i="10"/>
  <c r="W263" i="10"/>
  <c r="AC177" i="10"/>
  <c r="AE177" i="10" s="1"/>
  <c r="AA178" i="10"/>
  <c r="AD177" i="10"/>
  <c r="AB177" i="10"/>
  <c r="AF176" i="9"/>
  <c r="AG197" i="9" s="1"/>
  <c r="Z179" i="9"/>
  <c r="AD177" i="9"/>
  <c r="AB177" i="9"/>
  <c r="U180" i="9"/>
  <c r="X180" i="9" s="1"/>
  <c r="Y180" i="9" s="1"/>
  <c r="R181" i="9"/>
  <c r="V264" i="9"/>
  <c r="S180" i="9"/>
  <c r="H181" i="9"/>
  <c r="W263" i="9"/>
  <c r="AC177" i="9"/>
  <c r="AE177" i="9" s="1"/>
  <c r="AF177" i="9" s="1"/>
  <c r="AA178" i="9"/>
  <c r="L182" i="9" a="1"/>
  <c r="L182" i="9" s="1"/>
  <c r="T181" i="9"/>
  <c r="AG197" i="8"/>
  <c r="Z179" i="8"/>
  <c r="W263" i="8"/>
  <c r="V264" i="8"/>
  <c r="H181" i="8"/>
  <c r="S180" i="8"/>
  <c r="AA178" i="8"/>
  <c r="AC177" i="8"/>
  <c r="AE177" i="8" s="1"/>
  <c r="L183" i="8" a="1"/>
  <c r="L183" i="8" s="1"/>
  <c r="T182" i="8"/>
  <c r="AB177" i="8"/>
  <c r="AD177" i="8"/>
  <c r="U180" i="8"/>
  <c r="X180" i="8" s="1"/>
  <c r="Y180" i="8" s="1"/>
  <c r="R181" i="8"/>
  <c r="AG197" i="7"/>
  <c r="Z179" i="7"/>
  <c r="W263" i="7"/>
  <c r="AD177" i="7"/>
  <c r="AB177" i="7"/>
  <c r="L182" i="7" a="1"/>
  <c r="L182" i="7" s="1"/>
  <c r="T181" i="7"/>
  <c r="AC177" i="7"/>
  <c r="AE177" i="7" s="1"/>
  <c r="AA178" i="7"/>
  <c r="U180" i="7"/>
  <c r="X180" i="7" s="1"/>
  <c r="Y180" i="7" s="1"/>
  <c r="R181" i="7"/>
  <c r="V264" i="7"/>
  <c r="H181" i="7"/>
  <c r="S180" i="7"/>
  <c r="AF176" i="6"/>
  <c r="AG197" i="6"/>
  <c r="Z179" i="6"/>
  <c r="AD177" i="6"/>
  <c r="AB177" i="6"/>
  <c r="V264" i="6"/>
  <c r="S180" i="6"/>
  <c r="H181" i="6"/>
  <c r="W263" i="6"/>
  <c r="T182" i="6"/>
  <c r="L183" i="6" a="1"/>
  <c r="L183" i="6" s="1"/>
  <c r="AA178" i="6"/>
  <c r="AC177" i="6"/>
  <c r="AE177" i="6" s="1"/>
  <c r="AF177" i="6" s="1"/>
  <c r="R181" i="6"/>
  <c r="U180" i="6"/>
  <c r="X180" i="6" s="1"/>
  <c r="Y180" i="6" s="1"/>
  <c r="AG197" i="5"/>
  <c r="Z179" i="5"/>
  <c r="U180" i="5"/>
  <c r="X180" i="5" s="1"/>
  <c r="Y180" i="5" s="1"/>
  <c r="R181" i="5"/>
  <c r="V264" i="5"/>
  <c r="H181" i="5"/>
  <c r="S180" i="5"/>
  <c r="W263" i="5"/>
  <c r="L183" i="5" a="1"/>
  <c r="L183" i="5" s="1"/>
  <c r="T182" i="5"/>
  <c r="AD177" i="5"/>
  <c r="AB177" i="5"/>
  <c r="AC177" i="5"/>
  <c r="AE177" i="5" s="1"/>
  <c r="AA178" i="5"/>
  <c r="AF176" i="4"/>
  <c r="AG197" i="4"/>
  <c r="Z179" i="4"/>
  <c r="U180" i="4"/>
  <c r="X180" i="4" s="1"/>
  <c r="Y180" i="4" s="1"/>
  <c r="R181" i="4"/>
  <c r="V264" i="4"/>
  <c r="S180" i="4"/>
  <c r="H181" i="4"/>
  <c r="W263" i="4"/>
  <c r="AC177" i="4"/>
  <c r="AE177" i="4" s="1"/>
  <c r="AA178" i="4"/>
  <c r="L183" i="4" a="1"/>
  <c r="L183" i="4" s="1"/>
  <c r="T182" i="4"/>
  <c r="AD177" i="4"/>
  <c r="AB177" i="4"/>
  <c r="Z179" i="1"/>
  <c r="AD177" i="1"/>
  <c r="AB177" i="1"/>
  <c r="V264" i="1"/>
  <c r="H181" i="1"/>
  <c r="S180" i="1"/>
  <c r="AF176" i="1"/>
  <c r="AG197" i="1" s="1"/>
  <c r="W263" i="1"/>
  <c r="U180" i="1"/>
  <c r="X180" i="1" s="1"/>
  <c r="Y180" i="1" s="1"/>
  <c r="R181" i="1"/>
  <c r="AA178" i="1"/>
  <c r="AC177" i="1"/>
  <c r="AE177" i="1" s="1"/>
  <c r="L183" i="1" a="1"/>
  <c r="L183" i="1" s="1"/>
  <c r="T182" i="1"/>
  <c r="AF177" i="11" l="1"/>
  <c r="AG198" i="11" s="1"/>
  <c r="Z180" i="11"/>
  <c r="W264" i="11"/>
  <c r="U181" i="11"/>
  <c r="X181" i="11" s="1"/>
  <c r="Y181" i="11" s="1"/>
  <c r="R182" i="11"/>
  <c r="L184" i="11" a="1"/>
  <c r="L184" i="11" s="1"/>
  <c r="T183" i="11"/>
  <c r="AA179" i="11"/>
  <c r="AC178" i="11"/>
  <c r="AE178" i="11" s="1"/>
  <c r="AF178" i="11" s="1"/>
  <c r="AD178" i="11"/>
  <c r="AB178" i="11"/>
  <c r="V265" i="11"/>
  <c r="H182" i="11"/>
  <c r="S181" i="11"/>
  <c r="AF177" i="10"/>
  <c r="AG198" i="10" s="1"/>
  <c r="Z180" i="10"/>
  <c r="T182" i="10"/>
  <c r="L183" i="10" a="1"/>
  <c r="L183" i="10" s="1"/>
  <c r="AA179" i="10"/>
  <c r="AC178" i="10"/>
  <c r="AE178" i="10" s="1"/>
  <c r="V265" i="10"/>
  <c r="S181" i="10"/>
  <c r="H182" i="10"/>
  <c r="W264" i="10"/>
  <c r="U181" i="10"/>
  <c r="X181" i="10" s="1"/>
  <c r="Y181" i="10" s="1"/>
  <c r="R182" i="10"/>
  <c r="AD178" i="10"/>
  <c r="AB178" i="10"/>
  <c r="AG198" i="9"/>
  <c r="Z180" i="9"/>
  <c r="V265" i="9"/>
  <c r="H182" i="9"/>
  <c r="S181" i="9"/>
  <c r="W264" i="9"/>
  <c r="U181" i="9"/>
  <c r="X181" i="9" s="1"/>
  <c r="Y181" i="9" s="1"/>
  <c r="R182" i="9"/>
  <c r="L183" i="9" a="1"/>
  <c r="L183" i="9" s="1"/>
  <c r="T182" i="9"/>
  <c r="AC178" i="9"/>
  <c r="AE178" i="9" s="1"/>
  <c r="AA179" i="9"/>
  <c r="AD178" i="9"/>
  <c r="AB178" i="9"/>
  <c r="AF177" i="8"/>
  <c r="AG198" i="8" s="1"/>
  <c r="Z180" i="8"/>
  <c r="T183" i="8"/>
  <c r="L184" i="8" a="1"/>
  <c r="L184" i="8" s="1"/>
  <c r="V265" i="8"/>
  <c r="S181" i="8"/>
  <c r="H182" i="8"/>
  <c r="AC178" i="8"/>
  <c r="AE178" i="8" s="1"/>
  <c r="AF178" i="8" s="1"/>
  <c r="AA179" i="8"/>
  <c r="AD178" i="8"/>
  <c r="AB178" i="8"/>
  <c r="W264" i="8"/>
  <c r="R182" i="8"/>
  <c r="U181" i="8"/>
  <c r="X181" i="8" s="1"/>
  <c r="Y181" i="8" s="1"/>
  <c r="AF177" i="7"/>
  <c r="AG198" i="7" s="1"/>
  <c r="Z180" i="7"/>
  <c r="AD178" i="7"/>
  <c r="AB178" i="7"/>
  <c r="U181" i="7"/>
  <c r="X181" i="7" s="1"/>
  <c r="Y181" i="7" s="1"/>
  <c r="R182" i="7"/>
  <c r="L183" i="7" a="1"/>
  <c r="L183" i="7" s="1"/>
  <c r="T182" i="7"/>
  <c r="V265" i="7"/>
  <c r="H182" i="7"/>
  <c r="S181" i="7"/>
  <c r="AC178" i="7"/>
  <c r="AE178" i="7" s="1"/>
  <c r="AF178" i="7" s="1"/>
  <c r="AA179" i="7"/>
  <c r="W264" i="7"/>
  <c r="AG198" i="6"/>
  <c r="Z180" i="6"/>
  <c r="AD178" i="6"/>
  <c r="AB178" i="6"/>
  <c r="T183" i="6"/>
  <c r="L184" i="6" a="1"/>
  <c r="L184" i="6" s="1"/>
  <c r="AC178" i="6"/>
  <c r="AE178" i="6" s="1"/>
  <c r="AA179" i="6"/>
  <c r="V265" i="6"/>
  <c r="S181" i="6"/>
  <c r="H182" i="6"/>
  <c r="W264" i="6"/>
  <c r="R182" i="6"/>
  <c r="U181" i="6"/>
  <c r="X181" i="6" s="1"/>
  <c r="Y181" i="6" s="1"/>
  <c r="AF177" i="5"/>
  <c r="AG198" i="5" s="1"/>
  <c r="Z180" i="5"/>
  <c r="L184" i="5" a="1"/>
  <c r="L184" i="5" s="1"/>
  <c r="T183" i="5"/>
  <c r="V265" i="5"/>
  <c r="H182" i="5"/>
  <c r="S181" i="5"/>
  <c r="AC178" i="5"/>
  <c r="AE178" i="5" s="1"/>
  <c r="AA179" i="5"/>
  <c r="W264" i="5"/>
  <c r="U181" i="5"/>
  <c r="X181" i="5" s="1"/>
  <c r="Y181" i="5" s="1"/>
  <c r="R182" i="5"/>
  <c r="AD178" i="5"/>
  <c r="AB178" i="5"/>
  <c r="AF177" i="4"/>
  <c r="AG198" i="4" s="1"/>
  <c r="Z180" i="4"/>
  <c r="AD178" i="4"/>
  <c r="AB178" i="4"/>
  <c r="R182" i="4"/>
  <c r="U181" i="4"/>
  <c r="X181" i="4" s="1"/>
  <c r="Y181" i="4" s="1"/>
  <c r="L184" i="4" a="1"/>
  <c r="L184" i="4" s="1"/>
  <c r="T183" i="4"/>
  <c r="V265" i="4"/>
  <c r="H182" i="4"/>
  <c r="S181" i="4"/>
  <c r="AA179" i="4"/>
  <c r="AC178" i="4"/>
  <c r="AE178" i="4" s="1"/>
  <c r="W264" i="4"/>
  <c r="Z180" i="1"/>
  <c r="AF177" i="1"/>
  <c r="V265" i="1"/>
  <c r="H182" i="1"/>
  <c r="S181" i="1"/>
  <c r="AD178" i="1"/>
  <c r="AB178" i="1"/>
  <c r="U181" i="1"/>
  <c r="X181" i="1" s="1"/>
  <c r="Y181" i="1" s="1"/>
  <c r="R182" i="1"/>
  <c r="W264" i="1"/>
  <c r="AG198" i="1"/>
  <c r="AC178" i="1"/>
  <c r="AE178" i="1" s="1"/>
  <c r="AA179" i="1"/>
  <c r="L184" i="1" a="1"/>
  <c r="L184" i="1" s="1"/>
  <c r="T183" i="1"/>
  <c r="AG199" i="11" l="1"/>
  <c r="Z181" i="11"/>
  <c r="AD179" i="11"/>
  <c r="AB179" i="11"/>
  <c r="T184" i="11"/>
  <c r="L185" i="11" a="1"/>
  <c r="L185" i="11" s="1"/>
  <c r="V266" i="11"/>
  <c r="H183" i="11"/>
  <c r="S182" i="11"/>
  <c r="R183" i="11"/>
  <c r="U182" i="11"/>
  <c r="X182" i="11" s="1"/>
  <c r="Y182" i="11" s="1"/>
  <c r="W265" i="11"/>
  <c r="AA180" i="11"/>
  <c r="AC179" i="11"/>
  <c r="AE179" i="11" s="1"/>
  <c r="AF178" i="10"/>
  <c r="AG199" i="10" s="1"/>
  <c r="Z181" i="10"/>
  <c r="R183" i="10"/>
  <c r="U182" i="10"/>
  <c r="X182" i="10" s="1"/>
  <c r="Y182" i="10" s="1"/>
  <c r="AD179" i="10"/>
  <c r="AB179" i="10"/>
  <c r="L184" i="10" a="1"/>
  <c r="L184" i="10" s="1"/>
  <c r="T183" i="10"/>
  <c r="V266" i="10"/>
  <c r="H183" i="10"/>
  <c r="S182" i="10"/>
  <c r="AC179" i="10"/>
  <c r="AE179" i="10" s="1"/>
  <c r="AA180" i="10"/>
  <c r="W265" i="10"/>
  <c r="AF178" i="9"/>
  <c r="AG199" i="9" s="1"/>
  <c r="Z181" i="9"/>
  <c r="AD179" i="9"/>
  <c r="AB179" i="9"/>
  <c r="L184" i="9" a="1"/>
  <c r="L184" i="9" s="1"/>
  <c r="T183" i="9"/>
  <c r="V266" i="9"/>
  <c r="H183" i="9"/>
  <c r="S182" i="9"/>
  <c r="W265" i="9"/>
  <c r="R183" i="9"/>
  <c r="U182" i="9"/>
  <c r="X182" i="9" s="1"/>
  <c r="Y182" i="9" s="1"/>
  <c r="AC179" i="9"/>
  <c r="AE179" i="9" s="1"/>
  <c r="AF179" i="9" s="1"/>
  <c r="AA180" i="9"/>
  <c r="AG199" i="8"/>
  <c r="Z181" i="8"/>
  <c r="L185" i="8" a="1"/>
  <c r="L185" i="8" s="1"/>
  <c r="T184" i="8"/>
  <c r="AA180" i="8"/>
  <c r="AC179" i="8"/>
  <c r="AE179" i="8" s="1"/>
  <c r="AD179" i="8"/>
  <c r="AB179" i="8"/>
  <c r="V266" i="8"/>
  <c r="S182" i="8"/>
  <c r="H183" i="8"/>
  <c r="U182" i="8"/>
  <c r="X182" i="8" s="1"/>
  <c r="Y182" i="8" s="1"/>
  <c r="R183" i="8"/>
  <c r="W265" i="8"/>
  <c r="AG199" i="7"/>
  <c r="Z181" i="7"/>
  <c r="V266" i="7"/>
  <c r="H183" i="7"/>
  <c r="S182" i="7"/>
  <c r="AB179" i="7"/>
  <c r="AD179" i="7"/>
  <c r="W265" i="7"/>
  <c r="AC179" i="7"/>
  <c r="AE179" i="7" s="1"/>
  <c r="AA180" i="7"/>
  <c r="L184" i="7" a="1"/>
  <c r="L184" i="7" s="1"/>
  <c r="T183" i="7"/>
  <c r="U182" i="7"/>
  <c r="X182" i="7" s="1"/>
  <c r="Y182" i="7" s="1"/>
  <c r="R183" i="7"/>
  <c r="AF178" i="6"/>
  <c r="AG199" i="6" s="1"/>
  <c r="Z181" i="6"/>
  <c r="W265" i="6"/>
  <c r="T184" i="6"/>
  <c r="L185" i="6" a="1"/>
  <c r="L185" i="6" s="1"/>
  <c r="AC179" i="6"/>
  <c r="AE179" i="6" s="1"/>
  <c r="AA180" i="6"/>
  <c r="V266" i="6"/>
  <c r="S182" i="6"/>
  <c r="H183" i="6"/>
  <c r="AD179" i="6"/>
  <c r="AB179" i="6"/>
  <c r="U182" i="6"/>
  <c r="X182" i="6" s="1"/>
  <c r="Y182" i="6" s="1"/>
  <c r="R183" i="6"/>
  <c r="AF178" i="5"/>
  <c r="AG199" i="5"/>
  <c r="Z181" i="5"/>
  <c r="AD179" i="5"/>
  <c r="AB179" i="5"/>
  <c r="W265" i="5"/>
  <c r="L185" i="5" a="1"/>
  <c r="L185" i="5" s="1"/>
  <c r="T184" i="5"/>
  <c r="V266" i="5"/>
  <c r="H183" i="5"/>
  <c r="S182" i="5"/>
  <c r="AC179" i="5"/>
  <c r="AE179" i="5" s="1"/>
  <c r="AA180" i="5"/>
  <c r="U182" i="5"/>
  <c r="X182" i="5" s="1"/>
  <c r="Y182" i="5" s="1"/>
  <c r="R183" i="5"/>
  <c r="AF178" i="4"/>
  <c r="AG199" i="4" s="1"/>
  <c r="Z181" i="4"/>
  <c r="L185" i="4" a="1"/>
  <c r="L185" i="4" s="1"/>
  <c r="T184" i="4"/>
  <c r="AD179" i="4"/>
  <c r="AB179" i="4"/>
  <c r="W265" i="4"/>
  <c r="AA180" i="4"/>
  <c r="AC179" i="4"/>
  <c r="AE179" i="4" s="1"/>
  <c r="V266" i="4"/>
  <c r="S182" i="4"/>
  <c r="H183" i="4"/>
  <c r="R183" i="4"/>
  <c r="U182" i="4"/>
  <c r="X182" i="4" s="1"/>
  <c r="Y182" i="4" s="1"/>
  <c r="Z181" i="1"/>
  <c r="AF178" i="1"/>
  <c r="AD179" i="1"/>
  <c r="AB179" i="1"/>
  <c r="V266" i="1"/>
  <c r="S182" i="1"/>
  <c r="H183" i="1"/>
  <c r="U182" i="1"/>
  <c r="X182" i="1" s="1"/>
  <c r="Y182" i="1" s="1"/>
  <c r="R183" i="1"/>
  <c r="AG199" i="1"/>
  <c r="W265" i="1"/>
  <c r="AA180" i="1"/>
  <c r="AC179" i="1"/>
  <c r="AE179" i="1" s="1"/>
  <c r="L185" i="1" a="1"/>
  <c r="L185" i="1" s="1"/>
  <c r="T184" i="1"/>
  <c r="AF179" i="11" l="1"/>
  <c r="AG200" i="11"/>
  <c r="Z182" i="11"/>
  <c r="AD180" i="11"/>
  <c r="AB180" i="11"/>
  <c r="V267" i="11"/>
  <c r="S183" i="11"/>
  <c r="H184" i="11"/>
  <c r="T185" i="11"/>
  <c r="L186" i="11" a="1"/>
  <c r="L186" i="11" s="1"/>
  <c r="U183" i="11"/>
  <c r="X183" i="11" s="1"/>
  <c r="Y183" i="11" s="1"/>
  <c r="R184" i="11"/>
  <c r="W266" i="11"/>
  <c r="AC180" i="11"/>
  <c r="AE180" i="11" s="1"/>
  <c r="AF180" i="11" s="1"/>
  <c r="AA181" i="11"/>
  <c r="AF179" i="10"/>
  <c r="AG200" i="10" s="1"/>
  <c r="Z182" i="10"/>
  <c r="V267" i="10"/>
  <c r="S183" i="10"/>
  <c r="H184" i="10"/>
  <c r="U183" i="10"/>
  <c r="X183" i="10" s="1"/>
  <c r="Y183" i="10" s="1"/>
  <c r="R184" i="10"/>
  <c r="W266" i="10"/>
  <c r="AC180" i="10"/>
  <c r="AE180" i="10" s="1"/>
  <c r="AF180" i="10" s="1"/>
  <c r="AA181" i="10"/>
  <c r="L185" i="10" a="1"/>
  <c r="L185" i="10" s="1"/>
  <c r="T184" i="10"/>
  <c r="AD180" i="10"/>
  <c r="AB180" i="10"/>
  <c r="AG200" i="9"/>
  <c r="Z182" i="9"/>
  <c r="V267" i="9"/>
  <c r="H184" i="9"/>
  <c r="S183" i="9"/>
  <c r="W266" i="9"/>
  <c r="R184" i="9"/>
  <c r="U183" i="9"/>
  <c r="X183" i="9" s="1"/>
  <c r="Y183" i="9" s="1"/>
  <c r="L185" i="9" a="1"/>
  <c r="L185" i="9" s="1"/>
  <c r="T184" i="9"/>
  <c r="AC180" i="9"/>
  <c r="AE180" i="9" s="1"/>
  <c r="AA181" i="9"/>
  <c r="AD180" i="9"/>
  <c r="AB180" i="9"/>
  <c r="AF179" i="8"/>
  <c r="AG200" i="8" s="1"/>
  <c r="Z182" i="8"/>
  <c r="R184" i="8"/>
  <c r="U183" i="8"/>
  <c r="X183" i="8" s="1"/>
  <c r="Y183" i="8" s="1"/>
  <c r="V267" i="8"/>
  <c r="H184" i="8"/>
  <c r="S183" i="8"/>
  <c r="W266" i="8"/>
  <c r="T185" i="8"/>
  <c r="L186" i="8" a="1"/>
  <c r="L186" i="8" s="1"/>
  <c r="AC180" i="8"/>
  <c r="AE180" i="8" s="1"/>
  <c r="AA181" i="8"/>
  <c r="AB180" i="8"/>
  <c r="AD180" i="8"/>
  <c r="AF179" i="7"/>
  <c r="AG200" i="7"/>
  <c r="Z182" i="7"/>
  <c r="AD180" i="7"/>
  <c r="AB180" i="7"/>
  <c r="L185" i="7" a="1"/>
  <c r="L185" i="7" s="1"/>
  <c r="T184" i="7"/>
  <c r="V267" i="7"/>
  <c r="S183" i="7"/>
  <c r="H184" i="7"/>
  <c r="W266" i="7"/>
  <c r="R184" i="7"/>
  <c r="U183" i="7"/>
  <c r="X183" i="7" s="1"/>
  <c r="Y183" i="7" s="1"/>
  <c r="AA181" i="7"/>
  <c r="AC180" i="7"/>
  <c r="AE180" i="7" s="1"/>
  <c r="AF179" i="6"/>
  <c r="AG200" i="6" s="1"/>
  <c r="Z182" i="6"/>
  <c r="V267" i="6"/>
  <c r="H184" i="6"/>
  <c r="S183" i="6"/>
  <c r="L186" i="6" a="1"/>
  <c r="L186" i="6" s="1"/>
  <c r="T185" i="6"/>
  <c r="W266" i="6"/>
  <c r="AC180" i="6"/>
  <c r="AE180" i="6" s="1"/>
  <c r="AA181" i="6"/>
  <c r="AD180" i="6"/>
  <c r="AB180" i="6"/>
  <c r="U183" i="6"/>
  <c r="X183" i="6" s="1"/>
  <c r="Y183" i="6" s="1"/>
  <c r="R184" i="6"/>
  <c r="AF179" i="5"/>
  <c r="AG200" i="5" s="1"/>
  <c r="Z182" i="5"/>
  <c r="AD180" i="5"/>
  <c r="AB180" i="5"/>
  <c r="W266" i="5"/>
  <c r="V267" i="5"/>
  <c r="H184" i="5"/>
  <c r="S183" i="5"/>
  <c r="U183" i="5"/>
  <c r="X183" i="5" s="1"/>
  <c r="Y183" i="5" s="1"/>
  <c r="R184" i="5"/>
  <c r="AC180" i="5"/>
  <c r="AE180" i="5" s="1"/>
  <c r="AA181" i="5"/>
  <c r="L186" i="5" a="1"/>
  <c r="L186" i="5" s="1"/>
  <c r="T185" i="5"/>
  <c r="AF179" i="4"/>
  <c r="AG200" i="4" s="1"/>
  <c r="Z182" i="4"/>
  <c r="W266" i="4"/>
  <c r="T185" i="4"/>
  <c r="L186" i="4" a="1"/>
  <c r="L186" i="4" s="1"/>
  <c r="AA181" i="4"/>
  <c r="AC180" i="4"/>
  <c r="AE180" i="4" s="1"/>
  <c r="AD180" i="4"/>
  <c r="AB180" i="4"/>
  <c r="R184" i="4"/>
  <c r="U183" i="4"/>
  <c r="X183" i="4" s="1"/>
  <c r="Y183" i="4" s="1"/>
  <c r="V267" i="4"/>
  <c r="H184" i="4"/>
  <c r="S183" i="4"/>
  <c r="Z182" i="1"/>
  <c r="AD180" i="1"/>
  <c r="AB180" i="1"/>
  <c r="R184" i="1"/>
  <c r="U183" i="1"/>
  <c r="X183" i="1" s="1"/>
  <c r="Y183" i="1" s="1"/>
  <c r="V267" i="1"/>
  <c r="H184" i="1"/>
  <c r="S183" i="1"/>
  <c r="W266" i="1"/>
  <c r="AF179" i="1"/>
  <c r="AG200" i="1" s="1"/>
  <c r="AA181" i="1"/>
  <c r="AC180" i="1"/>
  <c r="AE180" i="1" s="1"/>
  <c r="T185" i="1"/>
  <c r="L186" i="1" a="1"/>
  <c r="L186" i="1" s="1"/>
  <c r="AG201" i="11" l="1"/>
  <c r="Z183" i="11"/>
  <c r="V268" i="11"/>
  <c r="H185" i="11"/>
  <c r="S184" i="11"/>
  <c r="W267" i="11"/>
  <c r="T186" i="11"/>
  <c r="L187" i="11" a="1"/>
  <c r="L187" i="11" s="1"/>
  <c r="AD181" i="11"/>
  <c r="AB181" i="11"/>
  <c r="AA182" i="11"/>
  <c r="AC181" i="11"/>
  <c r="AE181" i="11" s="1"/>
  <c r="R185" i="11"/>
  <c r="U184" i="11"/>
  <c r="X184" i="11" s="1"/>
  <c r="Y184" i="11" s="1"/>
  <c r="AG201" i="10"/>
  <c r="Z183" i="10"/>
  <c r="V268" i="10"/>
  <c r="H185" i="10"/>
  <c r="S184" i="10"/>
  <c r="L186" i="10" a="1"/>
  <c r="L186" i="10" s="1"/>
  <c r="T185" i="10"/>
  <c r="AD181" i="10"/>
  <c r="AB181" i="10"/>
  <c r="W267" i="10"/>
  <c r="AC181" i="10"/>
  <c r="AE181" i="10" s="1"/>
  <c r="AA182" i="10"/>
  <c r="U184" i="10"/>
  <c r="X184" i="10" s="1"/>
  <c r="Y184" i="10" s="1"/>
  <c r="R185" i="10"/>
  <c r="AF180" i="9"/>
  <c r="AG201" i="9" s="1"/>
  <c r="Z183" i="9"/>
  <c r="L186" i="9" a="1"/>
  <c r="L186" i="9" s="1"/>
  <c r="T185" i="9"/>
  <c r="V268" i="9"/>
  <c r="H185" i="9"/>
  <c r="S184" i="9"/>
  <c r="W267" i="9"/>
  <c r="U184" i="9"/>
  <c r="X184" i="9" s="1"/>
  <c r="Y184" i="9" s="1"/>
  <c r="R185" i="9"/>
  <c r="AA182" i="9"/>
  <c r="AC181" i="9"/>
  <c r="AE181" i="9" s="1"/>
  <c r="AF181" i="9" s="1"/>
  <c r="AD181" i="9"/>
  <c r="AB181" i="9"/>
  <c r="AF180" i="8"/>
  <c r="AG201" i="8" s="1"/>
  <c r="Z183" i="8"/>
  <c r="AD181" i="8"/>
  <c r="AB181" i="8"/>
  <c r="L187" i="8" a="1"/>
  <c r="L187" i="8" s="1"/>
  <c r="T186" i="8"/>
  <c r="V268" i="8"/>
  <c r="S184" i="8"/>
  <c r="H185" i="8"/>
  <c r="U184" i="8"/>
  <c r="X184" i="8" s="1"/>
  <c r="Y184" i="8" s="1"/>
  <c r="R185" i="8"/>
  <c r="AC181" i="8"/>
  <c r="AE181" i="8" s="1"/>
  <c r="AF181" i="8" s="1"/>
  <c r="AA182" i="8"/>
  <c r="W267" i="8"/>
  <c r="AF180" i="7"/>
  <c r="AG201" i="7" s="1"/>
  <c r="Z183" i="7"/>
  <c r="T185" i="7"/>
  <c r="L186" i="7" a="1"/>
  <c r="L186" i="7" s="1"/>
  <c r="R185" i="7"/>
  <c r="U184" i="7"/>
  <c r="X184" i="7" s="1"/>
  <c r="Y184" i="7" s="1"/>
  <c r="V268" i="7"/>
  <c r="H185" i="7"/>
  <c r="S184" i="7"/>
  <c r="W267" i="7"/>
  <c r="AA182" i="7"/>
  <c r="AC181" i="7"/>
  <c r="AE181" i="7" s="1"/>
  <c r="AF181" i="7" s="1"/>
  <c r="AB181" i="7"/>
  <c r="AD181" i="7"/>
  <c r="AF180" i="6"/>
  <c r="AG201" i="6"/>
  <c r="Z183" i="6"/>
  <c r="L187" i="6" a="1"/>
  <c r="L187" i="6" s="1"/>
  <c r="T186" i="6"/>
  <c r="V268" i="6"/>
  <c r="H185" i="6"/>
  <c r="S184" i="6"/>
  <c r="U184" i="6"/>
  <c r="X184" i="6" s="1"/>
  <c r="Y184" i="6" s="1"/>
  <c r="R185" i="6"/>
  <c r="AC181" i="6"/>
  <c r="AE181" i="6" s="1"/>
  <c r="AA182" i="6"/>
  <c r="AD181" i="6"/>
  <c r="AB181" i="6"/>
  <c r="W267" i="6"/>
  <c r="AF180" i="5"/>
  <c r="AG201" i="5"/>
  <c r="Z183" i="5"/>
  <c r="R185" i="5"/>
  <c r="U184" i="5"/>
  <c r="X184" i="5" s="1"/>
  <c r="Y184" i="5" s="1"/>
  <c r="AA182" i="5"/>
  <c r="AC181" i="5"/>
  <c r="AE181" i="5" s="1"/>
  <c r="V268" i="5"/>
  <c r="H185" i="5"/>
  <c r="S184" i="5"/>
  <c r="AD181" i="5"/>
  <c r="AB181" i="5"/>
  <c r="W267" i="5"/>
  <c r="T186" i="5"/>
  <c r="L187" i="5" a="1"/>
  <c r="L187" i="5" s="1"/>
  <c r="AF180" i="4"/>
  <c r="AG201" i="4"/>
  <c r="Z183" i="4"/>
  <c r="R185" i="4"/>
  <c r="U184" i="4"/>
  <c r="X184" i="4" s="1"/>
  <c r="Y184" i="4" s="1"/>
  <c r="AB181" i="4"/>
  <c r="AD181" i="4"/>
  <c r="AC181" i="4"/>
  <c r="AE181" i="4" s="1"/>
  <c r="AA182" i="4"/>
  <c r="T186" i="4"/>
  <c r="L187" i="4" a="1"/>
  <c r="L187" i="4" s="1"/>
  <c r="V268" i="4"/>
  <c r="S184" i="4"/>
  <c r="H185" i="4"/>
  <c r="W267" i="4"/>
  <c r="Z183" i="1"/>
  <c r="AB181" i="1"/>
  <c r="AD181" i="1"/>
  <c r="AF180" i="1"/>
  <c r="AG201" i="1" s="1"/>
  <c r="V268" i="1"/>
  <c r="S184" i="1"/>
  <c r="H185" i="1"/>
  <c r="W267" i="1"/>
  <c r="R185" i="1"/>
  <c r="U184" i="1"/>
  <c r="X184" i="1" s="1"/>
  <c r="Y184" i="1" s="1"/>
  <c r="AC181" i="1"/>
  <c r="AE181" i="1" s="1"/>
  <c r="AA182" i="1"/>
  <c r="T186" i="1"/>
  <c r="L187" i="1" a="1"/>
  <c r="L187" i="1" s="1"/>
  <c r="AF181" i="11" l="1"/>
  <c r="AG202" i="11" s="1"/>
  <c r="Z184" i="11"/>
  <c r="AB182" i="11"/>
  <c r="AD182" i="11"/>
  <c r="V269" i="11"/>
  <c r="H186" i="11"/>
  <c r="S185" i="11"/>
  <c r="R186" i="11"/>
  <c r="U185" i="11"/>
  <c r="X185" i="11" s="1"/>
  <c r="Y185" i="11" s="1"/>
  <c r="W268" i="11"/>
  <c r="AA183" i="11"/>
  <c r="AC182" i="11"/>
  <c r="AE182" i="11" s="1"/>
  <c r="T187" i="11"/>
  <c r="L188" i="11" a="1"/>
  <c r="L188" i="11" s="1"/>
  <c r="AF181" i="10"/>
  <c r="AG202" i="10" s="1"/>
  <c r="Z184" i="10"/>
  <c r="V269" i="10"/>
  <c r="H186" i="10"/>
  <c r="S185" i="10"/>
  <c r="W268" i="10"/>
  <c r="L187" i="10" a="1"/>
  <c r="L187" i="10" s="1"/>
  <c r="T186" i="10"/>
  <c r="U185" i="10"/>
  <c r="X185" i="10" s="1"/>
  <c r="Y185" i="10" s="1"/>
  <c r="R186" i="10"/>
  <c r="AC182" i="10"/>
  <c r="AE182" i="10" s="1"/>
  <c r="AA183" i="10"/>
  <c r="AD182" i="10"/>
  <c r="AB182" i="10"/>
  <c r="AG202" i="9"/>
  <c r="Z184" i="9"/>
  <c r="R186" i="9"/>
  <c r="U185" i="9"/>
  <c r="X185" i="9" s="1"/>
  <c r="Y185" i="9" s="1"/>
  <c r="L187" i="9" a="1"/>
  <c r="L187" i="9" s="1"/>
  <c r="T186" i="9"/>
  <c r="V269" i="9"/>
  <c r="H186" i="9"/>
  <c r="S185" i="9"/>
  <c r="W268" i="9"/>
  <c r="AA183" i="9"/>
  <c r="AC182" i="9"/>
  <c r="AE182" i="9" s="1"/>
  <c r="AD182" i="9"/>
  <c r="AB182" i="9"/>
  <c r="AG202" i="8"/>
  <c r="Z184" i="8"/>
  <c r="U185" i="8"/>
  <c r="X185" i="8" s="1"/>
  <c r="Y185" i="8" s="1"/>
  <c r="R186" i="8"/>
  <c r="V269" i="8"/>
  <c r="S185" i="8"/>
  <c r="H186" i="8"/>
  <c r="W268" i="8"/>
  <c r="L188" i="8" a="1"/>
  <c r="L188" i="8" s="1"/>
  <c r="T187" i="8"/>
  <c r="AA183" i="8"/>
  <c r="AC182" i="8"/>
  <c r="AE182" i="8" s="1"/>
  <c r="AD182" i="8"/>
  <c r="AB182" i="8"/>
  <c r="AG202" i="7"/>
  <c r="Z184" i="7"/>
  <c r="AD182" i="7"/>
  <c r="AB182" i="7"/>
  <c r="V269" i="7"/>
  <c r="S185" i="7"/>
  <c r="H186" i="7"/>
  <c r="T186" i="7"/>
  <c r="L187" i="7" a="1"/>
  <c r="L187" i="7" s="1"/>
  <c r="AC182" i="7"/>
  <c r="AE182" i="7" s="1"/>
  <c r="AA183" i="7"/>
  <c r="W268" i="7"/>
  <c r="R186" i="7"/>
  <c r="U185" i="7"/>
  <c r="X185" i="7" s="1"/>
  <c r="Y185" i="7" s="1"/>
  <c r="AF181" i="6"/>
  <c r="AG202" i="6" s="1"/>
  <c r="Z184" i="6"/>
  <c r="L188" i="6" a="1"/>
  <c r="L188" i="6" s="1"/>
  <c r="T187" i="6"/>
  <c r="AD182" i="6"/>
  <c r="AB182" i="6"/>
  <c r="W268" i="6"/>
  <c r="U185" i="6"/>
  <c r="X185" i="6" s="1"/>
  <c r="Y185" i="6" s="1"/>
  <c r="R186" i="6"/>
  <c r="AA183" i="6"/>
  <c r="AC182" i="6"/>
  <c r="AE182" i="6" s="1"/>
  <c r="V269" i="6"/>
  <c r="H186" i="6"/>
  <c r="S185" i="6"/>
  <c r="AF181" i="5"/>
  <c r="AG202" i="5" s="1"/>
  <c r="Z184" i="5"/>
  <c r="V269" i="5"/>
  <c r="H186" i="5"/>
  <c r="S185" i="5"/>
  <c r="W268" i="5"/>
  <c r="AB182" i="5"/>
  <c r="AD182" i="5"/>
  <c r="R186" i="5"/>
  <c r="U185" i="5"/>
  <c r="X185" i="5" s="1"/>
  <c r="Y185" i="5" s="1"/>
  <c r="T187" i="5"/>
  <c r="L188" i="5" a="1"/>
  <c r="L188" i="5" s="1"/>
  <c r="AA183" i="5"/>
  <c r="AC182" i="5"/>
  <c r="AE182" i="5" s="1"/>
  <c r="AF181" i="4"/>
  <c r="AG202" i="4" s="1"/>
  <c r="Z184" i="4"/>
  <c r="W268" i="4"/>
  <c r="T187" i="4"/>
  <c r="L188" i="4" a="1"/>
  <c r="L188" i="4" s="1"/>
  <c r="AD182" i="4"/>
  <c r="AB182" i="4"/>
  <c r="AC182" i="4"/>
  <c r="AE182" i="4" s="1"/>
  <c r="AA183" i="4"/>
  <c r="U185" i="4"/>
  <c r="X185" i="4" s="1"/>
  <c r="Y185" i="4" s="1"/>
  <c r="R186" i="4"/>
  <c r="V269" i="4"/>
  <c r="S185" i="4"/>
  <c r="H186" i="4"/>
  <c r="Z184" i="1"/>
  <c r="AF181" i="1"/>
  <c r="AD182" i="1"/>
  <c r="AB182" i="1"/>
  <c r="V269" i="1"/>
  <c r="S185" i="1"/>
  <c r="H186" i="1"/>
  <c r="W268" i="1"/>
  <c r="U185" i="1"/>
  <c r="X185" i="1" s="1"/>
  <c r="Y185" i="1" s="1"/>
  <c r="R186" i="1"/>
  <c r="AG202" i="1"/>
  <c r="AC182" i="1"/>
  <c r="AE182" i="1" s="1"/>
  <c r="AA183" i="1"/>
  <c r="T187" i="1"/>
  <c r="L188" i="1" a="1"/>
  <c r="L188" i="1" s="1"/>
  <c r="AF182" i="11" l="1"/>
  <c r="AG203" i="11"/>
  <c r="Z185" i="11"/>
  <c r="AD183" i="11"/>
  <c r="AB183" i="11"/>
  <c r="V270" i="11"/>
  <c r="S186" i="11"/>
  <c r="H187" i="11"/>
  <c r="W269" i="11"/>
  <c r="R187" i="11"/>
  <c r="U186" i="11"/>
  <c r="X186" i="11" s="1"/>
  <c r="Y186" i="11" s="1"/>
  <c r="AA184" i="11"/>
  <c r="AC183" i="11"/>
  <c r="AE183" i="11" s="1"/>
  <c r="AF183" i="11" s="1"/>
  <c r="T188" i="11"/>
  <c r="L189" i="11" a="1"/>
  <c r="L189" i="11" s="1"/>
  <c r="AF182" i="10"/>
  <c r="AG203" i="10" s="1"/>
  <c r="Z185" i="10"/>
  <c r="L188" i="10" a="1"/>
  <c r="L188" i="10" s="1"/>
  <c r="T187" i="10"/>
  <c r="R187" i="10"/>
  <c r="U186" i="10"/>
  <c r="X186" i="10" s="1"/>
  <c r="Y186" i="10" s="1"/>
  <c r="V270" i="10"/>
  <c r="H187" i="10"/>
  <c r="S186" i="10"/>
  <c r="AD183" i="10"/>
  <c r="AB183" i="10"/>
  <c r="W269" i="10"/>
  <c r="AA184" i="10"/>
  <c r="AC183" i="10"/>
  <c r="AE183" i="10" s="1"/>
  <c r="AF183" i="10" s="1"/>
  <c r="AF182" i="9"/>
  <c r="AG203" i="9" s="1"/>
  <c r="Z185" i="9"/>
  <c r="AB183" i="9"/>
  <c r="AD183" i="9"/>
  <c r="V270" i="9"/>
  <c r="H187" i="9"/>
  <c r="S186" i="9"/>
  <c r="W269" i="9"/>
  <c r="U186" i="9"/>
  <c r="X186" i="9" s="1"/>
  <c r="Y186" i="9" s="1"/>
  <c r="R187" i="9"/>
  <c r="T187" i="9"/>
  <c r="L188" i="9" a="1"/>
  <c r="L188" i="9" s="1"/>
  <c r="AC183" i="9"/>
  <c r="AE183" i="9" s="1"/>
  <c r="AA184" i="9"/>
  <c r="AF182" i="8"/>
  <c r="AG203" i="8" s="1"/>
  <c r="Z185" i="8"/>
  <c r="AD183" i="8"/>
  <c r="AB183" i="8"/>
  <c r="R187" i="8"/>
  <c r="U186" i="8"/>
  <c r="X186" i="8" s="1"/>
  <c r="Y186" i="8" s="1"/>
  <c r="T188" i="8"/>
  <c r="L189" i="8" a="1"/>
  <c r="L189" i="8" s="1"/>
  <c r="V270" i="8"/>
  <c r="H187" i="8"/>
  <c r="S186" i="8"/>
  <c r="W269" i="8"/>
  <c r="AA184" i="8"/>
  <c r="AC183" i="8"/>
  <c r="AE183" i="8" s="1"/>
  <c r="AF183" i="8" s="1"/>
  <c r="AF182" i="7"/>
  <c r="AG203" i="7"/>
  <c r="Z185" i="7"/>
  <c r="U186" i="7"/>
  <c r="X186" i="7" s="1"/>
  <c r="Y186" i="7" s="1"/>
  <c r="R187" i="7"/>
  <c r="T187" i="7"/>
  <c r="L188" i="7" a="1"/>
  <c r="L188" i="7" s="1"/>
  <c r="V270" i="7"/>
  <c r="S186" i="7"/>
  <c r="H187" i="7"/>
  <c r="W269" i="7"/>
  <c r="AC183" i="7"/>
  <c r="AE183" i="7" s="1"/>
  <c r="AA184" i="7"/>
  <c r="AD183" i="7"/>
  <c r="AB183" i="7"/>
  <c r="AF182" i="6"/>
  <c r="AG203" i="6"/>
  <c r="Z185" i="6"/>
  <c r="W269" i="6"/>
  <c r="V270" i="6"/>
  <c r="H187" i="6"/>
  <c r="S186" i="6"/>
  <c r="U186" i="6"/>
  <c r="X186" i="6" s="1"/>
  <c r="Y186" i="6" s="1"/>
  <c r="R187" i="6"/>
  <c r="AD183" i="6"/>
  <c r="AB183" i="6"/>
  <c r="AA184" i="6"/>
  <c r="AC183" i="6"/>
  <c r="AE183" i="6" s="1"/>
  <c r="AF183" i="6" s="1"/>
  <c r="L189" i="6" a="1"/>
  <c r="L189" i="6" s="1"/>
  <c r="T188" i="6"/>
  <c r="AF182" i="5"/>
  <c r="AG203" i="5" s="1"/>
  <c r="Z185" i="5"/>
  <c r="R187" i="5"/>
  <c r="U186" i="5"/>
  <c r="X186" i="5" s="1"/>
  <c r="Y186" i="5" s="1"/>
  <c r="AC183" i="5"/>
  <c r="AE183" i="5" s="1"/>
  <c r="AA184" i="5"/>
  <c r="W269" i="5"/>
  <c r="V270" i="5"/>
  <c r="S186" i="5"/>
  <c r="H187" i="5"/>
  <c r="AD183" i="5"/>
  <c r="AB183" i="5"/>
  <c r="T188" i="5"/>
  <c r="L189" i="5" a="1"/>
  <c r="L189" i="5" s="1"/>
  <c r="AF182" i="4"/>
  <c r="AG203" i="4" s="1"/>
  <c r="Z185" i="4"/>
  <c r="U186" i="4"/>
  <c r="X186" i="4" s="1"/>
  <c r="Y186" i="4" s="1"/>
  <c r="R187" i="4"/>
  <c r="AB183" i="4"/>
  <c r="AD183" i="4"/>
  <c r="L189" i="4" a="1"/>
  <c r="L189" i="4" s="1"/>
  <c r="T188" i="4"/>
  <c r="V270" i="4"/>
  <c r="H187" i="4"/>
  <c r="S186" i="4"/>
  <c r="AA184" i="4"/>
  <c r="AC183" i="4"/>
  <c r="AE183" i="4" s="1"/>
  <c r="W269" i="4"/>
  <c r="Z185" i="1"/>
  <c r="AD183" i="1"/>
  <c r="AB183" i="1"/>
  <c r="U186" i="1"/>
  <c r="X186" i="1" s="1"/>
  <c r="Y186" i="1" s="1"/>
  <c r="R187" i="1"/>
  <c r="V270" i="1"/>
  <c r="H187" i="1"/>
  <c r="S186" i="1"/>
  <c r="AF182" i="1"/>
  <c r="AG203" i="1" s="1"/>
  <c r="W269" i="1"/>
  <c r="AC183" i="1"/>
  <c r="AE183" i="1" s="1"/>
  <c r="AA184" i="1"/>
  <c r="L189" i="1" a="1"/>
  <c r="L189" i="1" s="1"/>
  <c r="T188" i="1"/>
  <c r="AG204" i="11" l="1"/>
  <c r="Z186" i="11"/>
  <c r="U187" i="11"/>
  <c r="X187" i="11" s="1"/>
  <c r="Y187" i="11" s="1"/>
  <c r="R188" i="11"/>
  <c r="AD184" i="11"/>
  <c r="AB184" i="11"/>
  <c r="W270" i="11"/>
  <c r="V271" i="11"/>
  <c r="S187" i="11"/>
  <c r="H188" i="11"/>
  <c r="AC184" i="11"/>
  <c r="AE184" i="11" s="1"/>
  <c r="AA185" i="11"/>
  <c r="L190" i="11" a="1"/>
  <c r="L190" i="11" s="1"/>
  <c r="T189" i="11"/>
  <c r="AG204" i="10"/>
  <c r="Z186" i="10"/>
  <c r="R188" i="10"/>
  <c r="U187" i="10"/>
  <c r="X187" i="10" s="1"/>
  <c r="Y187" i="10" s="1"/>
  <c r="T188" i="10"/>
  <c r="L189" i="10" a="1"/>
  <c r="L189" i="10" s="1"/>
  <c r="AC184" i="10"/>
  <c r="AE184" i="10" s="1"/>
  <c r="AA185" i="10"/>
  <c r="V271" i="10"/>
  <c r="H188" i="10"/>
  <c r="S187" i="10"/>
  <c r="W270" i="10"/>
  <c r="AB184" i="10"/>
  <c r="AD184" i="10"/>
  <c r="AF183" i="9"/>
  <c r="AG204" i="9" s="1"/>
  <c r="Z186" i="9"/>
  <c r="R188" i="9"/>
  <c r="U187" i="9"/>
  <c r="X187" i="9" s="1"/>
  <c r="Y187" i="9" s="1"/>
  <c r="AC184" i="9"/>
  <c r="AE184" i="9" s="1"/>
  <c r="AA185" i="9"/>
  <c r="L189" i="9" a="1"/>
  <c r="L189" i="9" s="1"/>
  <c r="T188" i="9"/>
  <c r="V271" i="9"/>
  <c r="S187" i="9"/>
  <c r="H188" i="9"/>
  <c r="AD184" i="9"/>
  <c r="AB184" i="9"/>
  <c r="W270" i="9"/>
  <c r="AG204" i="8"/>
  <c r="Z186" i="8"/>
  <c r="R188" i="8"/>
  <c r="U187" i="8"/>
  <c r="X187" i="8" s="1"/>
  <c r="Y187" i="8" s="1"/>
  <c r="V271" i="8"/>
  <c r="H188" i="8"/>
  <c r="S187" i="8"/>
  <c r="W270" i="8"/>
  <c r="T189" i="8"/>
  <c r="L190" i="8" a="1"/>
  <c r="L190" i="8" s="1"/>
  <c r="AA185" i="8"/>
  <c r="AC184" i="8"/>
  <c r="AE184" i="8" s="1"/>
  <c r="AB184" i="8"/>
  <c r="AD184" i="8"/>
  <c r="AF183" i="7"/>
  <c r="AG204" i="7" s="1"/>
  <c r="Z186" i="7"/>
  <c r="L189" i="7" a="1"/>
  <c r="L189" i="7" s="1"/>
  <c r="T188" i="7"/>
  <c r="U187" i="7"/>
  <c r="X187" i="7" s="1"/>
  <c r="Y187" i="7" s="1"/>
  <c r="R188" i="7"/>
  <c r="AD184" i="7"/>
  <c r="AB184" i="7"/>
  <c r="V271" i="7"/>
  <c r="H188" i="7"/>
  <c r="S187" i="7"/>
  <c r="W270" i="7"/>
  <c r="AC184" i="7"/>
  <c r="AE184" i="7" s="1"/>
  <c r="AA185" i="7"/>
  <c r="AG204" i="6"/>
  <c r="Z186" i="6"/>
  <c r="AD184" i="6"/>
  <c r="AB184" i="6"/>
  <c r="T189" i="6"/>
  <c r="L190" i="6" a="1"/>
  <c r="L190" i="6" s="1"/>
  <c r="V271" i="6"/>
  <c r="H188" i="6"/>
  <c r="S187" i="6"/>
  <c r="AA185" i="6"/>
  <c r="AC184" i="6"/>
  <c r="AE184" i="6" s="1"/>
  <c r="U187" i="6"/>
  <c r="X187" i="6" s="1"/>
  <c r="Y187" i="6" s="1"/>
  <c r="R188" i="6"/>
  <c r="W270" i="6"/>
  <c r="AF183" i="5"/>
  <c r="AG204" i="5" s="1"/>
  <c r="Z186" i="5"/>
  <c r="W270" i="5"/>
  <c r="U187" i="5"/>
  <c r="X187" i="5" s="1"/>
  <c r="Y187" i="5" s="1"/>
  <c r="R188" i="5"/>
  <c r="V271" i="5"/>
  <c r="S187" i="5"/>
  <c r="H188" i="5"/>
  <c r="AD184" i="5"/>
  <c r="AB184" i="5"/>
  <c r="AC184" i="5"/>
  <c r="AE184" i="5" s="1"/>
  <c r="AF184" i="5" s="1"/>
  <c r="AA185" i="5"/>
  <c r="L190" i="5" a="1"/>
  <c r="L190" i="5" s="1"/>
  <c r="T189" i="5"/>
  <c r="AF183" i="4"/>
  <c r="AG204" i="4" s="1"/>
  <c r="Z186" i="4"/>
  <c r="AD184" i="4"/>
  <c r="AB184" i="4"/>
  <c r="T189" i="4"/>
  <c r="L190" i="4" a="1"/>
  <c r="L190" i="4" s="1"/>
  <c r="V271" i="4"/>
  <c r="H188" i="4"/>
  <c r="S187" i="4"/>
  <c r="W270" i="4"/>
  <c r="U187" i="4"/>
  <c r="X187" i="4" s="1"/>
  <c r="Y187" i="4" s="1"/>
  <c r="R188" i="4"/>
  <c r="AC184" i="4"/>
  <c r="AE184" i="4" s="1"/>
  <c r="AA185" i="4"/>
  <c r="Z186" i="1"/>
  <c r="AF183" i="1"/>
  <c r="W270" i="1"/>
  <c r="AD184" i="1"/>
  <c r="AB184" i="1"/>
  <c r="U187" i="1"/>
  <c r="X187" i="1" s="1"/>
  <c r="Y187" i="1" s="1"/>
  <c r="R188" i="1"/>
  <c r="V271" i="1"/>
  <c r="H188" i="1"/>
  <c r="S187" i="1"/>
  <c r="AG204" i="1"/>
  <c r="AC184" i="1"/>
  <c r="AE184" i="1" s="1"/>
  <c r="AA185" i="1"/>
  <c r="L190" i="1" a="1"/>
  <c r="L190" i="1" s="1"/>
  <c r="T189" i="1"/>
  <c r="AF184" i="11" l="1"/>
  <c r="AG205" i="11" s="1"/>
  <c r="Z187" i="11"/>
  <c r="V272" i="11"/>
  <c r="H189" i="11"/>
  <c r="S188" i="11"/>
  <c r="W271" i="11"/>
  <c r="U188" i="11"/>
  <c r="X188" i="11" s="1"/>
  <c r="Y188" i="11" s="1"/>
  <c r="R189" i="11"/>
  <c r="L191" i="11" a="1"/>
  <c r="L191" i="11" s="1"/>
  <c r="T190" i="11"/>
  <c r="AC185" i="11"/>
  <c r="AE185" i="11" s="1"/>
  <c r="AA186" i="11"/>
  <c r="AD185" i="11"/>
  <c r="AB185" i="11"/>
  <c r="AF184" i="10"/>
  <c r="AG205" i="10" s="1"/>
  <c r="Z187" i="10"/>
  <c r="AD185" i="10"/>
  <c r="AB185" i="10"/>
  <c r="V272" i="10"/>
  <c r="S188" i="10"/>
  <c r="H189" i="10"/>
  <c r="R189" i="10"/>
  <c r="U188" i="10"/>
  <c r="X188" i="10" s="1"/>
  <c r="Y188" i="10" s="1"/>
  <c r="T189" i="10"/>
  <c r="L190" i="10" a="1"/>
  <c r="L190" i="10" s="1"/>
  <c r="AC185" i="10"/>
  <c r="AE185" i="10" s="1"/>
  <c r="AF185" i="10" s="1"/>
  <c r="AA186" i="10"/>
  <c r="W271" i="10"/>
  <c r="AF184" i="9"/>
  <c r="AG205" i="9" s="1"/>
  <c r="Z187" i="9"/>
  <c r="T189" i="9"/>
  <c r="L190" i="9" a="1"/>
  <c r="L190" i="9" s="1"/>
  <c r="U188" i="9"/>
  <c r="X188" i="9" s="1"/>
  <c r="Y188" i="9" s="1"/>
  <c r="R189" i="9"/>
  <c r="W271" i="9"/>
  <c r="AA186" i="9"/>
  <c r="AC185" i="9"/>
  <c r="AE185" i="9" s="1"/>
  <c r="AF185" i="9" s="1"/>
  <c r="V272" i="9"/>
  <c r="S188" i="9"/>
  <c r="H189" i="9"/>
  <c r="AB185" i="9"/>
  <c r="AD185" i="9"/>
  <c r="AF184" i="8"/>
  <c r="AG205" i="8" s="1"/>
  <c r="Z187" i="8"/>
  <c r="AB185" i="8"/>
  <c r="AD185" i="8"/>
  <c r="V272" i="8"/>
  <c r="S188" i="8"/>
  <c r="H189" i="8"/>
  <c r="AA186" i="8"/>
  <c r="AC185" i="8"/>
  <c r="AE185" i="8" s="1"/>
  <c r="AF185" i="8" s="1"/>
  <c r="T190" i="8"/>
  <c r="L191" i="8" a="1"/>
  <c r="L191" i="8" s="1"/>
  <c r="W271" i="8"/>
  <c r="R189" i="8"/>
  <c r="U188" i="8"/>
  <c r="X188" i="8" s="1"/>
  <c r="Y188" i="8" s="1"/>
  <c r="AF184" i="7"/>
  <c r="AG205" i="7" s="1"/>
  <c r="Z187" i="7"/>
  <c r="W271" i="7"/>
  <c r="U188" i="7"/>
  <c r="X188" i="7" s="1"/>
  <c r="Y188" i="7" s="1"/>
  <c r="R189" i="7"/>
  <c r="L190" i="7" a="1"/>
  <c r="L190" i="7" s="1"/>
  <c r="T189" i="7"/>
  <c r="AD185" i="7"/>
  <c r="AB185" i="7"/>
  <c r="AC185" i="7"/>
  <c r="AE185" i="7" s="1"/>
  <c r="AA186" i="7"/>
  <c r="V272" i="7"/>
  <c r="H189" i="7"/>
  <c r="S188" i="7"/>
  <c r="AF184" i="6"/>
  <c r="AG205" i="6" s="1"/>
  <c r="Z187" i="6"/>
  <c r="W271" i="6"/>
  <c r="AD185" i="6"/>
  <c r="AB185" i="6"/>
  <c r="T190" i="6"/>
  <c r="L191" i="6" a="1"/>
  <c r="L191" i="6" s="1"/>
  <c r="AA186" i="6"/>
  <c r="AC185" i="6"/>
  <c r="AE185" i="6" s="1"/>
  <c r="V272" i="6"/>
  <c r="H189" i="6"/>
  <c r="S188" i="6"/>
  <c r="R189" i="6"/>
  <c r="U188" i="6"/>
  <c r="X188" i="6" s="1"/>
  <c r="Y188" i="6" s="1"/>
  <c r="AG205" i="5"/>
  <c r="Z187" i="5"/>
  <c r="U188" i="5"/>
  <c r="X188" i="5" s="1"/>
  <c r="Y188" i="5" s="1"/>
  <c r="R189" i="5"/>
  <c r="W271" i="5"/>
  <c r="V272" i="5"/>
  <c r="H189" i="5"/>
  <c r="S188" i="5"/>
  <c r="AD185" i="5"/>
  <c r="AB185" i="5"/>
  <c r="AC185" i="5"/>
  <c r="AE185" i="5" s="1"/>
  <c r="AA186" i="5"/>
  <c r="L191" i="5" a="1"/>
  <c r="L191" i="5" s="1"/>
  <c r="T190" i="5"/>
  <c r="AF184" i="4"/>
  <c r="AG205" i="4" s="1"/>
  <c r="Z187" i="4"/>
  <c r="V272" i="4"/>
  <c r="H189" i="4"/>
  <c r="S188" i="4"/>
  <c r="W271" i="4"/>
  <c r="AD185" i="4"/>
  <c r="AB185" i="4"/>
  <c r="AC185" i="4"/>
  <c r="AE185" i="4" s="1"/>
  <c r="AA186" i="4"/>
  <c r="L191" i="4" a="1"/>
  <c r="L191" i="4" s="1"/>
  <c r="T190" i="4"/>
  <c r="U188" i="4"/>
  <c r="X188" i="4" s="1"/>
  <c r="Y188" i="4" s="1"/>
  <c r="R189" i="4"/>
  <c r="Z187" i="1"/>
  <c r="U188" i="1"/>
  <c r="X188" i="1" s="1"/>
  <c r="Y188" i="1" s="1"/>
  <c r="R189" i="1"/>
  <c r="AF184" i="1"/>
  <c r="V272" i="1"/>
  <c r="H189" i="1"/>
  <c r="S188" i="1"/>
  <c r="W271" i="1"/>
  <c r="AG205" i="1"/>
  <c r="AD185" i="1"/>
  <c r="AB185" i="1"/>
  <c r="AC185" i="1"/>
  <c r="AE185" i="1" s="1"/>
  <c r="AA186" i="1"/>
  <c r="L191" i="1" a="1"/>
  <c r="L191" i="1" s="1"/>
  <c r="T190" i="1"/>
  <c r="AF185" i="11" l="1"/>
  <c r="AG206" i="11" s="1"/>
  <c r="Z188" i="11"/>
  <c r="AB186" i="11"/>
  <c r="AD186" i="11"/>
  <c r="U189" i="11"/>
  <c r="X189" i="11" s="1"/>
  <c r="Y189" i="11" s="1"/>
  <c r="R190" i="11"/>
  <c r="V273" i="11"/>
  <c r="H190" i="11"/>
  <c r="S189" i="11"/>
  <c r="L192" i="11" a="1"/>
  <c r="L192" i="11" s="1"/>
  <c r="T191" i="11"/>
  <c r="W272" i="11"/>
  <c r="AA187" i="11"/>
  <c r="AC186" i="11"/>
  <c r="AE186" i="11" s="1"/>
  <c r="AG206" i="10"/>
  <c r="Z188" i="10"/>
  <c r="W272" i="10"/>
  <c r="AD186" i="10"/>
  <c r="AB186" i="10"/>
  <c r="U189" i="10"/>
  <c r="X189" i="10" s="1"/>
  <c r="Y189" i="10" s="1"/>
  <c r="R190" i="10"/>
  <c r="AA187" i="10"/>
  <c r="AC186" i="10"/>
  <c r="AE186" i="10" s="1"/>
  <c r="T190" i="10"/>
  <c r="L191" i="10" a="1"/>
  <c r="L191" i="10" s="1"/>
  <c r="V273" i="10"/>
  <c r="S189" i="10"/>
  <c r="H190" i="10"/>
  <c r="AG206" i="9"/>
  <c r="Z188" i="9"/>
  <c r="W272" i="9"/>
  <c r="AD186" i="9"/>
  <c r="AB186" i="9"/>
  <c r="U189" i="9"/>
  <c r="X189" i="9" s="1"/>
  <c r="Y189" i="9" s="1"/>
  <c r="R190" i="9"/>
  <c r="L191" i="9" a="1"/>
  <c r="L191" i="9" s="1"/>
  <c r="T190" i="9"/>
  <c r="AA187" i="9"/>
  <c r="AC186" i="9"/>
  <c r="AE186" i="9" s="1"/>
  <c r="V273" i="9"/>
  <c r="H190" i="9"/>
  <c r="S189" i="9"/>
  <c r="AG206" i="8"/>
  <c r="Z188" i="8"/>
  <c r="T191" i="8"/>
  <c r="L192" i="8" a="1"/>
  <c r="L192" i="8" s="1"/>
  <c r="AD186" i="8"/>
  <c r="AB186" i="8"/>
  <c r="AC186" i="8"/>
  <c r="AE186" i="8" s="1"/>
  <c r="AA187" i="8"/>
  <c r="S189" i="8"/>
  <c r="V273" i="8"/>
  <c r="H190" i="8"/>
  <c r="W272" i="8"/>
  <c r="R190" i="8"/>
  <c r="U189" i="8"/>
  <c r="X189" i="8" s="1"/>
  <c r="Y189" i="8" s="1"/>
  <c r="AF185" i="7"/>
  <c r="AG206" i="7" s="1"/>
  <c r="Z188" i="7"/>
  <c r="W272" i="7"/>
  <c r="AD186" i="7"/>
  <c r="AB186" i="7"/>
  <c r="U189" i="7"/>
  <c r="X189" i="7" s="1"/>
  <c r="Y189" i="7" s="1"/>
  <c r="R190" i="7"/>
  <c r="AA187" i="7"/>
  <c r="AC186" i="7"/>
  <c r="AE186" i="7" s="1"/>
  <c r="AF186" i="7" s="1"/>
  <c r="L191" i="7" a="1"/>
  <c r="L191" i="7" s="1"/>
  <c r="T190" i="7"/>
  <c r="V273" i="7"/>
  <c r="H190" i="7"/>
  <c r="S189" i="7"/>
  <c r="AF185" i="6"/>
  <c r="AG206" i="6" s="1"/>
  <c r="Z188" i="6"/>
  <c r="V273" i="6"/>
  <c r="S189" i="6"/>
  <c r="H190" i="6"/>
  <c r="AB186" i="6"/>
  <c r="AD186" i="6"/>
  <c r="T191" i="6"/>
  <c r="L192" i="6" a="1"/>
  <c r="L192" i="6" s="1"/>
  <c r="W272" i="6"/>
  <c r="AC186" i="6"/>
  <c r="AE186" i="6" s="1"/>
  <c r="AA187" i="6"/>
  <c r="R190" i="6"/>
  <c r="U189" i="6"/>
  <c r="X189" i="6" s="1"/>
  <c r="Y189" i="6" s="1"/>
  <c r="AF185" i="5"/>
  <c r="AG206" i="5" s="1"/>
  <c r="Z188" i="5"/>
  <c r="W272" i="5"/>
  <c r="L192" i="5" a="1"/>
  <c r="L192" i="5" s="1"/>
  <c r="T191" i="5"/>
  <c r="AC186" i="5"/>
  <c r="AE186" i="5" s="1"/>
  <c r="AF186" i="5" s="1"/>
  <c r="AA187" i="5"/>
  <c r="V273" i="5"/>
  <c r="H190" i="5"/>
  <c r="S189" i="5"/>
  <c r="U189" i="5"/>
  <c r="X189" i="5" s="1"/>
  <c r="Y189" i="5" s="1"/>
  <c r="R190" i="5"/>
  <c r="AD186" i="5"/>
  <c r="AB186" i="5"/>
  <c r="AF185" i="4"/>
  <c r="AG206" i="4"/>
  <c r="Z188" i="4"/>
  <c r="L192" i="4" a="1"/>
  <c r="L192" i="4" s="1"/>
  <c r="T191" i="4"/>
  <c r="U189" i="4"/>
  <c r="X189" i="4" s="1"/>
  <c r="Y189" i="4" s="1"/>
  <c r="R190" i="4"/>
  <c r="V273" i="4"/>
  <c r="H190" i="4"/>
  <c r="S189" i="4"/>
  <c r="W272" i="4"/>
  <c r="AC186" i="4"/>
  <c r="AE186" i="4" s="1"/>
  <c r="AA187" i="4"/>
  <c r="AD186" i="4"/>
  <c r="AB186" i="4"/>
  <c r="Z188" i="1"/>
  <c r="V273" i="1"/>
  <c r="H190" i="1"/>
  <c r="S189" i="1"/>
  <c r="W272" i="1"/>
  <c r="U189" i="1"/>
  <c r="X189" i="1" s="1"/>
  <c r="Y189" i="1" s="1"/>
  <c r="R190" i="1"/>
  <c r="AD186" i="1"/>
  <c r="AB186" i="1"/>
  <c r="AF185" i="1"/>
  <c r="AG206" i="1" s="1"/>
  <c r="AC186" i="1"/>
  <c r="AE186" i="1" s="1"/>
  <c r="AA187" i="1"/>
  <c r="L192" i="1" a="1"/>
  <c r="L192" i="1" s="1"/>
  <c r="T191" i="1"/>
  <c r="AF186" i="11" l="1"/>
  <c r="AG207" i="11" s="1"/>
  <c r="Z189" i="11"/>
  <c r="AD187" i="11"/>
  <c r="AB187" i="11"/>
  <c r="W273" i="11"/>
  <c r="U190" i="11"/>
  <c r="X190" i="11" s="1"/>
  <c r="Y190" i="11" s="1"/>
  <c r="R191" i="11"/>
  <c r="L193" i="11" a="1"/>
  <c r="L193" i="11" s="1"/>
  <c r="T192" i="11"/>
  <c r="V274" i="11"/>
  <c r="H191" i="11"/>
  <c r="S190" i="11"/>
  <c r="AA188" i="11"/>
  <c r="AC187" i="11"/>
  <c r="AE187" i="11" s="1"/>
  <c r="AF187" i="11" s="1"/>
  <c r="AF186" i="10"/>
  <c r="AG207" i="10" s="1"/>
  <c r="Z189" i="10"/>
  <c r="AD187" i="10"/>
  <c r="AB187" i="10"/>
  <c r="W273" i="10"/>
  <c r="L192" i="10" a="1"/>
  <c r="L192" i="10" s="1"/>
  <c r="T191" i="10"/>
  <c r="R191" i="10"/>
  <c r="U190" i="10"/>
  <c r="X190" i="10" s="1"/>
  <c r="Y190" i="10" s="1"/>
  <c r="V274" i="10"/>
  <c r="H191" i="10"/>
  <c r="S190" i="10"/>
  <c r="AC187" i="10"/>
  <c r="AE187" i="10" s="1"/>
  <c r="AA188" i="10"/>
  <c r="AF186" i="9"/>
  <c r="AG207" i="9" s="1"/>
  <c r="Z189" i="9"/>
  <c r="AC187" i="9"/>
  <c r="AE187" i="9" s="1"/>
  <c r="AA188" i="9"/>
  <c r="T191" i="9"/>
  <c r="L192" i="9" a="1"/>
  <c r="L192" i="9" s="1"/>
  <c r="V274" i="9"/>
  <c r="S190" i="9"/>
  <c r="H191" i="9"/>
  <c r="AD187" i="9"/>
  <c r="AB187" i="9"/>
  <c r="U190" i="9"/>
  <c r="X190" i="9" s="1"/>
  <c r="Y190" i="9" s="1"/>
  <c r="R191" i="9"/>
  <c r="W273" i="9"/>
  <c r="AF186" i="8"/>
  <c r="AG207" i="8" s="1"/>
  <c r="Z189" i="8"/>
  <c r="V274" i="8"/>
  <c r="S190" i="8"/>
  <c r="H191" i="8"/>
  <c r="AD187" i="8"/>
  <c r="AB187" i="8"/>
  <c r="W273" i="8"/>
  <c r="U190" i="8"/>
  <c r="X190" i="8" s="1"/>
  <c r="Y190" i="8" s="1"/>
  <c r="R191" i="8"/>
  <c r="AA188" i="8"/>
  <c r="AC187" i="8"/>
  <c r="AE187" i="8" s="1"/>
  <c r="AF187" i="8" s="1"/>
  <c r="L193" i="8" a="1"/>
  <c r="L193" i="8" s="1"/>
  <c r="T192" i="8"/>
  <c r="AG207" i="7"/>
  <c r="Z189" i="7"/>
  <c r="W273" i="7"/>
  <c r="U190" i="7"/>
  <c r="X190" i="7" s="1"/>
  <c r="Y190" i="7" s="1"/>
  <c r="R191" i="7"/>
  <c r="L192" i="7" a="1"/>
  <c r="L192" i="7" s="1"/>
  <c r="T191" i="7"/>
  <c r="AC187" i="7"/>
  <c r="AE187" i="7" s="1"/>
  <c r="AA188" i="7"/>
  <c r="AB187" i="7"/>
  <c r="AD187" i="7"/>
  <c r="V274" i="7"/>
  <c r="H191" i="7"/>
  <c r="S190" i="7"/>
  <c r="AF186" i="6"/>
  <c r="AG207" i="6" s="1"/>
  <c r="Z189" i="6"/>
  <c r="T192" i="6"/>
  <c r="L193" i="6" a="1"/>
  <c r="L193" i="6" s="1"/>
  <c r="AD187" i="6"/>
  <c r="AB187" i="6"/>
  <c r="V274" i="6"/>
  <c r="S190" i="6"/>
  <c r="H191" i="6"/>
  <c r="W273" i="6"/>
  <c r="AC187" i="6"/>
  <c r="AE187" i="6" s="1"/>
  <c r="AF187" i="6" s="1"/>
  <c r="AA188" i="6"/>
  <c r="U190" i="6"/>
  <c r="X190" i="6" s="1"/>
  <c r="Y190" i="6" s="1"/>
  <c r="R191" i="6"/>
  <c r="AG207" i="5"/>
  <c r="Z189" i="5"/>
  <c r="V274" i="5"/>
  <c r="H191" i="5"/>
  <c r="S190" i="5"/>
  <c r="W273" i="5"/>
  <c r="AD187" i="5"/>
  <c r="AB187" i="5"/>
  <c r="L193" i="5" a="1"/>
  <c r="L193" i="5" s="1"/>
  <c r="T192" i="5"/>
  <c r="AC187" i="5"/>
  <c r="AE187" i="5" s="1"/>
  <c r="AA188" i="5"/>
  <c r="U190" i="5"/>
  <c r="X190" i="5" s="1"/>
  <c r="Y190" i="5" s="1"/>
  <c r="R191" i="5"/>
  <c r="AF186" i="4"/>
  <c r="AG207" i="4" s="1"/>
  <c r="Z189" i="4"/>
  <c r="V274" i="4"/>
  <c r="H191" i="4"/>
  <c r="S190" i="4"/>
  <c r="AD187" i="4"/>
  <c r="AB187" i="4"/>
  <c r="W273" i="4"/>
  <c r="R191" i="4"/>
  <c r="U190" i="4"/>
  <c r="X190" i="4" s="1"/>
  <c r="Y190" i="4" s="1"/>
  <c r="AA188" i="4"/>
  <c r="AC187" i="4"/>
  <c r="AE187" i="4" s="1"/>
  <c r="L193" i="4" a="1"/>
  <c r="L193" i="4" s="1"/>
  <c r="T192" i="4"/>
  <c r="Z189" i="1"/>
  <c r="AD187" i="1"/>
  <c r="AB187" i="1"/>
  <c r="AF186" i="1"/>
  <c r="AG207" i="1" s="1"/>
  <c r="W273" i="1"/>
  <c r="U190" i="1"/>
  <c r="X190" i="1" s="1"/>
  <c r="Y190" i="1" s="1"/>
  <c r="R191" i="1"/>
  <c r="V274" i="1"/>
  <c r="H191" i="1"/>
  <c r="S190" i="1"/>
  <c r="AA188" i="1"/>
  <c r="AC187" i="1"/>
  <c r="AE187" i="1" s="1"/>
  <c r="L193" i="1" a="1"/>
  <c r="L193" i="1" s="1"/>
  <c r="T192" i="1"/>
  <c r="AG208" i="11" l="1"/>
  <c r="Z190" i="11"/>
  <c r="U191" i="11"/>
  <c r="X191" i="11" s="1"/>
  <c r="Y191" i="11" s="1"/>
  <c r="R192" i="11"/>
  <c r="AD188" i="11"/>
  <c r="AB188" i="11"/>
  <c r="V275" i="11"/>
  <c r="H192" i="11"/>
  <c r="S191" i="11"/>
  <c r="W274" i="11"/>
  <c r="AC188" i="11"/>
  <c r="AE188" i="11" s="1"/>
  <c r="AA189" i="11"/>
  <c r="L194" i="11" a="1"/>
  <c r="L194" i="11" s="1"/>
  <c r="T193" i="11"/>
  <c r="AF187" i="10"/>
  <c r="AG208" i="10" s="1"/>
  <c r="Z190" i="10"/>
  <c r="W274" i="10"/>
  <c r="V275" i="10"/>
  <c r="S191" i="10"/>
  <c r="H192" i="10"/>
  <c r="AC188" i="10"/>
  <c r="AE188" i="10" s="1"/>
  <c r="AA189" i="10"/>
  <c r="U191" i="10"/>
  <c r="X191" i="10" s="1"/>
  <c r="Y191" i="10" s="1"/>
  <c r="R192" i="10"/>
  <c r="L193" i="10" a="1"/>
  <c r="L193" i="10" s="1"/>
  <c r="T192" i="10"/>
  <c r="AD188" i="10"/>
  <c r="AB188" i="10"/>
  <c r="AF187" i="9"/>
  <c r="AG208" i="9"/>
  <c r="Z190" i="9"/>
  <c r="U191" i="9"/>
  <c r="X191" i="9" s="1"/>
  <c r="Y191" i="9" s="1"/>
  <c r="R192" i="9"/>
  <c r="V275" i="9"/>
  <c r="H192" i="9"/>
  <c r="S191" i="9"/>
  <c r="AB188" i="9"/>
  <c r="AD188" i="9"/>
  <c r="W274" i="9"/>
  <c r="L193" i="9" a="1"/>
  <c r="L193" i="9" s="1"/>
  <c r="T192" i="9"/>
  <c r="AC188" i="9"/>
  <c r="AE188" i="9" s="1"/>
  <c r="AF188" i="9" s="1"/>
  <c r="AA189" i="9"/>
  <c r="AG208" i="8"/>
  <c r="Z190" i="8"/>
  <c r="L194" i="8" a="1"/>
  <c r="L194" i="8" s="1"/>
  <c r="T193" i="8"/>
  <c r="W274" i="8"/>
  <c r="U191" i="8"/>
  <c r="X191" i="8" s="1"/>
  <c r="Y191" i="8" s="1"/>
  <c r="R192" i="8"/>
  <c r="AA189" i="8"/>
  <c r="AC188" i="8"/>
  <c r="AE188" i="8" s="1"/>
  <c r="AD188" i="8"/>
  <c r="AB188" i="8"/>
  <c r="V275" i="8"/>
  <c r="H192" i="8"/>
  <c r="S191" i="8"/>
  <c r="AF187" i="7"/>
  <c r="AG208" i="7" s="1"/>
  <c r="Z190" i="7"/>
  <c r="AD188" i="7"/>
  <c r="AB188" i="7"/>
  <c r="R192" i="7"/>
  <c r="U191" i="7"/>
  <c r="X191" i="7" s="1"/>
  <c r="Y191" i="7" s="1"/>
  <c r="W274" i="7"/>
  <c r="L193" i="7" a="1"/>
  <c r="L193" i="7" s="1"/>
  <c r="T192" i="7"/>
  <c r="AA189" i="7"/>
  <c r="AC188" i="7"/>
  <c r="AE188" i="7" s="1"/>
  <c r="AF188" i="7" s="1"/>
  <c r="V275" i="7"/>
  <c r="H192" i="7"/>
  <c r="S191" i="7"/>
  <c r="AG208" i="6"/>
  <c r="Z190" i="6"/>
  <c r="AD188" i="6"/>
  <c r="AB188" i="6"/>
  <c r="L194" i="6" a="1"/>
  <c r="L194" i="6" s="1"/>
  <c r="T193" i="6"/>
  <c r="W274" i="6"/>
  <c r="U191" i="6"/>
  <c r="X191" i="6" s="1"/>
  <c r="Y191" i="6" s="1"/>
  <c r="R192" i="6"/>
  <c r="AC188" i="6"/>
  <c r="AE188" i="6" s="1"/>
  <c r="AA189" i="6"/>
  <c r="V275" i="6"/>
  <c r="H192" i="6"/>
  <c r="S191" i="6"/>
  <c r="AF187" i="5"/>
  <c r="AG208" i="5" s="1"/>
  <c r="Z190" i="5"/>
  <c r="AD188" i="5"/>
  <c r="AB188" i="5"/>
  <c r="L194" i="5" a="1"/>
  <c r="L194" i="5" s="1"/>
  <c r="T193" i="5"/>
  <c r="W274" i="5"/>
  <c r="AC188" i="5"/>
  <c r="AE188" i="5" s="1"/>
  <c r="AA189" i="5"/>
  <c r="V275" i="5"/>
  <c r="H192" i="5"/>
  <c r="S191" i="5"/>
  <c r="U191" i="5"/>
  <c r="X191" i="5" s="1"/>
  <c r="Y191" i="5" s="1"/>
  <c r="R192" i="5"/>
  <c r="AF187" i="4"/>
  <c r="AG208" i="4" s="1"/>
  <c r="Z190" i="4"/>
  <c r="R192" i="4"/>
  <c r="U191" i="4"/>
  <c r="X191" i="4" s="1"/>
  <c r="Y191" i="4" s="1"/>
  <c r="V275" i="4"/>
  <c r="H192" i="4"/>
  <c r="S191" i="4"/>
  <c r="W274" i="4"/>
  <c r="T193" i="4"/>
  <c r="L194" i="4" a="1"/>
  <c r="L194" i="4" s="1"/>
  <c r="AB188" i="4"/>
  <c r="AD188" i="4"/>
  <c r="AA189" i="4"/>
  <c r="AC188" i="4"/>
  <c r="AE188" i="4" s="1"/>
  <c r="Z190" i="1"/>
  <c r="V275" i="1"/>
  <c r="H192" i="1"/>
  <c r="S191" i="1"/>
  <c r="AD188" i="1"/>
  <c r="AB188" i="1"/>
  <c r="W274" i="1"/>
  <c r="AF187" i="1"/>
  <c r="R192" i="1"/>
  <c r="U191" i="1"/>
  <c r="X191" i="1" s="1"/>
  <c r="Y191" i="1" s="1"/>
  <c r="AG208" i="1"/>
  <c r="AA189" i="1"/>
  <c r="AC188" i="1"/>
  <c r="AE188" i="1" s="1"/>
  <c r="T193" i="1"/>
  <c r="L194" i="1" a="1"/>
  <c r="L194" i="1" s="1"/>
  <c r="AF188" i="11" l="1"/>
  <c r="AG209" i="11" s="1"/>
  <c r="Z191" i="11"/>
  <c r="AD189" i="11"/>
  <c r="AB189" i="11"/>
  <c r="W275" i="11"/>
  <c r="R193" i="11"/>
  <c r="U192" i="11"/>
  <c r="X192" i="11" s="1"/>
  <c r="Y192" i="11" s="1"/>
  <c r="V276" i="11"/>
  <c r="H193" i="11"/>
  <c r="S192" i="11"/>
  <c r="AA190" i="11"/>
  <c r="AC189" i="11"/>
  <c r="AE189" i="11" s="1"/>
  <c r="AF189" i="11" s="1"/>
  <c r="T194" i="11"/>
  <c r="L195" i="11" a="1"/>
  <c r="L195" i="11" s="1"/>
  <c r="AF188" i="10"/>
  <c r="AG209" i="10" s="1"/>
  <c r="Z191" i="10"/>
  <c r="L194" i="10" a="1"/>
  <c r="L194" i="10" s="1"/>
  <c r="T193" i="10"/>
  <c r="V276" i="10"/>
  <c r="H193" i="10"/>
  <c r="S192" i="10"/>
  <c r="U192" i="10"/>
  <c r="X192" i="10" s="1"/>
  <c r="Y192" i="10" s="1"/>
  <c r="R193" i="10"/>
  <c r="W275" i="10"/>
  <c r="AD189" i="10"/>
  <c r="AB189" i="10"/>
  <c r="AC189" i="10"/>
  <c r="AE189" i="10" s="1"/>
  <c r="AF189" i="10" s="1"/>
  <c r="AA190" i="10"/>
  <c r="AG209" i="9"/>
  <c r="Z191" i="9"/>
  <c r="V276" i="9"/>
  <c r="H193" i="9"/>
  <c r="S192" i="9"/>
  <c r="R193" i="9"/>
  <c r="U192" i="9"/>
  <c r="X192" i="9" s="1"/>
  <c r="Y192" i="9" s="1"/>
  <c r="AA190" i="9"/>
  <c r="AC189" i="9"/>
  <c r="AE189" i="9" s="1"/>
  <c r="L194" i="9" a="1"/>
  <c r="L194" i="9" s="1"/>
  <c r="T193" i="9"/>
  <c r="W275" i="9"/>
  <c r="AD189" i="9"/>
  <c r="AB189" i="9"/>
  <c r="AF188" i="8"/>
  <c r="AG209" i="8" s="1"/>
  <c r="Z191" i="8"/>
  <c r="W275" i="8"/>
  <c r="AD189" i="8"/>
  <c r="AB189" i="8"/>
  <c r="U192" i="8"/>
  <c r="X192" i="8" s="1"/>
  <c r="Y192" i="8" s="1"/>
  <c r="R193" i="8"/>
  <c r="L195" i="8" a="1"/>
  <c r="L195" i="8" s="1"/>
  <c r="T194" i="8"/>
  <c r="AC189" i="8"/>
  <c r="AE189" i="8" s="1"/>
  <c r="AF189" i="8" s="1"/>
  <c r="AA190" i="8"/>
  <c r="V276" i="8"/>
  <c r="H193" i="8"/>
  <c r="S192" i="8"/>
  <c r="AG209" i="7"/>
  <c r="Z191" i="7"/>
  <c r="W275" i="7"/>
  <c r="AB189" i="7"/>
  <c r="AD189" i="7"/>
  <c r="R193" i="7"/>
  <c r="U192" i="7"/>
  <c r="X192" i="7" s="1"/>
  <c r="Y192" i="7" s="1"/>
  <c r="T193" i="7"/>
  <c r="L194" i="7" a="1"/>
  <c r="L194" i="7" s="1"/>
  <c r="AA190" i="7"/>
  <c r="AC189" i="7"/>
  <c r="AE189" i="7" s="1"/>
  <c r="V276" i="7"/>
  <c r="H193" i="7"/>
  <c r="S192" i="7"/>
  <c r="AF188" i="6"/>
  <c r="AG209" i="6" s="1"/>
  <c r="Z191" i="6"/>
  <c r="AD189" i="6"/>
  <c r="AB189" i="6"/>
  <c r="W275" i="6"/>
  <c r="U192" i="6"/>
  <c r="X192" i="6" s="1"/>
  <c r="Y192" i="6" s="1"/>
  <c r="R193" i="6"/>
  <c r="L195" i="6" a="1"/>
  <c r="L195" i="6" s="1"/>
  <c r="T194" i="6"/>
  <c r="AC189" i="6"/>
  <c r="AE189" i="6" s="1"/>
  <c r="AA190" i="6"/>
  <c r="V276" i="6"/>
  <c r="H193" i="6"/>
  <c r="S192" i="6"/>
  <c r="AF188" i="5"/>
  <c r="AG209" i="5" s="1"/>
  <c r="Z191" i="5"/>
  <c r="AD189" i="5"/>
  <c r="AB189" i="5"/>
  <c r="V276" i="5"/>
  <c r="H193" i="5"/>
  <c r="S192" i="5"/>
  <c r="W275" i="5"/>
  <c r="AA190" i="5"/>
  <c r="AC189" i="5"/>
  <c r="AE189" i="5" s="1"/>
  <c r="T194" i="5"/>
  <c r="L195" i="5" a="1"/>
  <c r="L195" i="5" s="1"/>
  <c r="R193" i="5"/>
  <c r="U192" i="5"/>
  <c r="X192" i="5" s="1"/>
  <c r="Y192" i="5" s="1"/>
  <c r="AF188" i="4"/>
  <c r="AG209" i="4" s="1"/>
  <c r="Z191" i="4"/>
  <c r="T194" i="4"/>
  <c r="L195" i="4" a="1"/>
  <c r="L195" i="4" s="1"/>
  <c r="W275" i="4"/>
  <c r="V276" i="4"/>
  <c r="S192" i="4"/>
  <c r="H193" i="4"/>
  <c r="R193" i="4"/>
  <c r="U192" i="4"/>
  <c r="X192" i="4" s="1"/>
  <c r="Y192" i="4" s="1"/>
  <c r="AB189" i="4"/>
  <c r="AD189" i="4"/>
  <c r="AC189" i="4"/>
  <c r="AE189" i="4" s="1"/>
  <c r="AF189" i="4" s="1"/>
  <c r="AA190" i="4"/>
  <c r="Z191" i="1"/>
  <c r="AF188" i="1"/>
  <c r="AB189" i="1"/>
  <c r="AD189" i="1"/>
  <c r="R193" i="1"/>
  <c r="U192" i="1"/>
  <c r="X192" i="1" s="1"/>
  <c r="Y192" i="1" s="1"/>
  <c r="V276" i="1"/>
  <c r="S192" i="1"/>
  <c r="H193" i="1"/>
  <c r="AG209" i="1"/>
  <c r="W275" i="1"/>
  <c r="AC189" i="1"/>
  <c r="AE189" i="1" s="1"/>
  <c r="AA190" i="1"/>
  <c r="T194" i="1"/>
  <c r="L195" i="1" a="1"/>
  <c r="L195" i="1" s="1"/>
  <c r="AG210" i="4" l="1"/>
  <c r="AG210" i="11"/>
  <c r="Z192" i="11"/>
  <c r="AB190" i="11"/>
  <c r="AD190" i="11"/>
  <c r="V277" i="11"/>
  <c r="H194" i="11"/>
  <c r="S193" i="11"/>
  <c r="W276" i="11"/>
  <c r="AA191" i="11"/>
  <c r="AC190" i="11"/>
  <c r="AE190" i="11" s="1"/>
  <c r="T195" i="11"/>
  <c r="L196" i="11" a="1"/>
  <c r="L196" i="11" s="1"/>
  <c r="R194" i="11"/>
  <c r="U193" i="11"/>
  <c r="X193" i="11" s="1"/>
  <c r="Y193" i="11" s="1"/>
  <c r="AG210" i="10"/>
  <c r="Z192" i="10"/>
  <c r="V277" i="10"/>
  <c r="H194" i="10"/>
  <c r="S193" i="10"/>
  <c r="W276" i="10"/>
  <c r="U193" i="10"/>
  <c r="X193" i="10" s="1"/>
  <c r="Y193" i="10" s="1"/>
  <c r="R194" i="10"/>
  <c r="L195" i="10" a="1"/>
  <c r="L195" i="10" s="1"/>
  <c r="T194" i="10"/>
  <c r="AD190" i="10"/>
  <c r="AB190" i="10"/>
  <c r="AC190" i="10"/>
  <c r="AE190" i="10" s="1"/>
  <c r="AA191" i="10"/>
  <c r="AF189" i="9"/>
  <c r="AG210" i="9" s="1"/>
  <c r="Z192" i="9"/>
  <c r="AD190" i="9"/>
  <c r="AB190" i="9"/>
  <c r="V277" i="9"/>
  <c r="S193" i="9"/>
  <c r="H194" i="9"/>
  <c r="R194" i="9"/>
  <c r="U193" i="9"/>
  <c r="X193" i="9" s="1"/>
  <c r="Y193" i="9" s="1"/>
  <c r="W276" i="9"/>
  <c r="AA191" i="9"/>
  <c r="AC190" i="9"/>
  <c r="AE190" i="9" s="1"/>
  <c r="AF190" i="9" s="1"/>
  <c r="L195" i="9" a="1"/>
  <c r="L195" i="9" s="1"/>
  <c r="T194" i="9"/>
  <c r="AG210" i="8"/>
  <c r="Z192" i="8"/>
  <c r="AB190" i="8"/>
  <c r="AD190" i="8"/>
  <c r="W276" i="8"/>
  <c r="L196" i="8" a="1"/>
  <c r="L196" i="8" s="1"/>
  <c r="T195" i="8"/>
  <c r="AA191" i="8"/>
  <c r="AC190" i="8"/>
  <c r="AE190" i="8" s="1"/>
  <c r="U193" i="8"/>
  <c r="X193" i="8" s="1"/>
  <c r="Y193" i="8" s="1"/>
  <c r="R194" i="8"/>
  <c r="V277" i="8"/>
  <c r="H194" i="8"/>
  <c r="S193" i="8"/>
  <c r="AF189" i="7"/>
  <c r="AG210" i="7" s="1"/>
  <c r="Z192" i="7"/>
  <c r="W276" i="7"/>
  <c r="T194" i="7"/>
  <c r="L195" i="7" a="1"/>
  <c r="L195" i="7" s="1"/>
  <c r="AD190" i="7"/>
  <c r="AB190" i="7"/>
  <c r="R194" i="7"/>
  <c r="U193" i="7"/>
  <c r="X193" i="7" s="1"/>
  <c r="Y193" i="7" s="1"/>
  <c r="AC190" i="7"/>
  <c r="AE190" i="7" s="1"/>
  <c r="AF190" i="7" s="1"/>
  <c r="AA191" i="7"/>
  <c r="V277" i="7"/>
  <c r="S193" i="7"/>
  <c r="H194" i="7"/>
  <c r="AF189" i="6"/>
  <c r="AG210" i="6" s="1"/>
  <c r="Z192" i="6"/>
  <c r="AD190" i="6"/>
  <c r="AB190" i="6"/>
  <c r="W276" i="6"/>
  <c r="U193" i="6"/>
  <c r="X193" i="6" s="1"/>
  <c r="Y193" i="6" s="1"/>
  <c r="R194" i="6"/>
  <c r="AC190" i="6"/>
  <c r="AE190" i="6" s="1"/>
  <c r="AA191" i="6"/>
  <c r="L196" i="6" a="1"/>
  <c r="L196" i="6" s="1"/>
  <c r="T195" i="6"/>
  <c r="V277" i="6"/>
  <c r="H194" i="6"/>
  <c r="S193" i="6"/>
  <c r="AF189" i="5"/>
  <c r="AG210" i="5" s="1"/>
  <c r="Z192" i="5"/>
  <c r="T195" i="5"/>
  <c r="L196" i="5" a="1"/>
  <c r="L196" i="5" s="1"/>
  <c r="R194" i="5"/>
  <c r="U193" i="5"/>
  <c r="X193" i="5" s="1"/>
  <c r="Y193" i="5" s="1"/>
  <c r="AB190" i="5"/>
  <c r="AD190" i="5"/>
  <c r="V277" i="5"/>
  <c r="H194" i="5"/>
  <c r="S193" i="5"/>
  <c r="AA191" i="5"/>
  <c r="AC190" i="5"/>
  <c r="AE190" i="5" s="1"/>
  <c r="W276" i="5"/>
  <c r="Z192" i="4"/>
  <c r="V277" i="4"/>
  <c r="H194" i="4"/>
  <c r="S193" i="4"/>
  <c r="W276" i="4"/>
  <c r="L196" i="4" a="1"/>
  <c r="L196" i="4" s="1"/>
  <c r="T195" i="4"/>
  <c r="AC190" i="4"/>
  <c r="AE190" i="4" s="1"/>
  <c r="AA191" i="4"/>
  <c r="U193" i="4"/>
  <c r="X193" i="4" s="1"/>
  <c r="Y193" i="4" s="1"/>
  <c r="R194" i="4"/>
  <c r="AD190" i="4"/>
  <c r="AB190" i="4"/>
  <c r="Z192" i="1"/>
  <c r="AD190" i="1"/>
  <c r="AB190" i="1"/>
  <c r="V277" i="1"/>
  <c r="H194" i="1"/>
  <c r="S193" i="1"/>
  <c r="AF189" i="1"/>
  <c r="U193" i="1"/>
  <c r="X193" i="1" s="1"/>
  <c r="Y193" i="1" s="1"/>
  <c r="R194" i="1"/>
  <c r="W276" i="1"/>
  <c r="AG210" i="1"/>
  <c r="AC190" i="1"/>
  <c r="AE190" i="1" s="1"/>
  <c r="AA191" i="1"/>
  <c r="L196" i="1" a="1"/>
  <c r="L196" i="1" s="1"/>
  <c r="T195" i="1"/>
  <c r="AF190" i="11" l="1"/>
  <c r="AG211" i="11" s="1"/>
  <c r="Z193" i="11"/>
  <c r="V278" i="11"/>
  <c r="S194" i="11"/>
  <c r="H195" i="11"/>
  <c r="R195" i="11"/>
  <c r="U194" i="11"/>
  <c r="X194" i="11" s="1"/>
  <c r="Y194" i="11" s="1"/>
  <c r="W277" i="11"/>
  <c r="AD191" i="11"/>
  <c r="AB191" i="11"/>
  <c r="AC191" i="11"/>
  <c r="AE191" i="11" s="1"/>
  <c r="AA192" i="11"/>
  <c r="T196" i="11"/>
  <c r="L197" i="11" a="1"/>
  <c r="L197" i="11" s="1"/>
  <c r="AF190" i="10"/>
  <c r="AG211" i="10" s="1"/>
  <c r="Z193" i="10"/>
  <c r="L196" i="10" a="1"/>
  <c r="L196" i="10" s="1"/>
  <c r="T195" i="10"/>
  <c r="R195" i="10"/>
  <c r="U194" i="10"/>
  <c r="X194" i="10" s="1"/>
  <c r="Y194" i="10" s="1"/>
  <c r="V278" i="10"/>
  <c r="H195" i="10"/>
  <c r="S194" i="10"/>
  <c r="W277" i="10"/>
  <c r="AA192" i="10"/>
  <c r="AC191" i="10"/>
  <c r="AE191" i="10" s="1"/>
  <c r="AD191" i="10"/>
  <c r="AB191" i="10"/>
  <c r="AG211" i="9"/>
  <c r="Z193" i="9"/>
  <c r="AB191" i="9"/>
  <c r="AD191" i="9"/>
  <c r="V278" i="9"/>
  <c r="S194" i="9"/>
  <c r="H195" i="9"/>
  <c r="T195" i="9"/>
  <c r="L196" i="9" a="1"/>
  <c r="L196" i="9" s="1"/>
  <c r="R195" i="9"/>
  <c r="U194" i="9"/>
  <c r="X194" i="9" s="1"/>
  <c r="Y194" i="9" s="1"/>
  <c r="AC191" i="9"/>
  <c r="AE191" i="9" s="1"/>
  <c r="AA192" i="9"/>
  <c r="W277" i="9"/>
  <c r="AF190" i="8"/>
  <c r="AG211" i="8" s="1"/>
  <c r="Z193" i="8"/>
  <c r="R195" i="8"/>
  <c r="U194" i="8"/>
  <c r="X194" i="8" s="1"/>
  <c r="Y194" i="8" s="1"/>
  <c r="L197" i="8" a="1"/>
  <c r="L197" i="8" s="1"/>
  <c r="T196" i="8"/>
  <c r="V278" i="8"/>
  <c r="H195" i="8"/>
  <c r="S194" i="8"/>
  <c r="AA192" i="8"/>
  <c r="AC191" i="8"/>
  <c r="AE191" i="8" s="1"/>
  <c r="AD191" i="8"/>
  <c r="AB191" i="8"/>
  <c r="W277" i="8"/>
  <c r="AG211" i="7"/>
  <c r="Z193" i="7"/>
  <c r="W277" i="7"/>
  <c r="AD191" i="7"/>
  <c r="AB191" i="7"/>
  <c r="L196" i="7" a="1"/>
  <c r="L196" i="7" s="1"/>
  <c r="T195" i="7"/>
  <c r="V278" i="7"/>
  <c r="H195" i="7"/>
  <c r="S194" i="7"/>
  <c r="AC191" i="7"/>
  <c r="AE191" i="7" s="1"/>
  <c r="AA192" i="7"/>
  <c r="U194" i="7"/>
  <c r="X194" i="7" s="1"/>
  <c r="Y194" i="7" s="1"/>
  <c r="R195" i="7"/>
  <c r="AF190" i="6"/>
  <c r="AG211" i="6" s="1"/>
  <c r="Z193" i="6"/>
  <c r="L197" i="6" a="1"/>
  <c r="L197" i="6" s="1"/>
  <c r="T196" i="6"/>
  <c r="AD191" i="6"/>
  <c r="AB191" i="6"/>
  <c r="W277" i="6"/>
  <c r="AC191" i="6"/>
  <c r="AE191" i="6" s="1"/>
  <c r="AA192" i="6"/>
  <c r="U194" i="6"/>
  <c r="X194" i="6" s="1"/>
  <c r="Y194" i="6" s="1"/>
  <c r="R195" i="6"/>
  <c r="V278" i="6"/>
  <c r="H195" i="6"/>
  <c r="S194" i="6"/>
  <c r="AF190" i="5"/>
  <c r="AG211" i="5" s="1"/>
  <c r="Z193" i="5"/>
  <c r="AD191" i="5"/>
  <c r="AB191" i="5"/>
  <c r="V278" i="5"/>
  <c r="S194" i="5"/>
  <c r="H195" i="5"/>
  <c r="W277" i="5"/>
  <c r="T196" i="5"/>
  <c r="L197" i="5" a="1"/>
  <c r="L197" i="5" s="1"/>
  <c r="AC191" i="5"/>
  <c r="AE191" i="5" s="1"/>
  <c r="AF191" i="5" s="1"/>
  <c r="AA192" i="5"/>
  <c r="R195" i="5"/>
  <c r="U194" i="5"/>
  <c r="X194" i="5" s="1"/>
  <c r="Y194" i="5" s="1"/>
  <c r="AF190" i="4"/>
  <c r="AG211" i="4" s="1"/>
  <c r="Z193" i="4"/>
  <c r="L197" i="4" a="1"/>
  <c r="L197" i="4" s="1"/>
  <c r="T196" i="4"/>
  <c r="AD191" i="4"/>
  <c r="AB191" i="4"/>
  <c r="V278" i="4"/>
  <c r="H195" i="4"/>
  <c r="S194" i="4"/>
  <c r="AC191" i="4"/>
  <c r="AE191" i="4" s="1"/>
  <c r="AA192" i="4"/>
  <c r="W277" i="4"/>
  <c r="U194" i="4"/>
  <c r="X194" i="4" s="1"/>
  <c r="Y194" i="4" s="1"/>
  <c r="R195" i="4"/>
  <c r="Z193" i="1"/>
  <c r="AD191" i="1"/>
  <c r="AB191" i="1"/>
  <c r="V278" i="1"/>
  <c r="H195" i="1"/>
  <c r="S194" i="1"/>
  <c r="U194" i="1"/>
  <c r="X194" i="1" s="1"/>
  <c r="Y194" i="1" s="1"/>
  <c r="R195" i="1"/>
  <c r="AF190" i="1"/>
  <c r="AG211" i="1" s="1"/>
  <c r="W277" i="1"/>
  <c r="AC191" i="1"/>
  <c r="AE191" i="1" s="1"/>
  <c r="AA192" i="1"/>
  <c r="L197" i="1" a="1"/>
  <c r="L197" i="1" s="1"/>
  <c r="T196" i="1"/>
  <c r="AF191" i="11" l="1"/>
  <c r="AG212" i="11" s="1"/>
  <c r="Z194" i="11"/>
  <c r="U195" i="11"/>
  <c r="X195" i="11" s="1"/>
  <c r="Y195" i="11" s="1"/>
  <c r="R196" i="11"/>
  <c r="V279" i="11"/>
  <c r="S195" i="11"/>
  <c r="H196" i="11"/>
  <c r="L198" i="11" a="1"/>
  <c r="L198" i="11" s="1"/>
  <c r="T197" i="11"/>
  <c r="W278" i="11"/>
  <c r="AC192" i="11"/>
  <c r="AE192" i="11" s="1"/>
  <c r="AF192" i="11" s="1"/>
  <c r="AA193" i="11"/>
  <c r="AD192" i="11"/>
  <c r="AB192" i="11"/>
  <c r="AF191" i="10"/>
  <c r="AG212" i="10" s="1"/>
  <c r="Z194" i="10"/>
  <c r="V279" i="10"/>
  <c r="H196" i="10"/>
  <c r="S195" i="10"/>
  <c r="W278" i="10"/>
  <c r="R196" i="10"/>
  <c r="U195" i="10"/>
  <c r="X195" i="10" s="1"/>
  <c r="Y195" i="10" s="1"/>
  <c r="T196" i="10"/>
  <c r="L197" i="10" a="1"/>
  <c r="L197" i="10" s="1"/>
  <c r="AB192" i="10"/>
  <c r="AD192" i="10"/>
  <c r="AC192" i="10"/>
  <c r="AE192" i="10" s="1"/>
  <c r="AF192" i="10" s="1"/>
  <c r="AA193" i="10"/>
  <c r="AF191" i="9"/>
  <c r="AG212" i="9" s="1"/>
  <c r="Z194" i="9"/>
  <c r="W278" i="9"/>
  <c r="R196" i="9"/>
  <c r="U195" i="9"/>
  <c r="X195" i="9" s="1"/>
  <c r="Y195" i="9" s="1"/>
  <c r="AD192" i="9"/>
  <c r="AB192" i="9"/>
  <c r="V279" i="9"/>
  <c r="S195" i="9"/>
  <c r="H196" i="9"/>
  <c r="AC192" i="9"/>
  <c r="AE192" i="9" s="1"/>
  <c r="AA193" i="9"/>
  <c r="L197" i="9" a="1"/>
  <c r="L197" i="9" s="1"/>
  <c r="T196" i="9"/>
  <c r="AF191" i="8"/>
  <c r="AG212" i="8" s="1"/>
  <c r="Z194" i="8"/>
  <c r="R196" i="8"/>
  <c r="U195" i="8"/>
  <c r="X195" i="8" s="1"/>
  <c r="Y195" i="8" s="1"/>
  <c r="AA193" i="8"/>
  <c r="AC192" i="8"/>
  <c r="AE192" i="8" s="1"/>
  <c r="AD192" i="8"/>
  <c r="AB192" i="8"/>
  <c r="V279" i="8"/>
  <c r="H196" i="8"/>
  <c r="S195" i="8"/>
  <c r="W278" i="8"/>
  <c r="T197" i="8"/>
  <c r="L198" i="8" a="1"/>
  <c r="L198" i="8" s="1"/>
  <c r="AF191" i="7"/>
  <c r="AG212" i="7" s="1"/>
  <c r="Z194" i="7"/>
  <c r="V279" i="7"/>
  <c r="H196" i="7"/>
  <c r="S195" i="7"/>
  <c r="AD192" i="7"/>
  <c r="AB192" i="7"/>
  <c r="W278" i="7"/>
  <c r="U195" i="7"/>
  <c r="X195" i="7" s="1"/>
  <c r="Y195" i="7" s="1"/>
  <c r="R196" i="7"/>
  <c r="AC192" i="7"/>
  <c r="AE192" i="7" s="1"/>
  <c r="AA193" i="7"/>
  <c r="L197" i="7" a="1"/>
  <c r="L197" i="7" s="1"/>
  <c r="T196" i="7"/>
  <c r="AF191" i="6"/>
  <c r="AG212" i="6" s="1"/>
  <c r="Z194" i="6"/>
  <c r="W278" i="6"/>
  <c r="AD192" i="6"/>
  <c r="AB192" i="6"/>
  <c r="U195" i="6"/>
  <c r="X195" i="6" s="1"/>
  <c r="Y195" i="6" s="1"/>
  <c r="R196" i="6"/>
  <c r="L198" i="6" a="1"/>
  <c r="L198" i="6" s="1"/>
  <c r="T197" i="6"/>
  <c r="AA193" i="6"/>
  <c r="AC192" i="6"/>
  <c r="AE192" i="6" s="1"/>
  <c r="V279" i="6"/>
  <c r="H196" i="6"/>
  <c r="S195" i="6"/>
  <c r="AG212" i="5"/>
  <c r="Z194" i="5"/>
  <c r="V279" i="5"/>
  <c r="H196" i="5"/>
  <c r="S195" i="5"/>
  <c r="AD192" i="5"/>
  <c r="AB192" i="5"/>
  <c r="L198" i="5" a="1"/>
  <c r="L198" i="5" s="1"/>
  <c r="T197" i="5"/>
  <c r="W278" i="5"/>
  <c r="AC192" i="5"/>
  <c r="AE192" i="5" s="1"/>
  <c r="AA193" i="5"/>
  <c r="U195" i="5"/>
  <c r="X195" i="5" s="1"/>
  <c r="Y195" i="5" s="1"/>
  <c r="R196" i="5"/>
  <c r="AF191" i="4"/>
  <c r="AG212" i="4" s="1"/>
  <c r="Z194" i="4"/>
  <c r="L198" i="4" a="1"/>
  <c r="L198" i="4" s="1"/>
  <c r="T197" i="4"/>
  <c r="AD192" i="4"/>
  <c r="AB192" i="4"/>
  <c r="V279" i="4"/>
  <c r="H196" i="4"/>
  <c r="S195" i="4"/>
  <c r="U195" i="4"/>
  <c r="X195" i="4" s="1"/>
  <c r="Y195" i="4" s="1"/>
  <c r="R196" i="4"/>
  <c r="AC192" i="4"/>
  <c r="AE192" i="4" s="1"/>
  <c r="AA193" i="4"/>
  <c r="W278" i="4"/>
  <c r="L198" i="1" a="1"/>
  <c r="L198" i="1" s="1"/>
  <c r="T197" i="1"/>
  <c r="U195" i="1"/>
  <c r="X195" i="1" s="1"/>
  <c r="R196" i="1"/>
  <c r="AD192" i="1"/>
  <c r="AB192" i="1"/>
  <c r="AF191" i="1"/>
  <c r="AG212" i="1" s="1"/>
  <c r="Y195" i="1"/>
  <c r="Z194" i="1"/>
  <c r="V279" i="1"/>
  <c r="H196" i="1"/>
  <c r="S195" i="1"/>
  <c r="W278" i="1"/>
  <c r="AC192" i="1"/>
  <c r="AE192" i="1" s="1"/>
  <c r="AA193" i="1"/>
  <c r="AG213" i="11" l="1"/>
  <c r="Z195" i="11"/>
  <c r="W279" i="11"/>
  <c r="U196" i="11"/>
  <c r="X196" i="11" s="1"/>
  <c r="Y196" i="11" s="1"/>
  <c r="R197" i="11"/>
  <c r="L199" i="11" a="1"/>
  <c r="L199" i="11" s="1"/>
  <c r="T198" i="11"/>
  <c r="AC193" i="11"/>
  <c r="AE193" i="11" s="1"/>
  <c r="AA194" i="11"/>
  <c r="V280" i="11"/>
  <c r="H197" i="11"/>
  <c r="S196" i="11"/>
  <c r="AD193" i="11"/>
  <c r="AB193" i="11"/>
  <c r="AG213" i="10"/>
  <c r="Z195" i="10"/>
  <c r="T197" i="10"/>
  <c r="L198" i="10" a="1"/>
  <c r="L198" i="10" s="1"/>
  <c r="V280" i="10"/>
  <c r="S196" i="10"/>
  <c r="H197" i="10"/>
  <c r="W279" i="10"/>
  <c r="R197" i="10"/>
  <c r="U196" i="10"/>
  <c r="X196" i="10" s="1"/>
  <c r="Y196" i="10" s="1"/>
  <c r="AC193" i="10"/>
  <c r="AE193" i="10" s="1"/>
  <c r="AA194" i="10"/>
  <c r="AD193" i="10"/>
  <c r="AB193" i="10"/>
  <c r="AF192" i="9"/>
  <c r="AG213" i="9" s="1"/>
  <c r="Z195" i="9"/>
  <c r="AB193" i="9"/>
  <c r="AD193" i="9"/>
  <c r="T197" i="9"/>
  <c r="L198" i="9" a="1"/>
  <c r="L198" i="9" s="1"/>
  <c r="V280" i="9"/>
  <c r="S196" i="9"/>
  <c r="H197" i="9"/>
  <c r="W279" i="9"/>
  <c r="U196" i="9"/>
  <c r="X196" i="9" s="1"/>
  <c r="Y196" i="9" s="1"/>
  <c r="R197" i="9"/>
  <c r="AA194" i="9"/>
  <c r="AC193" i="9"/>
  <c r="AE193" i="9" s="1"/>
  <c r="AF193" i="9" s="1"/>
  <c r="AF192" i="8"/>
  <c r="AG213" i="8" s="1"/>
  <c r="Z195" i="8"/>
  <c r="AB193" i="8"/>
  <c r="AD193" i="8"/>
  <c r="V280" i="8"/>
  <c r="H197" i="8"/>
  <c r="S196" i="8"/>
  <c r="W279" i="8"/>
  <c r="R197" i="8"/>
  <c r="U196" i="8"/>
  <c r="X196" i="8" s="1"/>
  <c r="Y196" i="8" s="1"/>
  <c r="T198" i="8"/>
  <c r="L199" i="8" a="1"/>
  <c r="L199" i="8" s="1"/>
  <c r="AA194" i="8"/>
  <c r="AC193" i="8"/>
  <c r="AE193" i="8" s="1"/>
  <c r="AF192" i="7"/>
  <c r="AG213" i="7" s="1"/>
  <c r="Z195" i="7"/>
  <c r="U196" i="7"/>
  <c r="X196" i="7" s="1"/>
  <c r="Y196" i="7" s="1"/>
  <c r="R197" i="7"/>
  <c r="AD193" i="7"/>
  <c r="AB193" i="7"/>
  <c r="V280" i="7"/>
  <c r="H197" i="7"/>
  <c r="S196" i="7"/>
  <c r="W279" i="7"/>
  <c r="AC193" i="7"/>
  <c r="AE193" i="7" s="1"/>
  <c r="AA194" i="7"/>
  <c r="L198" i="7" a="1"/>
  <c r="L198" i="7" s="1"/>
  <c r="T197" i="7"/>
  <c r="AF192" i="6"/>
  <c r="AG213" i="6" s="1"/>
  <c r="Z195" i="6"/>
  <c r="W279" i="6"/>
  <c r="AD193" i="6"/>
  <c r="AB193" i="6"/>
  <c r="R197" i="6"/>
  <c r="U196" i="6"/>
  <c r="X196" i="6" s="1"/>
  <c r="Y196" i="6" s="1"/>
  <c r="T198" i="6"/>
  <c r="L199" i="6" a="1"/>
  <c r="L199" i="6" s="1"/>
  <c r="AA194" i="6"/>
  <c r="AC193" i="6"/>
  <c r="AE193" i="6" s="1"/>
  <c r="V280" i="6"/>
  <c r="H197" i="6"/>
  <c r="S196" i="6"/>
  <c r="AF192" i="5"/>
  <c r="AG213" i="5" s="1"/>
  <c r="Z195" i="5"/>
  <c r="AD193" i="5"/>
  <c r="AB193" i="5"/>
  <c r="W279" i="5"/>
  <c r="T198" i="5"/>
  <c r="L199" i="5" a="1"/>
  <c r="L199" i="5" s="1"/>
  <c r="U196" i="5"/>
  <c r="X196" i="5" s="1"/>
  <c r="Y196" i="5" s="1"/>
  <c r="R197" i="5"/>
  <c r="AC193" i="5"/>
  <c r="AE193" i="5" s="1"/>
  <c r="AA194" i="5"/>
  <c r="V280" i="5"/>
  <c r="H197" i="5"/>
  <c r="S196" i="5"/>
  <c r="AF192" i="4"/>
  <c r="AG213" i="4" s="1"/>
  <c r="Z195" i="4"/>
  <c r="AD193" i="4"/>
  <c r="AB193" i="4"/>
  <c r="V280" i="4"/>
  <c r="H197" i="4"/>
  <c r="S196" i="4"/>
  <c r="R197" i="4"/>
  <c r="U196" i="4"/>
  <c r="X196" i="4" s="1"/>
  <c r="Y196" i="4" s="1"/>
  <c r="W279" i="4"/>
  <c r="AC193" i="4"/>
  <c r="AE193" i="4" s="1"/>
  <c r="AA194" i="4"/>
  <c r="T198" i="4"/>
  <c r="L199" i="4" a="1"/>
  <c r="L199" i="4" s="1"/>
  <c r="AF192" i="1"/>
  <c r="Z195" i="1"/>
  <c r="V280" i="1"/>
  <c r="H197" i="1"/>
  <c r="S196" i="1"/>
  <c r="W279" i="1"/>
  <c r="AC193" i="1"/>
  <c r="AE193" i="1" s="1"/>
  <c r="AA194" i="1"/>
  <c r="AG213" i="1"/>
  <c r="R197" i="1"/>
  <c r="U196" i="1"/>
  <c r="X196" i="1" s="1"/>
  <c r="Y196" i="1" s="1"/>
  <c r="AD193" i="1"/>
  <c r="AB193" i="1"/>
  <c r="T198" i="1"/>
  <c r="L199" i="1" a="1"/>
  <c r="L199" i="1" s="1"/>
  <c r="AF193" i="11" l="1"/>
  <c r="AG214" i="11" s="1"/>
  <c r="Z196" i="11"/>
  <c r="L200" i="11" a="1"/>
  <c r="L200" i="11" s="1"/>
  <c r="T199" i="11"/>
  <c r="U197" i="11"/>
  <c r="X197" i="11" s="1"/>
  <c r="Y197" i="11" s="1"/>
  <c r="R198" i="11"/>
  <c r="V281" i="11"/>
  <c r="H198" i="11"/>
  <c r="S197" i="11"/>
  <c r="W280" i="11"/>
  <c r="AD194" i="11"/>
  <c r="AB194" i="11"/>
  <c r="AC194" i="11"/>
  <c r="AE194" i="11" s="1"/>
  <c r="AA195" i="11"/>
  <c r="AF193" i="10"/>
  <c r="AG214" i="10" s="1"/>
  <c r="Z196" i="10"/>
  <c r="T198" i="10"/>
  <c r="L199" i="10" a="1"/>
  <c r="L199" i="10" s="1"/>
  <c r="U197" i="10"/>
  <c r="X197" i="10" s="1"/>
  <c r="Y197" i="10" s="1"/>
  <c r="R198" i="10"/>
  <c r="AC194" i="10"/>
  <c r="AE194" i="10" s="1"/>
  <c r="AA195" i="10"/>
  <c r="AD194" i="10"/>
  <c r="AB194" i="10"/>
  <c r="V281" i="10"/>
  <c r="S197" i="10"/>
  <c r="H198" i="10"/>
  <c r="W280" i="10"/>
  <c r="AG214" i="9"/>
  <c r="Z196" i="9"/>
  <c r="L199" i="9" a="1"/>
  <c r="L199" i="9" s="1"/>
  <c r="T198" i="9"/>
  <c r="V281" i="9"/>
  <c r="H198" i="9"/>
  <c r="S197" i="9"/>
  <c r="W280" i="9"/>
  <c r="R198" i="9"/>
  <c r="U197" i="9"/>
  <c r="X197" i="9" s="1"/>
  <c r="Y197" i="9" s="1"/>
  <c r="AD194" i="9"/>
  <c r="AB194" i="9"/>
  <c r="AC194" i="9"/>
  <c r="AE194" i="9" s="1"/>
  <c r="AA195" i="9"/>
  <c r="AF193" i="8"/>
  <c r="AG214" i="8" s="1"/>
  <c r="Z196" i="8"/>
  <c r="T199" i="8"/>
  <c r="L200" i="8" a="1"/>
  <c r="L200" i="8" s="1"/>
  <c r="AD194" i="8"/>
  <c r="AB194" i="8"/>
  <c r="AC194" i="8"/>
  <c r="AE194" i="8" s="1"/>
  <c r="AA195" i="8"/>
  <c r="R198" i="8"/>
  <c r="U197" i="8"/>
  <c r="X197" i="8" s="1"/>
  <c r="Y197" i="8" s="1"/>
  <c r="W280" i="8"/>
  <c r="V281" i="8"/>
  <c r="S197" i="8"/>
  <c r="H198" i="8"/>
  <c r="AF193" i="7"/>
  <c r="AG214" i="7" s="1"/>
  <c r="Z196" i="7"/>
  <c r="AD194" i="7"/>
  <c r="AB194" i="7"/>
  <c r="V281" i="7"/>
  <c r="H198" i="7"/>
  <c r="S197" i="7"/>
  <c r="R198" i="7"/>
  <c r="U197" i="7"/>
  <c r="X197" i="7" s="1"/>
  <c r="Y197" i="7" s="1"/>
  <c r="W280" i="7"/>
  <c r="AC194" i="7"/>
  <c r="AE194" i="7" s="1"/>
  <c r="AA195" i="7"/>
  <c r="T198" i="7"/>
  <c r="L199" i="7" a="1"/>
  <c r="L199" i="7" s="1"/>
  <c r="AF193" i="6"/>
  <c r="AG214" i="6"/>
  <c r="Z196" i="6"/>
  <c r="AB194" i="6"/>
  <c r="AD194" i="6"/>
  <c r="W280" i="6"/>
  <c r="R198" i="6"/>
  <c r="U197" i="6"/>
  <c r="X197" i="6" s="1"/>
  <c r="Y197" i="6" s="1"/>
  <c r="AC194" i="6"/>
  <c r="AE194" i="6" s="1"/>
  <c r="AA195" i="6"/>
  <c r="T199" i="6"/>
  <c r="L200" i="6" a="1"/>
  <c r="L200" i="6" s="1"/>
  <c r="V281" i="6"/>
  <c r="S197" i="6"/>
  <c r="H198" i="6"/>
  <c r="AF193" i="5"/>
  <c r="AG214" i="5" s="1"/>
  <c r="Z196" i="5"/>
  <c r="AD194" i="5"/>
  <c r="AB194" i="5"/>
  <c r="R198" i="5"/>
  <c r="U197" i="5"/>
  <c r="X197" i="5" s="1"/>
  <c r="Y197" i="5" s="1"/>
  <c r="L200" i="5" a="1"/>
  <c r="L200" i="5" s="1"/>
  <c r="T199" i="5"/>
  <c r="AC194" i="5"/>
  <c r="AE194" i="5" s="1"/>
  <c r="AA195" i="5"/>
  <c r="V281" i="5"/>
  <c r="S197" i="5"/>
  <c r="H198" i="5"/>
  <c r="W280" i="5"/>
  <c r="AF193" i="4"/>
  <c r="AG214" i="4" s="1"/>
  <c r="Z196" i="4"/>
  <c r="W280" i="4"/>
  <c r="R198" i="4"/>
  <c r="U197" i="4"/>
  <c r="X197" i="4" s="1"/>
  <c r="Y197" i="4" s="1"/>
  <c r="V281" i="4"/>
  <c r="S197" i="4"/>
  <c r="H198" i="4"/>
  <c r="AA195" i="4"/>
  <c r="AC194" i="4"/>
  <c r="AE194" i="4" s="1"/>
  <c r="L200" i="4" a="1"/>
  <c r="L200" i="4" s="1"/>
  <c r="T199" i="4"/>
  <c r="AD194" i="4"/>
  <c r="AB194" i="4"/>
  <c r="Z196" i="1"/>
  <c r="AD194" i="1"/>
  <c r="AB194" i="1"/>
  <c r="R198" i="1"/>
  <c r="U197" i="1"/>
  <c r="X197" i="1" s="1"/>
  <c r="Y197" i="1" s="1"/>
  <c r="L200" i="1" a="1"/>
  <c r="L200" i="1" s="1"/>
  <c r="T199" i="1"/>
  <c r="AF193" i="1"/>
  <c r="AG214" i="1" s="1"/>
  <c r="V281" i="1"/>
  <c r="S197" i="1"/>
  <c r="H198" i="1"/>
  <c r="W280" i="1"/>
  <c r="AA195" i="1"/>
  <c r="AC194" i="1"/>
  <c r="AE194" i="1" s="1"/>
  <c r="AF194" i="11" l="1"/>
  <c r="AG215" i="11"/>
  <c r="Z197" i="11"/>
  <c r="U198" i="11"/>
  <c r="X198" i="11" s="1"/>
  <c r="Y198" i="11" s="1"/>
  <c r="R199" i="11"/>
  <c r="L201" i="11" a="1"/>
  <c r="L201" i="11" s="1"/>
  <c r="T200" i="11"/>
  <c r="W281" i="11"/>
  <c r="AD195" i="11"/>
  <c r="AB195" i="11"/>
  <c r="AC195" i="11"/>
  <c r="AE195" i="11" s="1"/>
  <c r="AF195" i="11" s="1"/>
  <c r="AA196" i="11"/>
  <c r="V282" i="11"/>
  <c r="H199" i="11"/>
  <c r="S198" i="11"/>
  <c r="AF194" i="10"/>
  <c r="AG215" i="10" s="1"/>
  <c r="Z197" i="10"/>
  <c r="V282" i="10"/>
  <c r="H199" i="10"/>
  <c r="S198" i="10"/>
  <c r="W281" i="10"/>
  <c r="L200" i="10" a="1"/>
  <c r="L200" i="10" s="1"/>
  <c r="T199" i="10"/>
  <c r="AD195" i="10"/>
  <c r="AB195" i="10"/>
  <c r="AC195" i="10"/>
  <c r="AE195" i="10" s="1"/>
  <c r="AF195" i="10" s="1"/>
  <c r="AA196" i="10"/>
  <c r="U198" i="10"/>
  <c r="X198" i="10" s="1"/>
  <c r="Y198" i="10" s="1"/>
  <c r="R199" i="10"/>
  <c r="AF194" i="9"/>
  <c r="AG215" i="9"/>
  <c r="Z197" i="9"/>
  <c r="W281" i="9"/>
  <c r="L200" i="9" a="1"/>
  <c r="L200" i="9" s="1"/>
  <c r="T199" i="9"/>
  <c r="V282" i="9"/>
  <c r="S198" i="9"/>
  <c r="H199" i="9"/>
  <c r="U198" i="9"/>
  <c r="X198" i="9" s="1"/>
  <c r="Y198" i="9" s="1"/>
  <c r="R199" i="9"/>
  <c r="AC195" i="9"/>
  <c r="AE195" i="9" s="1"/>
  <c r="AF195" i="9" s="1"/>
  <c r="AA196" i="9"/>
  <c r="AD195" i="9"/>
  <c r="AB195" i="9"/>
  <c r="AF194" i="8"/>
  <c r="AG215" i="8" s="1"/>
  <c r="Z197" i="8"/>
  <c r="W281" i="8"/>
  <c r="L201" i="8" a="1"/>
  <c r="L201" i="8" s="1"/>
  <c r="T200" i="8"/>
  <c r="U198" i="8"/>
  <c r="X198" i="8" s="1"/>
  <c r="Y198" i="8" s="1"/>
  <c r="R199" i="8"/>
  <c r="AC195" i="8"/>
  <c r="AE195" i="8" s="1"/>
  <c r="AA196" i="8"/>
  <c r="AD195" i="8"/>
  <c r="AB195" i="8"/>
  <c r="V282" i="8"/>
  <c r="S198" i="8"/>
  <c r="H199" i="8"/>
  <c r="AF194" i="7"/>
  <c r="AG215" i="7" s="1"/>
  <c r="Z197" i="7"/>
  <c r="R199" i="7"/>
  <c r="U198" i="7"/>
  <c r="X198" i="7" s="1"/>
  <c r="Y198" i="7" s="1"/>
  <c r="V282" i="7"/>
  <c r="S198" i="7"/>
  <c r="H199" i="7"/>
  <c r="AD195" i="7"/>
  <c r="AB195" i="7"/>
  <c r="L200" i="7" a="1"/>
  <c r="L200" i="7" s="1"/>
  <c r="T199" i="7"/>
  <c r="AA196" i="7"/>
  <c r="AC195" i="7"/>
  <c r="AE195" i="7" s="1"/>
  <c r="W281" i="7"/>
  <c r="AF194" i="6"/>
  <c r="AG215" i="6" s="1"/>
  <c r="Z197" i="6"/>
  <c r="W281" i="6"/>
  <c r="AD195" i="6"/>
  <c r="AB195" i="6"/>
  <c r="T200" i="6"/>
  <c r="L201" i="6" a="1"/>
  <c r="L201" i="6" s="1"/>
  <c r="U198" i="6"/>
  <c r="X198" i="6" s="1"/>
  <c r="Y198" i="6" s="1"/>
  <c r="R199" i="6"/>
  <c r="V282" i="6"/>
  <c r="S198" i="6"/>
  <c r="H199" i="6"/>
  <c r="AC195" i="6"/>
  <c r="AE195" i="6" s="1"/>
  <c r="AA196" i="6"/>
  <c r="AF194" i="5"/>
  <c r="AG215" i="5" s="1"/>
  <c r="Z197" i="5"/>
  <c r="W281" i="5"/>
  <c r="L201" i="5" a="1"/>
  <c r="L201" i="5" s="1"/>
  <c r="T200" i="5"/>
  <c r="AD195" i="5"/>
  <c r="AB195" i="5"/>
  <c r="U198" i="5"/>
  <c r="X198" i="5" s="1"/>
  <c r="Y198" i="5" s="1"/>
  <c r="R199" i="5"/>
  <c r="V282" i="5"/>
  <c r="S198" i="5"/>
  <c r="H199" i="5"/>
  <c r="AA196" i="5"/>
  <c r="AC195" i="5"/>
  <c r="AE195" i="5" s="1"/>
  <c r="AF195" i="5" s="1"/>
  <c r="AF194" i="4"/>
  <c r="AG215" i="4" s="1"/>
  <c r="Z197" i="4"/>
  <c r="L201" i="4" a="1"/>
  <c r="L201" i="4" s="1"/>
  <c r="T200" i="4"/>
  <c r="AB195" i="4"/>
  <c r="AD195" i="4"/>
  <c r="W281" i="4"/>
  <c r="U198" i="4"/>
  <c r="X198" i="4" s="1"/>
  <c r="Y198" i="4" s="1"/>
  <c r="R199" i="4"/>
  <c r="AC195" i="4"/>
  <c r="AE195" i="4" s="1"/>
  <c r="AF195" i="4" s="1"/>
  <c r="AA196" i="4"/>
  <c r="V282" i="4"/>
  <c r="H199" i="4"/>
  <c r="S198" i="4"/>
  <c r="Z197" i="1"/>
  <c r="T200" i="1"/>
  <c r="L201" i="1" a="1"/>
  <c r="L201" i="1" s="1"/>
  <c r="V282" i="1"/>
  <c r="H199" i="1"/>
  <c r="S198" i="1"/>
  <c r="W281" i="1"/>
  <c r="AC195" i="1"/>
  <c r="AE195" i="1" s="1"/>
  <c r="AA196" i="1"/>
  <c r="R199" i="1"/>
  <c r="U198" i="1"/>
  <c r="X198" i="1" s="1"/>
  <c r="Y198" i="1" s="1"/>
  <c r="AF194" i="1"/>
  <c r="AG215" i="1" s="1"/>
  <c r="AB195" i="1"/>
  <c r="AD195" i="1"/>
  <c r="AG216" i="11" l="1"/>
  <c r="Z198" i="11"/>
  <c r="U199" i="11"/>
  <c r="X199" i="11" s="1"/>
  <c r="Y199" i="11" s="1"/>
  <c r="R200" i="11"/>
  <c r="AD196" i="11"/>
  <c r="AB196" i="11"/>
  <c r="L202" i="11" a="1"/>
  <c r="L202" i="11" s="1"/>
  <c r="T201" i="11"/>
  <c r="W282" i="11"/>
  <c r="AC196" i="11"/>
  <c r="AE196" i="11" s="1"/>
  <c r="AA197" i="11"/>
  <c r="V283" i="11"/>
  <c r="H200" i="11"/>
  <c r="S199" i="11"/>
  <c r="AG216" i="10"/>
  <c r="Z198" i="10"/>
  <c r="AD196" i="10"/>
  <c r="AB196" i="10"/>
  <c r="L201" i="10" a="1"/>
  <c r="L201" i="10" s="1"/>
  <c r="T200" i="10"/>
  <c r="V283" i="10"/>
  <c r="H200" i="10"/>
  <c r="S199" i="10"/>
  <c r="W282" i="10"/>
  <c r="U199" i="10"/>
  <c r="X199" i="10" s="1"/>
  <c r="Y199" i="10" s="1"/>
  <c r="R200" i="10"/>
  <c r="AC196" i="10"/>
  <c r="AE196" i="10" s="1"/>
  <c r="AA197" i="10"/>
  <c r="AG216" i="9"/>
  <c r="Z198" i="9"/>
  <c r="L201" i="9" a="1"/>
  <c r="L201" i="9" s="1"/>
  <c r="T200" i="9"/>
  <c r="V283" i="9"/>
  <c r="H200" i="9"/>
  <c r="S199" i="9"/>
  <c r="W282" i="9"/>
  <c r="AA197" i="9"/>
  <c r="AC196" i="9"/>
  <c r="AE196" i="9" s="1"/>
  <c r="AD196" i="9"/>
  <c r="AB196" i="9"/>
  <c r="U199" i="9"/>
  <c r="X199" i="9" s="1"/>
  <c r="Y199" i="9" s="1"/>
  <c r="R200" i="9"/>
  <c r="AF195" i="8"/>
  <c r="AG216" i="8" s="1"/>
  <c r="Z198" i="8"/>
  <c r="AD196" i="8"/>
  <c r="AB196" i="8"/>
  <c r="U199" i="8"/>
  <c r="X199" i="8" s="1"/>
  <c r="Y199" i="8" s="1"/>
  <c r="R200" i="8"/>
  <c r="V283" i="8"/>
  <c r="H200" i="8"/>
  <c r="S199" i="8"/>
  <c r="AC196" i="8"/>
  <c r="AE196" i="8" s="1"/>
  <c r="AA197" i="8"/>
  <c r="L202" i="8" a="1"/>
  <c r="L202" i="8" s="1"/>
  <c r="T201" i="8"/>
  <c r="W282" i="8"/>
  <c r="AF195" i="7"/>
  <c r="AG216" i="7" s="1"/>
  <c r="Z198" i="7"/>
  <c r="AD196" i="7"/>
  <c r="AB196" i="7"/>
  <c r="W282" i="7"/>
  <c r="V283" i="7"/>
  <c r="H200" i="7"/>
  <c r="S199" i="7"/>
  <c r="AA197" i="7"/>
  <c r="AC196" i="7"/>
  <c r="AE196" i="7" s="1"/>
  <c r="L201" i="7" a="1"/>
  <c r="L201" i="7" s="1"/>
  <c r="T200" i="7"/>
  <c r="U199" i="7"/>
  <c r="X199" i="7" s="1"/>
  <c r="Y199" i="7" s="1"/>
  <c r="R200" i="7"/>
  <c r="AF195" i="6"/>
  <c r="AG216" i="6" s="1"/>
  <c r="Z198" i="6"/>
  <c r="V283" i="6"/>
  <c r="H200" i="6"/>
  <c r="S199" i="6"/>
  <c r="W282" i="6"/>
  <c r="U199" i="6"/>
  <c r="X199" i="6" s="1"/>
  <c r="Y199" i="6" s="1"/>
  <c r="R200" i="6"/>
  <c r="AD196" i="6"/>
  <c r="AB196" i="6"/>
  <c r="AC196" i="6"/>
  <c r="AE196" i="6" s="1"/>
  <c r="AA197" i="6"/>
  <c r="L202" i="6" a="1"/>
  <c r="L202" i="6" s="1"/>
  <c r="T201" i="6"/>
  <c r="AG216" i="5"/>
  <c r="Z198" i="5"/>
  <c r="AB196" i="5"/>
  <c r="AD196" i="5"/>
  <c r="T201" i="5"/>
  <c r="L202" i="5" a="1"/>
  <c r="L202" i="5" s="1"/>
  <c r="V283" i="5"/>
  <c r="H200" i="5"/>
  <c r="S199" i="5"/>
  <c r="W282" i="5"/>
  <c r="AA197" i="5"/>
  <c r="AC196" i="5"/>
  <c r="AE196" i="5" s="1"/>
  <c r="U199" i="5"/>
  <c r="X199" i="5" s="1"/>
  <c r="Y199" i="5" s="1"/>
  <c r="R200" i="5"/>
  <c r="AG216" i="4"/>
  <c r="Z198" i="4"/>
  <c r="V283" i="4"/>
  <c r="H200" i="4"/>
  <c r="S199" i="4"/>
  <c r="W282" i="4"/>
  <c r="U199" i="4"/>
  <c r="X199" i="4" s="1"/>
  <c r="Y199" i="4" s="1"/>
  <c r="R200" i="4"/>
  <c r="AD196" i="4"/>
  <c r="AB196" i="4"/>
  <c r="AC196" i="4"/>
  <c r="AE196" i="4" s="1"/>
  <c r="AA197" i="4"/>
  <c r="L202" i="4" a="1"/>
  <c r="L202" i="4" s="1"/>
  <c r="T201" i="4"/>
  <c r="Z198" i="1"/>
  <c r="AF195" i="1"/>
  <c r="AG216" i="1" s="1"/>
  <c r="L202" i="1" a="1"/>
  <c r="L202" i="1" s="1"/>
  <c r="T201" i="1"/>
  <c r="AC196" i="1"/>
  <c r="AE196" i="1" s="1"/>
  <c r="AA197" i="1"/>
  <c r="U199" i="1"/>
  <c r="X199" i="1" s="1"/>
  <c r="Y199" i="1" s="1"/>
  <c r="R200" i="1"/>
  <c r="AB196" i="1"/>
  <c r="AD196" i="1"/>
  <c r="V283" i="1"/>
  <c r="H200" i="1"/>
  <c r="S199" i="1"/>
  <c r="W282" i="1"/>
  <c r="AF196" i="11" l="1"/>
  <c r="AG217" i="11" s="1"/>
  <c r="Z199" i="11"/>
  <c r="W283" i="11"/>
  <c r="AD197" i="11"/>
  <c r="AB197" i="11"/>
  <c r="R201" i="11"/>
  <c r="U200" i="11"/>
  <c r="X200" i="11" s="1"/>
  <c r="Y200" i="11" s="1"/>
  <c r="T202" i="11"/>
  <c r="L203" i="11" a="1"/>
  <c r="L203" i="11" s="1"/>
  <c r="AA198" i="11"/>
  <c r="AC197" i="11"/>
  <c r="AE197" i="11" s="1"/>
  <c r="AF197" i="11" s="1"/>
  <c r="V284" i="11"/>
  <c r="H201" i="11"/>
  <c r="S200" i="11"/>
  <c r="AF196" i="10"/>
  <c r="AG217" i="10"/>
  <c r="Z199" i="10"/>
  <c r="W283" i="10"/>
  <c r="L202" i="10" a="1"/>
  <c r="L202" i="10" s="1"/>
  <c r="T201" i="10"/>
  <c r="V284" i="10"/>
  <c r="H201" i="10"/>
  <c r="S200" i="10"/>
  <c r="AD197" i="10"/>
  <c r="AB197" i="10"/>
  <c r="AC197" i="10"/>
  <c r="AE197" i="10" s="1"/>
  <c r="AA198" i="10"/>
  <c r="U200" i="10"/>
  <c r="X200" i="10" s="1"/>
  <c r="Y200" i="10" s="1"/>
  <c r="R201" i="10"/>
  <c r="AF196" i="9"/>
  <c r="AG217" i="9" s="1"/>
  <c r="Z199" i="9"/>
  <c r="V284" i="9"/>
  <c r="H201" i="9"/>
  <c r="S200" i="9"/>
  <c r="AB197" i="9"/>
  <c r="AD197" i="9"/>
  <c r="W283" i="9"/>
  <c r="U200" i="9"/>
  <c r="X200" i="9" s="1"/>
  <c r="Y200" i="9" s="1"/>
  <c r="R201" i="9"/>
  <c r="L202" i="9" a="1"/>
  <c r="L202" i="9" s="1"/>
  <c r="T201" i="9"/>
  <c r="AC197" i="9"/>
  <c r="AE197" i="9" s="1"/>
  <c r="AA198" i="9"/>
  <c r="AF196" i="8"/>
  <c r="AG217" i="8" s="1"/>
  <c r="Z199" i="8"/>
  <c r="L203" i="8" a="1"/>
  <c r="L203" i="8" s="1"/>
  <c r="T202" i="8"/>
  <c r="AD197" i="8"/>
  <c r="AB197" i="8"/>
  <c r="V284" i="8"/>
  <c r="H201" i="8"/>
  <c r="S200" i="8"/>
  <c r="U200" i="8"/>
  <c r="X200" i="8" s="1"/>
  <c r="Y200" i="8" s="1"/>
  <c r="R201" i="8"/>
  <c r="W283" i="8"/>
  <c r="AC197" i="8"/>
  <c r="AE197" i="8" s="1"/>
  <c r="AF197" i="8" s="1"/>
  <c r="AA198" i="8"/>
  <c r="AF196" i="7"/>
  <c r="AG217" i="7" s="1"/>
  <c r="AC197" i="7"/>
  <c r="AE197" i="7" s="1"/>
  <c r="AA198" i="7"/>
  <c r="Z199" i="7"/>
  <c r="T201" i="7"/>
  <c r="L202" i="7" a="1"/>
  <c r="L202" i="7" s="1"/>
  <c r="V284" i="7"/>
  <c r="H201" i="7"/>
  <c r="S200" i="7"/>
  <c r="AD197" i="7"/>
  <c r="AB197" i="7"/>
  <c r="W283" i="7"/>
  <c r="R201" i="7"/>
  <c r="U200" i="7"/>
  <c r="X200" i="7" s="1"/>
  <c r="Y200" i="7" s="1"/>
  <c r="AF196" i="6"/>
  <c r="AG217" i="6" s="1"/>
  <c r="Z199" i="6"/>
  <c r="AD197" i="6"/>
  <c r="AB197" i="6"/>
  <c r="V284" i="6"/>
  <c r="H201" i="6"/>
  <c r="S200" i="6"/>
  <c r="U200" i="6"/>
  <c r="X200" i="6" s="1"/>
  <c r="Y200" i="6" s="1"/>
  <c r="R201" i="6"/>
  <c r="W283" i="6"/>
  <c r="AC197" i="6"/>
  <c r="AE197" i="6" s="1"/>
  <c r="AA198" i="6"/>
  <c r="L203" i="6" a="1"/>
  <c r="L203" i="6" s="1"/>
  <c r="T202" i="6"/>
  <c r="AF196" i="5"/>
  <c r="AG217" i="5"/>
  <c r="Z199" i="5"/>
  <c r="V284" i="5"/>
  <c r="H201" i="5"/>
  <c r="S200" i="5"/>
  <c r="AD197" i="5"/>
  <c r="AB197" i="5"/>
  <c r="W283" i="5"/>
  <c r="AC197" i="5"/>
  <c r="AE197" i="5" s="1"/>
  <c r="AA198" i="5"/>
  <c r="L203" i="5" a="1"/>
  <c r="L203" i="5" s="1"/>
  <c r="T202" i="5"/>
  <c r="R201" i="5"/>
  <c r="U200" i="5"/>
  <c r="X200" i="5" s="1"/>
  <c r="Y200" i="5" s="1"/>
  <c r="AF196" i="4"/>
  <c r="AG217" i="4" s="1"/>
  <c r="Z199" i="4"/>
  <c r="R201" i="4"/>
  <c r="U200" i="4"/>
  <c r="X200" i="4" s="1"/>
  <c r="Y200" i="4" s="1"/>
  <c r="T202" i="4"/>
  <c r="L203" i="4" a="1"/>
  <c r="L203" i="4" s="1"/>
  <c r="AC197" i="4"/>
  <c r="AE197" i="4" s="1"/>
  <c r="AA198" i="4"/>
  <c r="V284" i="4"/>
  <c r="H201" i="4"/>
  <c r="S200" i="4"/>
  <c r="W283" i="4"/>
  <c r="AD197" i="4"/>
  <c r="AB197" i="4"/>
  <c r="Z199" i="1"/>
  <c r="R201" i="1"/>
  <c r="U200" i="1"/>
  <c r="X200" i="1" s="1"/>
  <c r="Y200" i="1" s="1"/>
  <c r="AD197" i="1"/>
  <c r="AB197" i="1"/>
  <c r="T202" i="1"/>
  <c r="L203" i="1" a="1"/>
  <c r="L203" i="1" s="1"/>
  <c r="AC197" i="1"/>
  <c r="AE197" i="1" s="1"/>
  <c r="AA198" i="1"/>
  <c r="V284" i="1"/>
  <c r="H201" i="1"/>
  <c r="S200" i="1"/>
  <c r="W283" i="1"/>
  <c r="AF196" i="1"/>
  <c r="AG217" i="1" s="1"/>
  <c r="AG218" i="11" l="1"/>
  <c r="Z200" i="11"/>
  <c r="R202" i="11"/>
  <c r="U201" i="11"/>
  <c r="X201" i="11" s="1"/>
  <c r="Y201" i="11" s="1"/>
  <c r="W284" i="11"/>
  <c r="AB198" i="11"/>
  <c r="AD198" i="11"/>
  <c r="AA199" i="11"/>
  <c r="AC198" i="11"/>
  <c r="AE198" i="11" s="1"/>
  <c r="T203" i="11"/>
  <c r="L204" i="11" a="1"/>
  <c r="L204" i="11" s="1"/>
  <c r="V285" i="11"/>
  <c r="H202" i="11"/>
  <c r="S201" i="11"/>
  <c r="AF197" i="10"/>
  <c r="AG218" i="10" s="1"/>
  <c r="Z200" i="10"/>
  <c r="L203" i="10" a="1"/>
  <c r="L203" i="10" s="1"/>
  <c r="T202" i="10"/>
  <c r="V285" i="10"/>
  <c r="H202" i="10"/>
  <c r="S201" i="10"/>
  <c r="AD198" i="10"/>
  <c r="AB198" i="10"/>
  <c r="W284" i="10"/>
  <c r="U201" i="10"/>
  <c r="X201" i="10" s="1"/>
  <c r="Y201" i="10" s="1"/>
  <c r="R202" i="10"/>
  <c r="AC198" i="10"/>
  <c r="AE198" i="10" s="1"/>
  <c r="AA199" i="10"/>
  <c r="AF197" i="9"/>
  <c r="AG218" i="9"/>
  <c r="Z200" i="9"/>
  <c r="AD198" i="9"/>
  <c r="AB198" i="9"/>
  <c r="L203" i="9" a="1"/>
  <c r="L203" i="9" s="1"/>
  <c r="T202" i="9"/>
  <c r="V285" i="9"/>
  <c r="S201" i="9"/>
  <c r="H202" i="9"/>
  <c r="W284" i="9"/>
  <c r="AA199" i="9"/>
  <c r="AC198" i="9"/>
  <c r="AE198" i="9" s="1"/>
  <c r="AF198" i="9" s="1"/>
  <c r="R202" i="9"/>
  <c r="U201" i="9"/>
  <c r="X201" i="9" s="1"/>
  <c r="Y201" i="9" s="1"/>
  <c r="AG218" i="8"/>
  <c r="Z200" i="8"/>
  <c r="L204" i="8" a="1"/>
  <c r="L204" i="8" s="1"/>
  <c r="T203" i="8"/>
  <c r="AC198" i="8"/>
  <c r="AE198" i="8" s="1"/>
  <c r="AA199" i="8"/>
  <c r="U201" i="8"/>
  <c r="X201" i="8" s="1"/>
  <c r="Y201" i="8" s="1"/>
  <c r="R202" i="8"/>
  <c r="W284" i="8"/>
  <c r="V285" i="8"/>
  <c r="H202" i="8"/>
  <c r="S201" i="8"/>
  <c r="AD198" i="8"/>
  <c r="AB198" i="8"/>
  <c r="AF197" i="7"/>
  <c r="AG218" i="7" s="1"/>
  <c r="Z200" i="7"/>
  <c r="L203" i="7" a="1"/>
  <c r="L203" i="7" s="1"/>
  <c r="T202" i="7"/>
  <c r="AD198" i="7"/>
  <c r="AB198" i="7"/>
  <c r="R202" i="7"/>
  <c r="U201" i="7"/>
  <c r="X201" i="7" s="1"/>
  <c r="Y201" i="7" s="1"/>
  <c r="V285" i="7"/>
  <c r="S201" i="7"/>
  <c r="H202" i="7"/>
  <c r="W284" i="7"/>
  <c r="AC198" i="7"/>
  <c r="AE198" i="7" s="1"/>
  <c r="AA199" i="7"/>
  <c r="AF197" i="6"/>
  <c r="AG218" i="6" s="1"/>
  <c r="Z200" i="6"/>
  <c r="AD198" i="6"/>
  <c r="AB198" i="6"/>
  <c r="U201" i="6"/>
  <c r="X201" i="6" s="1"/>
  <c r="Y201" i="6" s="1"/>
  <c r="R202" i="6"/>
  <c r="V285" i="6"/>
  <c r="H202" i="6"/>
  <c r="S201" i="6"/>
  <c r="W284" i="6"/>
  <c r="AC198" i="6"/>
  <c r="AE198" i="6" s="1"/>
  <c r="AA199" i="6"/>
  <c r="L204" i="6" a="1"/>
  <c r="L204" i="6" s="1"/>
  <c r="T203" i="6"/>
  <c r="AF197" i="5"/>
  <c r="AG218" i="5"/>
  <c r="Z200" i="5"/>
  <c r="L204" i="5" a="1"/>
  <c r="L204" i="5" s="1"/>
  <c r="T203" i="5"/>
  <c r="W284" i="5"/>
  <c r="AA199" i="5"/>
  <c r="AC198" i="5"/>
  <c r="AE198" i="5" s="1"/>
  <c r="AF198" i="5" s="1"/>
  <c r="AD198" i="5"/>
  <c r="AB198" i="5"/>
  <c r="V285" i="5"/>
  <c r="S201" i="5"/>
  <c r="H202" i="5"/>
  <c r="R202" i="5"/>
  <c r="U201" i="5"/>
  <c r="X201" i="5" s="1"/>
  <c r="Y201" i="5" s="1"/>
  <c r="AF197" i="4"/>
  <c r="AG218" i="4" s="1"/>
  <c r="Z200" i="4"/>
  <c r="T203" i="4"/>
  <c r="L204" i="4" a="1"/>
  <c r="L204" i="4" s="1"/>
  <c r="V285" i="4"/>
  <c r="H202" i="4"/>
  <c r="S201" i="4"/>
  <c r="AB198" i="4"/>
  <c r="AD198" i="4"/>
  <c r="AC198" i="4"/>
  <c r="AE198" i="4" s="1"/>
  <c r="AA199" i="4"/>
  <c r="W284" i="4"/>
  <c r="R202" i="4"/>
  <c r="U201" i="4"/>
  <c r="X201" i="4" s="1"/>
  <c r="Y201" i="4" s="1"/>
  <c r="Z200" i="1"/>
  <c r="V285" i="1"/>
  <c r="S201" i="1"/>
  <c r="H202" i="1"/>
  <c r="W284" i="1"/>
  <c r="T203" i="1"/>
  <c r="L204" i="1" a="1"/>
  <c r="L204" i="1" s="1"/>
  <c r="AF197" i="1"/>
  <c r="AG218" i="1" s="1"/>
  <c r="AA199" i="1"/>
  <c r="AC198" i="1"/>
  <c r="AE198" i="1" s="1"/>
  <c r="AD198" i="1"/>
  <c r="AB198" i="1"/>
  <c r="R202" i="1"/>
  <c r="U201" i="1"/>
  <c r="X201" i="1" s="1"/>
  <c r="Y201" i="1" s="1"/>
  <c r="AF198" i="11" l="1"/>
  <c r="AG219" i="11" s="1"/>
  <c r="Z201" i="11"/>
  <c r="T204" i="11"/>
  <c r="L205" i="11" a="1"/>
  <c r="L205" i="11" s="1"/>
  <c r="R203" i="11"/>
  <c r="U202" i="11"/>
  <c r="X202" i="11" s="1"/>
  <c r="Y202" i="11" s="1"/>
  <c r="AC199" i="11"/>
  <c r="AE199" i="11" s="1"/>
  <c r="AA200" i="11"/>
  <c r="AD199" i="11"/>
  <c r="AB199" i="11"/>
  <c r="V286" i="11"/>
  <c r="S202" i="11"/>
  <c r="H203" i="11"/>
  <c r="W285" i="11"/>
  <c r="AF198" i="10"/>
  <c r="AG219" i="10" s="1"/>
  <c r="Z201" i="10"/>
  <c r="R203" i="10"/>
  <c r="U202" i="10"/>
  <c r="X202" i="10" s="1"/>
  <c r="Y202" i="10" s="1"/>
  <c r="L204" i="10" a="1"/>
  <c r="L204" i="10" s="1"/>
  <c r="T203" i="10"/>
  <c r="W285" i="10"/>
  <c r="V286" i="10"/>
  <c r="H203" i="10"/>
  <c r="S202" i="10"/>
  <c r="AD199" i="10"/>
  <c r="AB199" i="10"/>
  <c r="AA200" i="10"/>
  <c r="AC199" i="10"/>
  <c r="AE199" i="10" s="1"/>
  <c r="AF199" i="10" s="1"/>
  <c r="AG219" i="9"/>
  <c r="T203" i="9"/>
  <c r="L204" i="9" a="1"/>
  <c r="L204" i="9" s="1"/>
  <c r="V286" i="9"/>
  <c r="S202" i="9"/>
  <c r="H203" i="9"/>
  <c r="W285" i="9"/>
  <c r="Z201" i="9"/>
  <c r="AB199" i="9"/>
  <c r="AD199" i="9"/>
  <c r="R203" i="9"/>
  <c r="U202" i="9"/>
  <c r="X202" i="9" s="1"/>
  <c r="Y202" i="9" s="1"/>
  <c r="AA200" i="9"/>
  <c r="AC199" i="9"/>
  <c r="AE199" i="9" s="1"/>
  <c r="AF198" i="8"/>
  <c r="AG219" i="8" s="1"/>
  <c r="Z201" i="8"/>
  <c r="L205" i="8" a="1"/>
  <c r="L205" i="8" s="1"/>
  <c r="T204" i="8"/>
  <c r="W285" i="8"/>
  <c r="V286" i="8"/>
  <c r="H203" i="8"/>
  <c r="S202" i="8"/>
  <c r="AC199" i="8"/>
  <c r="AE199" i="8" s="1"/>
  <c r="AF199" i="8" s="1"/>
  <c r="AA200" i="8"/>
  <c r="U202" i="8"/>
  <c r="X202" i="8" s="1"/>
  <c r="Y202" i="8" s="1"/>
  <c r="R203" i="8"/>
  <c r="AD199" i="8"/>
  <c r="AB199" i="8"/>
  <c r="AF198" i="7"/>
  <c r="AG219" i="7"/>
  <c r="Z201" i="7"/>
  <c r="L204" i="7" a="1"/>
  <c r="L204" i="7" s="1"/>
  <c r="T203" i="7"/>
  <c r="U202" i="7"/>
  <c r="X202" i="7" s="1"/>
  <c r="Y202" i="7" s="1"/>
  <c r="R203" i="7"/>
  <c r="AA200" i="7"/>
  <c r="AC199" i="7"/>
  <c r="AE199" i="7" s="1"/>
  <c r="V286" i="7"/>
  <c r="H203" i="7"/>
  <c r="S202" i="7"/>
  <c r="W285" i="7"/>
  <c r="AD199" i="7"/>
  <c r="AB199" i="7"/>
  <c r="AF198" i="6"/>
  <c r="AG219" i="6" s="1"/>
  <c r="Z201" i="6"/>
  <c r="V286" i="6"/>
  <c r="H203" i="6"/>
  <c r="S202" i="6"/>
  <c r="W285" i="6"/>
  <c r="AC199" i="6"/>
  <c r="AE199" i="6" s="1"/>
  <c r="AA200" i="6"/>
  <c r="U202" i="6"/>
  <c r="X202" i="6" s="1"/>
  <c r="Y202" i="6" s="1"/>
  <c r="R203" i="6"/>
  <c r="L205" i="6" a="1"/>
  <c r="L205" i="6" s="1"/>
  <c r="T204" i="6"/>
  <c r="AD199" i="6"/>
  <c r="AB199" i="6"/>
  <c r="AG219" i="5"/>
  <c r="Z201" i="5"/>
  <c r="V286" i="5"/>
  <c r="H203" i="5"/>
  <c r="S202" i="5"/>
  <c r="T204" i="5"/>
  <c r="L205" i="5" a="1"/>
  <c r="L205" i="5" s="1"/>
  <c r="R203" i="5"/>
  <c r="U202" i="5"/>
  <c r="X202" i="5" s="1"/>
  <c r="Y202" i="5" s="1"/>
  <c r="AA200" i="5"/>
  <c r="AC199" i="5"/>
  <c r="AE199" i="5" s="1"/>
  <c r="W285" i="5"/>
  <c r="AB199" i="5"/>
  <c r="AD199" i="5"/>
  <c r="AF198" i="4"/>
  <c r="AG219" i="4" s="1"/>
  <c r="Z201" i="4"/>
  <c r="AD199" i="4"/>
  <c r="AB199" i="4"/>
  <c r="V286" i="4"/>
  <c r="S202" i="4"/>
  <c r="H203" i="4"/>
  <c r="W285" i="4"/>
  <c r="AA200" i="4"/>
  <c r="AC199" i="4"/>
  <c r="AE199" i="4" s="1"/>
  <c r="T204" i="4"/>
  <c r="L205" i="4" a="1"/>
  <c r="L205" i="4" s="1"/>
  <c r="R203" i="4"/>
  <c r="U202" i="4"/>
  <c r="X202" i="4" s="1"/>
  <c r="Y202" i="4" s="1"/>
  <c r="Z201" i="1"/>
  <c r="AF198" i="1"/>
  <c r="AG219" i="1" s="1"/>
  <c r="AB199" i="1"/>
  <c r="AD199" i="1"/>
  <c r="AA200" i="1"/>
  <c r="AC199" i="1"/>
  <c r="AE199" i="1" s="1"/>
  <c r="T204" i="1"/>
  <c r="L205" i="1" a="1"/>
  <c r="L205" i="1" s="1"/>
  <c r="V286" i="1"/>
  <c r="H203" i="1"/>
  <c r="S202" i="1"/>
  <c r="W285" i="1"/>
  <c r="U202" i="1"/>
  <c r="X202" i="1" s="1"/>
  <c r="Y202" i="1" s="1"/>
  <c r="R203" i="1"/>
  <c r="AF199" i="11" l="1"/>
  <c r="AG220" i="11"/>
  <c r="Z202" i="11"/>
  <c r="U203" i="11"/>
  <c r="X203" i="11" s="1"/>
  <c r="Y203" i="11" s="1"/>
  <c r="R204" i="11"/>
  <c r="L206" i="11" a="1"/>
  <c r="L206" i="11" s="1"/>
  <c r="T205" i="11"/>
  <c r="AD200" i="11"/>
  <c r="AB200" i="11"/>
  <c r="W286" i="11"/>
  <c r="AC200" i="11"/>
  <c r="AE200" i="11" s="1"/>
  <c r="AF200" i="11" s="1"/>
  <c r="AA201" i="11"/>
  <c r="V287" i="11"/>
  <c r="S203" i="11"/>
  <c r="H204" i="11"/>
  <c r="AG220" i="10"/>
  <c r="Z202" i="10"/>
  <c r="V287" i="10"/>
  <c r="H204" i="10"/>
  <c r="S203" i="10"/>
  <c r="W286" i="10"/>
  <c r="R204" i="10"/>
  <c r="U203" i="10"/>
  <c r="X203" i="10" s="1"/>
  <c r="Y203" i="10" s="1"/>
  <c r="T204" i="10"/>
  <c r="L205" i="10" a="1"/>
  <c r="L205" i="10" s="1"/>
  <c r="AA201" i="10"/>
  <c r="AC200" i="10"/>
  <c r="AE200" i="10" s="1"/>
  <c r="AB200" i="10"/>
  <c r="AD200" i="10"/>
  <c r="AF199" i="9"/>
  <c r="AG220" i="9" s="1"/>
  <c r="R204" i="9"/>
  <c r="U203" i="9"/>
  <c r="X203" i="9" s="1"/>
  <c r="Y203" i="9" s="1"/>
  <c r="W286" i="9"/>
  <c r="AC200" i="9"/>
  <c r="AE200" i="9" s="1"/>
  <c r="AA201" i="9"/>
  <c r="V287" i="9"/>
  <c r="S203" i="9"/>
  <c r="H204" i="9"/>
  <c r="T204" i="9"/>
  <c r="L205" i="9" a="1"/>
  <c r="L205" i="9" s="1"/>
  <c r="Z202" i="9"/>
  <c r="AD200" i="9"/>
  <c r="AB200" i="9"/>
  <c r="AG220" i="8"/>
  <c r="Z202" i="8"/>
  <c r="AD200" i="8"/>
  <c r="AB200" i="8"/>
  <c r="R204" i="8"/>
  <c r="U203" i="8"/>
  <c r="X203" i="8" s="1"/>
  <c r="Y203" i="8" s="1"/>
  <c r="T205" i="8"/>
  <c r="L206" i="8" a="1"/>
  <c r="L206" i="8" s="1"/>
  <c r="AA201" i="8"/>
  <c r="AC200" i="8"/>
  <c r="AE200" i="8" s="1"/>
  <c r="V287" i="8"/>
  <c r="H204" i="8"/>
  <c r="S203" i="8"/>
  <c r="W286" i="8"/>
  <c r="AF199" i="7"/>
  <c r="AG220" i="7" s="1"/>
  <c r="Z202" i="7"/>
  <c r="V287" i="7"/>
  <c r="H204" i="7"/>
  <c r="S203" i="7"/>
  <c r="AB200" i="7"/>
  <c r="AD200" i="7"/>
  <c r="R204" i="7"/>
  <c r="U203" i="7"/>
  <c r="X203" i="7" s="1"/>
  <c r="Y203" i="7" s="1"/>
  <c r="W286" i="7"/>
  <c r="AC200" i="7"/>
  <c r="AE200" i="7" s="1"/>
  <c r="AA201" i="7"/>
  <c r="T204" i="7"/>
  <c r="L205" i="7" a="1"/>
  <c r="L205" i="7" s="1"/>
  <c r="AF199" i="6"/>
  <c r="AG220" i="6" s="1"/>
  <c r="Z202" i="6"/>
  <c r="T205" i="6"/>
  <c r="L206" i="6" a="1"/>
  <c r="L206" i="6" s="1"/>
  <c r="AD200" i="6"/>
  <c r="AB200" i="6"/>
  <c r="W286" i="6"/>
  <c r="AA201" i="6"/>
  <c r="AC200" i="6"/>
  <c r="AE200" i="6" s="1"/>
  <c r="R204" i="6"/>
  <c r="U203" i="6"/>
  <c r="X203" i="6" s="1"/>
  <c r="Y203" i="6" s="1"/>
  <c r="V287" i="6"/>
  <c r="H204" i="6"/>
  <c r="S203" i="6"/>
  <c r="AF199" i="5"/>
  <c r="AG220" i="5" s="1"/>
  <c r="Z202" i="5"/>
  <c r="L206" i="5" a="1"/>
  <c r="L206" i="5" s="1"/>
  <c r="T205" i="5"/>
  <c r="W286" i="5"/>
  <c r="AB200" i="5"/>
  <c r="AD200" i="5"/>
  <c r="AC200" i="5"/>
  <c r="AE200" i="5" s="1"/>
  <c r="AF200" i="5" s="1"/>
  <c r="AA201" i="5"/>
  <c r="R204" i="5"/>
  <c r="U203" i="5"/>
  <c r="X203" i="5" s="1"/>
  <c r="Y203" i="5" s="1"/>
  <c r="V287" i="5"/>
  <c r="H204" i="5"/>
  <c r="S203" i="5"/>
  <c r="AF199" i="4"/>
  <c r="AG220" i="4" s="1"/>
  <c r="Z202" i="4"/>
  <c r="L206" i="4" a="1"/>
  <c r="L206" i="4" s="1"/>
  <c r="T205" i="4"/>
  <c r="U203" i="4"/>
  <c r="X203" i="4" s="1"/>
  <c r="Y203" i="4" s="1"/>
  <c r="R204" i="4"/>
  <c r="V287" i="4"/>
  <c r="H204" i="4"/>
  <c r="S203" i="4"/>
  <c r="W286" i="4"/>
  <c r="AC200" i="4"/>
  <c r="AE200" i="4" s="1"/>
  <c r="AA201" i="4"/>
  <c r="AB200" i="4"/>
  <c r="AD200" i="4"/>
  <c r="Z202" i="1"/>
  <c r="W286" i="1"/>
  <c r="V287" i="1"/>
  <c r="H204" i="1"/>
  <c r="S203" i="1"/>
  <c r="AF199" i="1"/>
  <c r="AG220" i="1" s="1"/>
  <c r="AC200" i="1"/>
  <c r="AE200" i="1" s="1"/>
  <c r="AA201" i="1"/>
  <c r="L206" i="1" a="1"/>
  <c r="L206" i="1" s="1"/>
  <c r="T205" i="1"/>
  <c r="AD200" i="1"/>
  <c r="AB200" i="1"/>
  <c r="R204" i="1"/>
  <c r="U203" i="1"/>
  <c r="X203" i="1" s="1"/>
  <c r="Y203" i="1" s="1"/>
  <c r="AG221" i="11" l="1"/>
  <c r="Z203" i="11"/>
  <c r="W287" i="11"/>
  <c r="L207" i="11" a="1"/>
  <c r="L207" i="11" s="1"/>
  <c r="T206" i="11"/>
  <c r="U204" i="11"/>
  <c r="X204" i="11" s="1"/>
  <c r="Y204" i="11" s="1"/>
  <c r="R205" i="11"/>
  <c r="V288" i="11"/>
  <c r="H205" i="11"/>
  <c r="S204" i="11"/>
  <c r="AC201" i="11"/>
  <c r="AE201" i="11" s="1"/>
  <c r="AA202" i="11"/>
  <c r="AD201" i="11"/>
  <c r="AB201" i="11"/>
  <c r="AF200" i="10"/>
  <c r="AG221" i="10" s="1"/>
  <c r="Z203" i="10"/>
  <c r="AD201" i="10"/>
  <c r="AB201" i="10"/>
  <c r="R205" i="10"/>
  <c r="U204" i="10"/>
  <c r="X204" i="10" s="1"/>
  <c r="Y204" i="10" s="1"/>
  <c r="V288" i="10"/>
  <c r="H205" i="10"/>
  <c r="S204" i="10"/>
  <c r="W287" i="10"/>
  <c r="L206" i="10" a="1"/>
  <c r="L206" i="10" s="1"/>
  <c r="T205" i="10"/>
  <c r="AC201" i="10"/>
  <c r="AE201" i="10" s="1"/>
  <c r="AA202" i="10"/>
  <c r="AF200" i="9"/>
  <c r="AG221" i="9" s="1"/>
  <c r="Z203" i="9"/>
  <c r="V288" i="9"/>
  <c r="S204" i="9"/>
  <c r="H205" i="9"/>
  <c r="T205" i="9"/>
  <c r="L206" i="9" a="1"/>
  <c r="L206" i="9" s="1"/>
  <c r="U204" i="9"/>
  <c r="X204" i="9" s="1"/>
  <c r="Y204" i="9" s="1"/>
  <c r="R205" i="9"/>
  <c r="AD201" i="9"/>
  <c r="AB201" i="9"/>
  <c r="W287" i="9"/>
  <c r="AC201" i="9"/>
  <c r="AE201" i="9" s="1"/>
  <c r="AF201" i="9" s="1"/>
  <c r="AA202" i="9"/>
  <c r="AF200" i="8"/>
  <c r="AG221" i="8" s="1"/>
  <c r="Z203" i="8"/>
  <c r="W287" i="8"/>
  <c r="T206" i="8"/>
  <c r="L207" i="8" a="1"/>
  <c r="L207" i="8" s="1"/>
  <c r="R205" i="8"/>
  <c r="U204" i="8"/>
  <c r="X204" i="8" s="1"/>
  <c r="Y204" i="8" s="1"/>
  <c r="AA202" i="8"/>
  <c r="AC201" i="8"/>
  <c r="AE201" i="8" s="1"/>
  <c r="V288" i="8"/>
  <c r="H205" i="8"/>
  <c r="S204" i="8"/>
  <c r="AB201" i="8"/>
  <c r="AD201" i="8"/>
  <c r="AF200" i="7"/>
  <c r="AG221" i="7" s="1"/>
  <c r="Z203" i="7"/>
  <c r="V288" i="7"/>
  <c r="H205" i="7"/>
  <c r="S204" i="7"/>
  <c r="AD201" i="7"/>
  <c r="AB201" i="7"/>
  <c r="U204" i="7"/>
  <c r="X204" i="7" s="1"/>
  <c r="Y204" i="7" s="1"/>
  <c r="R205" i="7"/>
  <c r="W287" i="7"/>
  <c r="T205" i="7"/>
  <c r="L206" i="7" a="1"/>
  <c r="L206" i="7" s="1"/>
  <c r="AC201" i="7"/>
  <c r="AE201" i="7" s="1"/>
  <c r="AA202" i="7"/>
  <c r="AF200" i="6"/>
  <c r="AG221" i="6"/>
  <c r="Z203" i="6"/>
  <c r="R205" i="6"/>
  <c r="U204" i="6"/>
  <c r="X204" i="6" s="1"/>
  <c r="Y204" i="6" s="1"/>
  <c r="L207" i="6" a="1"/>
  <c r="L207" i="6" s="1"/>
  <c r="T206" i="6"/>
  <c r="AD201" i="6"/>
  <c r="AB201" i="6"/>
  <c r="V288" i="6"/>
  <c r="H205" i="6"/>
  <c r="S204" i="6"/>
  <c r="AA202" i="6"/>
  <c r="AC201" i="6"/>
  <c r="AE201" i="6" s="1"/>
  <c r="W287" i="6"/>
  <c r="AG221" i="5"/>
  <c r="Z203" i="5"/>
  <c r="V288" i="5"/>
  <c r="H205" i="5"/>
  <c r="S204" i="5"/>
  <c r="R205" i="5"/>
  <c r="U204" i="5"/>
  <c r="X204" i="5" s="1"/>
  <c r="Y204" i="5" s="1"/>
  <c r="W287" i="5"/>
  <c r="AD201" i="5"/>
  <c r="AB201" i="5"/>
  <c r="L207" i="5" a="1"/>
  <c r="L207" i="5" s="1"/>
  <c r="T206" i="5"/>
  <c r="AA202" i="5"/>
  <c r="AC201" i="5"/>
  <c r="AE201" i="5" s="1"/>
  <c r="AF200" i="4"/>
  <c r="AG221" i="4" s="1"/>
  <c r="Z203" i="4"/>
  <c r="U204" i="4"/>
  <c r="X204" i="4" s="1"/>
  <c r="Y204" i="4" s="1"/>
  <c r="R205" i="4"/>
  <c r="V288" i="4"/>
  <c r="H205" i="4"/>
  <c r="S204" i="4"/>
  <c r="W287" i="4"/>
  <c r="AD201" i="4"/>
  <c r="AB201" i="4"/>
  <c r="AC201" i="4"/>
  <c r="AE201" i="4" s="1"/>
  <c r="AA202" i="4"/>
  <c r="T206" i="4"/>
  <c r="L207" i="4" a="1"/>
  <c r="L207" i="4" s="1"/>
  <c r="Z203" i="1"/>
  <c r="L207" i="1" a="1"/>
  <c r="L207" i="1" s="1"/>
  <c r="T206" i="1"/>
  <c r="W287" i="1"/>
  <c r="AF200" i="1"/>
  <c r="AG221" i="1" s="1"/>
  <c r="V288" i="1"/>
  <c r="H205" i="1"/>
  <c r="S204" i="1"/>
  <c r="AA202" i="1"/>
  <c r="AC201" i="1"/>
  <c r="AE201" i="1" s="1"/>
  <c r="AD201" i="1"/>
  <c r="AB201" i="1"/>
  <c r="R205" i="1"/>
  <c r="U204" i="1"/>
  <c r="X204" i="1" s="1"/>
  <c r="Y204" i="1" s="1"/>
  <c r="AF201" i="11" l="1"/>
  <c r="AG222" i="11" s="1"/>
  <c r="Z204" i="11"/>
  <c r="V289" i="11"/>
  <c r="H206" i="11"/>
  <c r="S205" i="11"/>
  <c r="L208" i="11" a="1"/>
  <c r="L208" i="11" s="1"/>
  <c r="T207" i="11"/>
  <c r="AD202" i="11"/>
  <c r="AB202" i="11"/>
  <c r="W288" i="11"/>
  <c r="U205" i="11"/>
  <c r="X205" i="11" s="1"/>
  <c r="Y205" i="11" s="1"/>
  <c r="R206" i="11"/>
  <c r="AC202" i="11"/>
  <c r="AE202" i="11" s="1"/>
  <c r="AA203" i="11"/>
  <c r="AF201" i="10"/>
  <c r="AG222" i="10" s="1"/>
  <c r="Z204" i="10"/>
  <c r="V289" i="10"/>
  <c r="H206" i="10"/>
  <c r="S205" i="10"/>
  <c r="T206" i="10"/>
  <c r="L207" i="10" a="1"/>
  <c r="L207" i="10" s="1"/>
  <c r="R206" i="10"/>
  <c r="U205" i="10"/>
  <c r="X205" i="10" s="1"/>
  <c r="Y205" i="10" s="1"/>
  <c r="AC202" i="10"/>
  <c r="AE202" i="10" s="1"/>
  <c r="AF202" i="10" s="1"/>
  <c r="AA203" i="10"/>
  <c r="W288" i="10"/>
  <c r="AD202" i="10"/>
  <c r="AB202" i="10"/>
  <c r="AG222" i="9"/>
  <c r="Z204" i="9"/>
  <c r="U205" i="9"/>
  <c r="X205" i="9" s="1"/>
  <c r="Y205" i="9" s="1"/>
  <c r="R206" i="9"/>
  <c r="W288" i="9"/>
  <c r="AC202" i="9"/>
  <c r="AE202" i="9" s="1"/>
  <c r="AA203" i="9"/>
  <c r="L207" i="9" a="1"/>
  <c r="L207" i="9" s="1"/>
  <c r="T206" i="9"/>
  <c r="V289" i="9"/>
  <c r="H206" i="9"/>
  <c r="S205" i="9"/>
  <c r="AD202" i="9"/>
  <c r="AB202" i="9"/>
  <c r="AF201" i="8"/>
  <c r="AG222" i="8" s="1"/>
  <c r="Z204" i="8"/>
  <c r="W288" i="8"/>
  <c r="V289" i="8"/>
  <c r="S205" i="8"/>
  <c r="H206" i="8"/>
  <c r="AD202" i="8"/>
  <c r="AB202" i="8"/>
  <c r="R206" i="8"/>
  <c r="U205" i="8"/>
  <c r="X205" i="8" s="1"/>
  <c r="Y205" i="8" s="1"/>
  <c r="T207" i="8"/>
  <c r="L208" i="8" a="1"/>
  <c r="L208" i="8" s="1"/>
  <c r="AC202" i="8"/>
  <c r="AE202" i="8" s="1"/>
  <c r="AA203" i="8"/>
  <c r="AF201" i="7"/>
  <c r="AG222" i="7"/>
  <c r="Z204" i="7"/>
  <c r="R206" i="7"/>
  <c r="U205" i="7"/>
  <c r="X205" i="7" s="1"/>
  <c r="Y205" i="7" s="1"/>
  <c r="AA203" i="7"/>
  <c r="AC202" i="7"/>
  <c r="AE202" i="7" s="1"/>
  <c r="L207" i="7" a="1"/>
  <c r="L207" i="7" s="1"/>
  <c r="T206" i="7"/>
  <c r="H206" i="7"/>
  <c r="S205" i="7"/>
  <c r="V289" i="7"/>
  <c r="W288" i="7"/>
  <c r="AD202" i="7"/>
  <c r="AB202" i="7"/>
  <c r="AF201" i="6"/>
  <c r="AG222" i="6" s="1"/>
  <c r="Z204" i="6"/>
  <c r="V289" i="6"/>
  <c r="H206" i="6"/>
  <c r="S205" i="6"/>
  <c r="AB202" i="6"/>
  <c r="AD202" i="6"/>
  <c r="U205" i="6"/>
  <c r="X205" i="6" s="1"/>
  <c r="Y205" i="6" s="1"/>
  <c r="R206" i="6"/>
  <c r="W288" i="6"/>
  <c r="AC202" i="6"/>
  <c r="AE202" i="6" s="1"/>
  <c r="AA203" i="6"/>
  <c r="T207" i="6"/>
  <c r="L208" i="6" a="1"/>
  <c r="L208" i="6" s="1"/>
  <c r="AF201" i="5"/>
  <c r="AG222" i="5" s="1"/>
  <c r="Z204" i="5"/>
  <c r="AD202" i="5"/>
  <c r="AB202" i="5"/>
  <c r="W288" i="5"/>
  <c r="AA203" i="5"/>
  <c r="AC202" i="5"/>
  <c r="AE202" i="5" s="1"/>
  <c r="L208" i="5" a="1"/>
  <c r="L208" i="5" s="1"/>
  <c r="T207" i="5"/>
  <c r="U205" i="5"/>
  <c r="X205" i="5" s="1"/>
  <c r="Y205" i="5" s="1"/>
  <c r="R206" i="5"/>
  <c r="V289" i="5"/>
  <c r="H206" i="5"/>
  <c r="S205" i="5"/>
  <c r="AF201" i="4"/>
  <c r="AG222" i="4" s="1"/>
  <c r="Z204" i="4"/>
  <c r="AD202" i="4"/>
  <c r="AB202" i="4"/>
  <c r="R206" i="4"/>
  <c r="U205" i="4"/>
  <c r="X205" i="4" s="1"/>
  <c r="Y205" i="4" s="1"/>
  <c r="V289" i="4"/>
  <c r="H206" i="4"/>
  <c r="S205" i="4"/>
  <c r="W288" i="4"/>
  <c r="AC202" i="4"/>
  <c r="AE202" i="4" s="1"/>
  <c r="AF202" i="4" s="1"/>
  <c r="AA203" i="4"/>
  <c r="L208" i="4" a="1"/>
  <c r="L208" i="4" s="1"/>
  <c r="T207" i="4"/>
  <c r="Z204" i="1"/>
  <c r="T207" i="1"/>
  <c r="L208" i="1" a="1"/>
  <c r="L208" i="1" s="1"/>
  <c r="AD202" i="1"/>
  <c r="AB202" i="1"/>
  <c r="V289" i="1"/>
  <c r="H206" i="1"/>
  <c r="S205" i="1"/>
  <c r="W288" i="1"/>
  <c r="AA203" i="1"/>
  <c r="AC202" i="1"/>
  <c r="AE202" i="1" s="1"/>
  <c r="AF201" i="1"/>
  <c r="AG222" i="1" s="1"/>
  <c r="U205" i="1"/>
  <c r="X205" i="1" s="1"/>
  <c r="Y205" i="1" s="1"/>
  <c r="R206" i="1"/>
  <c r="AF202" i="11" l="1"/>
  <c r="AG223" i="11"/>
  <c r="Z205" i="11"/>
  <c r="U206" i="11"/>
  <c r="X206" i="11" s="1"/>
  <c r="Y206" i="11" s="1"/>
  <c r="R207" i="11"/>
  <c r="L209" i="11" a="1"/>
  <c r="L209" i="11" s="1"/>
  <c r="T208" i="11"/>
  <c r="V290" i="11"/>
  <c r="H207" i="11"/>
  <c r="S206" i="11"/>
  <c r="W289" i="11"/>
  <c r="AD203" i="11"/>
  <c r="AB203" i="11"/>
  <c r="AC203" i="11"/>
  <c r="AE203" i="11" s="1"/>
  <c r="AF203" i="11" s="1"/>
  <c r="AA204" i="11"/>
  <c r="AG223" i="10"/>
  <c r="Z205" i="10"/>
  <c r="U206" i="10"/>
  <c r="X206" i="10" s="1"/>
  <c r="Y206" i="10" s="1"/>
  <c r="R207" i="10"/>
  <c r="T207" i="10"/>
  <c r="L208" i="10" a="1"/>
  <c r="L208" i="10" s="1"/>
  <c r="AD203" i="10"/>
  <c r="AB203" i="10"/>
  <c r="V290" i="10"/>
  <c r="H207" i="10"/>
  <c r="S206" i="10"/>
  <c r="W289" i="10"/>
  <c r="AC203" i="10"/>
  <c r="AE203" i="10" s="1"/>
  <c r="AA204" i="10"/>
  <c r="AF202" i="9"/>
  <c r="AG223" i="9" s="1"/>
  <c r="W289" i="9"/>
  <c r="AD203" i="9"/>
  <c r="AB203" i="9"/>
  <c r="U206" i="9"/>
  <c r="X206" i="9" s="1"/>
  <c r="Y206" i="9" s="1"/>
  <c r="R207" i="9"/>
  <c r="L208" i="9" a="1"/>
  <c r="L208" i="9" s="1"/>
  <c r="T207" i="9"/>
  <c r="V290" i="9"/>
  <c r="H207" i="9"/>
  <c r="S206" i="9"/>
  <c r="AC203" i="9"/>
  <c r="AE203" i="9" s="1"/>
  <c r="AF203" i="9" s="1"/>
  <c r="AA204" i="9"/>
  <c r="Z205" i="9"/>
  <c r="AF202" i="8"/>
  <c r="AG223" i="8" s="1"/>
  <c r="Z205" i="8"/>
  <c r="U206" i="8"/>
  <c r="X206" i="8" s="1"/>
  <c r="Y206" i="8" s="1"/>
  <c r="R207" i="8"/>
  <c r="AD203" i="8"/>
  <c r="AB203" i="8"/>
  <c r="V290" i="8"/>
  <c r="S206" i="8"/>
  <c r="H207" i="8"/>
  <c r="W289" i="8"/>
  <c r="AC203" i="8"/>
  <c r="AE203" i="8" s="1"/>
  <c r="AF203" i="8" s="1"/>
  <c r="AA204" i="8"/>
  <c r="L209" i="8" a="1"/>
  <c r="L209" i="8" s="1"/>
  <c r="T208" i="8"/>
  <c r="AF202" i="7"/>
  <c r="AG223" i="7" s="1"/>
  <c r="Z205" i="7"/>
  <c r="L208" i="7" a="1"/>
  <c r="L208" i="7" s="1"/>
  <c r="T207" i="7"/>
  <c r="V290" i="7"/>
  <c r="S206" i="7"/>
  <c r="H207" i="7"/>
  <c r="U206" i="7"/>
  <c r="X206" i="7" s="1"/>
  <c r="Y206" i="7" s="1"/>
  <c r="R207" i="7"/>
  <c r="W289" i="7"/>
  <c r="AC203" i="7"/>
  <c r="AE203" i="7" s="1"/>
  <c r="AA204" i="7"/>
  <c r="AD203" i="7"/>
  <c r="AB203" i="7"/>
  <c r="AF202" i="6"/>
  <c r="AG223" i="6"/>
  <c r="Z205" i="6"/>
  <c r="R207" i="6"/>
  <c r="U206" i="6"/>
  <c r="X206" i="6" s="1"/>
  <c r="Y206" i="6" s="1"/>
  <c r="V290" i="6"/>
  <c r="H207" i="6"/>
  <c r="S206" i="6"/>
  <c r="AD203" i="6"/>
  <c r="AB203" i="6"/>
  <c r="L209" i="6" a="1"/>
  <c r="L209" i="6" s="1"/>
  <c r="T208" i="6"/>
  <c r="AC203" i="6"/>
  <c r="AE203" i="6" s="1"/>
  <c r="AA204" i="6"/>
  <c r="W289" i="6"/>
  <c r="AF202" i="5"/>
  <c r="AG223" i="5" s="1"/>
  <c r="Z205" i="5"/>
  <c r="U206" i="5"/>
  <c r="X206" i="5" s="1"/>
  <c r="Y206" i="5" s="1"/>
  <c r="R207" i="5"/>
  <c r="T208" i="5"/>
  <c r="L209" i="5" a="1"/>
  <c r="L209" i="5" s="1"/>
  <c r="V290" i="5"/>
  <c r="S206" i="5"/>
  <c r="H207" i="5"/>
  <c r="AC203" i="5"/>
  <c r="AE203" i="5" s="1"/>
  <c r="AF203" i="5" s="1"/>
  <c r="AA204" i="5"/>
  <c r="AD203" i="5"/>
  <c r="AB203" i="5"/>
  <c r="W289" i="5"/>
  <c r="AG223" i="4"/>
  <c r="Z205" i="4"/>
  <c r="U206" i="4"/>
  <c r="X206" i="4" s="1"/>
  <c r="Y206" i="4" s="1"/>
  <c r="R207" i="4"/>
  <c r="W289" i="4"/>
  <c r="V290" i="4"/>
  <c r="H207" i="4"/>
  <c r="S206" i="4"/>
  <c r="AA204" i="4"/>
  <c r="AC203" i="4"/>
  <c r="AE203" i="4" s="1"/>
  <c r="L209" i="4" a="1"/>
  <c r="L209" i="4" s="1"/>
  <c r="T208" i="4"/>
  <c r="AD203" i="4"/>
  <c r="AB203" i="4"/>
  <c r="Z205" i="1"/>
  <c r="AF202" i="1"/>
  <c r="AG223" i="1" s="1"/>
  <c r="AD203" i="1"/>
  <c r="AB203" i="1"/>
  <c r="V290" i="1"/>
  <c r="H207" i="1"/>
  <c r="S206" i="1"/>
  <c r="W289" i="1"/>
  <c r="AC203" i="1"/>
  <c r="AE203" i="1" s="1"/>
  <c r="AA204" i="1"/>
  <c r="T208" i="1"/>
  <c r="L209" i="1" a="1"/>
  <c r="L209" i="1" s="1"/>
  <c r="R207" i="1"/>
  <c r="U206" i="1"/>
  <c r="X206" i="1" s="1"/>
  <c r="Y206" i="1" s="1"/>
  <c r="AG224" i="11" l="1"/>
  <c r="Z206" i="11"/>
  <c r="T209" i="11"/>
  <c r="L210" i="11" a="1"/>
  <c r="L210" i="11" s="1"/>
  <c r="U207" i="11"/>
  <c r="X207" i="11" s="1"/>
  <c r="Y207" i="11" s="1"/>
  <c r="R208" i="11"/>
  <c r="V291" i="11"/>
  <c r="H208" i="11"/>
  <c r="S207" i="11"/>
  <c r="AC204" i="11"/>
  <c r="AE204" i="11" s="1"/>
  <c r="AA205" i="11"/>
  <c r="AD204" i="11"/>
  <c r="AB204" i="11"/>
  <c r="W290" i="11"/>
  <c r="AF203" i="10"/>
  <c r="AG224" i="10" s="1"/>
  <c r="Z206" i="10"/>
  <c r="W290" i="10"/>
  <c r="T208" i="10"/>
  <c r="L209" i="10" a="1"/>
  <c r="L209" i="10" s="1"/>
  <c r="V291" i="10"/>
  <c r="H208" i="10"/>
  <c r="S207" i="10"/>
  <c r="R208" i="10"/>
  <c r="U207" i="10"/>
  <c r="X207" i="10" s="1"/>
  <c r="Y207" i="10" s="1"/>
  <c r="AD204" i="10"/>
  <c r="AB204" i="10"/>
  <c r="AC204" i="10"/>
  <c r="AE204" i="10" s="1"/>
  <c r="AF204" i="10" s="1"/>
  <c r="AA205" i="10"/>
  <c r="AG224" i="9"/>
  <c r="Z206" i="9"/>
  <c r="W290" i="9"/>
  <c r="L209" i="9" a="1"/>
  <c r="L209" i="9" s="1"/>
  <c r="T208" i="9"/>
  <c r="U207" i="9"/>
  <c r="X207" i="9" s="1"/>
  <c r="Y207" i="9" s="1"/>
  <c r="R208" i="9"/>
  <c r="V291" i="9"/>
  <c r="H208" i="9"/>
  <c r="S207" i="9"/>
  <c r="AC204" i="9"/>
  <c r="AE204" i="9" s="1"/>
  <c r="AA205" i="9"/>
  <c r="AD204" i="9"/>
  <c r="AB204" i="9"/>
  <c r="AG224" i="8"/>
  <c r="Z206" i="8"/>
  <c r="U207" i="8"/>
  <c r="X207" i="8" s="1"/>
  <c r="Y207" i="8" s="1"/>
  <c r="R208" i="8"/>
  <c r="V291" i="8"/>
  <c r="H208" i="8"/>
  <c r="S207" i="8"/>
  <c r="W290" i="8"/>
  <c r="L210" i="8" a="1"/>
  <c r="L210" i="8" s="1"/>
  <c r="T209" i="8"/>
  <c r="AC204" i="8"/>
  <c r="AE204" i="8" s="1"/>
  <c r="AA205" i="8"/>
  <c r="AD204" i="8"/>
  <c r="AB204" i="8"/>
  <c r="AF203" i="7"/>
  <c r="AG224" i="7"/>
  <c r="Z206" i="7"/>
  <c r="AD204" i="7"/>
  <c r="AB204" i="7"/>
  <c r="W290" i="7"/>
  <c r="L209" i="7" a="1"/>
  <c r="L209" i="7" s="1"/>
  <c r="T208" i="7"/>
  <c r="AA205" i="7"/>
  <c r="AC204" i="7"/>
  <c r="AE204" i="7" s="1"/>
  <c r="AF204" i="7" s="1"/>
  <c r="U207" i="7"/>
  <c r="X207" i="7" s="1"/>
  <c r="Y207" i="7" s="1"/>
  <c r="R208" i="7"/>
  <c r="V291" i="7"/>
  <c r="H208" i="7"/>
  <c r="S207" i="7"/>
  <c r="AF203" i="6"/>
  <c r="AG224" i="6" s="1"/>
  <c r="Z206" i="6"/>
  <c r="AD204" i="6"/>
  <c r="AB204" i="6"/>
  <c r="U207" i="6"/>
  <c r="X207" i="6" s="1"/>
  <c r="Y207" i="6" s="1"/>
  <c r="R208" i="6"/>
  <c r="L210" i="6" a="1"/>
  <c r="L210" i="6" s="1"/>
  <c r="T209" i="6"/>
  <c r="V291" i="6"/>
  <c r="S207" i="6"/>
  <c r="H208" i="6"/>
  <c r="W290" i="6"/>
  <c r="AC204" i="6"/>
  <c r="AE204" i="6" s="1"/>
  <c r="AA205" i="6"/>
  <c r="AG224" i="5"/>
  <c r="Z206" i="5"/>
  <c r="AD204" i="5"/>
  <c r="AB204" i="5"/>
  <c r="V291" i="5"/>
  <c r="H208" i="5"/>
  <c r="S207" i="5"/>
  <c r="W290" i="5"/>
  <c r="U207" i="5"/>
  <c r="X207" i="5" s="1"/>
  <c r="Y207" i="5" s="1"/>
  <c r="R208" i="5"/>
  <c r="AC204" i="5"/>
  <c r="AE204" i="5" s="1"/>
  <c r="AA205" i="5"/>
  <c r="L210" i="5" a="1"/>
  <c r="L210" i="5" s="1"/>
  <c r="T209" i="5"/>
  <c r="AF203" i="4"/>
  <c r="AG224" i="4" s="1"/>
  <c r="Z206" i="4"/>
  <c r="T209" i="4"/>
  <c r="L210" i="4" a="1"/>
  <c r="L210" i="4" s="1"/>
  <c r="AB204" i="4"/>
  <c r="AD204" i="4"/>
  <c r="W290" i="4"/>
  <c r="V291" i="4"/>
  <c r="H208" i="4"/>
  <c r="S207" i="4"/>
  <c r="U207" i="4"/>
  <c r="X207" i="4" s="1"/>
  <c r="Y207" i="4" s="1"/>
  <c r="R208" i="4"/>
  <c r="AC204" i="4"/>
  <c r="AE204" i="4" s="1"/>
  <c r="AA205" i="4"/>
  <c r="Z206" i="1"/>
  <c r="AF203" i="1"/>
  <c r="W290" i="1"/>
  <c r="AB204" i="1"/>
  <c r="AD204" i="1"/>
  <c r="V291" i="1"/>
  <c r="H208" i="1"/>
  <c r="S207" i="1"/>
  <c r="AG224" i="1"/>
  <c r="AA205" i="1"/>
  <c r="AC204" i="1"/>
  <c r="AE204" i="1" s="1"/>
  <c r="L210" i="1" a="1"/>
  <c r="L210" i="1" s="1"/>
  <c r="T209" i="1"/>
  <c r="U207" i="1"/>
  <c r="X207" i="1" s="1"/>
  <c r="Y207" i="1" s="1"/>
  <c r="R208" i="1"/>
  <c r="AF204" i="11" l="1"/>
  <c r="AG225" i="11" s="1"/>
  <c r="Z207" i="11"/>
  <c r="AD205" i="11"/>
  <c r="AB205" i="11"/>
  <c r="V292" i="11"/>
  <c r="S208" i="11"/>
  <c r="H209" i="11"/>
  <c r="W291" i="11"/>
  <c r="R209" i="11"/>
  <c r="U208" i="11"/>
  <c r="X208" i="11" s="1"/>
  <c r="Y208" i="11" s="1"/>
  <c r="L211" i="11" a="1"/>
  <c r="L211" i="11" s="1"/>
  <c r="T210" i="11"/>
  <c r="AA206" i="11"/>
  <c r="AC205" i="11"/>
  <c r="AE205" i="11" s="1"/>
  <c r="AF205" i="11" s="1"/>
  <c r="AG225" i="10"/>
  <c r="Z207" i="10"/>
  <c r="L210" i="10" a="1"/>
  <c r="L210" i="10" s="1"/>
  <c r="T209" i="10"/>
  <c r="V292" i="10"/>
  <c r="H209" i="10"/>
  <c r="S208" i="10"/>
  <c r="W291" i="10"/>
  <c r="AA206" i="10"/>
  <c r="AC205" i="10"/>
  <c r="AE205" i="10" s="1"/>
  <c r="U208" i="10"/>
  <c r="X208" i="10" s="1"/>
  <c r="Y208" i="10" s="1"/>
  <c r="R209" i="10"/>
  <c r="AD205" i="10"/>
  <c r="AB205" i="10"/>
  <c r="AF204" i="9"/>
  <c r="AG225" i="9" s="1"/>
  <c r="Z207" i="9"/>
  <c r="L210" i="9" a="1"/>
  <c r="L210" i="9" s="1"/>
  <c r="T209" i="9"/>
  <c r="U208" i="9"/>
  <c r="X208" i="9" s="1"/>
  <c r="Y208" i="9" s="1"/>
  <c r="R209" i="9"/>
  <c r="AC205" i="9"/>
  <c r="AE205" i="9" s="1"/>
  <c r="AA206" i="9"/>
  <c r="AD205" i="9"/>
  <c r="AB205" i="9"/>
  <c r="V292" i="9"/>
  <c r="H209" i="9"/>
  <c r="S208" i="9"/>
  <c r="W291" i="9"/>
  <c r="AF204" i="8"/>
  <c r="AG225" i="8" s="1"/>
  <c r="Z207" i="8"/>
  <c r="V292" i="8"/>
  <c r="H209" i="8"/>
  <c r="S208" i="8"/>
  <c r="U208" i="8"/>
  <c r="X208" i="8" s="1"/>
  <c r="Y208" i="8" s="1"/>
  <c r="R209" i="8"/>
  <c r="L211" i="8" a="1"/>
  <c r="L211" i="8" s="1"/>
  <c r="T210" i="8"/>
  <c r="W291" i="8"/>
  <c r="AC205" i="8"/>
  <c r="AE205" i="8" s="1"/>
  <c r="AF205" i="8" s="1"/>
  <c r="AA206" i="8"/>
  <c r="AD205" i="8"/>
  <c r="AB205" i="8"/>
  <c r="AG225" i="7"/>
  <c r="Z207" i="7"/>
  <c r="W291" i="7"/>
  <c r="U208" i="7"/>
  <c r="X208" i="7" s="1"/>
  <c r="Y208" i="7" s="1"/>
  <c r="R209" i="7"/>
  <c r="L210" i="7" a="1"/>
  <c r="L210" i="7" s="1"/>
  <c r="T209" i="7"/>
  <c r="V292" i="7"/>
  <c r="S208" i="7"/>
  <c r="H209" i="7"/>
  <c r="AA206" i="7"/>
  <c r="AC205" i="7"/>
  <c r="AE205" i="7" s="1"/>
  <c r="AD205" i="7"/>
  <c r="AB205" i="7"/>
  <c r="AF204" i="6"/>
  <c r="AG225" i="6" s="1"/>
  <c r="Z207" i="6"/>
  <c r="V292" i="6"/>
  <c r="S208" i="6"/>
  <c r="H209" i="6"/>
  <c r="L211" i="6" a="1"/>
  <c r="L211" i="6" s="1"/>
  <c r="T210" i="6"/>
  <c r="AA206" i="6"/>
  <c r="AC205" i="6"/>
  <c r="AE205" i="6" s="1"/>
  <c r="W291" i="6"/>
  <c r="U208" i="6"/>
  <c r="X208" i="6" s="1"/>
  <c r="Y208" i="6" s="1"/>
  <c r="R209" i="6"/>
  <c r="AD205" i="6"/>
  <c r="AB205" i="6"/>
  <c r="AF204" i="5"/>
  <c r="AG225" i="5" s="1"/>
  <c r="Z207" i="5"/>
  <c r="W291" i="5"/>
  <c r="L211" i="5" a="1"/>
  <c r="L211" i="5" s="1"/>
  <c r="T210" i="5"/>
  <c r="AA206" i="5"/>
  <c r="AC205" i="5"/>
  <c r="AE205" i="5" s="1"/>
  <c r="U208" i="5"/>
  <c r="X208" i="5" s="1"/>
  <c r="Y208" i="5" s="1"/>
  <c r="R209" i="5"/>
  <c r="V292" i="5"/>
  <c r="H209" i="5"/>
  <c r="S208" i="5"/>
  <c r="AD205" i="5"/>
  <c r="AB205" i="5"/>
  <c r="AF204" i="4"/>
  <c r="AG225" i="4" s="1"/>
  <c r="Z207" i="4"/>
  <c r="V292" i="4"/>
  <c r="H209" i="4"/>
  <c r="S208" i="4"/>
  <c r="W291" i="4"/>
  <c r="T210" i="4"/>
  <c r="L211" i="4" a="1"/>
  <c r="L211" i="4" s="1"/>
  <c r="AC205" i="4"/>
  <c r="AE205" i="4" s="1"/>
  <c r="AF205" i="4" s="1"/>
  <c r="AA206" i="4"/>
  <c r="AD205" i="4"/>
  <c r="AB205" i="4"/>
  <c r="R209" i="4"/>
  <c r="U208" i="4"/>
  <c r="X208" i="4" s="1"/>
  <c r="Y208" i="4" s="1"/>
  <c r="Z207" i="1"/>
  <c r="T210" i="1"/>
  <c r="L211" i="1" a="1"/>
  <c r="L211" i="1" s="1"/>
  <c r="AF204" i="1"/>
  <c r="V292" i="1"/>
  <c r="H209" i="1"/>
  <c r="S208" i="1"/>
  <c r="AD205" i="1"/>
  <c r="AB205" i="1"/>
  <c r="W291" i="1"/>
  <c r="AA206" i="1"/>
  <c r="AC205" i="1"/>
  <c r="AE205" i="1" s="1"/>
  <c r="AG225" i="1"/>
  <c r="R209" i="1"/>
  <c r="U208" i="1"/>
  <c r="X208" i="1" s="1"/>
  <c r="Y208" i="1" s="1"/>
  <c r="AG226" i="11" l="1"/>
  <c r="Z208" i="11"/>
  <c r="V293" i="11"/>
  <c r="H210" i="11"/>
  <c r="S209" i="11"/>
  <c r="W292" i="11"/>
  <c r="L212" i="11" a="1"/>
  <c r="L212" i="11" s="1"/>
  <c r="T211" i="11"/>
  <c r="AB206" i="11"/>
  <c r="AD206" i="11"/>
  <c r="AA207" i="11"/>
  <c r="AC206" i="11"/>
  <c r="AE206" i="11" s="1"/>
  <c r="U209" i="11"/>
  <c r="X209" i="11" s="1"/>
  <c r="Y209" i="11" s="1"/>
  <c r="R210" i="11"/>
  <c r="AF205" i="10"/>
  <c r="AG226" i="10" s="1"/>
  <c r="Z208" i="10"/>
  <c r="AD206" i="10"/>
  <c r="AB206" i="10"/>
  <c r="W292" i="10"/>
  <c r="L211" i="10" a="1"/>
  <c r="L211" i="10" s="1"/>
  <c r="T210" i="10"/>
  <c r="V293" i="10"/>
  <c r="H210" i="10"/>
  <c r="S209" i="10"/>
  <c r="AC206" i="10"/>
  <c r="AE206" i="10" s="1"/>
  <c r="AA207" i="10"/>
  <c r="R210" i="10"/>
  <c r="U209" i="10"/>
  <c r="X209" i="10" s="1"/>
  <c r="Y209" i="10" s="1"/>
  <c r="AF205" i="9"/>
  <c r="AG226" i="9"/>
  <c r="Z208" i="9"/>
  <c r="V293" i="9"/>
  <c r="H210" i="9"/>
  <c r="S209" i="9"/>
  <c r="AD206" i="9"/>
  <c r="AB206" i="9"/>
  <c r="W292" i="9"/>
  <c r="R210" i="9"/>
  <c r="U209" i="9"/>
  <c r="X209" i="9" s="1"/>
  <c r="Y209" i="9" s="1"/>
  <c r="AA207" i="9"/>
  <c r="AC206" i="9"/>
  <c r="AE206" i="9" s="1"/>
  <c r="AF206" i="9" s="1"/>
  <c r="L211" i="9" a="1"/>
  <c r="L211" i="9" s="1"/>
  <c r="T210" i="9"/>
  <c r="AG226" i="8"/>
  <c r="Z208" i="8"/>
  <c r="U209" i="8"/>
  <c r="X209" i="8" s="1"/>
  <c r="Y209" i="8" s="1"/>
  <c r="R210" i="8"/>
  <c r="W292" i="8"/>
  <c r="AD206" i="8"/>
  <c r="AB206" i="8"/>
  <c r="V293" i="8"/>
  <c r="H210" i="8"/>
  <c r="S209" i="8"/>
  <c r="AC206" i="8"/>
  <c r="AE206" i="8" s="1"/>
  <c r="AA207" i="8"/>
  <c r="L212" i="8" a="1"/>
  <c r="L212" i="8" s="1"/>
  <c r="T211" i="8"/>
  <c r="AF205" i="7"/>
  <c r="AG226" i="7" s="1"/>
  <c r="Z208" i="7"/>
  <c r="AD206" i="7"/>
  <c r="AB206" i="7"/>
  <c r="L211" i="7" a="1"/>
  <c r="L211" i="7" s="1"/>
  <c r="T210" i="7"/>
  <c r="V293" i="7"/>
  <c r="S209" i="7"/>
  <c r="H210" i="7"/>
  <c r="R210" i="7"/>
  <c r="U209" i="7"/>
  <c r="X209" i="7" s="1"/>
  <c r="Y209" i="7" s="1"/>
  <c r="AC206" i="7"/>
  <c r="AE206" i="7" s="1"/>
  <c r="AA207" i="7"/>
  <c r="W292" i="7"/>
  <c r="AF205" i="6"/>
  <c r="AG226" i="6" s="1"/>
  <c r="Z208" i="6"/>
  <c r="AD206" i="6"/>
  <c r="AB206" i="6"/>
  <c r="AC206" i="6"/>
  <c r="AE206" i="6" s="1"/>
  <c r="AF206" i="6" s="1"/>
  <c r="AA207" i="6"/>
  <c r="V293" i="6"/>
  <c r="H210" i="6"/>
  <c r="S209" i="6"/>
  <c r="W292" i="6"/>
  <c r="L212" i="6" a="1"/>
  <c r="L212" i="6" s="1"/>
  <c r="T211" i="6"/>
  <c r="R210" i="6"/>
  <c r="U209" i="6"/>
  <c r="X209" i="6" s="1"/>
  <c r="Y209" i="6" s="1"/>
  <c r="AF205" i="5"/>
  <c r="AG226" i="5" s="1"/>
  <c r="Z208" i="5"/>
  <c r="H210" i="5"/>
  <c r="S209" i="5"/>
  <c r="V293" i="5"/>
  <c r="W292" i="5"/>
  <c r="U209" i="5"/>
  <c r="X209" i="5" s="1"/>
  <c r="Y209" i="5" s="1"/>
  <c r="R210" i="5"/>
  <c r="L212" i="5" a="1"/>
  <c r="L212" i="5" s="1"/>
  <c r="T211" i="5"/>
  <c r="AC206" i="5"/>
  <c r="AE206" i="5" s="1"/>
  <c r="AA207" i="5"/>
  <c r="AD206" i="5"/>
  <c r="AB206" i="5"/>
  <c r="AG226" i="4"/>
  <c r="Z208" i="4"/>
  <c r="L212" i="4" a="1"/>
  <c r="L212" i="4" s="1"/>
  <c r="T211" i="4"/>
  <c r="AB206" i="4"/>
  <c r="AD206" i="4"/>
  <c r="W292" i="4"/>
  <c r="V293" i="4"/>
  <c r="S209" i="4"/>
  <c r="H210" i="4"/>
  <c r="AC206" i="4"/>
  <c r="AE206" i="4" s="1"/>
  <c r="AA207" i="4"/>
  <c r="R210" i="4"/>
  <c r="U209" i="4"/>
  <c r="X209" i="4" s="1"/>
  <c r="Y209" i="4" s="1"/>
  <c r="Z208" i="1"/>
  <c r="AB206" i="1"/>
  <c r="AD206" i="1"/>
  <c r="V293" i="1"/>
  <c r="H210" i="1"/>
  <c r="S209" i="1"/>
  <c r="T211" i="1"/>
  <c r="L212" i="1" a="1"/>
  <c r="L212" i="1" s="1"/>
  <c r="AC206" i="1"/>
  <c r="AE206" i="1" s="1"/>
  <c r="AA207" i="1"/>
  <c r="AF205" i="1"/>
  <c r="AG226" i="1" s="1"/>
  <c r="W292" i="1"/>
  <c r="R210" i="1"/>
  <c r="U209" i="1"/>
  <c r="X209" i="1" s="1"/>
  <c r="Y209" i="1" s="1"/>
  <c r="AF206" i="11" l="1"/>
  <c r="AG227" i="11" s="1"/>
  <c r="Z209" i="11"/>
  <c r="AD207" i="11"/>
  <c r="AB207" i="11"/>
  <c r="V294" i="11"/>
  <c r="H211" i="11"/>
  <c r="S210" i="11"/>
  <c r="U210" i="11"/>
  <c r="X210" i="11" s="1"/>
  <c r="Y210" i="11" s="1"/>
  <c r="R211" i="11"/>
  <c r="W293" i="11"/>
  <c r="T212" i="11"/>
  <c r="L213" i="11" a="1"/>
  <c r="L213" i="11" s="1"/>
  <c r="AC207" i="11"/>
  <c r="AE207" i="11" s="1"/>
  <c r="AA208" i="11"/>
  <c r="AF206" i="10"/>
  <c r="AG227" i="10" s="1"/>
  <c r="Z209" i="10"/>
  <c r="L212" i="10" a="1"/>
  <c r="L212" i="10" s="1"/>
  <c r="T211" i="10"/>
  <c r="W293" i="10"/>
  <c r="V294" i="10"/>
  <c r="H211" i="10"/>
  <c r="S210" i="10"/>
  <c r="R211" i="10"/>
  <c r="U210" i="10"/>
  <c r="X210" i="10" s="1"/>
  <c r="Y210" i="10" s="1"/>
  <c r="AC207" i="10"/>
  <c r="AE207" i="10" s="1"/>
  <c r="AA208" i="10"/>
  <c r="AD207" i="10"/>
  <c r="AB207" i="10"/>
  <c r="AG227" i="9"/>
  <c r="Z209" i="9"/>
  <c r="AB207" i="9"/>
  <c r="AD207" i="9"/>
  <c r="V294" i="9"/>
  <c r="H211" i="9"/>
  <c r="S210" i="9"/>
  <c r="R211" i="9"/>
  <c r="U210" i="9"/>
  <c r="X210" i="9" s="1"/>
  <c r="Y210" i="9" s="1"/>
  <c r="W293" i="9"/>
  <c r="T211" i="9"/>
  <c r="L212" i="9" a="1"/>
  <c r="L212" i="9" s="1"/>
  <c r="AA208" i="9"/>
  <c r="AC207" i="9"/>
  <c r="AE207" i="9" s="1"/>
  <c r="AF206" i="8"/>
  <c r="AG227" i="8" s="1"/>
  <c r="Z209" i="8"/>
  <c r="U210" i="8"/>
  <c r="X210" i="8" s="1"/>
  <c r="Y210" i="8" s="1"/>
  <c r="R211" i="8"/>
  <c r="V294" i="8"/>
  <c r="H211" i="8"/>
  <c r="S210" i="8"/>
  <c r="W293" i="8"/>
  <c r="AC207" i="8"/>
  <c r="AE207" i="8" s="1"/>
  <c r="AA208" i="8"/>
  <c r="L213" i="8" a="1"/>
  <c r="L213" i="8" s="1"/>
  <c r="T212" i="8"/>
  <c r="AD207" i="8"/>
  <c r="AB207" i="8"/>
  <c r="AF206" i="7"/>
  <c r="AG227" i="7" s="1"/>
  <c r="Z209" i="7"/>
  <c r="W293" i="7"/>
  <c r="AB207" i="7"/>
  <c r="AD207" i="7"/>
  <c r="V294" i="7"/>
  <c r="S210" i="7"/>
  <c r="H211" i="7"/>
  <c r="U210" i="7"/>
  <c r="X210" i="7" s="1"/>
  <c r="Y210" i="7" s="1"/>
  <c r="R211" i="7"/>
  <c r="AC207" i="7"/>
  <c r="AE207" i="7" s="1"/>
  <c r="AA208" i="7"/>
  <c r="T211" i="7"/>
  <c r="L212" i="7" a="1"/>
  <c r="L212" i="7" s="1"/>
  <c r="AG227" i="6"/>
  <c r="Z209" i="6"/>
  <c r="R211" i="6"/>
  <c r="U210" i="6"/>
  <c r="X210" i="6" s="1"/>
  <c r="Y210" i="6" s="1"/>
  <c r="V294" i="6"/>
  <c r="S210" i="6"/>
  <c r="H211" i="6"/>
  <c r="W293" i="6"/>
  <c r="AD207" i="6"/>
  <c r="AB207" i="6"/>
  <c r="AA208" i="6"/>
  <c r="AC207" i="6"/>
  <c r="AE207" i="6" s="1"/>
  <c r="L213" i="6" a="1"/>
  <c r="L213" i="6" s="1"/>
  <c r="T212" i="6"/>
  <c r="AF206" i="5"/>
  <c r="AG227" i="5" s="1"/>
  <c r="Z209" i="5"/>
  <c r="T212" i="5"/>
  <c r="L213" i="5" a="1"/>
  <c r="L213" i="5" s="1"/>
  <c r="AD207" i="5"/>
  <c r="AB207" i="5"/>
  <c r="AC207" i="5"/>
  <c r="AE207" i="5" s="1"/>
  <c r="AF207" i="5" s="1"/>
  <c r="AA208" i="5"/>
  <c r="R211" i="5"/>
  <c r="U210" i="5"/>
  <c r="X210" i="5" s="1"/>
  <c r="Y210" i="5" s="1"/>
  <c r="W293" i="5"/>
  <c r="V294" i="5"/>
  <c r="H211" i="5"/>
  <c r="S210" i="5"/>
  <c r="AF206" i="4"/>
  <c r="AG227" i="4" s="1"/>
  <c r="Z209" i="4"/>
  <c r="W293" i="4"/>
  <c r="V294" i="4"/>
  <c r="H211" i="4"/>
  <c r="S210" i="4"/>
  <c r="AD207" i="4"/>
  <c r="AB207" i="4"/>
  <c r="R211" i="4"/>
  <c r="U210" i="4"/>
  <c r="X210" i="4" s="1"/>
  <c r="Y210" i="4" s="1"/>
  <c r="AA208" i="4"/>
  <c r="AC207" i="4"/>
  <c r="AE207" i="4" s="1"/>
  <c r="AF207" i="4" s="1"/>
  <c r="T212" i="4"/>
  <c r="L213" i="4" a="1"/>
  <c r="L213" i="4" s="1"/>
  <c r="Z209" i="1"/>
  <c r="T212" i="1"/>
  <c r="L213" i="1" a="1"/>
  <c r="L213" i="1" s="1"/>
  <c r="V294" i="1"/>
  <c r="H211" i="1"/>
  <c r="S210" i="1"/>
  <c r="AD207" i="1"/>
  <c r="AB207" i="1"/>
  <c r="AA208" i="1"/>
  <c r="AC207" i="1"/>
  <c r="AE207" i="1" s="1"/>
  <c r="AF206" i="1"/>
  <c r="AG227" i="1" s="1"/>
  <c r="W293" i="1"/>
  <c r="U210" i="1"/>
  <c r="X210" i="1" s="1"/>
  <c r="Y210" i="1" s="1"/>
  <c r="R211" i="1"/>
  <c r="AF207" i="11" l="1"/>
  <c r="AE209" i="11"/>
  <c r="AG228" i="11"/>
  <c r="Z210" i="11"/>
  <c r="V295" i="11"/>
  <c r="H212" i="11"/>
  <c r="S211" i="11"/>
  <c r="AD208" i="11"/>
  <c r="AB208" i="11"/>
  <c r="W294" i="11"/>
  <c r="T213" i="11"/>
  <c r="L214" i="11" a="1"/>
  <c r="L214" i="11" s="1"/>
  <c r="AC208" i="11"/>
  <c r="AE208" i="11" s="1"/>
  <c r="AF208" i="11" s="1"/>
  <c r="AA209" i="11"/>
  <c r="R212" i="11"/>
  <c r="U211" i="11"/>
  <c r="X211" i="11" s="1"/>
  <c r="Y211" i="11" s="1"/>
  <c r="AF207" i="10"/>
  <c r="AG228" i="10" s="1"/>
  <c r="Z210" i="10"/>
  <c r="W294" i="10"/>
  <c r="R212" i="10"/>
  <c r="U211" i="10"/>
  <c r="X211" i="10" s="1"/>
  <c r="Y211" i="10" s="1"/>
  <c r="V295" i="10"/>
  <c r="S211" i="10"/>
  <c r="H212" i="10"/>
  <c r="L213" i="10" a="1"/>
  <c r="L213" i="10" s="1"/>
  <c r="T212" i="10"/>
  <c r="AA209" i="10"/>
  <c r="AC208" i="10"/>
  <c r="AE208" i="10" s="1"/>
  <c r="AF208" i="10" s="1"/>
  <c r="AD208" i="10"/>
  <c r="AB208" i="10"/>
  <c r="AF207" i="9"/>
  <c r="AG228" i="9" s="1"/>
  <c r="Z210" i="9"/>
  <c r="R212" i="9"/>
  <c r="U211" i="9"/>
  <c r="X211" i="9" s="1"/>
  <c r="Y211" i="9" s="1"/>
  <c r="V295" i="9"/>
  <c r="S211" i="9"/>
  <c r="H212" i="9"/>
  <c r="W294" i="9"/>
  <c r="AD208" i="9"/>
  <c r="AB208" i="9"/>
  <c r="AC208" i="9"/>
  <c r="AE208" i="9" s="1"/>
  <c r="AA209" i="9"/>
  <c r="T212" i="9"/>
  <c r="L213" i="9" a="1"/>
  <c r="L213" i="9" s="1"/>
  <c r="AF207" i="8"/>
  <c r="AG228" i="8"/>
  <c r="Z210" i="8"/>
  <c r="AD208" i="8"/>
  <c r="AB208" i="8"/>
  <c r="W294" i="8"/>
  <c r="T213" i="8"/>
  <c r="L214" i="8" a="1"/>
  <c r="L214" i="8" s="1"/>
  <c r="R212" i="8"/>
  <c r="U211" i="8"/>
  <c r="X211" i="8" s="1"/>
  <c r="Y211" i="8" s="1"/>
  <c r="V295" i="8"/>
  <c r="H212" i="8"/>
  <c r="S211" i="8"/>
  <c r="AA209" i="8"/>
  <c r="AC208" i="8"/>
  <c r="AE208" i="8" s="1"/>
  <c r="AF208" i="8" s="1"/>
  <c r="AF207" i="7"/>
  <c r="AG228" i="7" s="1"/>
  <c r="Z210" i="7"/>
  <c r="V295" i="7"/>
  <c r="H212" i="7"/>
  <c r="S211" i="7"/>
  <c r="W294" i="7"/>
  <c r="T212" i="7"/>
  <c r="L213" i="7" a="1"/>
  <c r="L213" i="7" s="1"/>
  <c r="AC208" i="7"/>
  <c r="AE208" i="7" s="1"/>
  <c r="AF208" i="7" s="1"/>
  <c r="AA209" i="7"/>
  <c r="U211" i="7"/>
  <c r="X211" i="7" s="1"/>
  <c r="Y211" i="7" s="1"/>
  <c r="R212" i="7"/>
  <c r="AD208" i="7"/>
  <c r="AB208" i="7"/>
  <c r="AF207" i="6"/>
  <c r="AG228" i="6" s="1"/>
  <c r="Z210" i="6"/>
  <c r="T213" i="6"/>
  <c r="L214" i="6" a="1"/>
  <c r="L214" i="6" s="1"/>
  <c r="AD208" i="6"/>
  <c r="AB208" i="6"/>
  <c r="R212" i="6"/>
  <c r="U211" i="6"/>
  <c r="X211" i="6" s="1"/>
  <c r="Y211" i="6" s="1"/>
  <c r="V295" i="6"/>
  <c r="S211" i="6"/>
  <c r="H212" i="6"/>
  <c r="W294" i="6"/>
  <c r="AC208" i="6"/>
  <c r="AE208" i="6" s="1"/>
  <c r="AA209" i="6"/>
  <c r="AG228" i="5"/>
  <c r="Z210" i="5"/>
  <c r="W294" i="5"/>
  <c r="U211" i="5"/>
  <c r="X211" i="5" s="1"/>
  <c r="Y211" i="5" s="1"/>
  <c r="R212" i="5"/>
  <c r="V295" i="5"/>
  <c r="H212" i="5"/>
  <c r="S211" i="5"/>
  <c r="AB208" i="5"/>
  <c r="AD208" i="5"/>
  <c r="T213" i="5"/>
  <c r="L214" i="5" a="1"/>
  <c r="L214" i="5" s="1"/>
  <c r="AA209" i="5"/>
  <c r="AC208" i="5"/>
  <c r="AE208" i="5" s="1"/>
  <c r="AG228" i="4"/>
  <c r="Z210" i="4"/>
  <c r="AB208" i="4"/>
  <c r="AD208" i="4"/>
  <c r="R212" i="4"/>
  <c r="U211" i="4"/>
  <c r="X211" i="4" s="1"/>
  <c r="Y211" i="4" s="1"/>
  <c r="V295" i="4"/>
  <c r="H212" i="4"/>
  <c r="S211" i="4"/>
  <c r="W294" i="4"/>
  <c r="AA209" i="4"/>
  <c r="AC208" i="4"/>
  <c r="AE208" i="4" s="1"/>
  <c r="L214" i="4" a="1"/>
  <c r="L214" i="4" s="1"/>
  <c r="T213" i="4"/>
  <c r="Z210" i="1"/>
  <c r="AF207" i="1"/>
  <c r="L214" i="1" a="1"/>
  <c r="L214" i="1" s="1"/>
  <c r="T213" i="1"/>
  <c r="AA209" i="1"/>
  <c r="AC208" i="1"/>
  <c r="AE208" i="1" s="1"/>
  <c r="AD208" i="1"/>
  <c r="AB208" i="1"/>
  <c r="AG228" i="1"/>
  <c r="V295" i="1"/>
  <c r="S211" i="1"/>
  <c r="H212" i="1"/>
  <c r="W294" i="1"/>
  <c r="R212" i="1"/>
  <c r="U211" i="1"/>
  <c r="X211" i="1" s="1"/>
  <c r="Y211" i="1" s="1"/>
  <c r="AG229" i="11" l="1"/>
  <c r="AE210" i="11"/>
  <c r="AE211" i="11"/>
  <c r="AF209" i="11"/>
  <c r="Z211" i="11"/>
  <c r="AB209" i="11"/>
  <c r="AD209" i="11"/>
  <c r="AG230" i="11" s="1"/>
  <c r="V296" i="11"/>
  <c r="H213" i="11"/>
  <c r="S212" i="11"/>
  <c r="L215" i="11" a="1"/>
  <c r="L215" i="11" s="1"/>
  <c r="T214" i="11"/>
  <c r="W295" i="11"/>
  <c r="AA210" i="11"/>
  <c r="AC209" i="11"/>
  <c r="U212" i="11"/>
  <c r="X212" i="11" s="1"/>
  <c r="Y212" i="11" s="1"/>
  <c r="R213" i="11"/>
  <c r="AG229" i="10"/>
  <c r="Z211" i="10"/>
  <c r="T213" i="10"/>
  <c r="L214" i="10" a="1"/>
  <c r="L214" i="10" s="1"/>
  <c r="W295" i="10"/>
  <c r="R213" i="10"/>
  <c r="U212" i="10"/>
  <c r="X212" i="10" s="1"/>
  <c r="Y212" i="10" s="1"/>
  <c r="AD209" i="10"/>
  <c r="AB209" i="10"/>
  <c r="V296" i="10"/>
  <c r="S212" i="10"/>
  <c r="H213" i="10"/>
  <c r="AC209" i="10"/>
  <c r="AE209" i="10" s="1"/>
  <c r="AA210" i="10"/>
  <c r="AF208" i="9"/>
  <c r="AG229" i="9" s="1"/>
  <c r="Z211" i="9"/>
  <c r="W295" i="9"/>
  <c r="U212" i="9"/>
  <c r="X212" i="9" s="1"/>
  <c r="Y212" i="9" s="1"/>
  <c r="R213" i="9"/>
  <c r="T213" i="9"/>
  <c r="L214" i="9" a="1"/>
  <c r="L214" i="9" s="1"/>
  <c r="V296" i="9"/>
  <c r="S212" i="9"/>
  <c r="H213" i="9"/>
  <c r="AC209" i="9"/>
  <c r="AE209" i="9" s="1"/>
  <c r="AF209" i="9" s="1"/>
  <c r="AA210" i="9"/>
  <c r="AD209" i="9"/>
  <c r="AB209" i="9"/>
  <c r="AG229" i="8"/>
  <c r="Z211" i="8"/>
  <c r="W295" i="8"/>
  <c r="AB209" i="8"/>
  <c r="AD209" i="8"/>
  <c r="R213" i="8"/>
  <c r="U212" i="8"/>
  <c r="X212" i="8" s="1"/>
  <c r="Y212" i="8" s="1"/>
  <c r="V296" i="8"/>
  <c r="H213" i="8"/>
  <c r="S212" i="8"/>
  <c r="T214" i="8"/>
  <c r="L215" i="8" a="1"/>
  <c r="L215" i="8" s="1"/>
  <c r="AA210" i="8"/>
  <c r="AC209" i="8"/>
  <c r="AE209" i="8" s="1"/>
  <c r="AG229" i="7"/>
  <c r="Z211" i="7"/>
  <c r="AD209" i="7"/>
  <c r="AB209" i="7"/>
  <c r="W295" i="7"/>
  <c r="AC209" i="7"/>
  <c r="AE209" i="7" s="1"/>
  <c r="AA210" i="7"/>
  <c r="T213" i="7"/>
  <c r="L214" i="7" a="1"/>
  <c r="L214" i="7" s="1"/>
  <c r="V296" i="7"/>
  <c r="H213" i="7"/>
  <c r="S212" i="7"/>
  <c r="U212" i="7"/>
  <c r="X212" i="7" s="1"/>
  <c r="Y212" i="7" s="1"/>
  <c r="R213" i="7"/>
  <c r="AF208" i="6"/>
  <c r="AG229" i="6" s="1"/>
  <c r="Z211" i="6"/>
  <c r="V296" i="6"/>
  <c r="S212" i="6"/>
  <c r="H213" i="6"/>
  <c r="W295" i="6"/>
  <c r="L215" i="6" a="1"/>
  <c r="L215" i="6" s="1"/>
  <c r="T214" i="6"/>
  <c r="AC209" i="6"/>
  <c r="AE209" i="6" s="1"/>
  <c r="AF209" i="6" s="1"/>
  <c r="AA210" i="6"/>
  <c r="R213" i="6"/>
  <c r="U212" i="6"/>
  <c r="X212" i="6" s="1"/>
  <c r="Y212" i="6" s="1"/>
  <c r="AB209" i="6"/>
  <c r="AD209" i="6"/>
  <c r="AF208" i="5"/>
  <c r="AG229" i="5" s="1"/>
  <c r="Z211" i="5"/>
  <c r="AD209" i="5"/>
  <c r="AB209" i="5"/>
  <c r="T214" i="5"/>
  <c r="L215" i="5" a="1"/>
  <c r="L215" i="5" s="1"/>
  <c r="R213" i="5"/>
  <c r="U212" i="5"/>
  <c r="X212" i="5" s="1"/>
  <c r="Y212" i="5" s="1"/>
  <c r="AA210" i="5"/>
  <c r="AC209" i="5"/>
  <c r="AE209" i="5" s="1"/>
  <c r="V296" i="5"/>
  <c r="S212" i="5"/>
  <c r="H213" i="5"/>
  <c r="W295" i="5"/>
  <c r="AF208" i="4"/>
  <c r="AG229" i="4"/>
  <c r="Z211" i="4"/>
  <c r="V296" i="4"/>
  <c r="H213" i="4"/>
  <c r="S212" i="4"/>
  <c r="L215" i="4" a="1"/>
  <c r="L215" i="4" s="1"/>
  <c r="T214" i="4"/>
  <c r="AC209" i="4"/>
  <c r="AE209" i="4" s="1"/>
  <c r="AA210" i="4"/>
  <c r="AD209" i="4"/>
  <c r="AB209" i="4"/>
  <c r="W295" i="4"/>
  <c r="U212" i="4"/>
  <c r="X212" i="4" s="1"/>
  <c r="Y212" i="4" s="1"/>
  <c r="R213" i="4"/>
  <c r="Z211" i="1"/>
  <c r="AD209" i="1"/>
  <c r="AB209" i="1"/>
  <c r="V296" i="1"/>
  <c r="S212" i="1"/>
  <c r="H213" i="1"/>
  <c r="T214" i="1"/>
  <c r="L215" i="1" a="1"/>
  <c r="L215" i="1" s="1"/>
  <c r="AC209" i="1"/>
  <c r="AE209" i="1" s="1"/>
  <c r="AA210" i="1"/>
  <c r="W295" i="1"/>
  <c r="AF208" i="1"/>
  <c r="AG229" i="1" s="1"/>
  <c r="U212" i="1"/>
  <c r="X212" i="1" s="1"/>
  <c r="Y212" i="1" s="1"/>
  <c r="R213" i="1"/>
  <c r="AF211" i="11" l="1"/>
  <c r="AE213" i="11"/>
  <c r="AF213" i="11" s="1"/>
  <c r="AF210" i="11"/>
  <c r="AE212" i="11"/>
  <c r="Z212" i="11"/>
  <c r="T215" i="11"/>
  <c r="L216" i="11" a="1"/>
  <c r="L216" i="11" s="1"/>
  <c r="V297" i="11"/>
  <c r="H214" i="11"/>
  <c r="S213" i="11"/>
  <c r="W296" i="11"/>
  <c r="AD210" i="11"/>
  <c r="AG231" i="11" s="1"/>
  <c r="AB210" i="11"/>
  <c r="AA211" i="11"/>
  <c r="AC210" i="11"/>
  <c r="R214" i="11"/>
  <c r="U213" i="11"/>
  <c r="X213" i="11" s="1"/>
  <c r="Y213" i="11" s="1"/>
  <c r="AE210" i="10"/>
  <c r="AF209" i="10"/>
  <c r="AG230" i="10" s="1"/>
  <c r="AE211" i="10"/>
  <c r="Z212" i="10"/>
  <c r="R214" i="10"/>
  <c r="U213" i="10"/>
  <c r="X213" i="10" s="1"/>
  <c r="Y213" i="10" s="1"/>
  <c r="V297" i="10"/>
  <c r="S213" i="10"/>
  <c r="H214" i="10"/>
  <c r="W296" i="10"/>
  <c r="T214" i="10"/>
  <c r="L215" i="10" a="1"/>
  <c r="L215" i="10" s="1"/>
  <c r="AB210" i="10"/>
  <c r="AD210" i="10"/>
  <c r="AA211" i="10"/>
  <c r="AC210" i="10"/>
  <c r="AG230" i="9"/>
  <c r="Z212" i="9"/>
  <c r="V297" i="9"/>
  <c r="H214" i="9"/>
  <c r="S213" i="9"/>
  <c r="U213" i="9"/>
  <c r="X213" i="9" s="1"/>
  <c r="Y213" i="9" s="1"/>
  <c r="R214" i="9"/>
  <c r="AD210" i="9"/>
  <c r="AB210" i="9"/>
  <c r="W296" i="9"/>
  <c r="AC210" i="9"/>
  <c r="AE210" i="9" s="1"/>
  <c r="AA211" i="9"/>
  <c r="L215" i="9" a="1"/>
  <c r="L215" i="9" s="1"/>
  <c r="T214" i="9"/>
  <c r="AF209" i="8"/>
  <c r="AG230" i="8" s="1"/>
  <c r="Z212" i="8"/>
  <c r="V297" i="8"/>
  <c r="S213" i="8"/>
  <c r="H214" i="8"/>
  <c r="W296" i="8"/>
  <c r="R214" i="8"/>
  <c r="U213" i="8"/>
  <c r="X213" i="8" s="1"/>
  <c r="Y213" i="8" s="1"/>
  <c r="AD210" i="8"/>
  <c r="AB210" i="8"/>
  <c r="AC210" i="8"/>
  <c r="AE210" i="8" s="1"/>
  <c r="AA211" i="8"/>
  <c r="T215" i="8"/>
  <c r="L216" i="8" a="1"/>
  <c r="L216" i="8" s="1"/>
  <c r="AF209" i="7"/>
  <c r="AG230" i="7" s="1"/>
  <c r="Z212" i="7"/>
  <c r="W296" i="7"/>
  <c r="V297" i="7"/>
  <c r="H214" i="7"/>
  <c r="S213" i="7"/>
  <c r="L215" i="7" a="1"/>
  <c r="L215" i="7" s="1"/>
  <c r="T214" i="7"/>
  <c r="R214" i="7"/>
  <c r="U213" i="7"/>
  <c r="X213" i="7" s="1"/>
  <c r="Y213" i="7" s="1"/>
  <c r="AD210" i="7"/>
  <c r="AB210" i="7"/>
  <c r="AC210" i="7"/>
  <c r="AE210" i="7" s="1"/>
  <c r="AA211" i="7"/>
  <c r="AG230" i="6"/>
  <c r="Z212" i="6"/>
  <c r="U213" i="6"/>
  <c r="X213" i="6" s="1"/>
  <c r="Y213" i="6" s="1"/>
  <c r="R214" i="6"/>
  <c r="T215" i="6"/>
  <c r="L216" i="6" a="1"/>
  <c r="L216" i="6" s="1"/>
  <c r="AD210" i="6"/>
  <c r="AB210" i="6"/>
  <c r="W296" i="6"/>
  <c r="V297" i="6"/>
  <c r="S213" i="6"/>
  <c r="H214" i="6"/>
  <c r="AA211" i="6"/>
  <c r="AC210" i="6"/>
  <c r="AE210" i="6" s="1"/>
  <c r="AF209" i="5"/>
  <c r="AG230" i="5" s="1"/>
  <c r="Z212" i="5"/>
  <c r="AD210" i="5"/>
  <c r="AB210" i="5"/>
  <c r="U213" i="5"/>
  <c r="X213" i="5" s="1"/>
  <c r="Y213" i="5" s="1"/>
  <c r="R214" i="5"/>
  <c r="W296" i="5"/>
  <c r="AC210" i="5"/>
  <c r="AE210" i="5" s="1"/>
  <c r="AF210" i="5" s="1"/>
  <c r="AA211" i="5"/>
  <c r="L216" i="5" a="1"/>
  <c r="L216" i="5" s="1"/>
  <c r="T215" i="5"/>
  <c r="V297" i="5"/>
  <c r="S213" i="5"/>
  <c r="H214" i="5"/>
  <c r="AF209" i="4"/>
  <c r="AG230" i="4" s="1"/>
  <c r="Z212" i="4"/>
  <c r="AD210" i="4"/>
  <c r="AB210" i="4"/>
  <c r="W296" i="4"/>
  <c r="R214" i="4"/>
  <c r="U213" i="4"/>
  <c r="X213" i="4" s="1"/>
  <c r="Y213" i="4" s="1"/>
  <c r="L216" i="4" a="1"/>
  <c r="L216" i="4" s="1"/>
  <c r="T215" i="4"/>
  <c r="V297" i="4"/>
  <c r="H214" i="4"/>
  <c r="S213" i="4"/>
  <c r="AC210" i="4"/>
  <c r="AE210" i="4" s="1"/>
  <c r="AA211" i="4"/>
  <c r="Z212" i="1"/>
  <c r="L216" i="1" a="1"/>
  <c r="L216" i="1" s="1"/>
  <c r="T215" i="1"/>
  <c r="AD210" i="1"/>
  <c r="AB210" i="1"/>
  <c r="AF209" i="1"/>
  <c r="AG230" i="1" s="1"/>
  <c r="V297" i="1"/>
  <c r="H214" i="1"/>
  <c r="S213" i="1"/>
  <c r="W296" i="1"/>
  <c r="R214" i="1"/>
  <c r="U213" i="1"/>
  <c r="X213" i="1" s="1"/>
  <c r="Y213" i="1" s="1"/>
  <c r="AA211" i="1"/>
  <c r="AC210" i="1"/>
  <c r="AE210" i="1" s="1"/>
  <c r="AF212" i="11" l="1"/>
  <c r="AE214" i="11"/>
  <c r="Z213" i="11"/>
  <c r="V298" i="11"/>
  <c r="H215" i="11"/>
  <c r="S214" i="11"/>
  <c r="W297" i="11"/>
  <c r="L217" i="11" a="1"/>
  <c r="L217" i="11" s="1"/>
  <c r="T216" i="11"/>
  <c r="AB211" i="11"/>
  <c r="AD211" i="11"/>
  <c r="AG232" i="11" s="1"/>
  <c r="R215" i="11"/>
  <c r="U214" i="11"/>
  <c r="X214" i="11" s="1"/>
  <c r="Y214" i="11" s="1"/>
  <c r="AC211" i="11"/>
  <c r="AA212" i="11"/>
  <c r="AF211" i="10"/>
  <c r="AE213" i="10"/>
  <c r="AF210" i="10"/>
  <c r="AG231" i="10" s="1"/>
  <c r="AE212" i="10"/>
  <c r="Z213" i="10"/>
  <c r="AD211" i="10"/>
  <c r="AB211" i="10"/>
  <c r="V298" i="10"/>
  <c r="S214" i="10"/>
  <c r="H215" i="10"/>
  <c r="W297" i="10"/>
  <c r="T215" i="10"/>
  <c r="L216" i="10" a="1"/>
  <c r="L216" i="10" s="1"/>
  <c r="U214" i="10"/>
  <c r="X214" i="10" s="1"/>
  <c r="Y214" i="10" s="1"/>
  <c r="R215" i="10"/>
  <c r="AA212" i="10"/>
  <c r="AC211" i="10"/>
  <c r="AF210" i="9"/>
  <c r="AE212" i="9"/>
  <c r="AG231" i="9"/>
  <c r="Z213" i="9"/>
  <c r="V298" i="9"/>
  <c r="H215" i="9"/>
  <c r="S214" i="9"/>
  <c r="W297" i="9"/>
  <c r="U214" i="9"/>
  <c r="X214" i="9" s="1"/>
  <c r="Y214" i="9" s="1"/>
  <c r="R215" i="9"/>
  <c r="L216" i="9" a="1"/>
  <c r="L216" i="9" s="1"/>
  <c r="T215" i="9"/>
  <c r="AC211" i="9"/>
  <c r="AE211" i="9" s="1"/>
  <c r="AF211" i="9" s="1"/>
  <c r="AA212" i="9"/>
  <c r="AD211" i="9"/>
  <c r="AB211" i="9"/>
  <c r="AF210" i="8"/>
  <c r="AG231" i="8" s="1"/>
  <c r="Z213" i="8"/>
  <c r="W297" i="8"/>
  <c r="U214" i="8"/>
  <c r="X214" i="8" s="1"/>
  <c r="Y214" i="8" s="1"/>
  <c r="R215" i="8"/>
  <c r="V298" i="8"/>
  <c r="S214" i="8"/>
  <c r="H215" i="8"/>
  <c r="L217" i="8" a="1"/>
  <c r="L217" i="8" s="1"/>
  <c r="T216" i="8"/>
  <c r="AC211" i="8"/>
  <c r="AE211" i="8" s="1"/>
  <c r="AF211" i="8" s="1"/>
  <c r="AA212" i="8"/>
  <c r="AD211" i="8"/>
  <c r="AB211" i="8"/>
  <c r="AF210" i="7"/>
  <c r="AG231" i="7" s="1"/>
  <c r="Z213" i="7"/>
  <c r="AD211" i="7"/>
  <c r="AB211" i="7"/>
  <c r="U214" i="7"/>
  <c r="X214" i="7" s="1"/>
  <c r="Y214" i="7" s="1"/>
  <c r="R215" i="7"/>
  <c r="W297" i="7"/>
  <c r="AC211" i="7"/>
  <c r="AE211" i="7" s="1"/>
  <c r="AF211" i="7" s="1"/>
  <c r="AA212" i="7"/>
  <c r="L216" i="7" a="1"/>
  <c r="L216" i="7" s="1"/>
  <c r="T215" i="7"/>
  <c r="V298" i="7"/>
  <c r="H215" i="7"/>
  <c r="S214" i="7"/>
  <c r="AF210" i="6"/>
  <c r="AG231" i="6"/>
  <c r="Z213" i="6"/>
  <c r="V298" i="6"/>
  <c r="H215" i="6"/>
  <c r="S214" i="6"/>
  <c r="W297" i="6"/>
  <c r="R215" i="6"/>
  <c r="U214" i="6"/>
  <c r="X214" i="6" s="1"/>
  <c r="Y214" i="6" s="1"/>
  <c r="AB211" i="6"/>
  <c r="AD211" i="6"/>
  <c r="AA212" i="6"/>
  <c r="AC211" i="6"/>
  <c r="AE211" i="6" s="1"/>
  <c r="L217" i="6" a="1"/>
  <c r="L217" i="6" s="1"/>
  <c r="T216" i="6"/>
  <c r="AG231" i="5"/>
  <c r="Z213" i="5"/>
  <c r="AD211" i="5"/>
  <c r="AB211" i="5"/>
  <c r="V298" i="5"/>
  <c r="H215" i="5"/>
  <c r="S214" i="5"/>
  <c r="L217" i="5" a="1"/>
  <c r="L217" i="5" s="1"/>
  <c r="T216" i="5"/>
  <c r="AC211" i="5"/>
  <c r="AE211" i="5" s="1"/>
  <c r="AA212" i="5"/>
  <c r="U214" i="5"/>
  <c r="X214" i="5" s="1"/>
  <c r="Y214" i="5" s="1"/>
  <c r="R215" i="5"/>
  <c r="W297" i="5"/>
  <c r="AF210" i="4"/>
  <c r="AG231" i="4" s="1"/>
  <c r="Z213" i="4"/>
  <c r="V298" i="4"/>
  <c r="S214" i="4"/>
  <c r="H215" i="4"/>
  <c r="U214" i="4"/>
  <c r="X214" i="4" s="1"/>
  <c r="Y214" i="4" s="1"/>
  <c r="R215" i="4"/>
  <c r="W297" i="4"/>
  <c r="L217" i="4" a="1"/>
  <c r="L217" i="4" s="1"/>
  <c r="T216" i="4"/>
  <c r="AC211" i="4"/>
  <c r="AE211" i="4" s="1"/>
  <c r="AA212" i="4"/>
  <c r="AD211" i="4"/>
  <c r="AB211" i="4"/>
  <c r="Z213" i="1"/>
  <c r="V298" i="1"/>
  <c r="H215" i="1"/>
  <c r="S214" i="1"/>
  <c r="R215" i="1"/>
  <c r="U214" i="1"/>
  <c r="X214" i="1" s="1"/>
  <c r="Y214" i="1" s="1"/>
  <c r="W297" i="1"/>
  <c r="AF210" i="1"/>
  <c r="AG231" i="1" s="1"/>
  <c r="AC211" i="1"/>
  <c r="AE211" i="1" s="1"/>
  <c r="AA212" i="1"/>
  <c r="T216" i="1"/>
  <c r="L217" i="1" a="1"/>
  <c r="L217" i="1" s="1"/>
  <c r="AD211" i="1"/>
  <c r="AB211" i="1"/>
  <c r="AG232" i="10" l="1"/>
  <c r="AE215" i="11"/>
  <c r="AF214" i="11"/>
  <c r="AE216" i="11"/>
  <c r="Z214" i="11"/>
  <c r="U215" i="11"/>
  <c r="X215" i="11" s="1"/>
  <c r="Y215" i="11" s="1"/>
  <c r="R216" i="11"/>
  <c r="V299" i="11"/>
  <c r="H216" i="11"/>
  <c r="S215" i="11"/>
  <c r="W298" i="11"/>
  <c r="L218" i="11" a="1"/>
  <c r="L218" i="11" s="1"/>
  <c r="T217" i="11"/>
  <c r="AC212" i="11"/>
  <c r="AA213" i="11"/>
  <c r="AD212" i="11"/>
  <c r="AG233" i="11" s="1"/>
  <c r="AB212" i="11"/>
  <c r="AF212" i="10"/>
  <c r="AE214" i="10"/>
  <c r="AF214" i="10" s="1"/>
  <c r="AF213" i="10"/>
  <c r="AE215" i="10"/>
  <c r="Z214" i="10"/>
  <c r="W298" i="10"/>
  <c r="L217" i="10" a="1"/>
  <c r="L217" i="10" s="1"/>
  <c r="T216" i="10"/>
  <c r="V299" i="10"/>
  <c r="H216" i="10"/>
  <c r="S215" i="10"/>
  <c r="AD212" i="10"/>
  <c r="AG233" i="10" s="1"/>
  <c r="AB212" i="10"/>
  <c r="AC212" i="10"/>
  <c r="AA213" i="10"/>
  <c r="R216" i="10"/>
  <c r="U215" i="10"/>
  <c r="X215" i="10" s="1"/>
  <c r="Y215" i="10" s="1"/>
  <c r="AG232" i="9"/>
  <c r="AE213" i="9"/>
  <c r="AE214" i="9"/>
  <c r="AF214" i="9" s="1"/>
  <c r="AF212" i="9"/>
  <c r="Z214" i="9"/>
  <c r="V299" i="9"/>
  <c r="H216" i="9"/>
  <c r="S215" i="9"/>
  <c r="W298" i="9"/>
  <c r="U215" i="9"/>
  <c r="X215" i="9" s="1"/>
  <c r="Y215" i="9" s="1"/>
  <c r="R216" i="9"/>
  <c r="L217" i="9" a="1"/>
  <c r="L217" i="9" s="1"/>
  <c r="T216" i="9"/>
  <c r="AC212" i="9"/>
  <c r="AA213" i="9"/>
  <c r="AD212" i="9"/>
  <c r="AB212" i="9"/>
  <c r="AG232" i="8"/>
  <c r="Z214" i="8"/>
  <c r="W298" i="8"/>
  <c r="U215" i="8"/>
  <c r="X215" i="8" s="1"/>
  <c r="Y215" i="8" s="1"/>
  <c r="R216" i="8"/>
  <c r="L218" i="8" a="1"/>
  <c r="L218" i="8" s="1"/>
  <c r="T217" i="8"/>
  <c r="AD212" i="8"/>
  <c r="AB212" i="8"/>
  <c r="V299" i="8"/>
  <c r="H216" i="8"/>
  <c r="S215" i="8"/>
  <c r="AC212" i="8"/>
  <c r="AE212" i="8" s="1"/>
  <c r="AA213" i="8"/>
  <c r="AG232" i="7"/>
  <c r="Z214" i="7"/>
  <c r="W298" i="7"/>
  <c r="V299" i="7"/>
  <c r="H216" i="7"/>
  <c r="S215" i="7"/>
  <c r="AD212" i="7"/>
  <c r="AB212" i="7"/>
  <c r="U215" i="7"/>
  <c r="X215" i="7" s="1"/>
  <c r="Y215" i="7" s="1"/>
  <c r="R216" i="7"/>
  <c r="AA213" i="7"/>
  <c r="AC212" i="7"/>
  <c r="AE212" i="7" s="1"/>
  <c r="L217" i="7" a="1"/>
  <c r="L217" i="7" s="1"/>
  <c r="T216" i="7"/>
  <c r="AF211" i="6"/>
  <c r="AG232" i="6" s="1"/>
  <c r="Z214" i="6"/>
  <c r="AD212" i="6"/>
  <c r="AB212" i="6"/>
  <c r="L218" i="6" a="1"/>
  <c r="L218" i="6" s="1"/>
  <c r="T217" i="6"/>
  <c r="V299" i="6"/>
  <c r="S215" i="6"/>
  <c r="H216" i="6"/>
  <c r="W298" i="6"/>
  <c r="AC212" i="6"/>
  <c r="AE212" i="6" s="1"/>
  <c r="AA213" i="6"/>
  <c r="U215" i="6"/>
  <c r="X215" i="6" s="1"/>
  <c r="Y215" i="6" s="1"/>
  <c r="R216" i="6"/>
  <c r="AF211" i="5"/>
  <c r="AG232" i="5" s="1"/>
  <c r="Z214" i="5"/>
  <c r="AD212" i="5"/>
  <c r="AB212" i="5"/>
  <c r="L218" i="5" a="1"/>
  <c r="L218" i="5" s="1"/>
  <c r="T217" i="5"/>
  <c r="AA213" i="5"/>
  <c r="AC212" i="5"/>
  <c r="AE212" i="5" s="1"/>
  <c r="H216" i="5"/>
  <c r="V299" i="5"/>
  <c r="S215" i="5"/>
  <c r="W298" i="5"/>
  <c r="U215" i="5"/>
  <c r="X215" i="5" s="1"/>
  <c r="Y215" i="5" s="1"/>
  <c r="R216" i="5"/>
  <c r="AF211" i="4"/>
  <c r="AG232" i="4" s="1"/>
  <c r="Z214" i="4"/>
  <c r="AD212" i="4"/>
  <c r="AB212" i="4"/>
  <c r="U215" i="4"/>
  <c r="X215" i="4" s="1"/>
  <c r="Y215" i="4" s="1"/>
  <c r="R216" i="4"/>
  <c r="V299" i="4"/>
  <c r="H216" i="4"/>
  <c r="S215" i="4"/>
  <c r="AC212" i="4"/>
  <c r="AE212" i="4" s="1"/>
  <c r="AA213" i="4"/>
  <c r="L218" i="4" a="1"/>
  <c r="L218" i="4" s="1"/>
  <c r="T217" i="4"/>
  <c r="W298" i="4"/>
  <c r="Z214" i="1"/>
  <c r="AF211" i="1"/>
  <c r="AG232" i="1" s="1"/>
  <c r="AB212" i="1"/>
  <c r="AD212" i="1"/>
  <c r="AA213" i="1"/>
  <c r="AC212" i="1"/>
  <c r="AE212" i="1" s="1"/>
  <c r="T217" i="1"/>
  <c r="L218" i="1" a="1"/>
  <c r="L218" i="1" s="1"/>
  <c r="R216" i="1"/>
  <c r="U215" i="1"/>
  <c r="X215" i="1" s="1"/>
  <c r="Y215" i="1" s="1"/>
  <c r="V299" i="1"/>
  <c r="H216" i="1"/>
  <c r="S215" i="1"/>
  <c r="W298" i="1"/>
  <c r="AG233" i="9" l="1"/>
  <c r="AF216" i="11"/>
  <c r="AE218" i="11"/>
  <c r="AF215" i="11"/>
  <c r="AE217" i="11"/>
  <c r="Z215" i="11"/>
  <c r="V300" i="11"/>
  <c r="H217" i="11"/>
  <c r="S216" i="11"/>
  <c r="W299" i="11"/>
  <c r="R217" i="11"/>
  <c r="U216" i="11"/>
  <c r="X216" i="11" s="1"/>
  <c r="Y216" i="11" s="1"/>
  <c r="L219" i="11" a="1"/>
  <c r="L219" i="11" s="1"/>
  <c r="T218" i="11"/>
  <c r="AA214" i="11"/>
  <c r="AC213" i="11"/>
  <c r="AD213" i="11"/>
  <c r="AG234" i="11" s="1"/>
  <c r="AB213" i="11"/>
  <c r="AE216" i="10"/>
  <c r="AE217" i="10"/>
  <c r="AF217" i="10" s="1"/>
  <c r="AF215" i="10"/>
  <c r="Z215" i="10"/>
  <c r="L218" i="10" a="1"/>
  <c r="L218" i="10" s="1"/>
  <c r="T217" i="10"/>
  <c r="V300" i="10"/>
  <c r="S216" i="10"/>
  <c r="H217" i="10"/>
  <c r="U216" i="10"/>
  <c r="X216" i="10" s="1"/>
  <c r="Y216" i="10" s="1"/>
  <c r="R217" i="10"/>
  <c r="AC213" i="10"/>
  <c r="AA214" i="10"/>
  <c r="W299" i="10"/>
  <c r="AD213" i="10"/>
  <c r="AG234" i="10" s="1"/>
  <c r="AB213" i="10"/>
  <c r="AF213" i="9"/>
  <c r="AE215" i="9"/>
  <c r="Z215" i="9"/>
  <c r="T217" i="9"/>
  <c r="L218" i="9" a="1"/>
  <c r="L218" i="9" s="1"/>
  <c r="V300" i="9"/>
  <c r="H217" i="9"/>
  <c r="S216" i="9"/>
  <c r="AD213" i="9"/>
  <c r="AG234" i="9" s="1"/>
  <c r="AB213" i="9"/>
  <c r="R217" i="9"/>
  <c r="U216" i="9"/>
  <c r="X216" i="9" s="1"/>
  <c r="Y216" i="9" s="1"/>
  <c r="W299" i="9"/>
  <c r="AA214" i="9"/>
  <c r="AC213" i="9"/>
  <c r="AF212" i="8"/>
  <c r="AG233" i="8" s="1"/>
  <c r="Z215" i="8"/>
  <c r="V300" i="8"/>
  <c r="H217" i="8"/>
  <c r="S216" i="8"/>
  <c r="W299" i="8"/>
  <c r="L219" i="8" a="1"/>
  <c r="L219" i="8" s="1"/>
  <c r="T218" i="8"/>
  <c r="U216" i="8"/>
  <c r="X216" i="8" s="1"/>
  <c r="Y216" i="8" s="1"/>
  <c r="R217" i="8"/>
  <c r="AC213" i="8"/>
  <c r="AE213" i="8" s="1"/>
  <c r="AA214" i="8"/>
  <c r="AD213" i="8"/>
  <c r="AB213" i="8"/>
  <c r="AF212" i="7"/>
  <c r="AG233" i="7" s="1"/>
  <c r="Z215" i="7"/>
  <c r="R217" i="7"/>
  <c r="U216" i="7"/>
  <c r="X216" i="7" s="1"/>
  <c r="Y216" i="7" s="1"/>
  <c r="AD213" i="7"/>
  <c r="AB213" i="7"/>
  <c r="V300" i="7"/>
  <c r="H217" i="7"/>
  <c r="S216" i="7"/>
  <c r="W299" i="7"/>
  <c r="L218" i="7" a="1"/>
  <c r="L218" i="7" s="1"/>
  <c r="T217" i="7"/>
  <c r="AA214" i="7"/>
  <c r="AC213" i="7"/>
  <c r="AE213" i="7" s="1"/>
  <c r="AF212" i="6"/>
  <c r="AG233" i="6" s="1"/>
  <c r="Z215" i="6"/>
  <c r="V300" i="6"/>
  <c r="S216" i="6"/>
  <c r="H217" i="6"/>
  <c r="AD213" i="6"/>
  <c r="AB213" i="6"/>
  <c r="W299" i="6"/>
  <c r="AA214" i="6"/>
  <c r="AC213" i="6"/>
  <c r="AE213" i="6" s="1"/>
  <c r="L219" i="6" a="1"/>
  <c r="L219" i="6" s="1"/>
  <c r="T218" i="6"/>
  <c r="U216" i="6"/>
  <c r="X216" i="6" s="1"/>
  <c r="Y216" i="6" s="1"/>
  <c r="R217" i="6"/>
  <c r="AF212" i="5"/>
  <c r="AG233" i="5" s="1"/>
  <c r="Z215" i="5"/>
  <c r="W299" i="5"/>
  <c r="AD213" i="5"/>
  <c r="AB213" i="5"/>
  <c r="U216" i="5"/>
  <c r="X216" i="5" s="1"/>
  <c r="Y216" i="5" s="1"/>
  <c r="R217" i="5"/>
  <c r="V300" i="5"/>
  <c r="H217" i="5"/>
  <c r="S216" i="5"/>
  <c r="AA214" i="5"/>
  <c r="AC213" i="5"/>
  <c r="AE213" i="5" s="1"/>
  <c r="AF213" i="5" s="1"/>
  <c r="L219" i="5" a="1"/>
  <c r="L219" i="5" s="1"/>
  <c r="T218" i="5"/>
  <c r="AF212" i="4"/>
  <c r="AG233" i="4" s="1"/>
  <c r="Z215" i="4"/>
  <c r="AD213" i="4"/>
  <c r="AB213" i="4"/>
  <c r="T218" i="4"/>
  <c r="L219" i="4" a="1"/>
  <c r="L219" i="4" s="1"/>
  <c r="V300" i="4"/>
  <c r="S216" i="4"/>
  <c r="H217" i="4"/>
  <c r="W299" i="4"/>
  <c r="AA214" i="4"/>
  <c r="AC213" i="4"/>
  <c r="AE213" i="4" s="1"/>
  <c r="R217" i="4"/>
  <c r="U216" i="4"/>
  <c r="X216" i="4" s="1"/>
  <c r="Y216" i="4" s="1"/>
  <c r="Z215" i="1"/>
  <c r="T218" i="1"/>
  <c r="L219" i="1" a="1"/>
  <c r="L219" i="1" s="1"/>
  <c r="R217" i="1"/>
  <c r="U216" i="1"/>
  <c r="X216" i="1" s="1"/>
  <c r="Y216" i="1" s="1"/>
  <c r="V300" i="1"/>
  <c r="S216" i="1"/>
  <c r="H217" i="1"/>
  <c r="W299" i="1"/>
  <c r="AF212" i="1"/>
  <c r="AG233" i="1" s="1"/>
  <c r="AC213" i="1"/>
  <c r="AE213" i="1" s="1"/>
  <c r="AA214" i="1"/>
  <c r="AD213" i="1"/>
  <c r="AB213" i="1"/>
  <c r="AF217" i="11" l="1"/>
  <c r="AE219" i="11"/>
  <c r="AF219" i="11" s="1"/>
  <c r="AF218" i="11"/>
  <c r="AE220" i="11"/>
  <c r="Z216" i="11"/>
  <c r="L220" i="11" a="1"/>
  <c r="L220" i="11" s="1"/>
  <c r="T219" i="11"/>
  <c r="AD214" i="11"/>
  <c r="AG235" i="11" s="1"/>
  <c r="AB214" i="11"/>
  <c r="V301" i="11"/>
  <c r="S217" i="11"/>
  <c r="H218" i="11"/>
  <c r="W300" i="11"/>
  <c r="R218" i="11"/>
  <c r="U217" i="11"/>
  <c r="X217" i="11" s="1"/>
  <c r="Y217" i="11" s="1"/>
  <c r="AC214" i="11"/>
  <c r="AA215" i="11"/>
  <c r="AF216" i="10"/>
  <c r="AE218" i="10"/>
  <c r="Z216" i="10"/>
  <c r="W300" i="10"/>
  <c r="U217" i="10"/>
  <c r="X217" i="10" s="1"/>
  <c r="Y217" i="10" s="1"/>
  <c r="R218" i="10"/>
  <c r="L219" i="10" a="1"/>
  <c r="L219" i="10" s="1"/>
  <c r="T218" i="10"/>
  <c r="AD214" i="10"/>
  <c r="AG235" i="10" s="1"/>
  <c r="AB214" i="10"/>
  <c r="AA215" i="10"/>
  <c r="AC214" i="10"/>
  <c r="V301" i="10"/>
  <c r="H218" i="10"/>
  <c r="S217" i="10"/>
  <c r="AE216" i="9"/>
  <c r="AF216" i="9" s="1"/>
  <c r="AF215" i="9"/>
  <c r="AE217" i="9"/>
  <c r="Z216" i="9"/>
  <c r="AD214" i="9"/>
  <c r="AG235" i="9" s="1"/>
  <c r="AB214" i="9"/>
  <c r="W300" i="9"/>
  <c r="L219" i="9" a="1"/>
  <c r="L219" i="9" s="1"/>
  <c r="T218" i="9"/>
  <c r="H218" i="9"/>
  <c r="S217" i="9"/>
  <c r="V301" i="9"/>
  <c r="R218" i="9"/>
  <c r="U217" i="9"/>
  <c r="X217" i="9" s="1"/>
  <c r="Y217" i="9" s="1"/>
  <c r="AA215" i="9"/>
  <c r="AC214" i="9"/>
  <c r="AF213" i="8"/>
  <c r="AG234" i="8" s="1"/>
  <c r="Z216" i="8"/>
  <c r="AD214" i="8"/>
  <c r="AB214" i="8"/>
  <c r="U217" i="8"/>
  <c r="X217" i="8" s="1"/>
  <c r="Y217" i="8" s="1"/>
  <c r="R218" i="8"/>
  <c r="V301" i="8"/>
  <c r="H218" i="8"/>
  <c r="S217" i="8"/>
  <c r="L220" i="8" a="1"/>
  <c r="L220" i="8" s="1"/>
  <c r="T219" i="8"/>
  <c r="W300" i="8"/>
  <c r="AC214" i="8"/>
  <c r="AE214" i="8" s="1"/>
  <c r="AF214" i="8" s="1"/>
  <c r="AA215" i="8"/>
  <c r="AF213" i="7"/>
  <c r="AG234" i="7" s="1"/>
  <c r="Z216" i="7"/>
  <c r="W300" i="7"/>
  <c r="R218" i="7"/>
  <c r="U217" i="7"/>
  <c r="X217" i="7" s="1"/>
  <c r="Y217" i="7" s="1"/>
  <c r="T218" i="7"/>
  <c r="L219" i="7" a="1"/>
  <c r="L219" i="7" s="1"/>
  <c r="V301" i="7"/>
  <c r="S217" i="7"/>
  <c r="H218" i="7"/>
  <c r="AD214" i="7"/>
  <c r="AB214" i="7"/>
  <c r="AC214" i="7"/>
  <c r="AE214" i="7" s="1"/>
  <c r="AF214" i="7" s="1"/>
  <c r="AA215" i="7"/>
  <c r="AF213" i="6"/>
  <c r="AG234" i="6" s="1"/>
  <c r="Z216" i="6"/>
  <c r="L220" i="6" a="1"/>
  <c r="L220" i="6" s="1"/>
  <c r="T219" i="6"/>
  <c r="AD214" i="6"/>
  <c r="AB214" i="6"/>
  <c r="V301" i="6"/>
  <c r="H218" i="6"/>
  <c r="S217" i="6"/>
  <c r="R218" i="6"/>
  <c r="U217" i="6"/>
  <c r="X217" i="6" s="1"/>
  <c r="Y217" i="6" s="1"/>
  <c r="AA215" i="6"/>
  <c r="AC214" i="6"/>
  <c r="AE214" i="6" s="1"/>
  <c r="AF214" i="6" s="1"/>
  <c r="W300" i="6"/>
  <c r="AG234" i="5"/>
  <c r="Z216" i="5"/>
  <c r="L220" i="5" a="1"/>
  <c r="L220" i="5" s="1"/>
  <c r="T219" i="5"/>
  <c r="W300" i="5"/>
  <c r="V301" i="5"/>
  <c r="H218" i="5"/>
  <c r="S217" i="5"/>
  <c r="AC214" i="5"/>
  <c r="AE214" i="5" s="1"/>
  <c r="AA215" i="5"/>
  <c r="AB214" i="5"/>
  <c r="AD214" i="5"/>
  <c r="R218" i="5"/>
  <c r="U217" i="5"/>
  <c r="X217" i="5" s="1"/>
  <c r="Y217" i="5" s="1"/>
  <c r="AF213" i="4"/>
  <c r="AG234" i="4" s="1"/>
  <c r="Z216" i="4"/>
  <c r="V301" i="4"/>
  <c r="H218" i="4"/>
  <c r="S217" i="4"/>
  <c r="AB214" i="4"/>
  <c r="AD214" i="4"/>
  <c r="W300" i="4"/>
  <c r="T219" i="4"/>
  <c r="L220" i="4" a="1"/>
  <c r="L220" i="4" s="1"/>
  <c r="R218" i="4"/>
  <c r="U217" i="4"/>
  <c r="X217" i="4" s="1"/>
  <c r="Y217" i="4" s="1"/>
  <c r="AA215" i="4"/>
  <c r="AC214" i="4"/>
  <c r="AE214" i="4" s="1"/>
  <c r="Z216" i="1"/>
  <c r="AB214" i="1"/>
  <c r="AD214" i="1"/>
  <c r="V301" i="1"/>
  <c r="S217" i="1"/>
  <c r="H218" i="1"/>
  <c r="W300" i="1"/>
  <c r="AF213" i="1"/>
  <c r="AG234" i="1" s="1"/>
  <c r="U217" i="1"/>
  <c r="X217" i="1" s="1"/>
  <c r="Y217" i="1" s="1"/>
  <c r="R218" i="1"/>
  <c r="AA215" i="1"/>
  <c r="AC214" i="1"/>
  <c r="AE214" i="1" s="1"/>
  <c r="T219" i="1"/>
  <c r="L220" i="1" a="1"/>
  <c r="L220" i="1" s="1"/>
  <c r="AE221" i="11" l="1"/>
  <c r="AE222" i="11"/>
  <c r="AF220" i="11"/>
  <c r="Z217" i="11"/>
  <c r="R219" i="11"/>
  <c r="U218" i="11"/>
  <c r="X218" i="11" s="1"/>
  <c r="Y218" i="11" s="1"/>
  <c r="W301" i="11"/>
  <c r="V302" i="11"/>
  <c r="S218" i="11"/>
  <c r="H219" i="11"/>
  <c r="L221" i="11" a="1"/>
  <c r="L221" i="11" s="1"/>
  <c r="T220" i="11"/>
  <c r="AA216" i="11"/>
  <c r="AC215" i="11"/>
  <c r="AD215" i="11"/>
  <c r="AG236" i="11" s="1"/>
  <c r="AB215" i="11"/>
  <c r="AE219" i="10"/>
  <c r="AF219" i="10" s="1"/>
  <c r="AE220" i="10"/>
  <c r="AF218" i="10"/>
  <c r="Z217" i="10"/>
  <c r="L220" i="10" a="1"/>
  <c r="L220" i="10" s="1"/>
  <c r="T219" i="10"/>
  <c r="AD215" i="10"/>
  <c r="AG236" i="10" s="1"/>
  <c r="AB215" i="10"/>
  <c r="V302" i="10"/>
  <c r="H219" i="10"/>
  <c r="S218" i="10"/>
  <c r="AC215" i="10"/>
  <c r="AA216" i="10"/>
  <c r="U218" i="10"/>
  <c r="X218" i="10" s="1"/>
  <c r="Y218" i="10" s="1"/>
  <c r="R219" i="10"/>
  <c r="W301" i="10"/>
  <c r="AE218" i="9"/>
  <c r="AE219" i="9"/>
  <c r="AF217" i="9"/>
  <c r="Z217" i="9"/>
  <c r="V302" i="9"/>
  <c r="S218" i="9"/>
  <c r="H219" i="9"/>
  <c r="W301" i="9"/>
  <c r="U218" i="9"/>
  <c r="X218" i="9" s="1"/>
  <c r="Y218" i="9" s="1"/>
  <c r="R219" i="9"/>
  <c r="AB215" i="9"/>
  <c r="AD215" i="9"/>
  <c r="AG236" i="9" s="1"/>
  <c r="AC215" i="9"/>
  <c r="AA216" i="9"/>
  <c r="L220" i="9" a="1"/>
  <c r="L220" i="9" s="1"/>
  <c r="T219" i="9"/>
  <c r="AG235" i="8"/>
  <c r="Z217" i="8"/>
  <c r="U218" i="8"/>
  <c r="X218" i="8" s="1"/>
  <c r="Y218" i="8" s="1"/>
  <c r="R219" i="8"/>
  <c r="T220" i="8"/>
  <c r="L221" i="8" a="1"/>
  <c r="L221" i="8" s="1"/>
  <c r="V302" i="8"/>
  <c r="H219" i="8"/>
  <c r="S218" i="8"/>
  <c r="AC215" i="8"/>
  <c r="AE215" i="8" s="1"/>
  <c r="AA216" i="8"/>
  <c r="W301" i="8"/>
  <c r="AD215" i="8"/>
  <c r="AB215" i="8"/>
  <c r="AG235" i="7"/>
  <c r="Z217" i="7"/>
  <c r="W301" i="7"/>
  <c r="U218" i="7"/>
  <c r="X218" i="7" s="1"/>
  <c r="Y218" i="7" s="1"/>
  <c r="R219" i="7"/>
  <c r="T219" i="7"/>
  <c r="L220" i="7" a="1"/>
  <c r="L220" i="7" s="1"/>
  <c r="AC215" i="7"/>
  <c r="AE215" i="7" s="1"/>
  <c r="AA216" i="7"/>
  <c r="V302" i="7"/>
  <c r="S218" i="7"/>
  <c r="H219" i="7"/>
  <c r="AB215" i="7"/>
  <c r="AD215" i="7"/>
  <c r="AG235" i="6"/>
  <c r="Z217" i="6"/>
  <c r="AB215" i="6"/>
  <c r="AD215" i="6"/>
  <c r="V302" i="6"/>
  <c r="S218" i="6"/>
  <c r="H219" i="6"/>
  <c r="T220" i="6"/>
  <c r="L221" i="6" a="1"/>
  <c r="L221" i="6" s="1"/>
  <c r="R219" i="6"/>
  <c r="U218" i="6"/>
  <c r="X218" i="6" s="1"/>
  <c r="Y218" i="6" s="1"/>
  <c r="W301" i="6"/>
  <c r="AA216" i="6"/>
  <c r="AC215" i="6"/>
  <c r="AE215" i="6" s="1"/>
  <c r="AF214" i="5"/>
  <c r="AG235" i="5" s="1"/>
  <c r="Z217" i="5"/>
  <c r="AD215" i="5"/>
  <c r="AB215" i="5"/>
  <c r="T220" i="5"/>
  <c r="L221" i="5" a="1"/>
  <c r="L221" i="5" s="1"/>
  <c r="V302" i="5"/>
  <c r="S218" i="5"/>
  <c r="H219" i="5"/>
  <c r="AA216" i="5"/>
  <c r="AC215" i="5"/>
  <c r="AE215" i="5" s="1"/>
  <c r="AF215" i="5" s="1"/>
  <c r="W301" i="5"/>
  <c r="R219" i="5"/>
  <c r="U218" i="5"/>
  <c r="X218" i="5" s="1"/>
  <c r="Y218" i="5" s="1"/>
  <c r="AF214" i="4"/>
  <c r="AG235" i="4" s="1"/>
  <c r="Z217" i="4"/>
  <c r="T220" i="4"/>
  <c r="L221" i="4" a="1"/>
  <c r="L221" i="4" s="1"/>
  <c r="R219" i="4"/>
  <c r="U218" i="4"/>
  <c r="X218" i="4" s="1"/>
  <c r="Y218" i="4" s="1"/>
  <c r="W301" i="4"/>
  <c r="V302" i="4"/>
  <c r="S218" i="4"/>
  <c r="H219" i="4"/>
  <c r="AC215" i="4"/>
  <c r="AE215" i="4" s="1"/>
  <c r="AF215" i="4" s="1"/>
  <c r="AA216" i="4"/>
  <c r="AD215" i="4"/>
  <c r="AB215" i="4"/>
  <c r="Z217" i="1"/>
  <c r="AF214" i="1"/>
  <c r="AG235" i="1" s="1"/>
  <c r="AD215" i="1"/>
  <c r="AB215" i="1"/>
  <c r="U218" i="1"/>
  <c r="X218" i="1" s="1"/>
  <c r="Y218" i="1" s="1"/>
  <c r="R219" i="1"/>
  <c r="V302" i="1"/>
  <c r="H219" i="1"/>
  <c r="S218" i="1"/>
  <c r="W301" i="1"/>
  <c r="AC215" i="1"/>
  <c r="AE215" i="1" s="1"/>
  <c r="AA216" i="1"/>
  <c r="L221" i="1" a="1"/>
  <c r="L221" i="1" s="1"/>
  <c r="T220" i="1"/>
  <c r="AG236" i="4" l="1"/>
  <c r="AF222" i="11"/>
  <c r="AE224" i="11"/>
  <c r="AF221" i="11"/>
  <c r="AE223" i="11"/>
  <c r="Z218" i="11"/>
  <c r="T221" i="11"/>
  <c r="L222" i="11" a="1"/>
  <c r="L222" i="11" s="1"/>
  <c r="AD216" i="11"/>
  <c r="AG237" i="11" s="1"/>
  <c r="AB216" i="11"/>
  <c r="V303" i="11"/>
  <c r="S219" i="11"/>
  <c r="H220" i="11"/>
  <c r="R220" i="11"/>
  <c r="U219" i="11"/>
  <c r="X219" i="11" s="1"/>
  <c r="Y219" i="11" s="1"/>
  <c r="AA217" i="11"/>
  <c r="AC216" i="11"/>
  <c r="W302" i="11"/>
  <c r="AE221" i="10"/>
  <c r="AE222" i="10"/>
  <c r="AF220" i="10"/>
  <c r="Z218" i="10"/>
  <c r="AB216" i="10"/>
  <c r="AD216" i="10"/>
  <c r="AG237" i="10" s="1"/>
  <c r="L221" i="10" a="1"/>
  <c r="L221" i="10" s="1"/>
  <c r="T220" i="10"/>
  <c r="V303" i="10"/>
  <c r="H220" i="10"/>
  <c r="S219" i="10"/>
  <c r="AA217" i="10"/>
  <c r="AC216" i="10"/>
  <c r="W302" i="10"/>
  <c r="R220" i="10"/>
  <c r="U219" i="10"/>
  <c r="X219" i="10" s="1"/>
  <c r="Y219" i="10" s="1"/>
  <c r="AF219" i="9"/>
  <c r="AE221" i="9"/>
  <c r="AF218" i="9"/>
  <c r="AE220" i="9"/>
  <c r="AD216" i="9"/>
  <c r="AG237" i="9" s="1"/>
  <c r="AB216" i="9"/>
  <c r="U219" i="9"/>
  <c r="X219" i="9" s="1"/>
  <c r="Y219" i="9" s="1"/>
  <c r="R220" i="9"/>
  <c r="L221" i="9" a="1"/>
  <c r="L221" i="9" s="1"/>
  <c r="T220" i="9"/>
  <c r="H220" i="9"/>
  <c r="S219" i="9"/>
  <c r="V303" i="9"/>
  <c r="W302" i="9"/>
  <c r="Z218" i="9"/>
  <c r="AC216" i="9"/>
  <c r="AA217" i="9"/>
  <c r="AF215" i="8"/>
  <c r="AG236" i="8" s="1"/>
  <c r="Z218" i="8"/>
  <c r="AD216" i="8"/>
  <c r="AB216" i="8"/>
  <c r="R220" i="8"/>
  <c r="U219" i="8"/>
  <c r="X219" i="8" s="1"/>
  <c r="Y219" i="8" s="1"/>
  <c r="L222" i="8" a="1"/>
  <c r="L222" i="8" s="1"/>
  <c r="T221" i="8"/>
  <c r="W302" i="8"/>
  <c r="S219" i="8"/>
  <c r="V303" i="8"/>
  <c r="H220" i="8"/>
  <c r="AA217" i="8"/>
  <c r="AC216" i="8"/>
  <c r="AE216" i="8" s="1"/>
  <c r="AF215" i="7"/>
  <c r="AG236" i="7" s="1"/>
  <c r="Z218" i="7"/>
  <c r="W302" i="7"/>
  <c r="T220" i="7"/>
  <c r="L221" i="7" a="1"/>
  <c r="L221" i="7" s="1"/>
  <c r="AD216" i="7"/>
  <c r="AB216" i="7"/>
  <c r="U219" i="7"/>
  <c r="X219" i="7" s="1"/>
  <c r="Y219" i="7" s="1"/>
  <c r="R220" i="7"/>
  <c r="AC216" i="7"/>
  <c r="AE216" i="7" s="1"/>
  <c r="AA217" i="7"/>
  <c r="V303" i="7"/>
  <c r="H220" i="7"/>
  <c r="S219" i="7"/>
  <c r="AF215" i="6"/>
  <c r="AG236" i="6" s="1"/>
  <c r="Z218" i="6"/>
  <c r="T221" i="6"/>
  <c r="L222" i="6" a="1"/>
  <c r="L222" i="6" s="1"/>
  <c r="W302" i="6"/>
  <c r="AD216" i="6"/>
  <c r="AB216" i="6"/>
  <c r="V303" i="6"/>
  <c r="H220" i="6"/>
  <c r="S219" i="6"/>
  <c r="R220" i="6"/>
  <c r="U219" i="6"/>
  <c r="X219" i="6" s="1"/>
  <c r="Y219" i="6" s="1"/>
  <c r="AA217" i="6"/>
  <c r="AC216" i="6"/>
  <c r="AE216" i="6" s="1"/>
  <c r="AG236" i="5"/>
  <c r="Z218" i="5"/>
  <c r="V303" i="5"/>
  <c r="H220" i="5"/>
  <c r="S219" i="5"/>
  <c r="T221" i="5"/>
  <c r="L222" i="5" a="1"/>
  <c r="L222" i="5" s="1"/>
  <c r="AA217" i="5"/>
  <c r="AC216" i="5"/>
  <c r="AE216" i="5" s="1"/>
  <c r="AB216" i="5"/>
  <c r="AD216" i="5"/>
  <c r="W302" i="5"/>
  <c r="R220" i="5"/>
  <c r="U219" i="5"/>
  <c r="X219" i="5" s="1"/>
  <c r="Y219" i="5" s="1"/>
  <c r="Z218" i="4"/>
  <c r="V303" i="4"/>
  <c r="S219" i="4"/>
  <c r="H220" i="4"/>
  <c r="U219" i="4"/>
  <c r="X219" i="4" s="1"/>
  <c r="Y219" i="4" s="1"/>
  <c r="R220" i="4"/>
  <c r="W302" i="4"/>
  <c r="AC216" i="4"/>
  <c r="AE216" i="4" s="1"/>
  <c r="AA217" i="4"/>
  <c r="L222" i="4" a="1"/>
  <c r="L222" i="4" s="1"/>
  <c r="T221" i="4"/>
  <c r="AD216" i="4"/>
  <c r="AB216" i="4"/>
  <c r="Z218" i="1"/>
  <c r="AF215" i="1"/>
  <c r="AG236" i="1" s="1"/>
  <c r="W302" i="1"/>
  <c r="V303" i="1"/>
  <c r="H220" i="1"/>
  <c r="S219" i="1"/>
  <c r="AD216" i="1"/>
  <c r="AB216" i="1"/>
  <c r="R220" i="1"/>
  <c r="U219" i="1"/>
  <c r="X219" i="1" s="1"/>
  <c r="Y219" i="1" s="1"/>
  <c r="AC216" i="1"/>
  <c r="AE216" i="1" s="1"/>
  <c r="AA217" i="1"/>
  <c r="L222" i="1" a="1"/>
  <c r="L222" i="1" s="1"/>
  <c r="T221" i="1"/>
  <c r="AF223" i="11" l="1"/>
  <c r="AE225" i="11"/>
  <c r="AF224" i="11"/>
  <c r="AE226" i="11"/>
  <c r="Z219" i="11"/>
  <c r="AB217" i="11"/>
  <c r="AD217" i="11"/>
  <c r="AG238" i="11" s="1"/>
  <c r="T222" i="11"/>
  <c r="L223" i="11" a="1"/>
  <c r="L223" i="11" s="1"/>
  <c r="V304" i="11"/>
  <c r="S220" i="11"/>
  <c r="H221" i="11"/>
  <c r="R221" i="11"/>
  <c r="U220" i="11"/>
  <c r="X220" i="11" s="1"/>
  <c r="Y220" i="11" s="1"/>
  <c r="W303" i="11"/>
  <c r="AA218" i="11"/>
  <c r="AC217" i="11"/>
  <c r="AF222" i="10"/>
  <c r="AE224" i="10"/>
  <c r="AF221" i="10"/>
  <c r="AE223" i="10"/>
  <c r="Z219" i="10"/>
  <c r="AB217" i="10"/>
  <c r="AD217" i="10"/>
  <c r="AG238" i="10" s="1"/>
  <c r="T221" i="10"/>
  <c r="L222" i="10" a="1"/>
  <c r="L222" i="10" s="1"/>
  <c r="W303" i="10"/>
  <c r="V304" i="10"/>
  <c r="H221" i="10"/>
  <c r="S220" i="10"/>
  <c r="R221" i="10"/>
  <c r="U220" i="10"/>
  <c r="X220" i="10" s="1"/>
  <c r="Y220" i="10" s="1"/>
  <c r="AA218" i="10"/>
  <c r="AC217" i="10"/>
  <c r="AF220" i="9"/>
  <c r="AE222" i="9"/>
  <c r="AE223" i="9"/>
  <c r="AF221" i="9"/>
  <c r="Z219" i="9"/>
  <c r="W303" i="9"/>
  <c r="L222" i="9" a="1"/>
  <c r="L222" i="9" s="1"/>
  <c r="T221" i="9"/>
  <c r="V304" i="9"/>
  <c r="H221" i="9"/>
  <c r="S220" i="9"/>
  <c r="R221" i="9"/>
  <c r="U220" i="9"/>
  <c r="X220" i="9" s="1"/>
  <c r="Y220" i="9" s="1"/>
  <c r="AD217" i="9"/>
  <c r="AG238" i="9" s="1"/>
  <c r="AB217" i="9"/>
  <c r="AA218" i="9"/>
  <c r="AC217" i="9"/>
  <c r="AF216" i="8"/>
  <c r="AG237" i="8" s="1"/>
  <c r="Z219" i="8"/>
  <c r="L223" i="8" a="1"/>
  <c r="L223" i="8" s="1"/>
  <c r="T222" i="8"/>
  <c r="U220" i="8"/>
  <c r="X220" i="8" s="1"/>
  <c r="Y220" i="8" s="1"/>
  <c r="R221" i="8"/>
  <c r="V304" i="8"/>
  <c r="H221" i="8"/>
  <c r="S220" i="8"/>
  <c r="W303" i="8"/>
  <c r="AB217" i="8"/>
  <c r="AD217" i="8"/>
  <c r="AA218" i="8"/>
  <c r="AC217" i="8"/>
  <c r="AE217" i="8" s="1"/>
  <c r="AF216" i="7"/>
  <c r="AG237" i="7" s="1"/>
  <c r="Z219" i="7"/>
  <c r="AD217" i="7"/>
  <c r="AB217" i="7"/>
  <c r="U220" i="7"/>
  <c r="X220" i="7" s="1"/>
  <c r="Y220" i="7" s="1"/>
  <c r="R221" i="7"/>
  <c r="V304" i="7"/>
  <c r="H221" i="7"/>
  <c r="S220" i="7"/>
  <c r="AA218" i="7"/>
  <c r="AC217" i="7"/>
  <c r="AE217" i="7" s="1"/>
  <c r="AF217" i="7" s="1"/>
  <c r="L222" i="7" a="1"/>
  <c r="L222" i="7" s="1"/>
  <c r="T221" i="7"/>
  <c r="W303" i="7"/>
  <c r="AF216" i="6"/>
  <c r="AG237" i="6" s="1"/>
  <c r="Z219" i="6"/>
  <c r="V304" i="6"/>
  <c r="S220" i="6"/>
  <c r="H221" i="6"/>
  <c r="T222" i="6"/>
  <c r="L223" i="6" a="1"/>
  <c r="L223" i="6" s="1"/>
  <c r="R221" i="6"/>
  <c r="U220" i="6"/>
  <c r="X220" i="6" s="1"/>
  <c r="Y220" i="6" s="1"/>
  <c r="W303" i="6"/>
  <c r="AC217" i="6"/>
  <c r="AE217" i="6" s="1"/>
  <c r="AA218" i="6"/>
  <c r="AB217" i="6"/>
  <c r="AD217" i="6"/>
  <c r="AF216" i="5"/>
  <c r="AG237" i="5" s="1"/>
  <c r="Z219" i="5"/>
  <c r="T222" i="5"/>
  <c r="L223" i="5" a="1"/>
  <c r="L223" i="5" s="1"/>
  <c r="W303" i="5"/>
  <c r="AD217" i="5"/>
  <c r="AB217" i="5"/>
  <c r="R221" i="5"/>
  <c r="U220" i="5"/>
  <c r="X220" i="5" s="1"/>
  <c r="Y220" i="5" s="1"/>
  <c r="AC217" i="5"/>
  <c r="AE217" i="5" s="1"/>
  <c r="AA218" i="5"/>
  <c r="V304" i="5"/>
  <c r="S220" i="5"/>
  <c r="H221" i="5"/>
  <c r="AF216" i="4"/>
  <c r="AG237" i="4" s="1"/>
  <c r="Z219" i="4"/>
  <c r="L223" i="4" a="1"/>
  <c r="L223" i="4" s="1"/>
  <c r="T222" i="4"/>
  <c r="W303" i="4"/>
  <c r="AA218" i="4"/>
  <c r="AC217" i="4"/>
  <c r="AE217" i="4" s="1"/>
  <c r="AD217" i="4"/>
  <c r="AB217" i="4"/>
  <c r="U220" i="4"/>
  <c r="X220" i="4" s="1"/>
  <c r="Y220" i="4" s="1"/>
  <c r="R221" i="4"/>
  <c r="V304" i="4"/>
  <c r="H221" i="4"/>
  <c r="S220" i="4"/>
  <c r="Z219" i="1"/>
  <c r="AD217" i="1"/>
  <c r="AB217" i="1"/>
  <c r="U220" i="1"/>
  <c r="X220" i="1" s="1"/>
  <c r="Y220" i="1" s="1"/>
  <c r="R221" i="1"/>
  <c r="W303" i="1"/>
  <c r="AF216" i="1"/>
  <c r="AG237" i="1" s="1"/>
  <c r="V304" i="1"/>
  <c r="H221" i="1"/>
  <c r="S220" i="1"/>
  <c r="AA218" i="1"/>
  <c r="AC217" i="1"/>
  <c r="AE217" i="1" s="1"/>
  <c r="L223" i="1" a="1"/>
  <c r="L223" i="1" s="1"/>
  <c r="T222" i="1"/>
  <c r="AE228" i="11" l="1"/>
  <c r="AF226" i="11"/>
  <c r="AE227" i="11"/>
  <c r="AF225" i="11"/>
  <c r="Z220" i="11"/>
  <c r="V305" i="11"/>
  <c r="S221" i="11"/>
  <c r="H222" i="11"/>
  <c r="W304" i="11"/>
  <c r="R222" i="11"/>
  <c r="U221" i="11"/>
  <c r="X221" i="11" s="1"/>
  <c r="Y221" i="11" s="1"/>
  <c r="AD218" i="11"/>
  <c r="AG239" i="11" s="1"/>
  <c r="AB218" i="11"/>
  <c r="AC218" i="11"/>
  <c r="AA219" i="11"/>
  <c r="T223" i="11"/>
  <c r="L224" i="11" a="1"/>
  <c r="L224" i="11" s="1"/>
  <c r="AF223" i="10"/>
  <c r="AE225" i="10"/>
  <c r="AF224" i="10"/>
  <c r="AE226" i="10"/>
  <c r="Z220" i="10"/>
  <c r="V305" i="10"/>
  <c r="S221" i="10"/>
  <c r="H222" i="10"/>
  <c r="T222" i="10"/>
  <c r="L223" i="10" a="1"/>
  <c r="L223" i="10" s="1"/>
  <c r="R222" i="10"/>
  <c r="U221" i="10"/>
  <c r="X221" i="10" s="1"/>
  <c r="Y221" i="10" s="1"/>
  <c r="AD218" i="10"/>
  <c r="AG239" i="10" s="1"/>
  <c r="AB218" i="10"/>
  <c r="AC218" i="10"/>
  <c r="AA219" i="10"/>
  <c r="W304" i="10"/>
  <c r="AF223" i="9"/>
  <c r="AE225" i="9"/>
  <c r="AE224" i="9"/>
  <c r="AF222" i="9"/>
  <c r="Z220" i="9"/>
  <c r="L223" i="9" a="1"/>
  <c r="L223" i="9" s="1"/>
  <c r="T222" i="9"/>
  <c r="U221" i="9"/>
  <c r="X221" i="9" s="1"/>
  <c r="Y221" i="9" s="1"/>
  <c r="R222" i="9"/>
  <c r="V305" i="9"/>
  <c r="H222" i="9"/>
  <c r="S221" i="9"/>
  <c r="AD218" i="9"/>
  <c r="AG239" i="9" s="1"/>
  <c r="AB218" i="9"/>
  <c r="AA219" i="9"/>
  <c r="AC218" i="9"/>
  <c r="W304" i="9"/>
  <c r="AF217" i="8"/>
  <c r="AG238" i="8" s="1"/>
  <c r="Z220" i="8"/>
  <c r="V305" i="8"/>
  <c r="H222" i="8"/>
  <c r="S221" i="8"/>
  <c r="W304" i="8"/>
  <c r="U221" i="8"/>
  <c r="X221" i="8" s="1"/>
  <c r="Y221" i="8" s="1"/>
  <c r="R222" i="8"/>
  <c r="AD218" i="8"/>
  <c r="AB218" i="8"/>
  <c r="L224" i="8" a="1"/>
  <c r="L224" i="8" s="1"/>
  <c r="T223" i="8"/>
  <c r="AC218" i="8"/>
  <c r="AE218" i="8" s="1"/>
  <c r="AA219" i="8"/>
  <c r="AG238" i="7"/>
  <c r="Z220" i="7"/>
  <c r="L223" i="7" a="1"/>
  <c r="L223" i="7" s="1"/>
  <c r="T222" i="7"/>
  <c r="V305" i="7"/>
  <c r="H222" i="7"/>
  <c r="S221" i="7"/>
  <c r="W304" i="7"/>
  <c r="R222" i="7"/>
  <c r="U221" i="7"/>
  <c r="X221" i="7" s="1"/>
  <c r="Y221" i="7" s="1"/>
  <c r="AC218" i="7"/>
  <c r="AE218" i="7" s="1"/>
  <c r="AA219" i="7"/>
  <c r="AD218" i="7"/>
  <c r="AB218" i="7"/>
  <c r="AF217" i="6"/>
  <c r="AG238" i="6" s="1"/>
  <c r="Z220" i="6"/>
  <c r="V305" i="6"/>
  <c r="S221" i="6"/>
  <c r="H222" i="6"/>
  <c r="U221" i="6"/>
  <c r="X221" i="6" s="1"/>
  <c r="Y221" i="6" s="1"/>
  <c r="R222" i="6"/>
  <c r="T223" i="6"/>
  <c r="L224" i="6" a="1"/>
  <c r="L224" i="6" s="1"/>
  <c r="W304" i="6"/>
  <c r="AD218" i="6"/>
  <c r="AB218" i="6"/>
  <c r="AC218" i="6"/>
  <c r="AE218" i="6" s="1"/>
  <c r="AA219" i="6"/>
  <c r="AF217" i="5"/>
  <c r="AG238" i="5" s="1"/>
  <c r="Z220" i="5"/>
  <c r="AD218" i="5"/>
  <c r="AB218" i="5"/>
  <c r="L224" i="5" a="1"/>
  <c r="L224" i="5" s="1"/>
  <c r="T223" i="5"/>
  <c r="V305" i="5"/>
  <c r="S221" i="5"/>
  <c r="H222" i="5"/>
  <c r="U221" i="5"/>
  <c r="X221" i="5" s="1"/>
  <c r="Y221" i="5" s="1"/>
  <c r="R222" i="5"/>
  <c r="AC218" i="5"/>
  <c r="AE218" i="5" s="1"/>
  <c r="AA219" i="5"/>
  <c r="W304" i="5"/>
  <c r="AF217" i="4"/>
  <c r="AG238" i="4" s="1"/>
  <c r="Z220" i="4"/>
  <c r="R222" i="4"/>
  <c r="U221" i="4"/>
  <c r="X221" i="4" s="1"/>
  <c r="Y221" i="4" s="1"/>
  <c r="L224" i="4" a="1"/>
  <c r="L224" i="4" s="1"/>
  <c r="T223" i="4"/>
  <c r="AC218" i="4"/>
  <c r="AE218" i="4" s="1"/>
  <c r="AF218" i="4" s="1"/>
  <c r="AA219" i="4"/>
  <c r="AD218" i="4"/>
  <c r="AB218" i="4"/>
  <c r="V305" i="4"/>
  <c r="H222" i="4"/>
  <c r="S221" i="4"/>
  <c r="W304" i="4"/>
  <c r="Z220" i="1"/>
  <c r="AB218" i="1"/>
  <c r="AD218" i="1"/>
  <c r="W304" i="1"/>
  <c r="AF217" i="1"/>
  <c r="AG238" i="1" s="1"/>
  <c r="V305" i="1"/>
  <c r="H222" i="1"/>
  <c r="S221" i="1"/>
  <c r="R222" i="1"/>
  <c r="U221" i="1"/>
  <c r="X221" i="1" s="1"/>
  <c r="Y221" i="1" s="1"/>
  <c r="AC218" i="1"/>
  <c r="AE218" i="1" s="1"/>
  <c r="AA219" i="1"/>
  <c r="L224" i="1" a="1"/>
  <c r="L224" i="1" s="1"/>
  <c r="T223" i="1"/>
  <c r="AG239" i="4" l="1"/>
  <c r="AE229" i="11"/>
  <c r="AF227" i="11"/>
  <c r="AF228" i="11"/>
  <c r="AE230" i="11"/>
  <c r="Z221" i="11"/>
  <c r="W305" i="11"/>
  <c r="U222" i="11"/>
  <c r="X222" i="11" s="1"/>
  <c r="Y222" i="11" s="1"/>
  <c r="R223" i="11"/>
  <c r="L225" i="11" a="1"/>
  <c r="L225" i="11" s="1"/>
  <c r="T224" i="11"/>
  <c r="AC219" i="11"/>
  <c r="AA220" i="11"/>
  <c r="H223" i="11"/>
  <c r="S222" i="11"/>
  <c r="V306" i="11"/>
  <c r="AD219" i="11"/>
  <c r="AG240" i="11" s="1"/>
  <c r="AB219" i="11"/>
  <c r="AF226" i="10"/>
  <c r="AE228" i="10"/>
  <c r="AF225" i="10"/>
  <c r="AE227" i="10"/>
  <c r="Z221" i="10"/>
  <c r="V306" i="10"/>
  <c r="H223" i="10"/>
  <c r="S222" i="10"/>
  <c r="AD219" i="10"/>
  <c r="AG240" i="10" s="1"/>
  <c r="AB219" i="10"/>
  <c r="W305" i="10"/>
  <c r="U222" i="10"/>
  <c r="X222" i="10" s="1"/>
  <c r="Y222" i="10" s="1"/>
  <c r="R223" i="10"/>
  <c r="T223" i="10"/>
  <c r="L224" i="10" a="1"/>
  <c r="L224" i="10" s="1"/>
  <c r="AA220" i="10"/>
  <c r="AC219" i="10"/>
  <c r="AF224" i="9"/>
  <c r="AE226" i="9"/>
  <c r="AF225" i="9"/>
  <c r="AE227" i="9"/>
  <c r="Z221" i="9"/>
  <c r="AD219" i="9"/>
  <c r="AG240" i="9" s="1"/>
  <c r="AB219" i="9"/>
  <c r="V306" i="9"/>
  <c r="H223" i="9"/>
  <c r="S222" i="9"/>
  <c r="W305" i="9"/>
  <c r="R223" i="9"/>
  <c r="U222" i="9"/>
  <c r="X222" i="9" s="1"/>
  <c r="Y222" i="9" s="1"/>
  <c r="L224" i="9" a="1"/>
  <c r="L224" i="9" s="1"/>
  <c r="T223" i="9"/>
  <c r="AC219" i="9"/>
  <c r="AA220" i="9"/>
  <c r="AF218" i="8"/>
  <c r="AG239" i="8" s="1"/>
  <c r="Z221" i="8"/>
  <c r="L225" i="8" a="1"/>
  <c r="L225" i="8" s="1"/>
  <c r="T224" i="8"/>
  <c r="V306" i="8"/>
  <c r="H223" i="8"/>
  <c r="S222" i="8"/>
  <c r="U222" i="8"/>
  <c r="X222" i="8" s="1"/>
  <c r="Y222" i="8" s="1"/>
  <c r="R223" i="8"/>
  <c r="AD219" i="8"/>
  <c r="AB219" i="8"/>
  <c r="W305" i="8"/>
  <c r="AC219" i="8"/>
  <c r="AE219" i="8" s="1"/>
  <c r="AA220" i="8"/>
  <c r="AF218" i="7"/>
  <c r="AG239" i="7"/>
  <c r="Z221" i="7"/>
  <c r="AD219" i="7"/>
  <c r="AB219" i="7"/>
  <c r="L224" i="7" a="1"/>
  <c r="L224" i="7" s="1"/>
  <c r="T223" i="7"/>
  <c r="V306" i="7"/>
  <c r="S222" i="7"/>
  <c r="H223" i="7"/>
  <c r="AC219" i="7"/>
  <c r="AE219" i="7" s="1"/>
  <c r="AA220" i="7"/>
  <c r="U222" i="7"/>
  <c r="X222" i="7" s="1"/>
  <c r="Y222" i="7" s="1"/>
  <c r="R223" i="7"/>
  <c r="W305" i="7"/>
  <c r="AF218" i="6"/>
  <c r="AG239" i="6" s="1"/>
  <c r="Z221" i="6"/>
  <c r="U222" i="6"/>
  <c r="X222" i="6" s="1"/>
  <c r="Y222" i="6" s="1"/>
  <c r="R223" i="6"/>
  <c r="W305" i="6"/>
  <c r="V306" i="6"/>
  <c r="H223" i="6"/>
  <c r="S222" i="6"/>
  <c r="L225" i="6" a="1"/>
  <c r="L225" i="6" s="1"/>
  <c r="T224" i="6"/>
  <c r="AC219" i="6"/>
  <c r="AE219" i="6" s="1"/>
  <c r="AF219" i="6" s="1"/>
  <c r="AA220" i="6"/>
  <c r="AD219" i="6"/>
  <c r="AB219" i="6"/>
  <c r="AF218" i="5"/>
  <c r="AG239" i="5" s="1"/>
  <c r="Z221" i="5"/>
  <c r="U222" i="5"/>
  <c r="X222" i="5" s="1"/>
  <c r="Y222" i="5" s="1"/>
  <c r="R223" i="5"/>
  <c r="L225" i="5" a="1"/>
  <c r="L225" i="5" s="1"/>
  <c r="T224" i="5"/>
  <c r="AC219" i="5"/>
  <c r="AE219" i="5" s="1"/>
  <c r="AA220" i="5"/>
  <c r="V306" i="5"/>
  <c r="H223" i="5"/>
  <c r="S222" i="5"/>
  <c r="W305" i="5"/>
  <c r="AD219" i="5"/>
  <c r="AB219" i="5"/>
  <c r="Z221" i="4"/>
  <c r="V306" i="4"/>
  <c r="S222" i="4"/>
  <c r="H223" i="4"/>
  <c r="AD219" i="4"/>
  <c r="AB219" i="4"/>
  <c r="U222" i="4"/>
  <c r="X222" i="4" s="1"/>
  <c r="Y222" i="4" s="1"/>
  <c r="R223" i="4"/>
  <c r="W305" i="4"/>
  <c r="AC219" i="4"/>
  <c r="AE219" i="4" s="1"/>
  <c r="AA220" i="4"/>
  <c r="L225" i="4" a="1"/>
  <c r="L225" i="4" s="1"/>
  <c r="T224" i="4"/>
  <c r="Z221" i="1"/>
  <c r="AD219" i="1"/>
  <c r="AB219" i="1"/>
  <c r="R223" i="1"/>
  <c r="U222" i="1"/>
  <c r="X222" i="1" s="1"/>
  <c r="Y222" i="1" s="1"/>
  <c r="AF218" i="1"/>
  <c r="AG239" i="1" s="1"/>
  <c r="V306" i="1"/>
  <c r="S222" i="1"/>
  <c r="H223" i="1"/>
  <c r="W305" i="1"/>
  <c r="AA220" i="1"/>
  <c r="AC219" i="1"/>
  <c r="AE219" i="1" s="1"/>
  <c r="T224" i="1"/>
  <c r="L225" i="1" a="1"/>
  <c r="L225" i="1" s="1"/>
  <c r="AG240" i="6" l="1"/>
  <c r="AF230" i="11"/>
  <c r="AE232" i="11"/>
  <c r="AE231" i="11"/>
  <c r="AF229" i="11"/>
  <c r="Z222" i="11"/>
  <c r="V307" i="11"/>
  <c r="H224" i="11"/>
  <c r="S223" i="11"/>
  <c r="AD220" i="11"/>
  <c r="AG241" i="11" s="1"/>
  <c r="AB220" i="11"/>
  <c r="L226" i="11" a="1"/>
  <c r="L226" i="11" s="1"/>
  <c r="T225" i="11"/>
  <c r="U223" i="11"/>
  <c r="X223" i="11" s="1"/>
  <c r="Y223" i="11" s="1"/>
  <c r="R224" i="11"/>
  <c r="AC220" i="11"/>
  <c r="AA221" i="11"/>
  <c r="W306" i="11"/>
  <c r="AE229" i="10"/>
  <c r="AF227" i="10"/>
  <c r="AE230" i="10"/>
  <c r="AF228" i="10"/>
  <c r="Z222" i="10"/>
  <c r="L225" i="10" a="1"/>
  <c r="L225" i="10" s="1"/>
  <c r="T224" i="10"/>
  <c r="V307" i="10"/>
  <c r="H224" i="10"/>
  <c r="S223" i="10"/>
  <c r="W306" i="10"/>
  <c r="AD220" i="10"/>
  <c r="AG241" i="10" s="1"/>
  <c r="AB220" i="10"/>
  <c r="AC220" i="10"/>
  <c r="AA221" i="10"/>
  <c r="R224" i="10"/>
  <c r="U223" i="10"/>
  <c r="X223" i="10" s="1"/>
  <c r="Y223" i="10" s="1"/>
  <c r="AE229" i="9"/>
  <c r="AF227" i="9"/>
  <c r="AF226" i="9"/>
  <c r="AE228" i="9"/>
  <c r="Z222" i="9"/>
  <c r="L225" i="9" a="1"/>
  <c r="L225" i="9" s="1"/>
  <c r="T224" i="9"/>
  <c r="V307" i="9"/>
  <c r="S223" i="9"/>
  <c r="H224" i="9"/>
  <c r="W306" i="9"/>
  <c r="R224" i="9"/>
  <c r="U223" i="9"/>
  <c r="X223" i="9" s="1"/>
  <c r="Y223" i="9" s="1"/>
  <c r="AD220" i="9"/>
  <c r="AG241" i="9" s="1"/>
  <c r="AB220" i="9"/>
  <c r="AC220" i="9"/>
  <c r="AA221" i="9"/>
  <c r="AF219" i="8"/>
  <c r="AG240" i="8" s="1"/>
  <c r="Z222" i="8"/>
  <c r="L226" i="8" a="1"/>
  <c r="L226" i="8" s="1"/>
  <c r="T225" i="8"/>
  <c r="U223" i="8"/>
  <c r="X223" i="8" s="1"/>
  <c r="Y223" i="8" s="1"/>
  <c r="R224" i="8"/>
  <c r="AD220" i="8"/>
  <c r="AB220" i="8"/>
  <c r="W306" i="8"/>
  <c r="AA221" i="8"/>
  <c r="AC220" i="8"/>
  <c r="AE220" i="8" s="1"/>
  <c r="V307" i="8"/>
  <c r="H224" i="8"/>
  <c r="S223" i="8"/>
  <c r="AF219" i="7"/>
  <c r="AG240" i="7" s="1"/>
  <c r="Z222" i="7"/>
  <c r="V307" i="7"/>
  <c r="H224" i="7"/>
  <c r="S223" i="7"/>
  <c r="W306" i="7"/>
  <c r="U223" i="7"/>
  <c r="X223" i="7" s="1"/>
  <c r="Y223" i="7" s="1"/>
  <c r="R224" i="7"/>
  <c r="L225" i="7" a="1"/>
  <c r="L225" i="7" s="1"/>
  <c r="T224" i="7"/>
  <c r="AA221" i="7"/>
  <c r="AC220" i="7"/>
  <c r="AE220" i="7" s="1"/>
  <c r="AF220" i="7" s="1"/>
  <c r="AD220" i="7"/>
  <c r="AB220" i="7"/>
  <c r="Z222" i="6"/>
  <c r="L226" i="6" a="1"/>
  <c r="L226" i="6" s="1"/>
  <c r="T225" i="6"/>
  <c r="V307" i="6"/>
  <c r="H224" i="6"/>
  <c r="S223" i="6"/>
  <c r="U223" i="6"/>
  <c r="X223" i="6" s="1"/>
  <c r="Y223" i="6" s="1"/>
  <c r="R224" i="6"/>
  <c r="W306" i="6"/>
  <c r="AC220" i="6"/>
  <c r="AE220" i="6" s="1"/>
  <c r="AA221" i="6"/>
  <c r="AD220" i="6"/>
  <c r="AB220" i="6"/>
  <c r="AF219" i="5"/>
  <c r="AG240" i="5" s="1"/>
  <c r="Z222" i="5"/>
  <c r="V307" i="5"/>
  <c r="H224" i="5"/>
  <c r="S223" i="5"/>
  <c r="AD220" i="5"/>
  <c r="AB220" i="5"/>
  <c r="W306" i="5"/>
  <c r="U223" i="5"/>
  <c r="X223" i="5" s="1"/>
  <c r="Y223" i="5" s="1"/>
  <c r="R224" i="5"/>
  <c r="L226" i="5" a="1"/>
  <c r="L226" i="5" s="1"/>
  <c r="T225" i="5"/>
  <c r="AC220" i="5"/>
  <c r="AE220" i="5" s="1"/>
  <c r="AA221" i="5"/>
  <c r="AF219" i="4"/>
  <c r="AG240" i="4" s="1"/>
  <c r="Z222" i="4"/>
  <c r="V307" i="4"/>
  <c r="H224" i="4"/>
  <c r="S223" i="4"/>
  <c r="W306" i="4"/>
  <c r="T225" i="4"/>
  <c r="L226" i="4" a="1"/>
  <c r="L226" i="4" s="1"/>
  <c r="AC220" i="4"/>
  <c r="AE220" i="4" s="1"/>
  <c r="AA221" i="4"/>
  <c r="U223" i="4"/>
  <c r="X223" i="4" s="1"/>
  <c r="Y223" i="4" s="1"/>
  <c r="R224" i="4"/>
  <c r="AD220" i="4"/>
  <c r="AB220" i="4"/>
  <c r="Z222" i="1"/>
  <c r="AB220" i="1"/>
  <c r="AD220" i="1"/>
  <c r="AF219" i="1"/>
  <c r="AG240" i="1" s="1"/>
  <c r="V307" i="1"/>
  <c r="H224" i="1"/>
  <c r="S223" i="1"/>
  <c r="R224" i="1"/>
  <c r="U223" i="1"/>
  <c r="X223" i="1" s="1"/>
  <c r="Y223" i="1" s="1"/>
  <c r="W306" i="1"/>
  <c r="T225" i="1"/>
  <c r="L226" i="1" a="1"/>
  <c r="L226" i="1" s="1"/>
  <c r="AA221" i="1"/>
  <c r="AC220" i="1"/>
  <c r="AE220" i="1" s="1"/>
  <c r="AE233" i="11" l="1"/>
  <c r="AF231" i="11"/>
  <c r="AE234" i="11"/>
  <c r="AF232" i="11"/>
  <c r="Z223" i="11"/>
  <c r="U224" i="11"/>
  <c r="X224" i="11" s="1"/>
  <c r="Y224" i="11" s="1"/>
  <c r="R225" i="11"/>
  <c r="V308" i="11"/>
  <c r="H225" i="11"/>
  <c r="S224" i="11"/>
  <c r="W307" i="11"/>
  <c r="AA222" i="11"/>
  <c r="AC221" i="11"/>
  <c r="L227" i="11" a="1"/>
  <c r="L227" i="11" s="1"/>
  <c r="T226" i="11"/>
  <c r="AD221" i="11"/>
  <c r="AG242" i="11" s="1"/>
  <c r="AB221" i="11"/>
  <c r="AF230" i="10"/>
  <c r="AE232" i="10"/>
  <c r="AF229" i="10"/>
  <c r="AE231" i="10"/>
  <c r="Z223" i="10"/>
  <c r="W307" i="10"/>
  <c r="L226" i="10" a="1"/>
  <c r="L226" i="10" s="1"/>
  <c r="T225" i="10"/>
  <c r="AD221" i="10"/>
  <c r="AG242" i="10" s="1"/>
  <c r="AB221" i="10"/>
  <c r="V308" i="10"/>
  <c r="S224" i="10"/>
  <c r="H225" i="10"/>
  <c r="U224" i="10"/>
  <c r="X224" i="10" s="1"/>
  <c r="Y224" i="10" s="1"/>
  <c r="R225" i="10"/>
  <c r="AC221" i="10"/>
  <c r="AA222" i="10"/>
  <c r="AE230" i="9"/>
  <c r="AF228" i="9"/>
  <c r="AF229" i="9"/>
  <c r="AE231" i="9"/>
  <c r="Z223" i="9"/>
  <c r="U224" i="9"/>
  <c r="X224" i="9" s="1"/>
  <c r="Y224" i="9" s="1"/>
  <c r="R225" i="9"/>
  <c r="T225" i="9"/>
  <c r="L226" i="9" a="1"/>
  <c r="L226" i="9" s="1"/>
  <c r="V308" i="9"/>
  <c r="H225" i="9"/>
  <c r="S224" i="9"/>
  <c r="AB221" i="9"/>
  <c r="AD221" i="9"/>
  <c r="AG242" i="9" s="1"/>
  <c r="AA222" i="9"/>
  <c r="AC221" i="9"/>
  <c r="W307" i="9"/>
  <c r="AF220" i="8"/>
  <c r="AG241" i="8" s="1"/>
  <c r="Z223" i="8"/>
  <c r="AB221" i="8"/>
  <c r="AD221" i="8"/>
  <c r="R225" i="8"/>
  <c r="U224" i="8"/>
  <c r="X224" i="8" s="1"/>
  <c r="Y224" i="8" s="1"/>
  <c r="T226" i="8"/>
  <c r="L227" i="8" a="1"/>
  <c r="L227" i="8" s="1"/>
  <c r="V308" i="8"/>
  <c r="S224" i="8"/>
  <c r="H225" i="8"/>
  <c r="AC221" i="8"/>
  <c r="AE221" i="8" s="1"/>
  <c r="AA222" i="8"/>
  <c r="W307" i="8"/>
  <c r="AG241" i="7"/>
  <c r="Z223" i="7"/>
  <c r="AD221" i="7"/>
  <c r="AB221" i="7"/>
  <c r="L226" i="7" a="1"/>
  <c r="L226" i="7" s="1"/>
  <c r="T225" i="7"/>
  <c r="V308" i="7"/>
  <c r="H225" i="7"/>
  <c r="S224" i="7"/>
  <c r="W307" i="7"/>
  <c r="AA222" i="7"/>
  <c r="AC221" i="7"/>
  <c r="AE221" i="7" s="1"/>
  <c r="R225" i="7"/>
  <c r="U224" i="7"/>
  <c r="X224" i="7" s="1"/>
  <c r="Y224" i="7" s="1"/>
  <c r="AF220" i="6"/>
  <c r="AG241" i="6" s="1"/>
  <c r="Z223" i="6"/>
  <c r="L227" i="6" a="1"/>
  <c r="L227" i="6" s="1"/>
  <c r="T226" i="6"/>
  <c r="AA222" i="6"/>
  <c r="AC221" i="6"/>
  <c r="AE221" i="6" s="1"/>
  <c r="U224" i="6"/>
  <c r="X224" i="6" s="1"/>
  <c r="Y224" i="6" s="1"/>
  <c r="R225" i="6"/>
  <c r="V308" i="6"/>
  <c r="H225" i="6"/>
  <c r="S224" i="6"/>
  <c r="W307" i="6"/>
  <c r="AD221" i="6"/>
  <c r="AB221" i="6"/>
  <c r="AF220" i="5"/>
  <c r="AG241" i="5" s="1"/>
  <c r="L227" i="5" a="1"/>
  <c r="L227" i="5" s="1"/>
  <c r="T226" i="5"/>
  <c r="U224" i="5"/>
  <c r="X224" i="5" s="1"/>
  <c r="R225" i="5"/>
  <c r="H225" i="5"/>
  <c r="V308" i="5"/>
  <c r="S224" i="5"/>
  <c r="Y224" i="5"/>
  <c r="Z223" i="5"/>
  <c r="AD221" i="5"/>
  <c r="AB221" i="5"/>
  <c r="W307" i="5"/>
  <c r="AC221" i="5"/>
  <c r="AE221" i="5" s="1"/>
  <c r="AA222" i="5"/>
  <c r="AF220" i="4"/>
  <c r="AG241" i="4" s="1"/>
  <c r="Z223" i="4"/>
  <c r="T226" i="4"/>
  <c r="L227" i="4" a="1"/>
  <c r="L227" i="4" s="1"/>
  <c r="R225" i="4"/>
  <c r="U224" i="4"/>
  <c r="X224" i="4" s="1"/>
  <c r="Y224" i="4" s="1"/>
  <c r="W307" i="4"/>
  <c r="AD221" i="4"/>
  <c r="AB221" i="4"/>
  <c r="AA222" i="4"/>
  <c r="AC221" i="4"/>
  <c r="AE221" i="4" s="1"/>
  <c r="V308" i="4"/>
  <c r="H225" i="4"/>
  <c r="S224" i="4"/>
  <c r="Z223" i="1"/>
  <c r="R225" i="1"/>
  <c r="U224" i="1"/>
  <c r="X224" i="1" s="1"/>
  <c r="Y224" i="1" s="1"/>
  <c r="W307" i="1"/>
  <c r="AC221" i="1"/>
  <c r="AE221" i="1" s="1"/>
  <c r="AA222" i="1"/>
  <c r="T226" i="1"/>
  <c r="L227" i="1" a="1"/>
  <c r="L227" i="1" s="1"/>
  <c r="V308" i="1"/>
  <c r="S224" i="1"/>
  <c r="H225" i="1"/>
  <c r="AF220" i="1"/>
  <c r="AG241" i="1" s="1"/>
  <c r="AD221" i="1"/>
  <c r="AB221" i="1"/>
  <c r="AE236" i="11" l="1"/>
  <c r="AF234" i="11"/>
  <c r="AE235" i="11"/>
  <c r="AF233" i="11"/>
  <c r="Z224" i="11"/>
  <c r="AD222" i="11"/>
  <c r="AG243" i="11" s="1"/>
  <c r="AB222" i="11"/>
  <c r="L228" i="11" a="1"/>
  <c r="L228" i="11" s="1"/>
  <c r="T227" i="11"/>
  <c r="V309" i="11"/>
  <c r="H226" i="11"/>
  <c r="S225" i="11"/>
  <c r="U225" i="11"/>
  <c r="X225" i="11" s="1"/>
  <c r="Y225" i="11" s="1"/>
  <c r="R226" i="11"/>
  <c r="W308" i="11"/>
  <c r="AC222" i="11"/>
  <c r="AA223" i="11"/>
  <c r="AE233" i="10"/>
  <c r="AF231" i="10"/>
  <c r="AE234" i="10"/>
  <c r="AF232" i="10"/>
  <c r="Z224" i="10"/>
  <c r="L227" i="10" a="1"/>
  <c r="L227" i="10" s="1"/>
  <c r="T226" i="10"/>
  <c r="V309" i="10"/>
  <c r="H226" i="10"/>
  <c r="S225" i="10"/>
  <c r="W308" i="10"/>
  <c r="U225" i="10"/>
  <c r="X225" i="10" s="1"/>
  <c r="Y225" i="10" s="1"/>
  <c r="R226" i="10"/>
  <c r="AC222" i="10"/>
  <c r="AA223" i="10"/>
  <c r="AD222" i="10"/>
  <c r="AG243" i="10" s="1"/>
  <c r="AB222" i="10"/>
  <c r="AE233" i="9"/>
  <c r="AF231" i="9"/>
  <c r="AF230" i="9"/>
  <c r="AE232" i="9"/>
  <c r="Z224" i="9"/>
  <c r="T226" i="9"/>
  <c r="L227" i="9" a="1"/>
  <c r="L227" i="9" s="1"/>
  <c r="W308" i="9"/>
  <c r="H226" i="9"/>
  <c r="V309" i="9"/>
  <c r="S225" i="9"/>
  <c r="U225" i="9"/>
  <c r="X225" i="9" s="1"/>
  <c r="Y225" i="9" s="1"/>
  <c r="R226" i="9"/>
  <c r="AD222" i="9"/>
  <c r="AG243" i="9" s="1"/>
  <c r="AB222" i="9"/>
  <c r="AC222" i="9"/>
  <c r="AA223" i="9"/>
  <c r="AF221" i="8"/>
  <c r="AG242" i="8"/>
  <c r="Z224" i="8"/>
  <c r="W308" i="8"/>
  <c r="R226" i="8"/>
  <c r="U225" i="8"/>
  <c r="X225" i="8" s="1"/>
  <c r="Y225" i="8" s="1"/>
  <c r="L228" i="8" a="1"/>
  <c r="L228" i="8" s="1"/>
  <c r="T227" i="8"/>
  <c r="AA223" i="8"/>
  <c r="AC222" i="8"/>
  <c r="AE222" i="8" s="1"/>
  <c r="V309" i="8"/>
  <c r="S225" i="8"/>
  <c r="H226" i="8"/>
  <c r="AD222" i="8"/>
  <c r="AB222" i="8"/>
  <c r="AF221" i="7"/>
  <c r="AG242" i="7" s="1"/>
  <c r="Z224" i="7"/>
  <c r="AB222" i="7"/>
  <c r="AD222" i="7"/>
  <c r="T226" i="7"/>
  <c r="L227" i="7" a="1"/>
  <c r="L227" i="7" s="1"/>
  <c r="R226" i="7"/>
  <c r="U225" i="7"/>
  <c r="X225" i="7" s="1"/>
  <c r="Y225" i="7" s="1"/>
  <c r="AC222" i="7"/>
  <c r="AE222" i="7" s="1"/>
  <c r="AF222" i="7" s="1"/>
  <c r="AA223" i="7"/>
  <c r="V309" i="7"/>
  <c r="S225" i="7"/>
  <c r="H226" i="7"/>
  <c r="W308" i="7"/>
  <c r="AF221" i="6"/>
  <c r="AG242" i="6" s="1"/>
  <c r="Z224" i="6"/>
  <c r="AD222" i="6"/>
  <c r="AB222" i="6"/>
  <c r="L228" i="6" a="1"/>
  <c r="L228" i="6" s="1"/>
  <c r="T227" i="6"/>
  <c r="W308" i="6"/>
  <c r="U225" i="6"/>
  <c r="X225" i="6" s="1"/>
  <c r="Y225" i="6" s="1"/>
  <c r="R226" i="6"/>
  <c r="AC222" i="6"/>
  <c r="AE222" i="6" s="1"/>
  <c r="AF222" i="6" s="1"/>
  <c r="AA223" i="6"/>
  <c r="V309" i="6"/>
  <c r="H226" i="6"/>
  <c r="S225" i="6"/>
  <c r="AF221" i="5"/>
  <c r="AG242" i="5" s="1"/>
  <c r="AC222" i="5"/>
  <c r="AE222" i="5" s="1"/>
  <c r="AA223" i="5"/>
  <c r="W308" i="5"/>
  <c r="U225" i="5"/>
  <c r="X225" i="5" s="1"/>
  <c r="Y225" i="5" s="1"/>
  <c r="R226" i="5"/>
  <c r="Z224" i="5"/>
  <c r="V309" i="5"/>
  <c r="H226" i="5"/>
  <c r="S225" i="5"/>
  <c r="AD222" i="5"/>
  <c r="AB222" i="5"/>
  <c r="L228" i="5" a="1"/>
  <c r="L228" i="5" s="1"/>
  <c r="T227" i="5"/>
  <c r="AE223" i="4"/>
  <c r="AF221" i="4"/>
  <c r="AG242" i="4" s="1"/>
  <c r="Z224" i="4"/>
  <c r="V309" i="4"/>
  <c r="H226" i="4"/>
  <c r="S225" i="4"/>
  <c r="AB222" i="4"/>
  <c r="AD222" i="4"/>
  <c r="W308" i="4"/>
  <c r="T227" i="4"/>
  <c r="L228" i="4" a="1"/>
  <c r="L228" i="4" s="1"/>
  <c r="AA223" i="4"/>
  <c r="AC222" i="4"/>
  <c r="AE222" i="4" s="1"/>
  <c r="AF222" i="4" s="1"/>
  <c r="R226" i="4"/>
  <c r="U225" i="4"/>
  <c r="X225" i="4" s="1"/>
  <c r="Y225" i="4" s="1"/>
  <c r="Z224" i="1"/>
  <c r="V309" i="1"/>
  <c r="S225" i="1"/>
  <c r="H226" i="1"/>
  <c r="W308" i="1"/>
  <c r="AD222" i="1"/>
  <c r="AB222" i="1"/>
  <c r="U225" i="1"/>
  <c r="X225" i="1" s="1"/>
  <c r="Y225" i="1" s="1"/>
  <c r="R226" i="1"/>
  <c r="T227" i="1"/>
  <c r="L228" i="1" a="1"/>
  <c r="L228" i="1" s="1"/>
  <c r="AC222" i="1"/>
  <c r="AE222" i="1" s="1"/>
  <c r="AA223" i="1"/>
  <c r="AF221" i="1"/>
  <c r="AG242" i="1" s="1"/>
  <c r="AG243" i="4" l="1"/>
  <c r="AE237" i="11"/>
  <c r="AF235" i="11"/>
  <c r="AF236" i="11"/>
  <c r="AE238" i="11"/>
  <c r="Z225" i="11"/>
  <c r="U226" i="11"/>
  <c r="X226" i="11" s="1"/>
  <c r="Y226" i="11" s="1"/>
  <c r="R227" i="11"/>
  <c r="L229" i="11" a="1"/>
  <c r="L229" i="11" s="1"/>
  <c r="T228" i="11"/>
  <c r="V310" i="11"/>
  <c r="H227" i="11"/>
  <c r="S226" i="11"/>
  <c r="AD223" i="11"/>
  <c r="AG244" i="11" s="1"/>
  <c r="AB223" i="11"/>
  <c r="AA224" i="11"/>
  <c r="AC223" i="11"/>
  <c r="W309" i="11"/>
  <c r="AE236" i="10"/>
  <c r="AF234" i="10"/>
  <c r="AF233" i="10"/>
  <c r="AE235" i="10"/>
  <c r="Z225" i="10"/>
  <c r="V310" i="10"/>
  <c r="H227" i="10"/>
  <c r="S226" i="10"/>
  <c r="W309" i="10"/>
  <c r="L228" i="10" a="1"/>
  <c r="L228" i="10" s="1"/>
  <c r="T227" i="10"/>
  <c r="U226" i="10"/>
  <c r="X226" i="10" s="1"/>
  <c r="Y226" i="10" s="1"/>
  <c r="R227" i="10"/>
  <c r="AC223" i="10"/>
  <c r="AA224" i="10"/>
  <c r="AD223" i="10"/>
  <c r="AG244" i="10" s="1"/>
  <c r="AB223" i="10"/>
  <c r="AF232" i="9"/>
  <c r="AE234" i="9"/>
  <c r="AF233" i="9"/>
  <c r="AE235" i="9"/>
  <c r="Z225" i="9"/>
  <c r="U226" i="9"/>
  <c r="X226" i="9" s="1"/>
  <c r="Y226" i="9" s="1"/>
  <c r="R227" i="9"/>
  <c r="V310" i="9"/>
  <c r="S226" i="9"/>
  <c r="H227" i="9"/>
  <c r="L228" i="9" a="1"/>
  <c r="L228" i="9" s="1"/>
  <c r="T227" i="9"/>
  <c r="AC223" i="9"/>
  <c r="AA224" i="9"/>
  <c r="W309" i="9"/>
  <c r="AD223" i="9"/>
  <c r="AG244" i="9" s="1"/>
  <c r="AB223" i="9"/>
  <c r="AF222" i="8"/>
  <c r="AG243" i="8"/>
  <c r="Z225" i="8"/>
  <c r="V310" i="8"/>
  <c r="S226" i="8"/>
  <c r="H227" i="8"/>
  <c r="W309" i="8"/>
  <c r="T228" i="8"/>
  <c r="L229" i="8" a="1"/>
  <c r="L229" i="8" s="1"/>
  <c r="AA224" i="8"/>
  <c r="AC223" i="8"/>
  <c r="AE223" i="8" s="1"/>
  <c r="AB223" i="8"/>
  <c r="AD223" i="8"/>
  <c r="R227" i="8"/>
  <c r="U226" i="8"/>
  <c r="X226" i="8" s="1"/>
  <c r="Y226" i="8" s="1"/>
  <c r="AG243" i="7"/>
  <c r="Z225" i="7"/>
  <c r="W309" i="7"/>
  <c r="AD223" i="7"/>
  <c r="AB223" i="7"/>
  <c r="U226" i="7"/>
  <c r="X226" i="7" s="1"/>
  <c r="Y226" i="7" s="1"/>
  <c r="R227" i="7"/>
  <c r="T227" i="7"/>
  <c r="L228" i="7" a="1"/>
  <c r="L228" i="7" s="1"/>
  <c r="AC223" i="7"/>
  <c r="AE223" i="7" s="1"/>
  <c r="AA224" i="7"/>
  <c r="V310" i="7"/>
  <c r="S226" i="7"/>
  <c r="H227" i="7"/>
  <c r="AG243" i="6"/>
  <c r="Z225" i="6"/>
  <c r="U226" i="6"/>
  <c r="X226" i="6" s="1"/>
  <c r="Y226" i="6" s="1"/>
  <c r="R227" i="6"/>
  <c r="AD223" i="6"/>
  <c r="AB223" i="6"/>
  <c r="V310" i="6"/>
  <c r="H227" i="6"/>
  <c r="S226" i="6"/>
  <c r="AA224" i="6"/>
  <c r="AC223" i="6"/>
  <c r="AE223" i="6" s="1"/>
  <c r="AF223" i="6" s="1"/>
  <c r="L229" i="6" a="1"/>
  <c r="L229" i="6" s="1"/>
  <c r="T228" i="6"/>
  <c r="W309" i="6"/>
  <c r="AF222" i="5"/>
  <c r="AG243" i="5" s="1"/>
  <c r="Z225" i="5"/>
  <c r="V310" i="5"/>
  <c r="H227" i="5"/>
  <c r="S226" i="5"/>
  <c r="R227" i="5"/>
  <c r="U226" i="5"/>
  <c r="X226" i="5" s="1"/>
  <c r="Y226" i="5" s="1"/>
  <c r="AA224" i="5"/>
  <c r="AC223" i="5"/>
  <c r="AE223" i="5" s="1"/>
  <c r="AD223" i="5"/>
  <c r="AB223" i="5"/>
  <c r="W309" i="5"/>
  <c r="T228" i="5"/>
  <c r="L229" i="5" a="1"/>
  <c r="L229" i="5" s="1"/>
  <c r="AF223" i="4"/>
  <c r="AE224" i="4"/>
  <c r="Z225" i="4"/>
  <c r="AD223" i="4"/>
  <c r="AB223" i="4"/>
  <c r="T228" i="4"/>
  <c r="L229" i="4" a="1"/>
  <c r="L229" i="4" s="1"/>
  <c r="R227" i="4"/>
  <c r="U226" i="4"/>
  <c r="X226" i="4" s="1"/>
  <c r="Y226" i="4" s="1"/>
  <c r="AC223" i="4"/>
  <c r="AA224" i="4"/>
  <c r="V310" i="4"/>
  <c r="S226" i="4"/>
  <c r="H227" i="4"/>
  <c r="W309" i="4"/>
  <c r="Z225" i="1"/>
  <c r="AD223" i="1"/>
  <c r="AB223" i="1"/>
  <c r="L229" i="1" a="1"/>
  <c r="L229" i="1" s="1"/>
  <c r="T228" i="1"/>
  <c r="U226" i="1"/>
  <c r="X226" i="1" s="1"/>
  <c r="Y226" i="1" s="1"/>
  <c r="R227" i="1"/>
  <c r="V310" i="1"/>
  <c r="H227" i="1"/>
  <c r="S226" i="1"/>
  <c r="W309" i="1"/>
  <c r="AC223" i="1"/>
  <c r="AE223" i="1" s="1"/>
  <c r="AA224" i="1"/>
  <c r="AF222" i="1"/>
  <c r="AG243" i="1" s="1"/>
  <c r="AG244" i="4" l="1"/>
  <c r="AE240" i="11"/>
  <c r="AF238" i="11"/>
  <c r="AF237" i="11"/>
  <c r="AE239" i="11"/>
  <c r="Z226" i="11"/>
  <c r="AD224" i="11"/>
  <c r="AG245" i="11" s="1"/>
  <c r="AB224" i="11"/>
  <c r="R228" i="11"/>
  <c r="U227" i="11"/>
  <c r="X227" i="11" s="1"/>
  <c r="Y227" i="11" s="1"/>
  <c r="T229" i="11"/>
  <c r="L230" i="11" a="1"/>
  <c r="L230" i="11" s="1"/>
  <c r="W310" i="11"/>
  <c r="AA225" i="11"/>
  <c r="AC224" i="11"/>
  <c r="V311" i="11"/>
  <c r="H228" i="11"/>
  <c r="S227" i="11"/>
  <c r="AE237" i="10"/>
  <c r="AF235" i="10"/>
  <c r="AF236" i="10"/>
  <c r="AE238" i="10"/>
  <c r="Z226" i="10"/>
  <c r="R228" i="10"/>
  <c r="U227" i="10"/>
  <c r="X227" i="10" s="1"/>
  <c r="Y227" i="10" s="1"/>
  <c r="V311" i="10"/>
  <c r="H228" i="10"/>
  <c r="S227" i="10"/>
  <c r="W310" i="10"/>
  <c r="AA225" i="10"/>
  <c r="AC224" i="10"/>
  <c r="L229" i="10" a="1"/>
  <c r="L229" i="10" s="1"/>
  <c r="T228" i="10"/>
  <c r="AD224" i="10"/>
  <c r="AG245" i="10" s="1"/>
  <c r="AB224" i="10"/>
  <c r="AE237" i="9"/>
  <c r="AF235" i="9"/>
  <c r="AE236" i="9"/>
  <c r="AF234" i="9"/>
  <c r="Z226" i="9"/>
  <c r="AD224" i="9"/>
  <c r="AG245" i="9" s="1"/>
  <c r="AB224" i="9"/>
  <c r="W310" i="9"/>
  <c r="U227" i="9"/>
  <c r="X227" i="9" s="1"/>
  <c r="Y227" i="9" s="1"/>
  <c r="R228" i="9"/>
  <c r="V311" i="9"/>
  <c r="H228" i="9"/>
  <c r="S227" i="9"/>
  <c r="AC224" i="9"/>
  <c r="AA225" i="9"/>
  <c r="L229" i="9" a="1"/>
  <c r="L229" i="9" s="1"/>
  <c r="T228" i="9"/>
  <c r="AF223" i="8"/>
  <c r="AG244" i="8" s="1"/>
  <c r="Z226" i="8"/>
  <c r="T229" i="8"/>
  <c r="L230" i="8" a="1"/>
  <c r="L230" i="8" s="1"/>
  <c r="V311" i="8"/>
  <c r="S227" i="8"/>
  <c r="H228" i="8"/>
  <c r="AB224" i="8"/>
  <c r="AD224" i="8"/>
  <c r="W310" i="8"/>
  <c r="R228" i="8"/>
  <c r="U227" i="8"/>
  <c r="X227" i="8" s="1"/>
  <c r="Y227" i="8" s="1"/>
  <c r="AC224" i="8"/>
  <c r="AE224" i="8" s="1"/>
  <c r="AA225" i="8"/>
  <c r="AF223" i="7"/>
  <c r="AG244" i="7" s="1"/>
  <c r="Z226" i="7"/>
  <c r="V311" i="7"/>
  <c r="H228" i="7"/>
  <c r="S227" i="7"/>
  <c r="T228" i="7"/>
  <c r="L229" i="7" a="1"/>
  <c r="L229" i="7" s="1"/>
  <c r="AC224" i="7"/>
  <c r="AE224" i="7" s="1"/>
  <c r="AF224" i="7" s="1"/>
  <c r="AA225" i="7"/>
  <c r="AD224" i="7"/>
  <c r="AB224" i="7"/>
  <c r="U227" i="7"/>
  <c r="X227" i="7" s="1"/>
  <c r="Y227" i="7" s="1"/>
  <c r="R228" i="7"/>
  <c r="W310" i="7"/>
  <c r="AG244" i="6"/>
  <c r="Z226" i="6"/>
  <c r="AB224" i="6"/>
  <c r="AD224" i="6"/>
  <c r="W310" i="6"/>
  <c r="R228" i="6"/>
  <c r="U227" i="6"/>
  <c r="X227" i="6" s="1"/>
  <c r="Y227" i="6" s="1"/>
  <c r="T229" i="6"/>
  <c r="L230" i="6" a="1"/>
  <c r="L230" i="6" s="1"/>
  <c r="V311" i="6"/>
  <c r="H228" i="6"/>
  <c r="S227" i="6"/>
  <c r="AA225" i="6"/>
  <c r="AC224" i="6"/>
  <c r="AE224" i="6" s="1"/>
  <c r="AF223" i="5"/>
  <c r="AG244" i="5" s="1"/>
  <c r="Z226" i="5"/>
  <c r="V311" i="5"/>
  <c r="H228" i="5"/>
  <c r="S227" i="5"/>
  <c r="T229" i="5"/>
  <c r="L230" i="5" a="1"/>
  <c r="L230" i="5" s="1"/>
  <c r="W310" i="5"/>
  <c r="AB224" i="5"/>
  <c r="AD224" i="5"/>
  <c r="AA225" i="5"/>
  <c r="AC224" i="5"/>
  <c r="AE224" i="5" s="1"/>
  <c r="R228" i="5"/>
  <c r="U227" i="5"/>
  <c r="X227" i="5" s="1"/>
  <c r="Y227" i="5" s="1"/>
  <c r="AF224" i="4"/>
  <c r="AE225" i="4"/>
  <c r="AE226" i="4" s="1"/>
  <c r="Z226" i="4"/>
  <c r="W310" i="4"/>
  <c r="AD224" i="4"/>
  <c r="AB224" i="4"/>
  <c r="L230" i="4" a="1"/>
  <c r="L230" i="4" s="1"/>
  <c r="T229" i="4"/>
  <c r="AC224" i="4"/>
  <c r="AA225" i="4"/>
  <c r="U227" i="4"/>
  <c r="X227" i="4" s="1"/>
  <c r="Y227" i="4" s="1"/>
  <c r="R228" i="4"/>
  <c r="V311" i="4"/>
  <c r="S227" i="4"/>
  <c r="H228" i="4"/>
  <c r="Z226" i="1"/>
  <c r="AD224" i="1"/>
  <c r="AB224" i="1"/>
  <c r="AF223" i="1"/>
  <c r="AG244" i="1" s="1"/>
  <c r="U227" i="1"/>
  <c r="X227" i="1" s="1"/>
  <c r="Y227" i="1" s="1"/>
  <c r="R228" i="1"/>
  <c r="W310" i="1"/>
  <c r="L230" i="1" a="1"/>
  <c r="L230" i="1" s="1"/>
  <c r="T229" i="1"/>
  <c r="AC224" i="1"/>
  <c r="AE224" i="1" s="1"/>
  <c r="AA225" i="1"/>
  <c r="V311" i="1"/>
  <c r="H228" i="1"/>
  <c r="S227" i="1"/>
  <c r="AG245" i="4" l="1"/>
  <c r="AF239" i="11"/>
  <c r="AE241" i="11"/>
  <c r="AF240" i="11"/>
  <c r="AE242" i="11"/>
  <c r="Z227" i="11"/>
  <c r="AB225" i="11"/>
  <c r="AD225" i="11"/>
  <c r="AG246" i="11" s="1"/>
  <c r="R229" i="11"/>
  <c r="U228" i="11"/>
  <c r="X228" i="11" s="1"/>
  <c r="Y228" i="11" s="1"/>
  <c r="V312" i="11"/>
  <c r="S228" i="11"/>
  <c r="H229" i="11"/>
  <c r="AC225" i="11"/>
  <c r="AA226" i="11"/>
  <c r="T230" i="11"/>
  <c r="L231" i="11" a="1"/>
  <c r="L231" i="11" s="1"/>
  <c r="W311" i="11"/>
  <c r="AF238" i="10"/>
  <c r="AE240" i="10"/>
  <c r="AF237" i="10"/>
  <c r="AE239" i="10"/>
  <c r="Z227" i="10"/>
  <c r="AB225" i="10"/>
  <c r="AD225" i="10"/>
  <c r="AG246" i="10" s="1"/>
  <c r="T229" i="10"/>
  <c r="L230" i="10" a="1"/>
  <c r="L230" i="10" s="1"/>
  <c r="V312" i="10"/>
  <c r="H229" i="10"/>
  <c r="S228" i="10"/>
  <c r="R229" i="10"/>
  <c r="U228" i="10"/>
  <c r="X228" i="10" s="1"/>
  <c r="Y228" i="10" s="1"/>
  <c r="W311" i="10"/>
  <c r="AA226" i="10"/>
  <c r="AC225" i="10"/>
  <c r="AE238" i="9"/>
  <c r="AF236" i="9"/>
  <c r="AE239" i="9"/>
  <c r="AF237" i="9"/>
  <c r="Z227" i="9"/>
  <c r="V312" i="9"/>
  <c r="H229" i="9"/>
  <c r="S228" i="9"/>
  <c r="W311" i="9"/>
  <c r="L230" i="9" a="1"/>
  <c r="L230" i="9" s="1"/>
  <c r="T229" i="9"/>
  <c r="AA226" i="9"/>
  <c r="AC225" i="9"/>
  <c r="U228" i="9"/>
  <c r="X228" i="9" s="1"/>
  <c r="Y228" i="9" s="1"/>
  <c r="R229" i="9"/>
  <c r="AB225" i="9"/>
  <c r="AD225" i="9"/>
  <c r="AG246" i="9" s="1"/>
  <c r="AF224" i="8"/>
  <c r="AG245" i="8" s="1"/>
  <c r="Z227" i="8"/>
  <c r="U228" i="8"/>
  <c r="X228" i="8" s="1"/>
  <c r="Y228" i="8" s="1"/>
  <c r="R229" i="8"/>
  <c r="W311" i="8"/>
  <c r="T230" i="8"/>
  <c r="L231" i="8" a="1"/>
  <c r="L231" i="8" s="1"/>
  <c r="AD225" i="8"/>
  <c r="AB225" i="8"/>
  <c r="AC225" i="8"/>
  <c r="AE225" i="8" s="1"/>
  <c r="AA226" i="8"/>
  <c r="V312" i="8"/>
  <c r="S228" i="8"/>
  <c r="H229" i="8"/>
  <c r="AG245" i="7"/>
  <c r="Z227" i="7"/>
  <c r="W311" i="7"/>
  <c r="AD225" i="7"/>
  <c r="AB225" i="7"/>
  <c r="AA226" i="7"/>
  <c r="AC225" i="7"/>
  <c r="AE225" i="7" s="1"/>
  <c r="AF225" i="7" s="1"/>
  <c r="L230" i="7" a="1"/>
  <c r="L230" i="7" s="1"/>
  <c r="T229" i="7"/>
  <c r="V312" i="7"/>
  <c r="H229" i="7"/>
  <c r="S228" i="7"/>
  <c r="U228" i="7"/>
  <c r="X228" i="7" s="1"/>
  <c r="Y228" i="7" s="1"/>
  <c r="R229" i="7"/>
  <c r="AF224" i="6"/>
  <c r="AG245" i="6" s="1"/>
  <c r="Z227" i="6"/>
  <c r="V312" i="6"/>
  <c r="S228" i="6"/>
  <c r="H229" i="6"/>
  <c r="T230" i="6"/>
  <c r="L231" i="6" a="1"/>
  <c r="L231" i="6" s="1"/>
  <c r="AB225" i="6"/>
  <c r="AD225" i="6"/>
  <c r="R229" i="6"/>
  <c r="U228" i="6"/>
  <c r="X228" i="6" s="1"/>
  <c r="Y228" i="6" s="1"/>
  <c r="AC225" i="6"/>
  <c r="AE225" i="6" s="1"/>
  <c r="AA226" i="6"/>
  <c r="W311" i="6"/>
  <c r="AF224" i="5"/>
  <c r="AG245" i="5" s="1"/>
  <c r="Z227" i="5"/>
  <c r="T230" i="5"/>
  <c r="L231" i="5" a="1"/>
  <c r="L231" i="5" s="1"/>
  <c r="V312" i="5"/>
  <c r="S228" i="5"/>
  <c r="H229" i="5"/>
  <c r="W311" i="5"/>
  <c r="AC225" i="5"/>
  <c r="AE225" i="5" s="1"/>
  <c r="AA226" i="5"/>
  <c r="AD225" i="5"/>
  <c r="AB225" i="5"/>
  <c r="R229" i="5"/>
  <c r="U228" i="5"/>
  <c r="X228" i="5" s="1"/>
  <c r="Y228" i="5" s="1"/>
  <c r="AF226" i="4"/>
  <c r="AF225" i="4"/>
  <c r="AE227" i="4"/>
  <c r="Z227" i="4"/>
  <c r="AD225" i="4"/>
  <c r="AB225" i="4"/>
  <c r="L231" i="4" a="1"/>
  <c r="L231" i="4" s="1"/>
  <c r="T230" i="4"/>
  <c r="V312" i="4"/>
  <c r="H229" i="4"/>
  <c r="S228" i="4"/>
  <c r="AA226" i="4"/>
  <c r="AC225" i="4"/>
  <c r="U228" i="4"/>
  <c r="X228" i="4" s="1"/>
  <c r="Y228" i="4" s="1"/>
  <c r="R229" i="4"/>
  <c r="W311" i="4"/>
  <c r="AD225" i="1"/>
  <c r="AB225" i="1"/>
  <c r="AF224" i="1"/>
  <c r="AG245" i="1" s="1"/>
  <c r="L231" i="1" a="1"/>
  <c r="L231" i="1" s="1"/>
  <c r="T230" i="1"/>
  <c r="Z227" i="1"/>
  <c r="W311" i="1"/>
  <c r="U228" i="1"/>
  <c r="X228" i="1" s="1"/>
  <c r="Y228" i="1" s="1"/>
  <c r="R229" i="1"/>
  <c r="V312" i="1"/>
  <c r="H229" i="1"/>
  <c r="S228" i="1"/>
  <c r="AC225" i="1"/>
  <c r="AE225" i="1" s="1"/>
  <c r="AA226" i="1"/>
  <c r="AG246" i="4" l="1"/>
  <c r="AE244" i="11"/>
  <c r="AF242" i="11"/>
  <c r="AF241" i="11"/>
  <c r="AE243" i="11"/>
  <c r="Z228" i="11"/>
  <c r="AD226" i="11"/>
  <c r="AG247" i="11" s="1"/>
  <c r="AB226" i="11"/>
  <c r="U229" i="11"/>
  <c r="X229" i="11" s="1"/>
  <c r="Y229" i="11" s="1"/>
  <c r="R230" i="11"/>
  <c r="V313" i="11"/>
  <c r="S229" i="11"/>
  <c r="H230" i="11"/>
  <c r="W312" i="11"/>
  <c r="T231" i="11"/>
  <c r="L232" i="11" a="1"/>
  <c r="L232" i="11" s="1"/>
  <c r="AC226" i="11"/>
  <c r="AA227" i="11"/>
  <c r="AF239" i="10"/>
  <c r="AE241" i="10"/>
  <c r="AE242" i="10"/>
  <c r="AF240" i="10"/>
  <c r="Z228" i="10"/>
  <c r="V313" i="10"/>
  <c r="S229" i="10"/>
  <c r="H230" i="10"/>
  <c r="W312" i="10"/>
  <c r="T230" i="10"/>
  <c r="L231" i="10" a="1"/>
  <c r="L231" i="10" s="1"/>
  <c r="AD226" i="10"/>
  <c r="AG247" i="10" s="1"/>
  <c r="AB226" i="10"/>
  <c r="R230" i="10"/>
  <c r="U229" i="10"/>
  <c r="X229" i="10" s="1"/>
  <c r="Y229" i="10" s="1"/>
  <c r="AC226" i="10"/>
  <c r="AA227" i="10"/>
  <c r="AE241" i="9"/>
  <c r="AF239" i="9"/>
  <c r="AF238" i="9"/>
  <c r="AE240" i="9"/>
  <c r="Z228" i="9"/>
  <c r="U229" i="9"/>
  <c r="X229" i="9" s="1"/>
  <c r="Y229" i="9" s="1"/>
  <c r="R230" i="9"/>
  <c r="V313" i="9"/>
  <c r="H230" i="9"/>
  <c r="S229" i="9"/>
  <c r="AD226" i="9"/>
  <c r="AG247" i="9" s="1"/>
  <c r="AB226" i="9"/>
  <c r="W312" i="9"/>
  <c r="AA227" i="9"/>
  <c r="AC226" i="9"/>
  <c r="T230" i="9"/>
  <c r="L231" i="9" a="1"/>
  <c r="L231" i="9" s="1"/>
  <c r="AF225" i="8"/>
  <c r="AG246" i="8" s="1"/>
  <c r="Z228" i="8"/>
  <c r="AD226" i="8"/>
  <c r="AB226" i="8"/>
  <c r="U229" i="8"/>
  <c r="X229" i="8" s="1"/>
  <c r="Y229" i="8" s="1"/>
  <c r="R230" i="8"/>
  <c r="V313" i="8"/>
  <c r="H230" i="8"/>
  <c r="S229" i="8"/>
  <c r="AC226" i="8"/>
  <c r="AE226" i="8" s="1"/>
  <c r="AA227" i="8"/>
  <c r="L232" i="8" a="1"/>
  <c r="L232" i="8" s="1"/>
  <c r="T231" i="8"/>
  <c r="W312" i="8"/>
  <c r="AG246" i="7"/>
  <c r="Z228" i="7"/>
  <c r="V313" i="7"/>
  <c r="H230" i="7"/>
  <c r="S229" i="7"/>
  <c r="L231" i="7" a="1"/>
  <c r="L231" i="7" s="1"/>
  <c r="T230" i="7"/>
  <c r="W312" i="7"/>
  <c r="AC226" i="7"/>
  <c r="AE226" i="7" s="1"/>
  <c r="AF226" i="7" s="1"/>
  <c r="AA227" i="7"/>
  <c r="AD226" i="7"/>
  <c r="AB226" i="7"/>
  <c r="R230" i="7"/>
  <c r="U229" i="7"/>
  <c r="X229" i="7" s="1"/>
  <c r="Y229" i="7" s="1"/>
  <c r="AF225" i="6"/>
  <c r="AG246" i="6" s="1"/>
  <c r="Z228" i="6"/>
  <c r="T231" i="6"/>
  <c r="L232" i="6" a="1"/>
  <c r="L232" i="6" s="1"/>
  <c r="U229" i="6"/>
  <c r="X229" i="6" s="1"/>
  <c r="Y229" i="6" s="1"/>
  <c r="R230" i="6"/>
  <c r="V313" i="6"/>
  <c r="S229" i="6"/>
  <c r="H230" i="6"/>
  <c r="W312" i="6"/>
  <c r="AC226" i="6"/>
  <c r="AE226" i="6" s="1"/>
  <c r="AA227" i="6"/>
  <c r="AD226" i="6"/>
  <c r="AB226" i="6"/>
  <c r="AF225" i="5"/>
  <c r="AG246" i="5" s="1"/>
  <c r="Z228" i="5"/>
  <c r="L232" i="5" a="1"/>
  <c r="L232" i="5" s="1"/>
  <c r="T231" i="5"/>
  <c r="AC226" i="5"/>
  <c r="AE226" i="5" s="1"/>
  <c r="AA227" i="5"/>
  <c r="AD226" i="5"/>
  <c r="AB226" i="5"/>
  <c r="V313" i="5"/>
  <c r="S229" i="5"/>
  <c r="H230" i="5"/>
  <c r="W312" i="5"/>
  <c r="U229" i="5"/>
  <c r="X229" i="5" s="1"/>
  <c r="Y229" i="5" s="1"/>
  <c r="R230" i="5"/>
  <c r="AF227" i="4"/>
  <c r="AE228" i="4"/>
  <c r="Z228" i="4"/>
  <c r="V313" i="4"/>
  <c r="H230" i="4"/>
  <c r="S229" i="4"/>
  <c r="AD226" i="4"/>
  <c r="AG247" i="4" s="1"/>
  <c r="AB226" i="4"/>
  <c r="W312" i="4"/>
  <c r="L232" i="4" a="1"/>
  <c r="L232" i="4" s="1"/>
  <c r="T231" i="4"/>
  <c r="AC226" i="4"/>
  <c r="AA227" i="4"/>
  <c r="R230" i="4"/>
  <c r="U229" i="4"/>
  <c r="X229" i="4" s="1"/>
  <c r="Y229" i="4" s="1"/>
  <c r="Z228" i="1"/>
  <c r="AF225" i="1"/>
  <c r="AG246" i="1" s="1"/>
  <c r="W312" i="1"/>
  <c r="R230" i="1"/>
  <c r="U229" i="1"/>
  <c r="X229" i="1" s="1"/>
  <c r="Y229" i="1" s="1"/>
  <c r="V313" i="1"/>
  <c r="H230" i="1"/>
  <c r="S229" i="1"/>
  <c r="AC226" i="1"/>
  <c r="AA227" i="1"/>
  <c r="AE226" i="1"/>
  <c r="L232" i="1" a="1"/>
  <c r="L232" i="1" s="1"/>
  <c r="T231" i="1"/>
  <c r="AD226" i="1"/>
  <c r="AB226" i="1"/>
  <c r="AG247" i="7" l="1"/>
  <c r="AF243" i="11"/>
  <c r="AE245" i="11"/>
  <c r="AE246" i="11"/>
  <c r="AF244" i="11"/>
  <c r="Z229" i="11"/>
  <c r="V314" i="11"/>
  <c r="H231" i="11"/>
  <c r="S230" i="11"/>
  <c r="W313" i="11"/>
  <c r="U230" i="11"/>
  <c r="X230" i="11" s="1"/>
  <c r="Y230" i="11" s="1"/>
  <c r="R231" i="11"/>
  <c r="AD227" i="11"/>
  <c r="AG248" i="11" s="1"/>
  <c r="AB227" i="11"/>
  <c r="AC227" i="11"/>
  <c r="AA228" i="11"/>
  <c r="L233" i="11" a="1"/>
  <c r="L233" i="11" s="1"/>
  <c r="T232" i="11"/>
  <c r="AE244" i="10"/>
  <c r="AF242" i="10"/>
  <c r="AE243" i="10"/>
  <c r="AF241" i="10"/>
  <c r="Z229" i="10"/>
  <c r="U230" i="10"/>
  <c r="X230" i="10" s="1"/>
  <c r="Y230" i="10" s="1"/>
  <c r="R231" i="10"/>
  <c r="V314" i="10"/>
  <c r="S230" i="10"/>
  <c r="H231" i="10"/>
  <c r="AD227" i="10"/>
  <c r="AG248" i="10" s="1"/>
  <c r="AB227" i="10"/>
  <c r="W313" i="10"/>
  <c r="AC227" i="10"/>
  <c r="AA228" i="10"/>
  <c r="T231" i="10"/>
  <c r="L232" i="10" a="1"/>
  <c r="L232" i="10" s="1"/>
  <c r="AE242" i="9"/>
  <c r="AF240" i="9"/>
  <c r="AE243" i="9"/>
  <c r="AF241" i="9"/>
  <c r="Z229" i="9"/>
  <c r="W313" i="9"/>
  <c r="R231" i="9"/>
  <c r="U230" i="9"/>
  <c r="X230" i="9" s="1"/>
  <c r="Y230" i="9" s="1"/>
  <c r="V314" i="9"/>
  <c r="S230" i="9"/>
  <c r="H231" i="9"/>
  <c r="AB227" i="9"/>
  <c r="AD227" i="9"/>
  <c r="AG248" i="9" s="1"/>
  <c r="AA228" i="9"/>
  <c r="AC227" i="9"/>
  <c r="T231" i="9"/>
  <c r="L232" i="9" a="1"/>
  <c r="L232" i="9" s="1"/>
  <c r="AF226" i="8"/>
  <c r="AG247" i="8"/>
  <c r="Z229" i="8"/>
  <c r="AD227" i="8"/>
  <c r="AB227" i="8"/>
  <c r="V314" i="8"/>
  <c r="H231" i="8"/>
  <c r="S230" i="8"/>
  <c r="U230" i="8"/>
  <c r="X230" i="8" s="1"/>
  <c r="Y230" i="8" s="1"/>
  <c r="R231" i="8"/>
  <c r="L233" i="8" a="1"/>
  <c r="L233" i="8" s="1"/>
  <c r="T232" i="8"/>
  <c r="AA228" i="8"/>
  <c r="AC227" i="8"/>
  <c r="AE227" i="8" s="1"/>
  <c r="W313" i="8"/>
  <c r="Z229" i="7"/>
  <c r="U230" i="7"/>
  <c r="X230" i="7" s="1"/>
  <c r="Y230" i="7" s="1"/>
  <c r="R231" i="7"/>
  <c r="V314" i="7"/>
  <c r="S230" i="7"/>
  <c r="H231" i="7"/>
  <c r="W313" i="7"/>
  <c r="AD227" i="7"/>
  <c r="AB227" i="7"/>
  <c r="AC227" i="7"/>
  <c r="AE227" i="7" s="1"/>
  <c r="AF227" i="7" s="1"/>
  <c r="AA228" i="7"/>
  <c r="L232" i="7" a="1"/>
  <c r="L232" i="7" s="1"/>
  <c r="T231" i="7"/>
  <c r="AF226" i="6"/>
  <c r="AG247" i="6" s="1"/>
  <c r="Z229" i="6"/>
  <c r="AD227" i="6"/>
  <c r="AB227" i="6"/>
  <c r="L233" i="6" a="1"/>
  <c r="L233" i="6" s="1"/>
  <c r="T232" i="6"/>
  <c r="W313" i="6"/>
  <c r="U230" i="6"/>
  <c r="X230" i="6" s="1"/>
  <c r="Y230" i="6" s="1"/>
  <c r="R231" i="6"/>
  <c r="AC227" i="6"/>
  <c r="AE227" i="6" s="1"/>
  <c r="AA228" i="6"/>
  <c r="V314" i="6"/>
  <c r="H231" i="6"/>
  <c r="S230" i="6"/>
  <c r="AF226" i="5"/>
  <c r="AG247" i="5" s="1"/>
  <c r="Z229" i="5"/>
  <c r="V314" i="5"/>
  <c r="H231" i="5"/>
  <c r="S230" i="5"/>
  <c r="L233" i="5" a="1"/>
  <c r="L233" i="5" s="1"/>
  <c r="T232" i="5"/>
  <c r="AD227" i="5"/>
  <c r="AB227" i="5"/>
  <c r="AC227" i="5"/>
  <c r="AE227" i="5" s="1"/>
  <c r="AA228" i="5"/>
  <c r="W313" i="5"/>
  <c r="U230" i="5"/>
  <c r="X230" i="5" s="1"/>
  <c r="Y230" i="5" s="1"/>
  <c r="R231" i="5"/>
  <c r="AF228" i="4"/>
  <c r="AE229" i="4"/>
  <c r="Z229" i="4"/>
  <c r="AB227" i="4"/>
  <c r="AD227" i="4"/>
  <c r="AG248" i="4" s="1"/>
  <c r="U230" i="4"/>
  <c r="X230" i="4" s="1"/>
  <c r="Y230" i="4" s="1"/>
  <c r="R231" i="4"/>
  <c r="AC227" i="4"/>
  <c r="AA228" i="4"/>
  <c r="L233" i="4" a="1"/>
  <c r="L233" i="4" s="1"/>
  <c r="T232" i="4"/>
  <c r="V314" i="4"/>
  <c r="S230" i="4"/>
  <c r="H231" i="4"/>
  <c r="W313" i="4"/>
  <c r="Z229" i="1"/>
  <c r="T232" i="1"/>
  <c r="L233" i="1" a="1"/>
  <c r="L233" i="1" s="1"/>
  <c r="V314" i="1"/>
  <c r="H231" i="1"/>
  <c r="S230" i="1"/>
  <c r="AF226" i="1"/>
  <c r="AG247" i="1" s="1"/>
  <c r="R231" i="1"/>
  <c r="U230" i="1"/>
  <c r="X230" i="1" s="1"/>
  <c r="Y230" i="1" s="1"/>
  <c r="AA228" i="1"/>
  <c r="AC227" i="1"/>
  <c r="AE227" i="1" s="1"/>
  <c r="AD227" i="1"/>
  <c r="AB227" i="1"/>
  <c r="W313" i="1"/>
  <c r="AF246" i="11" l="1"/>
  <c r="AE248" i="11"/>
  <c r="AF245" i="11"/>
  <c r="AE247" i="11"/>
  <c r="Z230" i="11"/>
  <c r="V315" i="11"/>
  <c r="H232" i="11"/>
  <c r="S231" i="11"/>
  <c r="W314" i="11"/>
  <c r="L234" i="11" a="1"/>
  <c r="L234" i="11" s="1"/>
  <c r="T233" i="11"/>
  <c r="AC228" i="11"/>
  <c r="AA229" i="11"/>
  <c r="U231" i="11"/>
  <c r="X231" i="11" s="1"/>
  <c r="Y231" i="11" s="1"/>
  <c r="R232" i="11"/>
  <c r="AD228" i="11"/>
  <c r="AG249" i="11" s="1"/>
  <c r="AB228" i="11"/>
  <c r="AE245" i="10"/>
  <c r="AF243" i="10"/>
  <c r="AE246" i="10"/>
  <c r="AF244" i="10"/>
  <c r="Z230" i="10"/>
  <c r="W314" i="10"/>
  <c r="U231" i="10"/>
  <c r="X231" i="10" s="1"/>
  <c r="Y231" i="10" s="1"/>
  <c r="R232" i="10"/>
  <c r="L233" i="10" a="1"/>
  <c r="L233" i="10" s="1"/>
  <c r="T232" i="10"/>
  <c r="AC228" i="10"/>
  <c r="AA229" i="10"/>
  <c r="V315" i="10"/>
  <c r="H232" i="10"/>
  <c r="S231" i="10"/>
  <c r="AD228" i="10"/>
  <c r="AG249" i="10" s="1"/>
  <c r="AB228" i="10"/>
  <c r="AE245" i="9"/>
  <c r="AF243" i="9"/>
  <c r="AF242" i="9"/>
  <c r="AE244" i="9"/>
  <c r="Z230" i="9"/>
  <c r="R232" i="9"/>
  <c r="U231" i="9"/>
  <c r="X231" i="9" s="1"/>
  <c r="Y231" i="9" s="1"/>
  <c r="W314" i="9"/>
  <c r="T232" i="9"/>
  <c r="L233" i="9" a="1"/>
  <c r="L233" i="9" s="1"/>
  <c r="V315" i="9"/>
  <c r="S231" i="9"/>
  <c r="H232" i="9"/>
  <c r="AC228" i="9"/>
  <c r="AA229" i="9"/>
  <c r="AB228" i="9"/>
  <c r="AD228" i="9"/>
  <c r="AG249" i="9" s="1"/>
  <c r="AF227" i="8"/>
  <c r="AG248" i="8" s="1"/>
  <c r="Z230" i="8"/>
  <c r="AB228" i="8"/>
  <c r="AD228" i="8"/>
  <c r="L234" i="8" a="1"/>
  <c r="L234" i="8" s="1"/>
  <c r="T233" i="8"/>
  <c r="W314" i="8"/>
  <c r="AC228" i="8"/>
  <c r="AE228" i="8" s="1"/>
  <c r="AA229" i="8"/>
  <c r="U231" i="8"/>
  <c r="X231" i="8" s="1"/>
  <c r="Y231" i="8" s="1"/>
  <c r="R232" i="8"/>
  <c r="V315" i="8"/>
  <c r="H232" i="8"/>
  <c r="S231" i="8"/>
  <c r="AG248" i="7"/>
  <c r="Z230" i="7"/>
  <c r="V315" i="7"/>
  <c r="H232" i="7"/>
  <c r="S231" i="7"/>
  <c r="W314" i="7"/>
  <c r="U231" i="7"/>
  <c r="X231" i="7" s="1"/>
  <c r="Y231" i="7" s="1"/>
  <c r="R232" i="7"/>
  <c r="L233" i="7" a="1"/>
  <c r="L233" i="7" s="1"/>
  <c r="T232" i="7"/>
  <c r="AA229" i="7"/>
  <c r="AC228" i="7"/>
  <c r="AE228" i="7" s="1"/>
  <c r="AF228" i="7" s="1"/>
  <c r="AD228" i="7"/>
  <c r="AB228" i="7"/>
  <c r="AF227" i="6"/>
  <c r="AG248" i="6" s="1"/>
  <c r="Z230" i="6"/>
  <c r="W314" i="6"/>
  <c r="V315" i="6"/>
  <c r="H232" i="6"/>
  <c r="S231" i="6"/>
  <c r="L234" i="6" a="1"/>
  <c r="L234" i="6" s="1"/>
  <c r="T233" i="6"/>
  <c r="U231" i="6"/>
  <c r="X231" i="6" s="1"/>
  <c r="Y231" i="6" s="1"/>
  <c r="R232" i="6"/>
  <c r="AC228" i="6"/>
  <c r="AE228" i="6" s="1"/>
  <c r="AA229" i="6"/>
  <c r="AD228" i="6"/>
  <c r="AB228" i="6"/>
  <c r="AF227" i="5"/>
  <c r="AG248" i="5" s="1"/>
  <c r="Z230" i="5"/>
  <c r="AD228" i="5"/>
  <c r="AB228" i="5"/>
  <c r="V315" i="5"/>
  <c r="H232" i="5"/>
  <c r="S231" i="5"/>
  <c r="U231" i="5"/>
  <c r="X231" i="5" s="1"/>
  <c r="Y231" i="5" s="1"/>
  <c r="R232" i="5"/>
  <c r="W314" i="5"/>
  <c r="L234" i="5" a="1"/>
  <c r="L234" i="5" s="1"/>
  <c r="T233" i="5"/>
  <c r="AC228" i="5"/>
  <c r="AE228" i="5" s="1"/>
  <c r="AF228" i="5" s="1"/>
  <c r="AA229" i="5"/>
  <c r="AF229" i="4"/>
  <c r="AE230" i="4"/>
  <c r="AE231" i="4" s="1"/>
  <c r="Z230" i="4"/>
  <c r="AD228" i="4"/>
  <c r="AG249" i="4" s="1"/>
  <c r="AB228" i="4"/>
  <c r="L234" i="4" a="1"/>
  <c r="L234" i="4" s="1"/>
  <c r="T233" i="4"/>
  <c r="V315" i="4"/>
  <c r="H232" i="4"/>
  <c r="S231" i="4"/>
  <c r="AC228" i="4"/>
  <c r="AA229" i="4"/>
  <c r="W314" i="4"/>
  <c r="U231" i="4"/>
  <c r="X231" i="4" s="1"/>
  <c r="Y231" i="4" s="1"/>
  <c r="R232" i="4"/>
  <c r="Z230" i="1"/>
  <c r="AB228" i="1"/>
  <c r="AD228" i="1"/>
  <c r="R232" i="1"/>
  <c r="U231" i="1"/>
  <c r="X231" i="1" s="1"/>
  <c r="Y231" i="1" s="1"/>
  <c r="T233" i="1"/>
  <c r="L234" i="1" a="1"/>
  <c r="L234" i="1" s="1"/>
  <c r="AA229" i="1"/>
  <c r="AC228" i="1"/>
  <c r="AF227" i="1"/>
  <c r="AG248" i="1" s="1"/>
  <c r="AE228" i="1"/>
  <c r="V315" i="1"/>
  <c r="H232" i="1"/>
  <c r="S231" i="1"/>
  <c r="W314" i="1"/>
  <c r="AF247" i="11" l="1"/>
  <c r="AE249" i="11"/>
  <c r="AF248" i="11"/>
  <c r="AE250" i="11"/>
  <c r="Z231" i="11"/>
  <c r="AD229" i="11"/>
  <c r="AG250" i="11" s="1"/>
  <c r="AB229" i="11"/>
  <c r="V316" i="11"/>
  <c r="H233" i="11"/>
  <c r="S232" i="11"/>
  <c r="W315" i="11"/>
  <c r="L235" i="11" a="1"/>
  <c r="L235" i="11" s="1"/>
  <c r="T234" i="11"/>
  <c r="AC229" i="11"/>
  <c r="AA230" i="11"/>
  <c r="U232" i="11"/>
  <c r="X232" i="11" s="1"/>
  <c r="Y232" i="11" s="1"/>
  <c r="R233" i="11"/>
  <c r="AE248" i="10"/>
  <c r="AF246" i="10"/>
  <c r="AE247" i="10"/>
  <c r="AF245" i="10"/>
  <c r="Z231" i="10"/>
  <c r="U232" i="10"/>
  <c r="X232" i="10" s="1"/>
  <c r="Y232" i="10" s="1"/>
  <c r="R233" i="10"/>
  <c r="V316" i="10"/>
  <c r="H233" i="10"/>
  <c r="S232" i="10"/>
  <c r="AD229" i="10"/>
  <c r="AG250" i="10" s="1"/>
  <c r="AB229" i="10"/>
  <c r="L234" i="10" a="1"/>
  <c r="L234" i="10" s="1"/>
  <c r="T233" i="10"/>
  <c r="W315" i="10"/>
  <c r="AC229" i="10"/>
  <c r="AA230" i="10"/>
  <c r="AE246" i="9"/>
  <c r="AF244" i="9"/>
  <c r="AF245" i="9"/>
  <c r="AE247" i="9"/>
  <c r="Z231" i="9"/>
  <c r="W315" i="9"/>
  <c r="U232" i="9"/>
  <c r="X232" i="9" s="1"/>
  <c r="Y232" i="9" s="1"/>
  <c r="R233" i="9"/>
  <c r="V316" i="9"/>
  <c r="S232" i="9"/>
  <c r="H233" i="9"/>
  <c r="AC229" i="9"/>
  <c r="AA230" i="9"/>
  <c r="T233" i="9"/>
  <c r="L234" i="9" a="1"/>
  <c r="L234" i="9" s="1"/>
  <c r="AD229" i="9"/>
  <c r="AG250" i="9" s="1"/>
  <c r="AB229" i="9"/>
  <c r="AF228" i="8"/>
  <c r="AG249" i="8"/>
  <c r="Z231" i="8"/>
  <c r="L235" i="8" a="1"/>
  <c r="L235" i="8" s="1"/>
  <c r="T234" i="8"/>
  <c r="U232" i="8"/>
  <c r="X232" i="8" s="1"/>
  <c r="Y232" i="8" s="1"/>
  <c r="R233" i="8"/>
  <c r="V316" i="8"/>
  <c r="H233" i="8"/>
  <c r="S232" i="8"/>
  <c r="AA230" i="8"/>
  <c r="AC229" i="8"/>
  <c r="AE229" i="8" s="1"/>
  <c r="AF229" i="8" s="1"/>
  <c r="AD229" i="8"/>
  <c r="AB229" i="8"/>
  <c r="W315" i="8"/>
  <c r="AG249" i="7"/>
  <c r="Z231" i="7"/>
  <c r="L234" i="7" a="1"/>
  <c r="L234" i="7" s="1"/>
  <c r="T233" i="7"/>
  <c r="AD229" i="7"/>
  <c r="AB229" i="7"/>
  <c r="R233" i="7"/>
  <c r="U232" i="7"/>
  <c r="X232" i="7" s="1"/>
  <c r="Y232" i="7" s="1"/>
  <c r="W315" i="7"/>
  <c r="AA230" i="7"/>
  <c r="AC229" i="7"/>
  <c r="AE229" i="7" s="1"/>
  <c r="AF229" i="7" s="1"/>
  <c r="V316" i="7"/>
  <c r="H233" i="7"/>
  <c r="S232" i="7"/>
  <c r="AF228" i="6"/>
  <c r="AG249" i="6" s="1"/>
  <c r="AE229" i="6"/>
  <c r="AE230" i="6" s="1"/>
  <c r="Z231" i="6"/>
  <c r="U232" i="6"/>
  <c r="X232" i="6" s="1"/>
  <c r="Y232" i="6" s="1"/>
  <c r="R233" i="6"/>
  <c r="L235" i="6" a="1"/>
  <c r="L235" i="6" s="1"/>
  <c r="T234" i="6"/>
  <c r="W315" i="6"/>
  <c r="AC229" i="6"/>
  <c r="AA230" i="6"/>
  <c r="V316" i="6"/>
  <c r="H233" i="6"/>
  <c r="S232" i="6"/>
  <c r="AD229" i="6"/>
  <c r="AB229" i="6"/>
  <c r="AG249" i="5"/>
  <c r="Z231" i="5"/>
  <c r="U232" i="5"/>
  <c r="X232" i="5" s="1"/>
  <c r="Y232" i="5" s="1"/>
  <c r="R233" i="5"/>
  <c r="L235" i="5" a="1"/>
  <c r="L235" i="5" s="1"/>
  <c r="T234" i="5"/>
  <c r="AD229" i="5"/>
  <c r="AB229" i="5"/>
  <c r="W315" i="5"/>
  <c r="AC229" i="5"/>
  <c r="AE229" i="5" s="1"/>
  <c r="AF229" i="5" s="1"/>
  <c r="AA230" i="5"/>
  <c r="V316" i="5"/>
  <c r="H233" i="5"/>
  <c r="S232" i="5"/>
  <c r="AF231" i="4"/>
  <c r="AF230" i="4"/>
  <c r="AE232" i="4"/>
  <c r="Z231" i="4"/>
  <c r="AD229" i="4"/>
  <c r="AG250" i="4" s="1"/>
  <c r="AB229" i="4"/>
  <c r="V316" i="4"/>
  <c r="H233" i="4"/>
  <c r="S232" i="4"/>
  <c r="T234" i="4"/>
  <c r="L235" i="4" a="1"/>
  <c r="L235" i="4" s="1"/>
  <c r="AA230" i="4"/>
  <c r="AC229" i="4"/>
  <c r="W315" i="4"/>
  <c r="R233" i="4"/>
  <c r="U232" i="4"/>
  <c r="X232" i="4" s="1"/>
  <c r="Y232" i="4" s="1"/>
  <c r="Z231" i="1"/>
  <c r="AF228" i="1"/>
  <c r="AG249" i="1" s="1"/>
  <c r="AD229" i="1"/>
  <c r="AB229" i="1"/>
  <c r="T234" i="1"/>
  <c r="L235" i="1" a="1"/>
  <c r="L235" i="1" s="1"/>
  <c r="AC229" i="1"/>
  <c r="AE229" i="1" s="1"/>
  <c r="AA230" i="1"/>
  <c r="V316" i="1"/>
  <c r="S232" i="1"/>
  <c r="H233" i="1"/>
  <c r="W315" i="1"/>
  <c r="R233" i="1"/>
  <c r="U232" i="1"/>
  <c r="X232" i="1" s="1"/>
  <c r="Y232" i="1" s="1"/>
  <c r="AF250" i="11" l="1"/>
  <c r="AE252" i="11"/>
  <c r="AE251" i="11"/>
  <c r="AF249" i="11"/>
  <c r="Z232" i="11"/>
  <c r="V317" i="11"/>
  <c r="H234" i="11"/>
  <c r="S233" i="11"/>
  <c r="W316" i="11"/>
  <c r="U233" i="11"/>
  <c r="X233" i="11" s="1"/>
  <c r="Y233" i="11" s="1"/>
  <c r="R234" i="11"/>
  <c r="AC230" i="11"/>
  <c r="AA231" i="11"/>
  <c r="L236" i="11" a="1"/>
  <c r="L236" i="11" s="1"/>
  <c r="T235" i="11"/>
  <c r="AD230" i="11"/>
  <c r="AG251" i="11" s="1"/>
  <c r="AB230" i="11"/>
  <c r="AF247" i="10"/>
  <c r="AE249" i="10"/>
  <c r="AE250" i="10"/>
  <c r="AF248" i="10"/>
  <c r="Z232" i="10"/>
  <c r="W316" i="10"/>
  <c r="U233" i="10"/>
  <c r="X233" i="10" s="1"/>
  <c r="Y233" i="10" s="1"/>
  <c r="R234" i="10"/>
  <c r="L235" i="10" a="1"/>
  <c r="L235" i="10" s="1"/>
  <c r="T234" i="10"/>
  <c r="V317" i="10"/>
  <c r="H234" i="10"/>
  <c r="S233" i="10"/>
  <c r="AD230" i="10"/>
  <c r="AG251" i="10" s="1"/>
  <c r="AB230" i="10"/>
  <c r="AC230" i="10"/>
  <c r="AA231" i="10"/>
  <c r="AF247" i="9"/>
  <c r="AE249" i="9"/>
  <c r="AF246" i="9"/>
  <c r="AE248" i="9"/>
  <c r="Z232" i="9"/>
  <c r="V317" i="9"/>
  <c r="H234" i="9"/>
  <c r="S233" i="9"/>
  <c r="W316" i="9"/>
  <c r="U233" i="9"/>
  <c r="X233" i="9" s="1"/>
  <c r="Y233" i="9" s="1"/>
  <c r="R234" i="9"/>
  <c r="AD230" i="9"/>
  <c r="AG251" i="9" s="1"/>
  <c r="AB230" i="9"/>
  <c r="AC230" i="9"/>
  <c r="AA231" i="9"/>
  <c r="T234" i="9"/>
  <c r="L235" i="9" a="1"/>
  <c r="L235" i="9" s="1"/>
  <c r="AG250" i="8"/>
  <c r="Z232" i="8"/>
  <c r="U233" i="8"/>
  <c r="X233" i="8" s="1"/>
  <c r="Y233" i="8" s="1"/>
  <c r="R234" i="8"/>
  <c r="W316" i="8"/>
  <c r="L236" i="8" a="1"/>
  <c r="L236" i="8" s="1"/>
  <c r="T235" i="8"/>
  <c r="V317" i="8"/>
  <c r="H234" i="8"/>
  <c r="S233" i="8"/>
  <c r="AA231" i="8"/>
  <c r="AC230" i="8"/>
  <c r="AE230" i="8" s="1"/>
  <c r="AD230" i="8"/>
  <c r="AB230" i="8"/>
  <c r="AG250" i="7"/>
  <c r="Z232" i="7"/>
  <c r="V317" i="7"/>
  <c r="S233" i="7"/>
  <c r="H234" i="7"/>
  <c r="AB230" i="7"/>
  <c r="AD230" i="7"/>
  <c r="W316" i="7"/>
  <c r="R234" i="7"/>
  <c r="U233" i="7"/>
  <c r="X233" i="7" s="1"/>
  <c r="Y233" i="7" s="1"/>
  <c r="AC230" i="7"/>
  <c r="AE230" i="7" s="1"/>
  <c r="AF230" i="7" s="1"/>
  <c r="AA231" i="7"/>
  <c r="T234" i="7"/>
  <c r="L235" i="7" a="1"/>
  <c r="L235" i="7" s="1"/>
  <c r="AF230" i="6"/>
  <c r="AF229" i="6"/>
  <c r="AG250" i="6" s="1"/>
  <c r="AE231" i="6"/>
  <c r="AF231" i="6" s="1"/>
  <c r="Z232" i="6"/>
  <c r="V317" i="6"/>
  <c r="H234" i="6"/>
  <c r="S233" i="6"/>
  <c r="W316" i="6"/>
  <c r="AD230" i="6"/>
  <c r="AB230" i="6"/>
  <c r="U233" i="6"/>
  <c r="X233" i="6" s="1"/>
  <c r="Y233" i="6" s="1"/>
  <c r="R234" i="6"/>
  <c r="AC230" i="6"/>
  <c r="AA231" i="6"/>
  <c r="L236" i="6" a="1"/>
  <c r="L236" i="6" s="1"/>
  <c r="T235" i="6"/>
  <c r="AG250" i="5"/>
  <c r="Z232" i="5"/>
  <c r="AD230" i="5"/>
  <c r="AB230" i="5"/>
  <c r="V317" i="5"/>
  <c r="H234" i="5"/>
  <c r="S233" i="5"/>
  <c r="W316" i="5"/>
  <c r="AC230" i="5"/>
  <c r="AE230" i="5" s="1"/>
  <c r="AF230" i="5" s="1"/>
  <c r="AA231" i="5"/>
  <c r="L236" i="5" a="1"/>
  <c r="L236" i="5" s="1"/>
  <c r="T235" i="5"/>
  <c r="U233" i="5"/>
  <c r="X233" i="5" s="1"/>
  <c r="Y233" i="5" s="1"/>
  <c r="R234" i="5"/>
  <c r="AF232" i="4"/>
  <c r="AE233" i="4"/>
  <c r="AE234" i="4" s="1"/>
  <c r="Z232" i="4"/>
  <c r="AB230" i="4"/>
  <c r="AD230" i="4"/>
  <c r="AG251" i="4" s="1"/>
  <c r="V317" i="4"/>
  <c r="S233" i="4"/>
  <c r="H234" i="4"/>
  <c r="W316" i="4"/>
  <c r="AC230" i="4"/>
  <c r="AA231" i="4"/>
  <c r="T235" i="4"/>
  <c r="L236" i="4" a="1"/>
  <c r="L236" i="4" s="1"/>
  <c r="R234" i="4"/>
  <c r="U233" i="4"/>
  <c r="X233" i="4" s="1"/>
  <c r="Y233" i="4" s="1"/>
  <c r="Z232" i="1"/>
  <c r="AD230" i="1"/>
  <c r="AB230" i="1"/>
  <c r="T235" i="1"/>
  <c r="L236" i="1" a="1"/>
  <c r="L236" i="1" s="1"/>
  <c r="AF229" i="1"/>
  <c r="AG250" i="1" s="1"/>
  <c r="AC230" i="1"/>
  <c r="AA231" i="1"/>
  <c r="V317" i="1"/>
  <c r="S233" i="1"/>
  <c r="H234" i="1"/>
  <c r="W316" i="1"/>
  <c r="AE230" i="1"/>
  <c r="U233" i="1"/>
  <c r="X233" i="1" s="1"/>
  <c r="Y233" i="1" s="1"/>
  <c r="R234" i="1"/>
  <c r="AG251" i="6" l="1"/>
  <c r="AF251" i="11"/>
  <c r="AE253" i="11"/>
  <c r="AF252" i="11"/>
  <c r="AE254" i="11"/>
  <c r="Z233" i="11"/>
  <c r="AD231" i="11"/>
  <c r="AG252" i="11" s="1"/>
  <c r="AB231" i="11"/>
  <c r="U234" i="11"/>
  <c r="X234" i="11" s="1"/>
  <c r="Y234" i="11" s="1"/>
  <c r="R235" i="11"/>
  <c r="V318" i="11"/>
  <c r="H235" i="11"/>
  <c r="S234" i="11"/>
  <c r="W317" i="11"/>
  <c r="L237" i="11" a="1"/>
  <c r="L237" i="11" s="1"/>
  <c r="T236" i="11"/>
  <c r="AA232" i="11"/>
  <c r="AC231" i="11"/>
  <c r="AE252" i="10"/>
  <c r="AF250" i="10"/>
  <c r="AF249" i="10"/>
  <c r="AE251" i="10"/>
  <c r="Z233" i="10"/>
  <c r="L236" i="10" a="1"/>
  <c r="L236" i="10" s="1"/>
  <c r="T235" i="10"/>
  <c r="V318" i="10"/>
  <c r="H235" i="10"/>
  <c r="S234" i="10"/>
  <c r="U234" i="10"/>
  <c r="X234" i="10" s="1"/>
  <c r="Y234" i="10" s="1"/>
  <c r="R235" i="10"/>
  <c r="W317" i="10"/>
  <c r="AC231" i="10"/>
  <c r="AA232" i="10"/>
  <c r="AD231" i="10"/>
  <c r="AG252" i="10" s="1"/>
  <c r="AB231" i="10"/>
  <c r="AE251" i="9"/>
  <c r="AF249" i="9"/>
  <c r="AF248" i="9"/>
  <c r="AE250" i="9"/>
  <c r="Z233" i="9"/>
  <c r="H235" i="9"/>
  <c r="S234" i="9"/>
  <c r="V318" i="9"/>
  <c r="L236" i="9" a="1"/>
  <c r="L236" i="9" s="1"/>
  <c r="T235" i="9"/>
  <c r="W317" i="9"/>
  <c r="AC231" i="9"/>
  <c r="AA232" i="9"/>
  <c r="U234" i="9"/>
  <c r="X234" i="9" s="1"/>
  <c r="Y234" i="9" s="1"/>
  <c r="R235" i="9"/>
  <c r="AD231" i="9"/>
  <c r="AG252" i="9" s="1"/>
  <c r="AB231" i="9"/>
  <c r="AE231" i="8"/>
  <c r="AF230" i="8"/>
  <c r="AG251" i="8" s="1"/>
  <c r="AE232" i="8"/>
  <c r="Z233" i="8"/>
  <c r="AD231" i="8"/>
  <c r="AB231" i="8"/>
  <c r="W317" i="8"/>
  <c r="R235" i="8"/>
  <c r="U234" i="8"/>
  <c r="X234" i="8" s="1"/>
  <c r="Y234" i="8" s="1"/>
  <c r="V318" i="8"/>
  <c r="H235" i="8"/>
  <c r="S234" i="8"/>
  <c r="AA232" i="8"/>
  <c r="AC231" i="8"/>
  <c r="T236" i="8"/>
  <c r="L237" i="8" a="1"/>
  <c r="L237" i="8" s="1"/>
  <c r="AG251" i="7"/>
  <c r="Z233" i="7"/>
  <c r="U234" i="7"/>
  <c r="X234" i="7" s="1"/>
  <c r="Y234" i="7" s="1"/>
  <c r="R235" i="7"/>
  <c r="L236" i="7" a="1"/>
  <c r="L236" i="7" s="1"/>
  <c r="T235" i="7"/>
  <c r="W317" i="7"/>
  <c r="AC231" i="7"/>
  <c r="AE231" i="7" s="1"/>
  <c r="AF231" i="7" s="1"/>
  <c r="AA232" i="7"/>
  <c r="V318" i="7"/>
  <c r="H235" i="7"/>
  <c r="S234" i="7"/>
  <c r="AD231" i="7"/>
  <c r="AB231" i="7"/>
  <c r="AE232" i="6"/>
  <c r="Z233" i="6"/>
  <c r="U234" i="6"/>
  <c r="X234" i="6" s="1"/>
  <c r="Y234" i="6" s="1"/>
  <c r="R235" i="6"/>
  <c r="W317" i="6"/>
  <c r="L237" i="6" a="1"/>
  <c r="L237" i="6" s="1"/>
  <c r="T236" i="6"/>
  <c r="AA232" i="6"/>
  <c r="AC231" i="6"/>
  <c r="V318" i="6"/>
  <c r="H235" i="6"/>
  <c r="S234" i="6"/>
  <c r="AD231" i="6"/>
  <c r="AG252" i="6" s="1"/>
  <c r="AB231" i="6"/>
  <c r="AG251" i="5"/>
  <c r="Z233" i="5"/>
  <c r="T236" i="5"/>
  <c r="L237" i="5" a="1"/>
  <c r="L237" i="5" s="1"/>
  <c r="AA232" i="5"/>
  <c r="AC231" i="5"/>
  <c r="AE231" i="5" s="1"/>
  <c r="AF231" i="5" s="1"/>
  <c r="AD231" i="5"/>
  <c r="AB231" i="5"/>
  <c r="V318" i="5"/>
  <c r="H235" i="5"/>
  <c r="S234" i="5"/>
  <c r="W317" i="5"/>
  <c r="R235" i="5"/>
  <c r="U234" i="5"/>
  <c r="X234" i="5" s="1"/>
  <c r="Y234" i="5" s="1"/>
  <c r="AF234" i="4"/>
  <c r="AF233" i="4"/>
  <c r="AE235" i="4"/>
  <c r="Z233" i="4"/>
  <c r="AD231" i="4"/>
  <c r="AG252" i="4" s="1"/>
  <c r="AB231" i="4"/>
  <c r="V318" i="4"/>
  <c r="S234" i="4"/>
  <c r="H235" i="4"/>
  <c r="W317" i="4"/>
  <c r="U234" i="4"/>
  <c r="X234" i="4" s="1"/>
  <c r="Y234" i="4" s="1"/>
  <c r="R235" i="4"/>
  <c r="AC231" i="4"/>
  <c r="AA232" i="4"/>
  <c r="T236" i="4"/>
  <c r="L237" i="4" a="1"/>
  <c r="L237" i="4" s="1"/>
  <c r="Z233" i="1"/>
  <c r="AD231" i="1"/>
  <c r="AB231" i="1"/>
  <c r="AF230" i="1"/>
  <c r="AG251" i="1" s="1"/>
  <c r="L237" i="1" a="1"/>
  <c r="L237" i="1" s="1"/>
  <c r="T236" i="1"/>
  <c r="V318" i="1"/>
  <c r="H235" i="1"/>
  <c r="S234" i="1"/>
  <c r="W317" i="1"/>
  <c r="U234" i="1"/>
  <c r="X234" i="1" s="1"/>
  <c r="Y234" i="1" s="1"/>
  <c r="R235" i="1"/>
  <c r="AC231" i="1"/>
  <c r="AE231" i="1" s="1"/>
  <c r="AA232" i="1"/>
  <c r="AF254" i="11" l="1"/>
  <c r="AE256" i="11"/>
  <c r="AF253" i="11"/>
  <c r="AE255" i="11"/>
  <c r="Z234" i="11"/>
  <c r="T237" i="11"/>
  <c r="L238" i="11" a="1"/>
  <c r="L238" i="11" s="1"/>
  <c r="V319" i="11"/>
  <c r="H236" i="11"/>
  <c r="S235" i="11"/>
  <c r="R236" i="11"/>
  <c r="U235" i="11"/>
  <c r="X235" i="11" s="1"/>
  <c r="Y235" i="11" s="1"/>
  <c r="W318" i="11"/>
  <c r="AD232" i="11"/>
  <c r="AG253" i="11" s="1"/>
  <c r="AB232" i="11"/>
  <c r="AA233" i="11"/>
  <c r="AC232" i="11"/>
  <c r="AE253" i="10"/>
  <c r="AF251" i="10"/>
  <c r="AF252" i="10"/>
  <c r="AE254" i="10"/>
  <c r="Z234" i="10"/>
  <c r="R236" i="10"/>
  <c r="U235" i="10"/>
  <c r="X235" i="10" s="1"/>
  <c r="Y235" i="10" s="1"/>
  <c r="V319" i="10"/>
  <c r="H236" i="10"/>
  <c r="S235" i="10"/>
  <c r="W318" i="10"/>
  <c r="L237" i="10" a="1"/>
  <c r="L237" i="10" s="1"/>
  <c r="T236" i="10"/>
  <c r="AA233" i="10"/>
  <c r="AC232" i="10"/>
  <c r="AD232" i="10"/>
  <c r="AG253" i="10" s="1"/>
  <c r="AB232" i="10"/>
  <c r="AF250" i="9"/>
  <c r="AE252" i="9"/>
  <c r="AE253" i="9"/>
  <c r="AF251" i="9"/>
  <c r="Z234" i="9"/>
  <c r="AD232" i="9"/>
  <c r="AG253" i="9" s="1"/>
  <c r="AB232" i="9"/>
  <c r="V319" i="9"/>
  <c r="H236" i="9"/>
  <c r="S235" i="9"/>
  <c r="AC232" i="9"/>
  <c r="AA233" i="9"/>
  <c r="L237" i="9" a="1"/>
  <c r="L237" i="9" s="1"/>
  <c r="T236" i="9"/>
  <c r="W318" i="9"/>
  <c r="U235" i="9"/>
  <c r="X235" i="9" s="1"/>
  <c r="Y235" i="9" s="1"/>
  <c r="R236" i="9"/>
  <c r="AF232" i="8"/>
  <c r="AF231" i="8"/>
  <c r="AG252" i="8" s="1"/>
  <c r="AE233" i="8"/>
  <c r="AF233" i="8" s="1"/>
  <c r="Z234" i="8"/>
  <c r="AB232" i="8"/>
  <c r="AD232" i="8"/>
  <c r="AG253" i="8" s="1"/>
  <c r="V319" i="8"/>
  <c r="S235" i="8"/>
  <c r="H236" i="8"/>
  <c r="T237" i="8"/>
  <c r="L238" i="8" a="1"/>
  <c r="L238" i="8" s="1"/>
  <c r="W318" i="8"/>
  <c r="AC232" i="8"/>
  <c r="AA233" i="8"/>
  <c r="R236" i="8"/>
  <c r="U235" i="8"/>
  <c r="X235" i="8" s="1"/>
  <c r="Y235" i="8" s="1"/>
  <c r="AG252" i="7"/>
  <c r="Z234" i="7"/>
  <c r="V319" i="7"/>
  <c r="H236" i="7"/>
  <c r="S235" i="7"/>
  <c r="W318" i="7"/>
  <c r="AD232" i="7"/>
  <c r="AB232" i="7"/>
  <c r="R236" i="7"/>
  <c r="U235" i="7"/>
  <c r="X235" i="7" s="1"/>
  <c r="Y235" i="7" s="1"/>
  <c r="L237" i="7" a="1"/>
  <c r="L237" i="7" s="1"/>
  <c r="T236" i="7"/>
  <c r="AC232" i="7"/>
  <c r="AE232" i="7" s="1"/>
  <c r="AE233" i="7" s="1"/>
  <c r="AF233" i="7" s="1"/>
  <c r="AA233" i="7"/>
  <c r="AE233" i="6"/>
  <c r="AE234" i="6" s="1"/>
  <c r="AF232" i="6"/>
  <c r="Z234" i="6"/>
  <c r="W318" i="6"/>
  <c r="V319" i="6"/>
  <c r="H236" i="6"/>
  <c r="S235" i="6"/>
  <c r="R236" i="6"/>
  <c r="U235" i="6"/>
  <c r="X235" i="6" s="1"/>
  <c r="Y235" i="6" s="1"/>
  <c r="T237" i="6"/>
  <c r="L238" i="6" a="1"/>
  <c r="L238" i="6" s="1"/>
  <c r="AB232" i="6"/>
  <c r="AD232" i="6"/>
  <c r="AA233" i="6"/>
  <c r="AC232" i="6"/>
  <c r="AG252" i="5"/>
  <c r="Z234" i="5"/>
  <c r="W318" i="5"/>
  <c r="V319" i="5"/>
  <c r="H236" i="5"/>
  <c r="S235" i="5"/>
  <c r="T237" i="5"/>
  <c r="L238" i="5" a="1"/>
  <c r="L238" i="5" s="1"/>
  <c r="R236" i="5"/>
  <c r="U235" i="5"/>
  <c r="X235" i="5" s="1"/>
  <c r="Y235" i="5" s="1"/>
  <c r="AA233" i="5"/>
  <c r="AC232" i="5"/>
  <c r="AE232" i="5" s="1"/>
  <c r="AB232" i="5"/>
  <c r="AD232" i="5"/>
  <c r="AF235" i="4"/>
  <c r="AE236" i="4"/>
  <c r="Z234" i="4"/>
  <c r="V319" i="4"/>
  <c r="H236" i="4"/>
  <c r="S235" i="4"/>
  <c r="W318" i="4"/>
  <c r="U235" i="4"/>
  <c r="X235" i="4" s="1"/>
  <c r="Y235" i="4" s="1"/>
  <c r="R236" i="4"/>
  <c r="AC232" i="4"/>
  <c r="AA233" i="4"/>
  <c r="L238" i="4" a="1"/>
  <c r="L238" i="4" s="1"/>
  <c r="T237" i="4"/>
  <c r="AD232" i="4"/>
  <c r="AG253" i="4" s="1"/>
  <c r="AB232" i="4"/>
  <c r="Z234" i="1"/>
  <c r="V319" i="1"/>
  <c r="H236" i="1"/>
  <c r="S235" i="1"/>
  <c r="W318" i="1"/>
  <c r="AF231" i="1"/>
  <c r="AG252" i="1" s="1"/>
  <c r="AC232" i="1"/>
  <c r="AA233" i="1"/>
  <c r="L238" i="1" a="1"/>
  <c r="L238" i="1" s="1"/>
  <c r="T237" i="1"/>
  <c r="AE232" i="1"/>
  <c r="AE233" i="1" s="1"/>
  <c r="AD232" i="1"/>
  <c r="AB232" i="1"/>
  <c r="U235" i="1"/>
  <c r="X235" i="1" s="1"/>
  <c r="Y235" i="1" s="1"/>
  <c r="R236" i="1"/>
  <c r="AG253" i="6" l="1"/>
  <c r="AF255" i="11"/>
  <c r="AE257" i="11"/>
  <c r="AE258" i="11"/>
  <c r="AF256" i="11"/>
  <c r="Z235" i="11"/>
  <c r="V320" i="11"/>
  <c r="S236" i="11"/>
  <c r="H237" i="11"/>
  <c r="W319" i="11"/>
  <c r="AB233" i="11"/>
  <c r="AD233" i="11"/>
  <c r="AG254" i="11" s="1"/>
  <c r="T238" i="11"/>
  <c r="L239" i="11" a="1"/>
  <c r="L239" i="11" s="1"/>
  <c r="R237" i="11"/>
  <c r="U236" i="11"/>
  <c r="X236" i="11" s="1"/>
  <c r="Y236" i="11" s="1"/>
  <c r="AC233" i="11"/>
  <c r="AA234" i="11"/>
  <c r="AE256" i="10"/>
  <c r="AF254" i="10"/>
  <c r="AF253" i="10"/>
  <c r="AE255" i="10"/>
  <c r="Z235" i="10"/>
  <c r="T237" i="10"/>
  <c r="L238" i="10" a="1"/>
  <c r="L238" i="10" s="1"/>
  <c r="AB233" i="10"/>
  <c r="AD233" i="10"/>
  <c r="AG254" i="10" s="1"/>
  <c r="V320" i="10"/>
  <c r="H237" i="10"/>
  <c r="S236" i="10"/>
  <c r="W319" i="10"/>
  <c r="R237" i="10"/>
  <c r="U236" i="10"/>
  <c r="X236" i="10" s="1"/>
  <c r="Y236" i="10" s="1"/>
  <c r="AA234" i="10"/>
  <c r="AC233" i="10"/>
  <c r="AF253" i="9"/>
  <c r="AE255" i="9"/>
  <c r="AE254" i="9"/>
  <c r="AF252" i="9"/>
  <c r="Z235" i="9"/>
  <c r="L238" i="9" a="1"/>
  <c r="L238" i="9" s="1"/>
  <c r="T237" i="9"/>
  <c r="V320" i="9"/>
  <c r="H237" i="9"/>
  <c r="S236" i="9"/>
  <c r="U236" i="9"/>
  <c r="X236" i="9" s="1"/>
  <c r="Y236" i="9" s="1"/>
  <c r="R237" i="9"/>
  <c r="AD233" i="9"/>
  <c r="AG254" i="9" s="1"/>
  <c r="AB233" i="9"/>
  <c r="W319" i="9"/>
  <c r="AA234" i="9"/>
  <c r="AC233" i="9"/>
  <c r="AE234" i="8"/>
  <c r="Z235" i="8"/>
  <c r="AD233" i="8"/>
  <c r="AG254" i="8" s="1"/>
  <c r="AB233" i="8"/>
  <c r="T238" i="8"/>
  <c r="L239" i="8" a="1"/>
  <c r="L239" i="8" s="1"/>
  <c r="V320" i="8"/>
  <c r="S236" i="8"/>
  <c r="H237" i="8"/>
  <c r="U236" i="8"/>
  <c r="X236" i="8" s="1"/>
  <c r="Y236" i="8" s="1"/>
  <c r="R237" i="8"/>
  <c r="AC233" i="8"/>
  <c r="AA234" i="8"/>
  <c r="W319" i="8"/>
  <c r="AE234" i="7"/>
  <c r="AF232" i="7"/>
  <c r="AG253" i="7" s="1"/>
  <c r="Z235" i="7"/>
  <c r="L238" i="7" a="1"/>
  <c r="L238" i="7" s="1"/>
  <c r="T237" i="7"/>
  <c r="U236" i="7"/>
  <c r="X236" i="7" s="1"/>
  <c r="Y236" i="7" s="1"/>
  <c r="R237" i="7"/>
  <c r="V320" i="7"/>
  <c r="H237" i="7"/>
  <c r="S236" i="7"/>
  <c r="AB233" i="7"/>
  <c r="AD233" i="7"/>
  <c r="AG254" i="7" s="1"/>
  <c r="W319" i="7"/>
  <c r="AC233" i="7"/>
  <c r="AA234" i="7"/>
  <c r="AF234" i="6"/>
  <c r="AF233" i="6"/>
  <c r="AE235" i="6"/>
  <c r="V320" i="6"/>
  <c r="S236" i="6"/>
  <c r="H237" i="6"/>
  <c r="W319" i="6"/>
  <c r="T238" i="6"/>
  <c r="L239" i="6" a="1"/>
  <c r="L239" i="6" s="1"/>
  <c r="Z235" i="6"/>
  <c r="R237" i="6"/>
  <c r="U236" i="6"/>
  <c r="X236" i="6" s="1"/>
  <c r="Y236" i="6" s="1"/>
  <c r="AB233" i="6"/>
  <c r="AD233" i="6"/>
  <c r="AG254" i="6" s="1"/>
  <c r="AC233" i="6"/>
  <c r="AA234" i="6"/>
  <c r="AF232" i="5"/>
  <c r="AG253" i="5" s="1"/>
  <c r="Z235" i="5"/>
  <c r="AD233" i="5"/>
  <c r="AB233" i="5"/>
  <c r="R237" i="5"/>
  <c r="U236" i="5"/>
  <c r="X236" i="5" s="1"/>
  <c r="Y236" i="5" s="1"/>
  <c r="T238" i="5"/>
  <c r="L239" i="5" a="1"/>
  <c r="L239" i="5" s="1"/>
  <c r="V320" i="5"/>
  <c r="S236" i="5"/>
  <c r="H237" i="5"/>
  <c r="W319" i="5"/>
  <c r="AC233" i="5"/>
  <c r="AE233" i="5" s="1"/>
  <c r="AA234" i="5"/>
  <c r="AF236" i="4"/>
  <c r="AE237" i="4"/>
  <c r="Z235" i="4"/>
  <c r="L239" i="4" a="1"/>
  <c r="L239" i="4" s="1"/>
  <c r="T238" i="4"/>
  <c r="V320" i="4"/>
  <c r="H237" i="4"/>
  <c r="S236" i="4"/>
  <c r="AD233" i="4"/>
  <c r="AG254" i="4" s="1"/>
  <c r="AB233" i="4"/>
  <c r="U236" i="4"/>
  <c r="X236" i="4" s="1"/>
  <c r="Y236" i="4" s="1"/>
  <c r="R237" i="4"/>
  <c r="AA234" i="4"/>
  <c r="AC233" i="4"/>
  <c r="W319" i="4"/>
  <c r="AF233" i="1"/>
  <c r="Z235" i="1"/>
  <c r="L239" i="1" a="1"/>
  <c r="L239" i="1" s="1"/>
  <c r="T238" i="1"/>
  <c r="AF232" i="1"/>
  <c r="AG253" i="1" s="1"/>
  <c r="AE234" i="1"/>
  <c r="AD233" i="1"/>
  <c r="AB233" i="1"/>
  <c r="U236" i="1"/>
  <c r="X236" i="1" s="1"/>
  <c r="Y236" i="1" s="1"/>
  <c r="R237" i="1"/>
  <c r="AC233" i="1"/>
  <c r="AA234" i="1"/>
  <c r="V320" i="1"/>
  <c r="H237" i="1"/>
  <c r="S236" i="1"/>
  <c r="W319" i="1"/>
  <c r="AG254" i="1" l="1"/>
  <c r="AE260" i="11"/>
  <c r="AF258" i="11"/>
  <c r="AF257" i="11"/>
  <c r="AE259" i="11"/>
  <c r="Z236" i="11"/>
  <c r="T239" i="11"/>
  <c r="L240" i="11" a="1"/>
  <c r="L240" i="11" s="1"/>
  <c r="V321" i="11"/>
  <c r="S237" i="11"/>
  <c r="H238" i="11"/>
  <c r="AD234" i="11"/>
  <c r="AG255" i="11" s="1"/>
  <c r="AB234" i="11"/>
  <c r="W320" i="11"/>
  <c r="AC234" i="11"/>
  <c r="AA235" i="11"/>
  <c r="U237" i="11"/>
  <c r="X237" i="11" s="1"/>
  <c r="Y237" i="11" s="1"/>
  <c r="R238" i="11"/>
  <c r="AF255" i="10"/>
  <c r="AE257" i="10"/>
  <c r="AE258" i="10"/>
  <c r="AF256" i="10"/>
  <c r="Z236" i="10"/>
  <c r="V321" i="10"/>
  <c r="S237" i="10"/>
  <c r="H238" i="10"/>
  <c r="R238" i="10"/>
  <c r="U237" i="10"/>
  <c r="X237" i="10" s="1"/>
  <c r="Y237" i="10" s="1"/>
  <c r="W320" i="10"/>
  <c r="AD234" i="10"/>
  <c r="AG255" i="10" s="1"/>
  <c r="AB234" i="10"/>
  <c r="AC234" i="10"/>
  <c r="AA235" i="10"/>
  <c r="T238" i="10"/>
  <c r="L239" i="10" a="1"/>
  <c r="L239" i="10" s="1"/>
  <c r="AF254" i="9"/>
  <c r="AE256" i="9"/>
  <c r="AE257" i="9"/>
  <c r="AF255" i="9"/>
  <c r="Z236" i="9"/>
  <c r="W320" i="9"/>
  <c r="L239" i="9" a="1"/>
  <c r="L239" i="9" s="1"/>
  <c r="T238" i="9"/>
  <c r="AB234" i="9"/>
  <c r="AD234" i="9"/>
  <c r="AG255" i="9" s="1"/>
  <c r="AA235" i="9"/>
  <c r="AC234" i="9"/>
  <c r="U237" i="9"/>
  <c r="X237" i="9" s="1"/>
  <c r="Y237" i="9" s="1"/>
  <c r="R238" i="9"/>
  <c r="V321" i="9"/>
  <c r="H238" i="9"/>
  <c r="S237" i="9"/>
  <c r="AE235" i="8"/>
  <c r="AE236" i="8"/>
  <c r="AF234" i="8"/>
  <c r="Z236" i="8"/>
  <c r="U237" i="8"/>
  <c r="X237" i="8" s="1"/>
  <c r="Y237" i="8" s="1"/>
  <c r="R238" i="8"/>
  <c r="AD234" i="8"/>
  <c r="AG255" i="8" s="1"/>
  <c r="AB234" i="8"/>
  <c r="L240" i="8" a="1"/>
  <c r="L240" i="8" s="1"/>
  <c r="T239" i="8"/>
  <c r="AC234" i="8"/>
  <c r="AA235" i="8"/>
  <c r="V321" i="8"/>
  <c r="H238" i="8"/>
  <c r="S237" i="8"/>
  <c r="W320" i="8"/>
  <c r="AF234" i="7"/>
  <c r="AE235" i="7"/>
  <c r="AE236" i="7" s="1"/>
  <c r="Z236" i="7"/>
  <c r="T238" i="7"/>
  <c r="L239" i="7" a="1"/>
  <c r="L239" i="7" s="1"/>
  <c r="W320" i="7"/>
  <c r="R238" i="7"/>
  <c r="U237" i="7"/>
  <c r="X237" i="7" s="1"/>
  <c r="Y237" i="7" s="1"/>
  <c r="AC234" i="7"/>
  <c r="AA235" i="7"/>
  <c r="V321" i="7"/>
  <c r="H238" i="7"/>
  <c r="S237" i="7"/>
  <c r="AD234" i="7"/>
  <c r="AB234" i="7"/>
  <c r="AF235" i="6"/>
  <c r="AE236" i="6"/>
  <c r="Z236" i="6"/>
  <c r="AC234" i="6"/>
  <c r="AA235" i="6"/>
  <c r="U237" i="6"/>
  <c r="X237" i="6" s="1"/>
  <c r="Y237" i="6" s="1"/>
  <c r="R238" i="6"/>
  <c r="W320" i="6"/>
  <c r="T239" i="6"/>
  <c r="L240" i="6" a="1"/>
  <c r="L240" i="6" s="1"/>
  <c r="AD234" i="6"/>
  <c r="AG255" i="6" s="1"/>
  <c r="AB234" i="6"/>
  <c r="V321" i="6"/>
  <c r="S237" i="6"/>
  <c r="H238" i="6"/>
  <c r="AF233" i="5"/>
  <c r="AG254" i="5" s="1"/>
  <c r="Z236" i="5"/>
  <c r="V321" i="5"/>
  <c r="S237" i="5"/>
  <c r="H238" i="5"/>
  <c r="L240" i="5" a="1"/>
  <c r="L240" i="5" s="1"/>
  <c r="T239" i="5"/>
  <c r="W320" i="5"/>
  <c r="U237" i="5"/>
  <c r="X237" i="5" s="1"/>
  <c r="Y237" i="5" s="1"/>
  <c r="R238" i="5"/>
  <c r="AC234" i="5"/>
  <c r="AE234" i="5" s="1"/>
  <c r="AF234" i="5" s="1"/>
  <c r="AA235" i="5"/>
  <c r="AD234" i="5"/>
  <c r="AB234" i="5"/>
  <c r="AF237" i="4"/>
  <c r="AE238" i="4"/>
  <c r="Z236" i="4"/>
  <c r="R238" i="4"/>
  <c r="U237" i="4"/>
  <c r="X237" i="4" s="1"/>
  <c r="Y237" i="4" s="1"/>
  <c r="AD234" i="4"/>
  <c r="AG255" i="4" s="1"/>
  <c r="AB234" i="4"/>
  <c r="W320" i="4"/>
  <c r="V321" i="4"/>
  <c r="H238" i="4"/>
  <c r="S237" i="4"/>
  <c r="L240" i="4" a="1"/>
  <c r="L240" i="4" s="1"/>
  <c r="T239" i="4"/>
  <c r="AC234" i="4"/>
  <c r="AA235" i="4"/>
  <c r="Z236" i="1"/>
  <c r="W320" i="1"/>
  <c r="U237" i="1"/>
  <c r="X237" i="1" s="1"/>
  <c r="Y237" i="1" s="1"/>
  <c r="R238" i="1"/>
  <c r="AF234" i="1"/>
  <c r="AD234" i="1"/>
  <c r="AB234" i="1"/>
  <c r="L240" i="1" a="1"/>
  <c r="L240" i="1" s="1"/>
  <c r="T239" i="1"/>
  <c r="AC234" i="1"/>
  <c r="AA235" i="1"/>
  <c r="AE235" i="1"/>
  <c r="V321" i="1"/>
  <c r="H238" i="1"/>
  <c r="S237" i="1"/>
  <c r="AG255" i="1" l="1"/>
  <c r="AG255" i="7"/>
  <c r="AE261" i="11"/>
  <c r="AF259" i="11"/>
  <c r="AF260" i="11"/>
  <c r="AE262" i="11"/>
  <c r="Z237" i="11"/>
  <c r="W321" i="11"/>
  <c r="L241" i="11" a="1"/>
  <c r="L241" i="11" s="1"/>
  <c r="T240" i="11"/>
  <c r="U238" i="11"/>
  <c r="X238" i="11" s="1"/>
  <c r="Y238" i="11" s="1"/>
  <c r="R239" i="11"/>
  <c r="AC235" i="11"/>
  <c r="AA236" i="11"/>
  <c r="V322" i="11"/>
  <c r="H239" i="11"/>
  <c r="S238" i="11"/>
  <c r="AD235" i="11"/>
  <c r="AG256" i="11" s="1"/>
  <c r="AB235" i="11"/>
  <c r="AF258" i="10"/>
  <c r="AE260" i="10"/>
  <c r="AE259" i="10"/>
  <c r="AF257" i="10"/>
  <c r="Z237" i="10"/>
  <c r="AD235" i="10"/>
  <c r="AG256" i="10" s="1"/>
  <c r="AB235" i="10"/>
  <c r="V322" i="10"/>
  <c r="S238" i="10"/>
  <c r="H239" i="10"/>
  <c r="W321" i="10"/>
  <c r="U238" i="10"/>
  <c r="X238" i="10" s="1"/>
  <c r="Y238" i="10" s="1"/>
  <c r="R239" i="10"/>
  <c r="AC235" i="10"/>
  <c r="AA236" i="10"/>
  <c r="T239" i="10"/>
  <c r="L240" i="10" a="1"/>
  <c r="L240" i="10" s="1"/>
  <c r="AF257" i="9"/>
  <c r="AE259" i="9"/>
  <c r="AE258" i="9"/>
  <c r="AF256" i="9"/>
  <c r="Z237" i="9"/>
  <c r="R239" i="9"/>
  <c r="U238" i="9"/>
  <c r="X238" i="9" s="1"/>
  <c r="Y238" i="9" s="1"/>
  <c r="AD235" i="9"/>
  <c r="AG256" i="9" s="1"/>
  <c r="AB235" i="9"/>
  <c r="L240" i="9" a="1"/>
  <c r="L240" i="9" s="1"/>
  <c r="T239" i="9"/>
  <c r="V322" i="9"/>
  <c r="H239" i="9"/>
  <c r="S238" i="9"/>
  <c r="AA236" i="9"/>
  <c r="AC235" i="9"/>
  <c r="W321" i="9"/>
  <c r="AF236" i="8"/>
  <c r="AE238" i="8"/>
  <c r="AE237" i="8"/>
  <c r="AF235" i="8"/>
  <c r="Z237" i="8"/>
  <c r="AD235" i="8"/>
  <c r="AG256" i="8" s="1"/>
  <c r="AB235" i="8"/>
  <c r="V322" i="8"/>
  <c r="H239" i="8"/>
  <c r="S238" i="8"/>
  <c r="L241" i="8" a="1"/>
  <c r="L241" i="8" s="1"/>
  <c r="T240" i="8"/>
  <c r="U238" i="8"/>
  <c r="X238" i="8" s="1"/>
  <c r="Y238" i="8" s="1"/>
  <c r="R239" i="8"/>
  <c r="W321" i="8"/>
  <c r="AC235" i="8"/>
  <c r="AA236" i="8"/>
  <c r="AE238" i="7"/>
  <c r="AF236" i="7"/>
  <c r="AE237" i="7"/>
  <c r="AF235" i="7"/>
  <c r="Z237" i="7"/>
  <c r="W321" i="7"/>
  <c r="V322" i="7"/>
  <c r="H239" i="7"/>
  <c r="S238" i="7"/>
  <c r="U238" i="7"/>
  <c r="X238" i="7" s="1"/>
  <c r="Y238" i="7" s="1"/>
  <c r="R239" i="7"/>
  <c r="AD235" i="7"/>
  <c r="AB235" i="7"/>
  <c r="AA236" i="7"/>
  <c r="AC235" i="7"/>
  <c r="L240" i="7" a="1"/>
  <c r="L240" i="7" s="1"/>
  <c r="T239" i="7"/>
  <c r="AF236" i="6"/>
  <c r="AE237" i="6"/>
  <c r="Z237" i="6"/>
  <c r="L241" i="6" a="1"/>
  <c r="L241" i="6" s="1"/>
  <c r="T240" i="6"/>
  <c r="AD235" i="6"/>
  <c r="AG256" i="6" s="1"/>
  <c r="AB235" i="6"/>
  <c r="AC235" i="6"/>
  <c r="AA236" i="6"/>
  <c r="W321" i="6"/>
  <c r="U238" i="6"/>
  <c r="X238" i="6" s="1"/>
  <c r="Y238" i="6" s="1"/>
  <c r="R239" i="6"/>
  <c r="V322" i="6"/>
  <c r="H239" i="6"/>
  <c r="S238" i="6"/>
  <c r="AG255" i="5"/>
  <c r="Z237" i="5"/>
  <c r="AD235" i="5"/>
  <c r="AB235" i="5"/>
  <c r="U238" i="5"/>
  <c r="X238" i="5" s="1"/>
  <c r="Y238" i="5" s="1"/>
  <c r="R239" i="5"/>
  <c r="V322" i="5"/>
  <c r="H239" i="5"/>
  <c r="S238" i="5"/>
  <c r="AC235" i="5"/>
  <c r="AE235" i="5" s="1"/>
  <c r="AA236" i="5"/>
  <c r="L241" i="5" a="1"/>
  <c r="L241" i="5" s="1"/>
  <c r="T240" i="5"/>
  <c r="W321" i="5"/>
  <c r="AF238" i="4"/>
  <c r="AE239" i="4"/>
  <c r="Z237" i="4"/>
  <c r="T240" i="4"/>
  <c r="L241" i="4" a="1"/>
  <c r="L241" i="4" s="1"/>
  <c r="W321" i="4"/>
  <c r="AD235" i="4"/>
  <c r="AG256" i="4" s="1"/>
  <c r="AB235" i="4"/>
  <c r="U238" i="4"/>
  <c r="X238" i="4" s="1"/>
  <c r="Y238" i="4" s="1"/>
  <c r="R239" i="4"/>
  <c r="AC235" i="4"/>
  <c r="AA236" i="4"/>
  <c r="V322" i="4"/>
  <c r="S238" i="4"/>
  <c r="H239" i="4"/>
  <c r="Z237" i="1"/>
  <c r="AF235" i="1"/>
  <c r="AB235" i="1"/>
  <c r="AD235" i="1"/>
  <c r="T240" i="1"/>
  <c r="L241" i="1" a="1"/>
  <c r="L241" i="1" s="1"/>
  <c r="R239" i="1"/>
  <c r="U238" i="1"/>
  <c r="X238" i="1" s="1"/>
  <c r="Y238" i="1" s="1"/>
  <c r="AA236" i="1"/>
  <c r="AC235" i="1"/>
  <c r="W321" i="1"/>
  <c r="AE236" i="1"/>
  <c r="V322" i="1"/>
  <c r="H239" i="1"/>
  <c r="S238" i="1"/>
  <c r="AG256" i="1" l="1"/>
  <c r="AG256" i="7"/>
  <c r="AF262" i="11"/>
  <c r="AE264" i="11"/>
  <c r="AF261" i="11"/>
  <c r="AE263" i="11"/>
  <c r="Z238" i="11"/>
  <c r="U239" i="11"/>
  <c r="X239" i="11" s="1"/>
  <c r="Y239" i="11" s="1"/>
  <c r="R240" i="11"/>
  <c r="W322" i="11"/>
  <c r="V323" i="11"/>
  <c r="H240" i="11"/>
  <c r="S239" i="11"/>
  <c r="L242" i="11" a="1"/>
  <c r="L242" i="11" s="1"/>
  <c r="T241" i="11"/>
  <c r="AC236" i="11"/>
  <c r="AA237" i="11"/>
  <c r="AD236" i="11"/>
  <c r="AG257" i="11" s="1"/>
  <c r="AB236" i="11"/>
  <c r="AE261" i="10"/>
  <c r="AF259" i="10"/>
  <c r="AF260" i="10"/>
  <c r="AE262" i="10"/>
  <c r="Z238" i="10"/>
  <c r="W322" i="10"/>
  <c r="U239" i="10"/>
  <c r="X239" i="10" s="1"/>
  <c r="Y239" i="10" s="1"/>
  <c r="R240" i="10"/>
  <c r="L241" i="10" a="1"/>
  <c r="L241" i="10" s="1"/>
  <c r="T240" i="10"/>
  <c r="AC236" i="10"/>
  <c r="AA237" i="10"/>
  <c r="V323" i="10"/>
  <c r="H240" i="10"/>
  <c r="S239" i="10"/>
  <c r="AD236" i="10"/>
  <c r="AG257" i="10" s="1"/>
  <c r="AB236" i="10"/>
  <c r="AF258" i="9"/>
  <c r="AE260" i="9"/>
  <c r="AE261" i="9"/>
  <c r="AF259" i="9"/>
  <c r="Z238" i="9"/>
  <c r="V323" i="9"/>
  <c r="S239" i="9"/>
  <c r="H240" i="9"/>
  <c r="R240" i="9"/>
  <c r="U239" i="9"/>
  <c r="X239" i="9" s="1"/>
  <c r="Y239" i="9" s="1"/>
  <c r="AB236" i="9"/>
  <c r="AD236" i="9"/>
  <c r="AG257" i="9" s="1"/>
  <c r="W322" i="9"/>
  <c r="AC236" i="9"/>
  <c r="AA237" i="9"/>
  <c r="T240" i="9"/>
  <c r="L241" i="9" a="1"/>
  <c r="L241" i="9" s="1"/>
  <c r="AF237" i="8"/>
  <c r="AE239" i="8"/>
  <c r="AE240" i="8"/>
  <c r="AF238" i="8"/>
  <c r="Z238" i="8"/>
  <c r="U239" i="8"/>
  <c r="X239" i="8" s="1"/>
  <c r="Y239" i="8" s="1"/>
  <c r="R240" i="8"/>
  <c r="AD236" i="8"/>
  <c r="AG257" i="8" s="1"/>
  <c r="AB236" i="8"/>
  <c r="W322" i="8"/>
  <c r="AC236" i="8"/>
  <c r="AA237" i="8"/>
  <c r="L242" i="8" a="1"/>
  <c r="L242" i="8" s="1"/>
  <c r="T241" i="8"/>
  <c r="V323" i="8"/>
  <c r="H240" i="8"/>
  <c r="S239" i="8"/>
  <c r="AF237" i="7"/>
  <c r="AE239" i="7"/>
  <c r="AE240" i="7"/>
  <c r="AF238" i="7"/>
  <c r="Z238" i="7"/>
  <c r="AD236" i="7"/>
  <c r="AG257" i="7" s="1"/>
  <c r="AB236" i="7"/>
  <c r="L241" i="7" a="1"/>
  <c r="L241" i="7" s="1"/>
  <c r="T240" i="7"/>
  <c r="U239" i="7"/>
  <c r="X239" i="7" s="1"/>
  <c r="Y239" i="7" s="1"/>
  <c r="R240" i="7"/>
  <c r="V323" i="7"/>
  <c r="H240" i="7"/>
  <c r="S239" i="7"/>
  <c r="AC236" i="7"/>
  <c r="AA237" i="7"/>
  <c r="W322" i="7"/>
  <c r="AF237" i="6"/>
  <c r="AE239" i="6"/>
  <c r="AE238" i="6"/>
  <c r="Z238" i="6"/>
  <c r="AD236" i="6"/>
  <c r="AG257" i="6" s="1"/>
  <c r="AB236" i="6"/>
  <c r="L242" i="6" a="1"/>
  <c r="L242" i="6" s="1"/>
  <c r="T241" i="6"/>
  <c r="V323" i="6"/>
  <c r="H240" i="6"/>
  <c r="S239" i="6"/>
  <c r="AC236" i="6"/>
  <c r="AA237" i="6"/>
  <c r="U239" i="6"/>
  <c r="X239" i="6" s="1"/>
  <c r="Y239" i="6" s="1"/>
  <c r="R240" i="6"/>
  <c r="W322" i="6"/>
  <c r="AF235" i="5"/>
  <c r="AG256" i="5" s="1"/>
  <c r="Z238" i="5"/>
  <c r="L242" i="5" a="1"/>
  <c r="L242" i="5" s="1"/>
  <c r="T241" i="5"/>
  <c r="AD236" i="5"/>
  <c r="AB236" i="5"/>
  <c r="W322" i="5"/>
  <c r="AC236" i="5"/>
  <c r="AE236" i="5" s="1"/>
  <c r="AA237" i="5"/>
  <c r="V323" i="5"/>
  <c r="H240" i="5"/>
  <c r="S239" i="5"/>
  <c r="U239" i="5"/>
  <c r="X239" i="5" s="1"/>
  <c r="Y239" i="5" s="1"/>
  <c r="R240" i="5"/>
  <c r="AF239" i="4"/>
  <c r="AE240" i="4"/>
  <c r="Z238" i="4"/>
  <c r="R240" i="4"/>
  <c r="U239" i="4"/>
  <c r="X239" i="4" s="1"/>
  <c r="Y239" i="4" s="1"/>
  <c r="AD236" i="4"/>
  <c r="AG257" i="4" s="1"/>
  <c r="AB236" i="4"/>
  <c r="V323" i="4"/>
  <c r="H240" i="4"/>
  <c r="S239" i="4"/>
  <c r="AA237" i="4"/>
  <c r="AC236" i="4"/>
  <c r="L242" i="4" a="1"/>
  <c r="L242" i="4" s="1"/>
  <c r="T241" i="4"/>
  <c r="W322" i="4"/>
  <c r="Z238" i="1"/>
  <c r="AF236" i="1"/>
  <c r="R240" i="1"/>
  <c r="U239" i="1"/>
  <c r="X239" i="1" s="1"/>
  <c r="Y239" i="1" s="1"/>
  <c r="T241" i="1"/>
  <c r="L242" i="1" a="1"/>
  <c r="L242" i="1" s="1"/>
  <c r="W322" i="1"/>
  <c r="AB236" i="1"/>
  <c r="AD236" i="1"/>
  <c r="AG257" i="1" s="1"/>
  <c r="AA237" i="1"/>
  <c r="AC236" i="1"/>
  <c r="AE237" i="1"/>
  <c r="V323" i="1"/>
  <c r="H240" i="1"/>
  <c r="S239" i="1"/>
  <c r="AF263" i="11" l="1"/>
  <c r="AE265" i="11"/>
  <c r="AF264" i="11"/>
  <c r="AE266" i="11"/>
  <c r="Z239" i="11"/>
  <c r="V324" i="11"/>
  <c r="H241" i="11"/>
  <c r="S240" i="11"/>
  <c r="W323" i="11"/>
  <c r="U240" i="11"/>
  <c r="X240" i="11" s="1"/>
  <c r="Y240" i="11" s="1"/>
  <c r="R241" i="11"/>
  <c r="L243" i="11" a="1"/>
  <c r="L243" i="11" s="1"/>
  <c r="T242" i="11"/>
  <c r="AC237" i="11"/>
  <c r="AA238" i="11"/>
  <c r="AD237" i="11"/>
  <c r="AG258" i="11" s="1"/>
  <c r="AB237" i="11"/>
  <c r="AE264" i="10"/>
  <c r="AF262" i="10"/>
  <c r="AE263" i="10"/>
  <c r="AF261" i="10"/>
  <c r="Z239" i="10"/>
  <c r="V324" i="10"/>
  <c r="H241" i="10"/>
  <c r="S240" i="10"/>
  <c r="AD237" i="10"/>
  <c r="AG258" i="10" s="1"/>
  <c r="AB237" i="10"/>
  <c r="L242" i="10" a="1"/>
  <c r="L242" i="10" s="1"/>
  <c r="T241" i="10"/>
  <c r="U240" i="10"/>
  <c r="X240" i="10" s="1"/>
  <c r="Y240" i="10" s="1"/>
  <c r="R241" i="10"/>
  <c r="W323" i="10"/>
  <c r="AC237" i="10"/>
  <c r="AA238" i="10"/>
  <c r="AE263" i="9"/>
  <c r="AF261" i="9"/>
  <c r="AE262" i="9"/>
  <c r="AF260" i="9"/>
  <c r="Z239" i="9"/>
  <c r="V324" i="9"/>
  <c r="S240" i="9"/>
  <c r="H241" i="9"/>
  <c r="T241" i="9"/>
  <c r="L242" i="9" a="1"/>
  <c r="L242" i="9" s="1"/>
  <c r="W323" i="9"/>
  <c r="U240" i="9"/>
  <c r="X240" i="9" s="1"/>
  <c r="Y240" i="9" s="1"/>
  <c r="R241" i="9"/>
  <c r="AC237" i="9"/>
  <c r="AA238" i="9"/>
  <c r="AD237" i="9"/>
  <c r="AG258" i="9" s="1"/>
  <c r="AB237" i="9"/>
  <c r="AE242" i="8"/>
  <c r="AF240" i="8"/>
  <c r="AF239" i="8"/>
  <c r="AE241" i="8"/>
  <c r="Z239" i="8"/>
  <c r="L243" i="8" a="1"/>
  <c r="L243" i="8" s="1"/>
  <c r="T242" i="8"/>
  <c r="AD237" i="8"/>
  <c r="AG258" i="8" s="1"/>
  <c r="AB237" i="8"/>
  <c r="U240" i="8"/>
  <c r="X240" i="8" s="1"/>
  <c r="Y240" i="8" s="1"/>
  <c r="R241" i="8"/>
  <c r="V324" i="8"/>
  <c r="H241" i="8"/>
  <c r="S240" i="8"/>
  <c r="AC237" i="8"/>
  <c r="AA238" i="8"/>
  <c r="W323" i="8"/>
  <c r="AF240" i="7"/>
  <c r="AE242" i="7"/>
  <c r="AE241" i="7"/>
  <c r="AF239" i="7"/>
  <c r="Z239" i="7"/>
  <c r="AD237" i="7"/>
  <c r="AG258" i="7" s="1"/>
  <c r="AB237" i="7"/>
  <c r="W323" i="7"/>
  <c r="V324" i="7"/>
  <c r="H241" i="7"/>
  <c r="S240" i="7"/>
  <c r="T241" i="7"/>
  <c r="L242" i="7" a="1"/>
  <c r="L242" i="7" s="1"/>
  <c r="AC237" i="7"/>
  <c r="AA238" i="7"/>
  <c r="R241" i="7"/>
  <c r="U240" i="7"/>
  <c r="X240" i="7" s="1"/>
  <c r="Y240" i="7" s="1"/>
  <c r="AE240" i="6"/>
  <c r="AF238" i="6"/>
  <c r="AE241" i="6"/>
  <c r="AF239" i="6"/>
  <c r="Z239" i="6"/>
  <c r="W323" i="6"/>
  <c r="L243" i="6" a="1"/>
  <c r="L243" i="6" s="1"/>
  <c r="T242" i="6"/>
  <c r="AD237" i="6"/>
  <c r="AG258" i="6" s="1"/>
  <c r="AB237" i="6"/>
  <c r="AC237" i="6"/>
  <c r="AA238" i="6"/>
  <c r="V324" i="6"/>
  <c r="H241" i="6"/>
  <c r="S240" i="6"/>
  <c r="U240" i="6"/>
  <c r="X240" i="6" s="1"/>
  <c r="Y240" i="6" s="1"/>
  <c r="R241" i="6"/>
  <c r="AF236" i="5"/>
  <c r="AG257" i="5"/>
  <c r="Z239" i="5"/>
  <c r="L243" i="5" a="1"/>
  <c r="L243" i="5" s="1"/>
  <c r="T242" i="5"/>
  <c r="W323" i="5"/>
  <c r="AC237" i="5"/>
  <c r="AE237" i="5" s="1"/>
  <c r="AF237" i="5" s="1"/>
  <c r="AA238" i="5"/>
  <c r="V324" i="5"/>
  <c r="H241" i="5"/>
  <c r="S240" i="5"/>
  <c r="AD237" i="5"/>
  <c r="AB237" i="5"/>
  <c r="U240" i="5"/>
  <c r="X240" i="5" s="1"/>
  <c r="Y240" i="5" s="1"/>
  <c r="R241" i="5"/>
  <c r="AF240" i="4"/>
  <c r="AE241" i="4"/>
  <c r="AE242" i="4" s="1"/>
  <c r="Z239" i="4"/>
  <c r="W323" i="4"/>
  <c r="L243" i="4" a="1"/>
  <c r="L243" i="4" s="1"/>
  <c r="T242" i="4"/>
  <c r="AD237" i="4"/>
  <c r="AG258" i="4" s="1"/>
  <c r="AB237" i="4"/>
  <c r="AA238" i="4"/>
  <c r="AC237" i="4"/>
  <c r="V324" i="4"/>
  <c r="S240" i="4"/>
  <c r="H241" i="4"/>
  <c r="R241" i="4"/>
  <c r="U240" i="4"/>
  <c r="X240" i="4" s="1"/>
  <c r="Y240" i="4" s="1"/>
  <c r="Z239" i="1"/>
  <c r="AF237" i="1"/>
  <c r="T242" i="1"/>
  <c r="L243" i="1" a="1"/>
  <c r="L243" i="1" s="1"/>
  <c r="AD237" i="1"/>
  <c r="AB237" i="1"/>
  <c r="R241" i="1"/>
  <c r="U240" i="1"/>
  <c r="X240" i="1" s="1"/>
  <c r="Y240" i="1" s="1"/>
  <c r="AC237" i="1"/>
  <c r="AA238" i="1"/>
  <c r="W323" i="1"/>
  <c r="AE238" i="1"/>
  <c r="V324" i="1"/>
  <c r="S240" i="1"/>
  <c r="H241" i="1"/>
  <c r="AF266" i="11" l="1"/>
  <c r="AE268" i="11"/>
  <c r="AE267" i="11"/>
  <c r="AF265" i="11"/>
  <c r="Z240" i="11"/>
  <c r="L244" i="11" a="1"/>
  <c r="L244" i="11" s="1"/>
  <c r="T243" i="11"/>
  <c r="V325" i="11"/>
  <c r="H242" i="11"/>
  <c r="S241" i="11"/>
  <c r="W324" i="11"/>
  <c r="U241" i="11"/>
  <c r="X241" i="11" s="1"/>
  <c r="Y241" i="11" s="1"/>
  <c r="R242" i="11"/>
  <c r="AC238" i="11"/>
  <c r="AA239" i="11"/>
  <c r="AD238" i="11"/>
  <c r="AG259" i="11" s="1"/>
  <c r="AB238" i="11"/>
  <c r="AE265" i="10"/>
  <c r="AF263" i="10"/>
  <c r="AF264" i="10"/>
  <c r="AE266" i="10"/>
  <c r="Z240" i="10"/>
  <c r="V325" i="10"/>
  <c r="H242" i="10"/>
  <c r="S241" i="10"/>
  <c r="U241" i="10"/>
  <c r="X241" i="10" s="1"/>
  <c r="Y241" i="10" s="1"/>
  <c r="R242" i="10"/>
  <c r="W324" i="10"/>
  <c r="L243" i="10" a="1"/>
  <c r="L243" i="10" s="1"/>
  <c r="T242" i="10"/>
  <c r="AC238" i="10"/>
  <c r="AA239" i="10"/>
  <c r="AD238" i="10"/>
  <c r="AG259" i="10" s="1"/>
  <c r="AB238" i="10"/>
  <c r="AF262" i="9"/>
  <c r="AE264" i="9"/>
  <c r="AE265" i="9"/>
  <c r="AF263" i="9"/>
  <c r="Z240" i="9"/>
  <c r="AD238" i="9"/>
  <c r="AG259" i="9" s="1"/>
  <c r="AB238" i="9"/>
  <c r="W324" i="9"/>
  <c r="V325" i="9"/>
  <c r="H242" i="9"/>
  <c r="S241" i="9"/>
  <c r="U241" i="9"/>
  <c r="X241" i="9" s="1"/>
  <c r="Y241" i="9" s="1"/>
  <c r="R242" i="9"/>
  <c r="T242" i="9"/>
  <c r="L243" i="9" a="1"/>
  <c r="L243" i="9" s="1"/>
  <c r="AC238" i="9"/>
  <c r="AA239" i="9"/>
  <c r="AE243" i="8"/>
  <c r="AF241" i="8"/>
  <c r="AE244" i="8"/>
  <c r="AF242" i="8"/>
  <c r="Z240" i="8"/>
  <c r="W324" i="8"/>
  <c r="V325" i="8"/>
  <c r="H242" i="8"/>
  <c r="S241" i="8"/>
  <c r="L244" i="8" a="1"/>
  <c r="L244" i="8" s="1"/>
  <c r="T243" i="8"/>
  <c r="AA239" i="8"/>
  <c r="AC238" i="8"/>
  <c r="U241" i="8"/>
  <c r="X241" i="8" s="1"/>
  <c r="Y241" i="8" s="1"/>
  <c r="R242" i="8"/>
  <c r="AD238" i="8"/>
  <c r="AG259" i="8" s="1"/>
  <c r="AB238" i="8"/>
  <c r="AE243" i="7"/>
  <c r="AF241" i="7"/>
  <c r="AE244" i="7"/>
  <c r="AF242" i="7"/>
  <c r="Z240" i="7"/>
  <c r="AB238" i="7"/>
  <c r="AD238" i="7"/>
  <c r="AG259" i="7" s="1"/>
  <c r="T242" i="7"/>
  <c r="L243" i="7" a="1"/>
  <c r="L243" i="7" s="1"/>
  <c r="W324" i="7"/>
  <c r="U241" i="7"/>
  <c r="X241" i="7" s="1"/>
  <c r="Y241" i="7" s="1"/>
  <c r="R242" i="7"/>
  <c r="V325" i="7"/>
  <c r="H242" i="7"/>
  <c r="S241" i="7"/>
  <c r="AA239" i="7"/>
  <c r="AC238" i="7"/>
  <c r="AE243" i="6"/>
  <c r="AF241" i="6"/>
  <c r="AF240" i="6"/>
  <c r="AE242" i="6"/>
  <c r="Z240" i="6"/>
  <c r="AD238" i="6"/>
  <c r="AG259" i="6" s="1"/>
  <c r="AB238" i="6"/>
  <c r="W324" i="6"/>
  <c r="V325" i="6"/>
  <c r="H242" i="6"/>
  <c r="S241" i="6"/>
  <c r="U241" i="6"/>
  <c r="X241" i="6" s="1"/>
  <c r="Y241" i="6" s="1"/>
  <c r="R242" i="6"/>
  <c r="AC238" i="6"/>
  <c r="AA239" i="6"/>
  <c r="T243" i="6"/>
  <c r="L244" i="6" a="1"/>
  <c r="L244" i="6" s="1"/>
  <c r="AG258" i="5"/>
  <c r="Z240" i="5"/>
  <c r="V325" i="5"/>
  <c r="H242" i="5"/>
  <c r="S241" i="5"/>
  <c r="AD238" i="5"/>
  <c r="AB238" i="5"/>
  <c r="W324" i="5"/>
  <c r="AC238" i="5"/>
  <c r="AE238" i="5" s="1"/>
  <c r="AA239" i="5"/>
  <c r="L244" i="5" a="1"/>
  <c r="L244" i="5" s="1"/>
  <c r="T243" i="5"/>
  <c r="U241" i="5"/>
  <c r="X241" i="5" s="1"/>
  <c r="Y241" i="5" s="1"/>
  <c r="R242" i="5"/>
  <c r="AF241" i="4"/>
  <c r="AE243" i="4"/>
  <c r="AF242" i="4"/>
  <c r="AE244" i="4"/>
  <c r="Z240" i="4"/>
  <c r="AB238" i="4"/>
  <c r="AD238" i="4"/>
  <c r="AG259" i="4" s="1"/>
  <c r="L244" i="4" a="1"/>
  <c r="L244" i="4" s="1"/>
  <c r="T243" i="4"/>
  <c r="U241" i="4"/>
  <c r="X241" i="4" s="1"/>
  <c r="Y241" i="4" s="1"/>
  <c r="R242" i="4"/>
  <c r="AC238" i="4"/>
  <c r="AA239" i="4"/>
  <c r="V325" i="4"/>
  <c r="H242" i="4"/>
  <c r="S241" i="4"/>
  <c r="W324" i="4"/>
  <c r="Z240" i="1"/>
  <c r="AF238" i="1"/>
  <c r="AD238" i="1"/>
  <c r="AB238" i="1"/>
  <c r="AE239" i="1"/>
  <c r="W324" i="1"/>
  <c r="U241" i="1"/>
  <c r="X241" i="1" s="1"/>
  <c r="Y241" i="1" s="1"/>
  <c r="R242" i="1"/>
  <c r="AG258" i="1"/>
  <c r="V325" i="1"/>
  <c r="S241" i="1"/>
  <c r="H242" i="1"/>
  <c r="AC238" i="1"/>
  <c r="AA239" i="1"/>
  <c r="T243" i="1"/>
  <c r="L244" i="1" a="1"/>
  <c r="L244" i="1" s="1"/>
  <c r="AE269" i="11" l="1"/>
  <c r="AF267" i="11"/>
  <c r="AE270" i="11"/>
  <c r="AF268" i="11"/>
  <c r="Z241" i="11"/>
  <c r="W325" i="11"/>
  <c r="AD239" i="11"/>
  <c r="AG260" i="11" s="1"/>
  <c r="AB239" i="11"/>
  <c r="L245" i="11" a="1"/>
  <c r="L245" i="11" s="1"/>
  <c r="T244" i="11"/>
  <c r="AA240" i="11"/>
  <c r="AC239" i="11"/>
  <c r="U242" i="11"/>
  <c r="X242" i="11" s="1"/>
  <c r="Y242" i="11" s="1"/>
  <c r="R243" i="11"/>
  <c r="V326" i="11"/>
  <c r="H243" i="11"/>
  <c r="S242" i="11"/>
  <c r="AF266" i="10"/>
  <c r="AE268" i="10"/>
  <c r="AF265" i="10"/>
  <c r="AE267" i="10"/>
  <c r="Z241" i="10"/>
  <c r="L244" i="10" a="1"/>
  <c r="L244" i="10" s="1"/>
  <c r="T243" i="10"/>
  <c r="V326" i="10"/>
  <c r="H243" i="10"/>
  <c r="S242" i="10"/>
  <c r="W325" i="10"/>
  <c r="AC239" i="10"/>
  <c r="AA240" i="10"/>
  <c r="U242" i="10"/>
  <c r="X242" i="10" s="1"/>
  <c r="Y242" i="10" s="1"/>
  <c r="R243" i="10"/>
  <c r="AD239" i="10"/>
  <c r="AG260" i="10" s="1"/>
  <c r="AB239" i="10"/>
  <c r="AF265" i="9"/>
  <c r="AE267" i="9"/>
  <c r="AF264" i="9"/>
  <c r="AE266" i="9"/>
  <c r="Z241" i="9"/>
  <c r="W325" i="9"/>
  <c r="AD239" i="9"/>
  <c r="AG260" i="9" s="1"/>
  <c r="AB239" i="9"/>
  <c r="U242" i="9"/>
  <c r="X242" i="9" s="1"/>
  <c r="Y242" i="9" s="1"/>
  <c r="R243" i="9"/>
  <c r="V326" i="9"/>
  <c r="H243" i="9"/>
  <c r="S242" i="9"/>
  <c r="AC239" i="9"/>
  <c r="AA240" i="9"/>
  <c r="L244" i="9" a="1"/>
  <c r="L244" i="9" s="1"/>
  <c r="T243" i="9"/>
  <c r="AF244" i="8"/>
  <c r="AE246" i="8"/>
  <c r="AF243" i="8"/>
  <c r="AE245" i="8"/>
  <c r="Z241" i="8"/>
  <c r="W325" i="8"/>
  <c r="T244" i="8"/>
  <c r="L245" i="8" a="1"/>
  <c r="L245" i="8" s="1"/>
  <c r="AD239" i="8"/>
  <c r="AG260" i="8" s="1"/>
  <c r="AB239" i="8"/>
  <c r="AA240" i="8"/>
  <c r="AC239" i="8"/>
  <c r="V326" i="8"/>
  <c r="H243" i="8"/>
  <c r="S242" i="8"/>
  <c r="R243" i="8"/>
  <c r="U242" i="8"/>
  <c r="X242" i="8" s="1"/>
  <c r="Y242" i="8" s="1"/>
  <c r="AF244" i="7"/>
  <c r="AE246" i="7"/>
  <c r="AF243" i="7"/>
  <c r="AE245" i="7"/>
  <c r="Z241" i="7"/>
  <c r="W325" i="7"/>
  <c r="AD239" i="7"/>
  <c r="AG260" i="7" s="1"/>
  <c r="AB239" i="7"/>
  <c r="V326" i="7"/>
  <c r="H243" i="7"/>
  <c r="S242" i="7"/>
  <c r="U242" i="7"/>
  <c r="X242" i="7" s="1"/>
  <c r="Y242" i="7" s="1"/>
  <c r="R243" i="7"/>
  <c r="AA240" i="7"/>
  <c r="AC239" i="7"/>
  <c r="L244" i="7" a="1"/>
  <c r="L244" i="7" s="1"/>
  <c r="T243" i="7"/>
  <c r="AF242" i="6"/>
  <c r="AE244" i="6"/>
  <c r="AF243" i="6"/>
  <c r="AE245" i="6"/>
  <c r="Z241" i="6"/>
  <c r="AD239" i="6"/>
  <c r="AG260" i="6" s="1"/>
  <c r="AB239" i="6"/>
  <c r="W325" i="6"/>
  <c r="R243" i="6"/>
  <c r="U242" i="6"/>
  <c r="X242" i="6" s="1"/>
  <c r="Y242" i="6" s="1"/>
  <c r="V326" i="6"/>
  <c r="S242" i="6"/>
  <c r="H243" i="6"/>
  <c r="AA240" i="6"/>
  <c r="AC239" i="6"/>
  <c r="L245" i="6" a="1"/>
  <c r="L245" i="6" s="1"/>
  <c r="T244" i="6"/>
  <c r="AE239" i="5"/>
  <c r="AF239" i="5" s="1"/>
  <c r="AF238" i="5"/>
  <c r="AG259" i="5" s="1"/>
  <c r="AE240" i="5"/>
  <c r="Z241" i="5"/>
  <c r="AD239" i="5"/>
  <c r="AG260" i="5" s="1"/>
  <c r="AB239" i="5"/>
  <c r="W325" i="5"/>
  <c r="T244" i="5"/>
  <c r="L245" i="5" a="1"/>
  <c r="L245" i="5" s="1"/>
  <c r="V326" i="5"/>
  <c r="H243" i="5"/>
  <c r="S242" i="5"/>
  <c r="AA240" i="5"/>
  <c r="AC239" i="5"/>
  <c r="R243" i="5"/>
  <c r="U242" i="5"/>
  <c r="X242" i="5" s="1"/>
  <c r="Y242" i="5" s="1"/>
  <c r="AE246" i="4"/>
  <c r="AF244" i="4"/>
  <c r="AF243" i="4"/>
  <c r="AE245" i="4"/>
  <c r="Z241" i="4"/>
  <c r="W325" i="4"/>
  <c r="R243" i="4"/>
  <c r="U242" i="4"/>
  <c r="X242" i="4" s="1"/>
  <c r="Y242" i="4" s="1"/>
  <c r="T244" i="4"/>
  <c r="L245" i="4" a="1"/>
  <c r="L245" i="4" s="1"/>
  <c r="AC239" i="4"/>
  <c r="AA240" i="4"/>
  <c r="V326" i="4"/>
  <c r="H243" i="4"/>
  <c r="S242" i="4"/>
  <c r="AD239" i="4"/>
  <c r="AG260" i="4" s="1"/>
  <c r="AB239" i="4"/>
  <c r="AG259" i="1"/>
  <c r="Z241" i="1"/>
  <c r="W325" i="1"/>
  <c r="AF239" i="1"/>
  <c r="L245" i="1" a="1"/>
  <c r="L245" i="1" s="1"/>
  <c r="T244" i="1"/>
  <c r="U242" i="1"/>
  <c r="X242" i="1" s="1"/>
  <c r="Y242" i="1" s="1"/>
  <c r="R243" i="1"/>
  <c r="AC239" i="1"/>
  <c r="AA240" i="1"/>
  <c r="V326" i="1"/>
  <c r="H243" i="1"/>
  <c r="S242" i="1"/>
  <c r="AE240" i="1"/>
  <c r="AD239" i="1"/>
  <c r="AB239" i="1"/>
  <c r="AE272" i="11" l="1"/>
  <c r="AF270" i="11"/>
  <c r="AE271" i="11"/>
  <c r="AF269" i="11"/>
  <c r="Z242" i="11"/>
  <c r="V327" i="11"/>
  <c r="H244" i="11"/>
  <c r="S243" i="11"/>
  <c r="AB240" i="11"/>
  <c r="AD240" i="11"/>
  <c r="AG261" i="11" s="1"/>
  <c r="R244" i="11"/>
  <c r="U243" i="11"/>
  <c r="X243" i="11" s="1"/>
  <c r="Y243" i="11" s="1"/>
  <c r="T245" i="11"/>
  <c r="L246" i="11" a="1"/>
  <c r="L246" i="11" s="1"/>
  <c r="AA241" i="11"/>
  <c r="AC240" i="11"/>
  <c r="W326" i="11"/>
  <c r="AE269" i="10"/>
  <c r="AF267" i="10"/>
  <c r="AE270" i="10"/>
  <c r="AF268" i="10"/>
  <c r="Z242" i="10"/>
  <c r="V327" i="10"/>
  <c r="H244" i="10"/>
  <c r="S243" i="10"/>
  <c r="W326" i="10"/>
  <c r="AD240" i="10"/>
  <c r="AG261" i="10" s="1"/>
  <c r="AB240" i="10"/>
  <c r="L245" i="10" a="1"/>
  <c r="L245" i="10" s="1"/>
  <c r="T244" i="10"/>
  <c r="AA241" i="10"/>
  <c r="AC240" i="10"/>
  <c r="R244" i="10"/>
  <c r="U243" i="10"/>
  <c r="X243" i="10" s="1"/>
  <c r="Y243" i="10" s="1"/>
  <c r="AF266" i="9"/>
  <c r="AE268" i="9"/>
  <c r="AE269" i="9"/>
  <c r="AF267" i="9"/>
  <c r="Z242" i="9"/>
  <c r="W326" i="9"/>
  <c r="U243" i="9"/>
  <c r="X243" i="9" s="1"/>
  <c r="Y243" i="9" s="1"/>
  <c r="R244" i="9"/>
  <c r="V327" i="9"/>
  <c r="H244" i="9"/>
  <c r="S243" i="9"/>
  <c r="L245" i="9" a="1"/>
  <c r="L245" i="9" s="1"/>
  <c r="T244" i="9"/>
  <c r="AC240" i="9"/>
  <c r="AA241" i="9"/>
  <c r="AD240" i="9"/>
  <c r="AG261" i="9" s="1"/>
  <c r="AB240" i="9"/>
  <c r="AF245" i="8"/>
  <c r="AE247" i="8"/>
  <c r="AF246" i="8"/>
  <c r="AE248" i="8"/>
  <c r="Z242" i="8"/>
  <c r="W326" i="8"/>
  <c r="V327" i="8"/>
  <c r="S243" i="8"/>
  <c r="H244" i="8"/>
  <c r="AB240" i="8"/>
  <c r="AD240" i="8"/>
  <c r="AG261" i="8" s="1"/>
  <c r="T245" i="8"/>
  <c r="L246" i="8" a="1"/>
  <c r="L246" i="8" s="1"/>
  <c r="R244" i="8"/>
  <c r="U243" i="8"/>
  <c r="X243" i="8" s="1"/>
  <c r="Y243" i="8" s="1"/>
  <c r="AC240" i="8"/>
  <c r="AA241" i="8"/>
  <c r="AF245" i="7"/>
  <c r="AE247" i="7"/>
  <c r="AE248" i="7"/>
  <c r="AF246" i="7"/>
  <c r="Z242" i="7"/>
  <c r="R244" i="7"/>
  <c r="U243" i="7"/>
  <c r="X243" i="7" s="1"/>
  <c r="Y243" i="7" s="1"/>
  <c r="W326" i="7"/>
  <c r="AD240" i="7"/>
  <c r="AG261" i="7" s="1"/>
  <c r="AB240" i="7"/>
  <c r="L245" i="7" a="1"/>
  <c r="L245" i="7" s="1"/>
  <c r="T244" i="7"/>
  <c r="AC240" i="7"/>
  <c r="AA241" i="7"/>
  <c r="V327" i="7"/>
  <c r="H244" i="7"/>
  <c r="S243" i="7"/>
  <c r="AF244" i="6"/>
  <c r="AE246" i="6"/>
  <c r="AE247" i="6"/>
  <c r="AF245" i="6"/>
  <c r="Z242" i="6"/>
  <c r="U243" i="6"/>
  <c r="X243" i="6" s="1"/>
  <c r="Y243" i="6" s="1"/>
  <c r="R244" i="6"/>
  <c r="V327" i="6"/>
  <c r="H244" i="6"/>
  <c r="S243" i="6"/>
  <c r="W326" i="6"/>
  <c r="L246" i="6" a="1"/>
  <c r="L246" i="6" s="1"/>
  <c r="T245" i="6"/>
  <c r="AA241" i="6"/>
  <c r="AC240" i="6"/>
  <c r="AB240" i="6"/>
  <c r="AD240" i="6"/>
  <c r="AG261" i="6" s="1"/>
  <c r="AE241" i="5"/>
  <c r="AE242" i="5"/>
  <c r="AF240" i="5"/>
  <c r="Z242" i="5"/>
  <c r="AB240" i="5"/>
  <c r="AD240" i="5"/>
  <c r="AG261" i="5" s="1"/>
  <c r="W326" i="5"/>
  <c r="V327" i="5"/>
  <c r="H244" i="5"/>
  <c r="S243" i="5"/>
  <c r="R244" i="5"/>
  <c r="U243" i="5"/>
  <c r="X243" i="5" s="1"/>
  <c r="Y243" i="5" s="1"/>
  <c r="AA241" i="5"/>
  <c r="AC240" i="5"/>
  <c r="T245" i="5"/>
  <c r="L246" i="5" a="1"/>
  <c r="L246" i="5" s="1"/>
  <c r="AF245" i="4"/>
  <c r="AE247" i="4"/>
  <c r="AF246" i="4"/>
  <c r="AE248" i="4"/>
  <c r="Z242" i="4"/>
  <c r="W326" i="4"/>
  <c r="L246" i="4" a="1"/>
  <c r="L246" i="4" s="1"/>
  <c r="T245" i="4"/>
  <c r="AA241" i="4"/>
  <c r="AC240" i="4"/>
  <c r="V327" i="4"/>
  <c r="H244" i="4"/>
  <c r="S243" i="4"/>
  <c r="AD240" i="4"/>
  <c r="AG261" i="4" s="1"/>
  <c r="AB240" i="4"/>
  <c r="R244" i="4"/>
  <c r="U243" i="4"/>
  <c r="X243" i="4" s="1"/>
  <c r="Y243" i="4" s="1"/>
  <c r="Z242" i="1"/>
  <c r="AF240" i="1"/>
  <c r="AD240" i="1"/>
  <c r="AB240" i="1"/>
  <c r="V327" i="1"/>
  <c r="H244" i="1"/>
  <c r="S243" i="1"/>
  <c r="U243" i="1"/>
  <c r="X243" i="1" s="1"/>
  <c r="Y243" i="1" s="1"/>
  <c r="R244" i="1"/>
  <c r="AE241" i="1"/>
  <c r="W326" i="1"/>
  <c r="AC240" i="1"/>
  <c r="AA241" i="1"/>
  <c r="L246" i="1" a="1"/>
  <c r="L246" i="1" s="1"/>
  <c r="T245" i="1"/>
  <c r="AG260" i="1"/>
  <c r="AE273" i="11" l="1"/>
  <c r="AF271" i="11"/>
  <c r="AF272" i="11"/>
  <c r="AE274" i="11"/>
  <c r="Z243" i="11"/>
  <c r="AB241" i="11"/>
  <c r="AD241" i="11"/>
  <c r="AG262" i="11" s="1"/>
  <c r="T246" i="11"/>
  <c r="L247" i="11" a="1"/>
  <c r="L247" i="11" s="1"/>
  <c r="V328" i="11"/>
  <c r="S244" i="11"/>
  <c r="H245" i="11"/>
  <c r="R245" i="11"/>
  <c r="U244" i="11"/>
  <c r="X244" i="11" s="1"/>
  <c r="Y244" i="11" s="1"/>
  <c r="W327" i="11"/>
  <c r="AC241" i="11"/>
  <c r="AA242" i="11"/>
  <c r="AF270" i="10"/>
  <c r="AE272" i="10"/>
  <c r="AF269" i="10"/>
  <c r="AE271" i="10"/>
  <c r="Z243" i="10"/>
  <c r="T245" i="10"/>
  <c r="L246" i="10" a="1"/>
  <c r="L246" i="10" s="1"/>
  <c r="AB241" i="10"/>
  <c r="AD241" i="10"/>
  <c r="AG262" i="10" s="1"/>
  <c r="W327" i="10"/>
  <c r="R245" i="10"/>
  <c r="U244" i="10"/>
  <c r="X244" i="10" s="1"/>
  <c r="Y244" i="10" s="1"/>
  <c r="AA242" i="10"/>
  <c r="AC241" i="10"/>
  <c r="V328" i="10"/>
  <c r="H245" i="10"/>
  <c r="S244" i="10"/>
  <c r="AF269" i="9"/>
  <c r="AE271" i="9"/>
  <c r="AF268" i="9"/>
  <c r="AE270" i="9"/>
  <c r="Z243" i="9"/>
  <c r="W327" i="9"/>
  <c r="L246" i="9" a="1"/>
  <c r="L246" i="9" s="1"/>
  <c r="T245" i="9"/>
  <c r="U244" i="9"/>
  <c r="X244" i="9" s="1"/>
  <c r="Y244" i="9" s="1"/>
  <c r="R245" i="9"/>
  <c r="AC241" i="9"/>
  <c r="AA242" i="9"/>
  <c r="V328" i="9"/>
  <c r="H245" i="9"/>
  <c r="S244" i="9"/>
  <c r="AD241" i="9"/>
  <c r="AG262" i="9" s="1"/>
  <c r="AB241" i="9"/>
  <c r="AF248" i="8"/>
  <c r="AE250" i="8"/>
  <c r="AE249" i="8"/>
  <c r="AF247" i="8"/>
  <c r="Z243" i="8"/>
  <c r="U244" i="8"/>
  <c r="X244" i="8" s="1"/>
  <c r="Y244" i="8" s="1"/>
  <c r="R245" i="8"/>
  <c r="T246" i="8"/>
  <c r="L247" i="8" a="1"/>
  <c r="L247" i="8" s="1"/>
  <c r="W327" i="8"/>
  <c r="AD241" i="8"/>
  <c r="AG262" i="8" s="1"/>
  <c r="AB241" i="8"/>
  <c r="AC241" i="8"/>
  <c r="AA242" i="8"/>
  <c r="V328" i="8"/>
  <c r="S244" i="8"/>
  <c r="H245" i="8"/>
  <c r="AE250" i="7"/>
  <c r="AF248" i="7"/>
  <c r="AE249" i="7"/>
  <c r="AF247" i="7"/>
  <c r="Z243" i="7"/>
  <c r="AB241" i="7"/>
  <c r="AD241" i="7"/>
  <c r="AG262" i="7" s="1"/>
  <c r="L246" i="7" a="1"/>
  <c r="L246" i="7" s="1"/>
  <c r="T245" i="7"/>
  <c r="U244" i="7"/>
  <c r="X244" i="7" s="1"/>
  <c r="Y244" i="7" s="1"/>
  <c r="R245" i="7"/>
  <c r="V328" i="7"/>
  <c r="S244" i="7"/>
  <c r="H245" i="7"/>
  <c r="AC241" i="7"/>
  <c r="AA242" i="7"/>
  <c r="W327" i="7"/>
  <c r="AE249" i="6"/>
  <c r="AF247" i="6"/>
  <c r="AE248" i="6"/>
  <c r="AF246" i="6"/>
  <c r="Z243" i="6"/>
  <c r="V328" i="6"/>
  <c r="H245" i="6"/>
  <c r="S244" i="6"/>
  <c r="AB241" i="6"/>
  <c r="AD241" i="6"/>
  <c r="AG262" i="6" s="1"/>
  <c r="U244" i="6"/>
  <c r="X244" i="6" s="1"/>
  <c r="Y244" i="6" s="1"/>
  <c r="R245" i="6"/>
  <c r="AC241" i="6"/>
  <c r="AA242" i="6"/>
  <c r="T246" i="6"/>
  <c r="L247" i="6" a="1"/>
  <c r="L247" i="6" s="1"/>
  <c r="W327" i="6"/>
  <c r="AF242" i="5"/>
  <c r="AE243" i="5"/>
  <c r="AF241" i="5"/>
  <c r="Z243" i="5"/>
  <c r="V328" i="5"/>
  <c r="S244" i="5"/>
  <c r="H245" i="5"/>
  <c r="L247" i="5" a="1"/>
  <c r="L247" i="5" s="1"/>
  <c r="T246" i="5"/>
  <c r="W327" i="5"/>
  <c r="AC241" i="5"/>
  <c r="AA242" i="5"/>
  <c r="AD241" i="5"/>
  <c r="AB241" i="5"/>
  <c r="R245" i="5"/>
  <c r="U244" i="5"/>
  <c r="X244" i="5" s="1"/>
  <c r="Y244" i="5" s="1"/>
  <c r="AE249" i="4"/>
  <c r="AF247" i="4"/>
  <c r="AF248" i="4"/>
  <c r="AE250" i="4"/>
  <c r="Z243" i="4"/>
  <c r="W327" i="4"/>
  <c r="R245" i="4"/>
  <c r="U244" i="4"/>
  <c r="X244" i="4" s="1"/>
  <c r="Y244" i="4" s="1"/>
  <c r="V328" i="4"/>
  <c r="H245" i="4"/>
  <c r="S244" i="4"/>
  <c r="AD241" i="4"/>
  <c r="AG262" i="4" s="1"/>
  <c r="AB241" i="4"/>
  <c r="AA242" i="4"/>
  <c r="AC241" i="4"/>
  <c r="T246" i="4"/>
  <c r="L247" i="4" a="1"/>
  <c r="L247" i="4" s="1"/>
  <c r="AG261" i="1"/>
  <c r="Z243" i="1"/>
  <c r="AD241" i="1"/>
  <c r="AB241" i="1"/>
  <c r="AF241" i="1"/>
  <c r="U244" i="1"/>
  <c r="X244" i="1" s="1"/>
  <c r="Y244" i="1" s="1"/>
  <c r="R245" i="1"/>
  <c r="W327" i="1"/>
  <c r="AE242" i="1"/>
  <c r="AC241" i="1"/>
  <c r="AA242" i="1"/>
  <c r="V328" i="1"/>
  <c r="H245" i="1"/>
  <c r="S244" i="1"/>
  <c r="L247" i="1" a="1"/>
  <c r="L247" i="1" s="1"/>
  <c r="T246" i="1"/>
  <c r="AE276" i="11" l="1"/>
  <c r="AF274" i="11"/>
  <c r="AF273" i="11"/>
  <c r="AE275" i="11"/>
  <c r="Z244" i="11"/>
  <c r="V329" i="11"/>
  <c r="S245" i="11"/>
  <c r="H246" i="11"/>
  <c r="W328" i="11"/>
  <c r="U245" i="11"/>
  <c r="X245" i="11" s="1"/>
  <c r="Y245" i="11" s="1"/>
  <c r="R246" i="11"/>
  <c r="AD242" i="11"/>
  <c r="AG263" i="11" s="1"/>
  <c r="AB242" i="11"/>
  <c r="AC242" i="11"/>
  <c r="AA243" i="11"/>
  <c r="L248" i="11" a="1"/>
  <c r="L248" i="11" s="1"/>
  <c r="T247" i="11"/>
  <c r="AF271" i="10"/>
  <c r="AE273" i="10"/>
  <c r="AE274" i="10"/>
  <c r="AF272" i="10"/>
  <c r="Z244" i="10"/>
  <c r="T246" i="10"/>
  <c r="L247" i="10" a="1"/>
  <c r="L247" i="10" s="1"/>
  <c r="AD242" i="10"/>
  <c r="AG263" i="10" s="1"/>
  <c r="AB242" i="10"/>
  <c r="R246" i="10"/>
  <c r="U245" i="10"/>
  <c r="X245" i="10" s="1"/>
  <c r="Y245" i="10" s="1"/>
  <c r="V329" i="10"/>
  <c r="S245" i="10"/>
  <c r="H246" i="10"/>
  <c r="AC242" i="10"/>
  <c r="AA243" i="10"/>
  <c r="W328" i="10"/>
  <c r="AE272" i="9"/>
  <c r="AF270" i="9"/>
  <c r="AE273" i="9"/>
  <c r="AF271" i="9"/>
  <c r="Z244" i="9"/>
  <c r="U245" i="9"/>
  <c r="X245" i="9" s="1"/>
  <c r="Y245" i="9" s="1"/>
  <c r="R246" i="9"/>
  <c r="AD242" i="9"/>
  <c r="AG263" i="9" s="1"/>
  <c r="AB242" i="9"/>
  <c r="W328" i="9"/>
  <c r="V329" i="9"/>
  <c r="H246" i="9"/>
  <c r="S245" i="9"/>
  <c r="L247" i="9" a="1"/>
  <c r="L247" i="9" s="1"/>
  <c r="T246" i="9"/>
  <c r="AA243" i="9"/>
  <c r="AC242" i="9"/>
  <c r="AE251" i="8"/>
  <c r="AF249" i="8"/>
  <c r="AF250" i="8"/>
  <c r="AE252" i="8"/>
  <c r="Z244" i="8"/>
  <c r="L248" i="8" a="1"/>
  <c r="L248" i="8" s="1"/>
  <c r="T247" i="8"/>
  <c r="U245" i="8"/>
  <c r="X245" i="8" s="1"/>
  <c r="Y245" i="8" s="1"/>
  <c r="R246" i="8"/>
  <c r="AD242" i="8"/>
  <c r="AG263" i="8" s="1"/>
  <c r="AB242" i="8"/>
  <c r="V329" i="8"/>
  <c r="H246" i="8"/>
  <c r="S245" i="8"/>
  <c r="AC242" i="8"/>
  <c r="AA243" i="8"/>
  <c r="W328" i="8"/>
  <c r="AE251" i="7"/>
  <c r="AF249" i="7"/>
  <c r="AE252" i="7"/>
  <c r="AF250" i="7"/>
  <c r="Z244" i="7"/>
  <c r="W328" i="7"/>
  <c r="V329" i="7"/>
  <c r="H246" i="7"/>
  <c r="S245" i="7"/>
  <c r="U245" i="7"/>
  <c r="X245" i="7" s="1"/>
  <c r="Y245" i="7" s="1"/>
  <c r="R246" i="7"/>
  <c r="AA243" i="7"/>
  <c r="AC242" i="7"/>
  <c r="T246" i="7"/>
  <c r="L247" i="7" a="1"/>
  <c r="L247" i="7" s="1"/>
  <c r="AD242" i="7"/>
  <c r="AG263" i="7" s="1"/>
  <c r="AB242" i="7"/>
  <c r="AF248" i="6"/>
  <c r="AE250" i="6"/>
  <c r="AF249" i="6"/>
  <c r="AE251" i="6"/>
  <c r="Z244" i="6"/>
  <c r="AD242" i="6"/>
  <c r="AG263" i="6" s="1"/>
  <c r="AB242" i="6"/>
  <c r="V329" i="6"/>
  <c r="H246" i="6"/>
  <c r="S245" i="6"/>
  <c r="R246" i="6"/>
  <c r="U245" i="6"/>
  <c r="X245" i="6" s="1"/>
  <c r="Y245" i="6" s="1"/>
  <c r="W328" i="6"/>
  <c r="AC242" i="6"/>
  <c r="AA243" i="6"/>
  <c r="L248" i="6" a="1"/>
  <c r="L248" i="6" s="1"/>
  <c r="T247" i="6"/>
  <c r="AF243" i="5"/>
  <c r="AG262" i="5"/>
  <c r="AE244" i="5"/>
  <c r="AE245" i="5" s="1"/>
  <c r="Z244" i="5"/>
  <c r="AD242" i="5"/>
  <c r="AG263" i="5" s="1"/>
  <c r="AB242" i="5"/>
  <c r="W328" i="5"/>
  <c r="U245" i="5"/>
  <c r="X245" i="5" s="1"/>
  <c r="Y245" i="5" s="1"/>
  <c r="R246" i="5"/>
  <c r="V329" i="5"/>
  <c r="H246" i="5"/>
  <c r="S245" i="5"/>
  <c r="AC242" i="5"/>
  <c r="AA243" i="5"/>
  <c r="L248" i="5" a="1"/>
  <c r="L248" i="5" s="1"/>
  <c r="T247" i="5"/>
  <c r="AE252" i="4"/>
  <c r="AF250" i="4"/>
  <c r="AE251" i="4"/>
  <c r="AF249" i="4"/>
  <c r="Z244" i="4"/>
  <c r="AB242" i="4"/>
  <c r="AD242" i="4"/>
  <c r="AG263" i="4" s="1"/>
  <c r="T247" i="4"/>
  <c r="L248" i="4" a="1"/>
  <c r="L248" i="4" s="1"/>
  <c r="AC242" i="4"/>
  <c r="AA243" i="4"/>
  <c r="V329" i="4"/>
  <c r="S245" i="4"/>
  <c r="H246" i="4"/>
  <c r="W328" i="4"/>
  <c r="U245" i="4"/>
  <c r="X245" i="4" s="1"/>
  <c r="Y245" i="4" s="1"/>
  <c r="R246" i="4"/>
  <c r="Z244" i="1"/>
  <c r="W328" i="1"/>
  <c r="V329" i="1"/>
  <c r="H246" i="1"/>
  <c r="S245" i="1"/>
  <c r="AG262" i="1"/>
  <c r="AD242" i="1"/>
  <c r="AB242" i="1"/>
  <c r="AF242" i="1"/>
  <c r="U245" i="1"/>
  <c r="X245" i="1" s="1"/>
  <c r="Y245" i="1" s="1"/>
  <c r="R246" i="1"/>
  <c r="AE243" i="1"/>
  <c r="AC242" i="1"/>
  <c r="AA243" i="1"/>
  <c r="L248" i="1" a="1"/>
  <c r="L248" i="1" s="1"/>
  <c r="T247" i="1"/>
  <c r="AF275" i="11" l="1"/>
  <c r="AE277" i="11"/>
  <c r="AF276" i="11"/>
  <c r="AE278" i="11"/>
  <c r="Z245" i="11"/>
  <c r="U246" i="11"/>
  <c r="X246" i="11" s="1"/>
  <c r="Y246" i="11" s="1"/>
  <c r="R247" i="11"/>
  <c r="V330" i="11"/>
  <c r="H247" i="11"/>
  <c r="S246" i="11"/>
  <c r="W329" i="11"/>
  <c r="L249" i="11" a="1"/>
  <c r="L249" i="11" s="1"/>
  <c r="T248" i="11"/>
  <c r="AC243" i="11"/>
  <c r="AA244" i="11"/>
  <c r="AD243" i="11"/>
  <c r="AG264" i="11" s="1"/>
  <c r="AB243" i="11"/>
  <c r="AF274" i="10"/>
  <c r="AE276" i="10"/>
  <c r="AE275" i="10"/>
  <c r="AF273" i="10"/>
  <c r="Z245" i="10"/>
  <c r="AD243" i="10"/>
  <c r="AG264" i="10" s="1"/>
  <c r="AB243" i="10"/>
  <c r="L248" i="10" a="1"/>
  <c r="L248" i="10" s="1"/>
  <c r="T247" i="10"/>
  <c r="V330" i="10"/>
  <c r="H247" i="10"/>
  <c r="S246" i="10"/>
  <c r="W329" i="10"/>
  <c r="R247" i="10"/>
  <c r="U246" i="10"/>
  <c r="X246" i="10" s="1"/>
  <c r="Y246" i="10" s="1"/>
  <c r="AC243" i="10"/>
  <c r="AA244" i="10"/>
  <c r="AF273" i="9"/>
  <c r="AE275" i="9"/>
  <c r="AE274" i="9"/>
  <c r="AF272" i="9"/>
  <c r="Z245" i="9"/>
  <c r="V330" i="9"/>
  <c r="H247" i="9"/>
  <c r="S246" i="9"/>
  <c r="W329" i="9"/>
  <c r="R247" i="9"/>
  <c r="U246" i="9"/>
  <c r="X246" i="9" s="1"/>
  <c r="Y246" i="9" s="1"/>
  <c r="L248" i="9" a="1"/>
  <c r="L248" i="9" s="1"/>
  <c r="T247" i="9"/>
  <c r="AD243" i="9"/>
  <c r="AG264" i="9" s="1"/>
  <c r="AB243" i="9"/>
  <c r="AA244" i="9"/>
  <c r="AC243" i="9"/>
  <c r="AF252" i="8"/>
  <c r="AE254" i="8"/>
  <c r="AF251" i="8"/>
  <c r="AE253" i="8"/>
  <c r="Z245" i="8"/>
  <c r="W329" i="8"/>
  <c r="L249" i="8" a="1"/>
  <c r="L249" i="8" s="1"/>
  <c r="T248" i="8"/>
  <c r="V330" i="8"/>
  <c r="H247" i="8"/>
  <c r="S246" i="8"/>
  <c r="U246" i="8"/>
  <c r="X246" i="8" s="1"/>
  <c r="Y246" i="8" s="1"/>
  <c r="R247" i="8"/>
  <c r="AC243" i="8"/>
  <c r="AA244" i="8"/>
  <c r="AD243" i="8"/>
  <c r="AG264" i="8" s="1"/>
  <c r="AB243" i="8"/>
  <c r="AF252" i="7"/>
  <c r="AE254" i="7"/>
  <c r="AE253" i="7"/>
  <c r="AF251" i="7"/>
  <c r="Z245" i="7"/>
  <c r="W329" i="7"/>
  <c r="R247" i="7"/>
  <c r="U246" i="7"/>
  <c r="X246" i="7" s="1"/>
  <c r="Y246" i="7" s="1"/>
  <c r="AD243" i="7"/>
  <c r="AG264" i="7" s="1"/>
  <c r="AB243" i="7"/>
  <c r="V330" i="7"/>
  <c r="H247" i="7"/>
  <c r="S246" i="7"/>
  <c r="AC243" i="7"/>
  <c r="AA244" i="7"/>
  <c r="L248" i="7" a="1"/>
  <c r="L248" i="7" s="1"/>
  <c r="T247" i="7"/>
  <c r="AE253" i="6"/>
  <c r="AF251" i="6"/>
  <c r="AE252" i="6"/>
  <c r="AF250" i="6"/>
  <c r="Z245" i="6"/>
  <c r="V330" i="6"/>
  <c r="H247" i="6"/>
  <c r="S246" i="6"/>
  <c r="W329" i="6"/>
  <c r="U246" i="6"/>
  <c r="X246" i="6" s="1"/>
  <c r="Y246" i="6" s="1"/>
  <c r="R247" i="6"/>
  <c r="L249" i="6" a="1"/>
  <c r="L249" i="6" s="1"/>
  <c r="T248" i="6"/>
  <c r="AA244" i="6"/>
  <c r="AC243" i="6"/>
  <c r="AD243" i="6"/>
  <c r="AG264" i="6" s="1"/>
  <c r="AB243" i="6"/>
  <c r="AF245" i="5"/>
  <c r="AE246" i="5"/>
  <c r="AF244" i="5"/>
  <c r="Z245" i="5"/>
  <c r="L249" i="5" a="1"/>
  <c r="L249" i="5" s="1"/>
  <c r="T248" i="5"/>
  <c r="AD243" i="5"/>
  <c r="AG264" i="5" s="1"/>
  <c r="AB243" i="5"/>
  <c r="W329" i="5"/>
  <c r="V330" i="5"/>
  <c r="H247" i="5"/>
  <c r="S246" i="5"/>
  <c r="U246" i="5"/>
  <c r="X246" i="5" s="1"/>
  <c r="Y246" i="5" s="1"/>
  <c r="R247" i="5"/>
  <c r="AC243" i="5"/>
  <c r="AA244" i="5"/>
  <c r="AE253" i="4"/>
  <c r="AF251" i="4"/>
  <c r="AE254" i="4"/>
  <c r="AF252" i="4"/>
  <c r="Z245" i="4"/>
  <c r="V330" i="4"/>
  <c r="H247" i="4"/>
  <c r="S246" i="4"/>
  <c r="U246" i="4"/>
  <c r="X246" i="4" s="1"/>
  <c r="Y246" i="4" s="1"/>
  <c r="R247" i="4"/>
  <c r="L249" i="4" a="1"/>
  <c r="L249" i="4" s="1"/>
  <c r="T248" i="4"/>
  <c r="AC243" i="4"/>
  <c r="AA244" i="4"/>
  <c r="W329" i="4"/>
  <c r="AD243" i="4"/>
  <c r="AG264" i="4" s="1"/>
  <c r="AB243" i="4"/>
  <c r="Z245" i="1"/>
  <c r="AF243" i="1"/>
  <c r="R247" i="1"/>
  <c r="U246" i="1"/>
  <c r="X246" i="1" s="1"/>
  <c r="Y246" i="1" s="1"/>
  <c r="AG263" i="1"/>
  <c r="AE244" i="1"/>
  <c r="AE245" i="1" s="1"/>
  <c r="V330" i="1"/>
  <c r="H247" i="1"/>
  <c r="S246" i="1"/>
  <c r="W329" i="1"/>
  <c r="AA244" i="1"/>
  <c r="AC243" i="1"/>
  <c r="L249" i="1" a="1"/>
  <c r="L249" i="1" s="1"/>
  <c r="T248" i="1"/>
  <c r="AB243" i="1"/>
  <c r="AD243" i="1"/>
  <c r="AE280" i="11" l="1"/>
  <c r="AF278" i="11"/>
  <c r="AF277" i="11"/>
  <c r="AE279" i="11"/>
  <c r="Z246" i="11"/>
  <c r="L250" i="11" a="1"/>
  <c r="L250" i="11" s="1"/>
  <c r="T249" i="11"/>
  <c r="U247" i="11"/>
  <c r="X247" i="11" s="1"/>
  <c r="Y247" i="11" s="1"/>
  <c r="R248" i="11"/>
  <c r="AC244" i="11"/>
  <c r="AA245" i="11"/>
  <c r="V331" i="11"/>
  <c r="H248" i="11"/>
  <c r="S247" i="11"/>
  <c r="W330" i="11"/>
  <c r="AD244" i="11"/>
  <c r="AG265" i="11" s="1"/>
  <c r="AB244" i="11"/>
  <c r="AE277" i="10"/>
  <c r="AF275" i="10"/>
  <c r="AF276" i="10"/>
  <c r="AE278" i="10"/>
  <c r="Z246" i="10"/>
  <c r="U247" i="10"/>
  <c r="X247" i="10" s="1"/>
  <c r="Y247" i="10" s="1"/>
  <c r="R248" i="10"/>
  <c r="T248" i="10"/>
  <c r="L249" i="10" a="1"/>
  <c r="L249" i="10" s="1"/>
  <c r="V331" i="10"/>
  <c r="H248" i="10"/>
  <c r="S247" i="10"/>
  <c r="AD244" i="10"/>
  <c r="AG265" i="10" s="1"/>
  <c r="AB244" i="10"/>
  <c r="W330" i="10"/>
  <c r="AC244" i="10"/>
  <c r="AA245" i="10"/>
  <c r="AE276" i="9"/>
  <c r="AF274" i="9"/>
  <c r="AF275" i="9"/>
  <c r="AE277" i="9"/>
  <c r="Z246" i="9"/>
  <c r="V331" i="9"/>
  <c r="S247" i="9"/>
  <c r="H248" i="9"/>
  <c r="W330" i="9"/>
  <c r="T248" i="9"/>
  <c r="L249" i="9" a="1"/>
  <c r="L249" i="9" s="1"/>
  <c r="AB244" i="9"/>
  <c r="AD244" i="9"/>
  <c r="AG265" i="9" s="1"/>
  <c r="AC244" i="9"/>
  <c r="AA245" i="9"/>
  <c r="R248" i="9"/>
  <c r="U247" i="9"/>
  <c r="X247" i="9" s="1"/>
  <c r="Y247" i="9" s="1"/>
  <c r="AF253" i="8"/>
  <c r="AE255" i="8"/>
  <c r="AF254" i="8"/>
  <c r="AE256" i="8"/>
  <c r="Z246" i="8"/>
  <c r="U247" i="8"/>
  <c r="X247" i="8" s="1"/>
  <c r="Y247" i="8" s="1"/>
  <c r="R248" i="8"/>
  <c r="V331" i="8"/>
  <c r="H248" i="8"/>
  <c r="S247" i="8"/>
  <c r="L250" i="8" a="1"/>
  <c r="L250" i="8" s="1"/>
  <c r="T249" i="8"/>
  <c r="W330" i="8"/>
  <c r="AC244" i="8"/>
  <c r="AA245" i="8"/>
  <c r="AD244" i="8"/>
  <c r="AG265" i="8" s="1"/>
  <c r="AB244" i="8"/>
  <c r="AE255" i="7"/>
  <c r="AF253" i="7"/>
  <c r="AE256" i="7"/>
  <c r="AF254" i="7"/>
  <c r="Z246" i="7"/>
  <c r="W330" i="7"/>
  <c r="V331" i="7"/>
  <c r="H248" i="7"/>
  <c r="S247" i="7"/>
  <c r="L249" i="7" a="1"/>
  <c r="L249" i="7" s="1"/>
  <c r="T248" i="7"/>
  <c r="AA245" i="7"/>
  <c r="AC244" i="7"/>
  <c r="U247" i="7"/>
  <c r="X247" i="7" s="1"/>
  <c r="Y247" i="7" s="1"/>
  <c r="R248" i="7"/>
  <c r="AD244" i="7"/>
  <c r="AG265" i="7" s="1"/>
  <c r="AB244" i="7"/>
  <c r="AF252" i="6"/>
  <c r="AE254" i="6"/>
  <c r="AF253" i="6"/>
  <c r="AE255" i="6"/>
  <c r="Z246" i="6"/>
  <c r="AB244" i="6"/>
  <c r="AD244" i="6"/>
  <c r="AG265" i="6" s="1"/>
  <c r="L250" i="6" a="1"/>
  <c r="L250" i="6" s="1"/>
  <c r="T249" i="6"/>
  <c r="V331" i="6"/>
  <c r="H248" i="6"/>
  <c r="S247" i="6"/>
  <c r="W330" i="6"/>
  <c r="AA245" i="6"/>
  <c r="AC244" i="6"/>
  <c r="R248" i="6"/>
  <c r="U247" i="6"/>
  <c r="X247" i="6" s="1"/>
  <c r="Y247" i="6" s="1"/>
  <c r="AF246" i="5"/>
  <c r="AE247" i="5"/>
  <c r="Z246" i="5"/>
  <c r="V331" i="5"/>
  <c r="H248" i="5"/>
  <c r="S247" i="5"/>
  <c r="R248" i="5"/>
  <c r="U247" i="5"/>
  <c r="X247" i="5" s="1"/>
  <c r="Y247" i="5" s="1"/>
  <c r="T249" i="5"/>
  <c r="L250" i="5" a="1"/>
  <c r="L250" i="5" s="1"/>
  <c r="AC244" i="5"/>
  <c r="AA245" i="5"/>
  <c r="W330" i="5"/>
  <c r="AD244" i="5"/>
  <c r="AG265" i="5" s="1"/>
  <c r="AB244" i="5"/>
  <c r="AF254" i="4"/>
  <c r="AE256" i="4"/>
  <c r="AF253" i="4"/>
  <c r="AE255" i="4"/>
  <c r="Z246" i="4"/>
  <c r="L250" i="4" a="1"/>
  <c r="L250" i="4" s="1"/>
  <c r="T249" i="4"/>
  <c r="AA245" i="4"/>
  <c r="AC244" i="4"/>
  <c r="AD244" i="4"/>
  <c r="AG265" i="4" s="1"/>
  <c r="AB244" i="4"/>
  <c r="R248" i="4"/>
  <c r="U247" i="4"/>
  <c r="X247" i="4" s="1"/>
  <c r="Y247" i="4" s="1"/>
  <c r="V331" i="4"/>
  <c r="H248" i="4"/>
  <c r="S247" i="4"/>
  <c r="W330" i="4"/>
  <c r="AF245" i="1"/>
  <c r="Z246" i="1"/>
  <c r="T249" i="1"/>
  <c r="L250" i="1" a="1"/>
  <c r="L250" i="1" s="1"/>
  <c r="W330" i="1"/>
  <c r="AB244" i="1"/>
  <c r="AD244" i="1"/>
  <c r="V331" i="1"/>
  <c r="H248" i="1"/>
  <c r="S247" i="1"/>
  <c r="AE246" i="1"/>
  <c r="AF244" i="1"/>
  <c r="R248" i="1"/>
  <c r="U247" i="1"/>
  <c r="X247" i="1" s="1"/>
  <c r="Y247" i="1" s="1"/>
  <c r="AG264" i="1"/>
  <c r="AA245" i="1"/>
  <c r="AC244" i="1"/>
  <c r="AF279" i="11" l="1"/>
  <c r="AE281" i="11"/>
  <c r="AF280" i="11"/>
  <c r="AE282" i="11"/>
  <c r="Z247" i="11"/>
  <c r="U248" i="11"/>
  <c r="X248" i="11" s="1"/>
  <c r="Y248" i="11" s="1"/>
  <c r="R249" i="11"/>
  <c r="W331" i="11"/>
  <c r="V332" i="11"/>
  <c r="H249" i="11"/>
  <c r="S248" i="11"/>
  <c r="AD245" i="11"/>
  <c r="AG266" i="11" s="1"/>
  <c r="AB245" i="11"/>
  <c r="T250" i="11"/>
  <c r="L251" i="11" a="1"/>
  <c r="L251" i="11" s="1"/>
  <c r="AC245" i="11"/>
  <c r="AA246" i="11"/>
  <c r="AF278" i="10"/>
  <c r="AE280" i="10"/>
  <c r="AF277" i="10"/>
  <c r="AE279" i="10"/>
  <c r="Z247" i="10"/>
  <c r="V332" i="10"/>
  <c r="S248" i="10"/>
  <c r="H249" i="10"/>
  <c r="W331" i="10"/>
  <c r="T249" i="10"/>
  <c r="L250" i="10" a="1"/>
  <c r="L250" i="10" s="1"/>
  <c r="R249" i="10"/>
  <c r="U248" i="10"/>
  <c r="X248" i="10" s="1"/>
  <c r="Y248" i="10" s="1"/>
  <c r="AD245" i="10"/>
  <c r="AG266" i="10" s="1"/>
  <c r="AB245" i="10"/>
  <c r="AC245" i="10"/>
  <c r="AA246" i="10"/>
  <c r="AF277" i="9"/>
  <c r="AE279" i="9"/>
  <c r="AE278" i="9"/>
  <c r="AF276" i="9"/>
  <c r="Z247" i="9"/>
  <c r="V332" i="9"/>
  <c r="S248" i="9"/>
  <c r="H249" i="9"/>
  <c r="W331" i="9"/>
  <c r="T249" i="9"/>
  <c r="L250" i="9" a="1"/>
  <c r="L250" i="9" s="1"/>
  <c r="U248" i="9"/>
  <c r="X248" i="9" s="1"/>
  <c r="Y248" i="9" s="1"/>
  <c r="R249" i="9"/>
  <c r="AC245" i="9"/>
  <c r="AA246" i="9"/>
  <c r="AD245" i="9"/>
  <c r="AG266" i="9" s="1"/>
  <c r="AB245" i="9"/>
  <c r="AF256" i="8"/>
  <c r="AE258" i="8"/>
  <c r="AE257" i="8"/>
  <c r="AF255" i="8"/>
  <c r="Z247" i="8"/>
  <c r="V332" i="8"/>
  <c r="H249" i="8"/>
  <c r="S248" i="8"/>
  <c r="W331" i="8"/>
  <c r="U248" i="8"/>
  <c r="X248" i="8" s="1"/>
  <c r="Y248" i="8" s="1"/>
  <c r="R249" i="8"/>
  <c r="AC245" i="8"/>
  <c r="AA246" i="8"/>
  <c r="L251" i="8" a="1"/>
  <c r="L251" i="8" s="1"/>
  <c r="T250" i="8"/>
  <c r="AD245" i="8"/>
  <c r="AG266" i="8" s="1"/>
  <c r="AB245" i="8"/>
  <c r="AF256" i="7"/>
  <c r="AE258" i="7"/>
  <c r="AF255" i="7"/>
  <c r="AE257" i="7"/>
  <c r="Z247" i="7"/>
  <c r="R249" i="7"/>
  <c r="U248" i="7"/>
  <c r="X248" i="7" s="1"/>
  <c r="Y248" i="7" s="1"/>
  <c r="V332" i="7"/>
  <c r="H249" i="7"/>
  <c r="S248" i="7"/>
  <c r="AD245" i="7"/>
  <c r="AG266" i="7" s="1"/>
  <c r="AB245" i="7"/>
  <c r="AC245" i="7"/>
  <c r="AA246" i="7"/>
  <c r="L250" i="7" a="1"/>
  <c r="L250" i="7" s="1"/>
  <c r="T249" i="7"/>
  <c r="W331" i="7"/>
  <c r="AF254" i="6"/>
  <c r="AE256" i="6"/>
  <c r="AF255" i="6"/>
  <c r="AE257" i="6"/>
  <c r="Z247" i="6"/>
  <c r="R249" i="6"/>
  <c r="U248" i="6"/>
  <c r="X248" i="6" s="1"/>
  <c r="Y248" i="6" s="1"/>
  <c r="AD245" i="6"/>
  <c r="AG266" i="6" s="1"/>
  <c r="AB245" i="6"/>
  <c r="W331" i="6"/>
  <c r="T250" i="6"/>
  <c r="L251" i="6" a="1"/>
  <c r="L251" i="6" s="1"/>
  <c r="AA246" i="6"/>
  <c r="AC245" i="6"/>
  <c r="V332" i="6"/>
  <c r="H249" i="6"/>
  <c r="S248" i="6"/>
  <c r="AF247" i="5"/>
  <c r="AE248" i="5"/>
  <c r="Z247" i="5"/>
  <c r="T250" i="5"/>
  <c r="L251" i="5" a="1"/>
  <c r="L251" i="5" s="1"/>
  <c r="R249" i="5"/>
  <c r="U248" i="5"/>
  <c r="X248" i="5" s="1"/>
  <c r="Y248" i="5" s="1"/>
  <c r="V332" i="5"/>
  <c r="H249" i="5"/>
  <c r="S248" i="5"/>
  <c r="AA246" i="5"/>
  <c r="AC245" i="5"/>
  <c r="AD245" i="5"/>
  <c r="AG266" i="5" s="1"/>
  <c r="AB245" i="5"/>
  <c r="W331" i="5"/>
  <c r="AF255" i="4"/>
  <c r="AE257" i="4"/>
  <c r="AF256" i="4"/>
  <c r="AE258" i="4"/>
  <c r="Z247" i="4"/>
  <c r="U248" i="4"/>
  <c r="X248" i="4" s="1"/>
  <c r="Y248" i="4" s="1"/>
  <c r="R249" i="4"/>
  <c r="V332" i="4"/>
  <c r="H249" i="4"/>
  <c r="S248" i="4"/>
  <c r="W331" i="4"/>
  <c r="AB245" i="4"/>
  <c r="AD245" i="4"/>
  <c r="AG266" i="4" s="1"/>
  <c r="AC245" i="4"/>
  <c r="AA246" i="4"/>
  <c r="L251" i="4" a="1"/>
  <c r="L251" i="4" s="1"/>
  <c r="T250" i="4"/>
  <c r="W331" i="1"/>
  <c r="AF246" i="1"/>
  <c r="AE248" i="1"/>
  <c r="L251" i="1" a="1"/>
  <c r="L251" i="1" s="1"/>
  <c r="T250" i="1"/>
  <c r="Z247" i="1"/>
  <c r="V332" i="1"/>
  <c r="S248" i="1"/>
  <c r="H249" i="1"/>
  <c r="AC245" i="1"/>
  <c r="AA246" i="1"/>
  <c r="R249" i="1"/>
  <c r="U248" i="1"/>
  <c r="X248" i="1" s="1"/>
  <c r="Y248" i="1" s="1"/>
  <c r="AG265" i="1"/>
  <c r="AD245" i="1"/>
  <c r="AG266" i="1" s="1"/>
  <c r="AB245" i="1"/>
  <c r="AE247" i="1"/>
  <c r="AF282" i="11" l="1"/>
  <c r="AE284" i="11"/>
  <c r="AE283" i="11"/>
  <c r="AF281" i="11"/>
  <c r="Z248" i="11"/>
  <c r="W332" i="11"/>
  <c r="R250" i="11"/>
  <c r="U249" i="11"/>
  <c r="X249" i="11" s="1"/>
  <c r="Y249" i="11" s="1"/>
  <c r="AD246" i="11"/>
  <c r="AG267" i="11" s="1"/>
  <c r="AB246" i="11"/>
  <c r="V333" i="11"/>
  <c r="H250" i="11"/>
  <c r="S249" i="11"/>
  <c r="AC246" i="11"/>
  <c r="AA247" i="11"/>
  <c r="L252" i="11" a="1"/>
  <c r="L252" i="11" s="1"/>
  <c r="T251" i="11"/>
  <c r="AF279" i="10"/>
  <c r="AE281" i="10"/>
  <c r="AF280" i="10"/>
  <c r="AE282" i="10"/>
  <c r="Z248" i="10"/>
  <c r="V333" i="10"/>
  <c r="S249" i="10"/>
  <c r="H250" i="10"/>
  <c r="L251" i="10" a="1"/>
  <c r="L251" i="10" s="1"/>
  <c r="T250" i="10"/>
  <c r="W332" i="10"/>
  <c r="U249" i="10"/>
  <c r="X249" i="10" s="1"/>
  <c r="Y249" i="10" s="1"/>
  <c r="R250" i="10"/>
  <c r="AA247" i="10"/>
  <c r="AC246" i="10"/>
  <c r="AD246" i="10"/>
  <c r="AG267" i="10" s="1"/>
  <c r="AB246" i="10"/>
  <c r="AE280" i="9"/>
  <c r="AF278" i="9"/>
  <c r="AF279" i="9"/>
  <c r="AE281" i="9"/>
  <c r="Z248" i="9"/>
  <c r="U249" i="9"/>
  <c r="X249" i="9" s="1"/>
  <c r="Y249" i="9" s="1"/>
  <c r="R250" i="9"/>
  <c r="V333" i="9"/>
  <c r="H250" i="9"/>
  <c r="S249" i="9"/>
  <c r="W332" i="9"/>
  <c r="L251" i="9" a="1"/>
  <c r="L251" i="9" s="1"/>
  <c r="T250" i="9"/>
  <c r="AC246" i="9"/>
  <c r="AA247" i="9"/>
  <c r="AD246" i="9"/>
  <c r="AG267" i="9" s="1"/>
  <c r="AB246" i="9"/>
  <c r="AF257" i="8"/>
  <c r="AE259" i="8"/>
  <c r="AF258" i="8"/>
  <c r="AE260" i="8"/>
  <c r="Z248" i="8"/>
  <c r="L252" i="8" a="1"/>
  <c r="L252" i="8" s="1"/>
  <c r="T251" i="8"/>
  <c r="AD246" i="8"/>
  <c r="AG267" i="8" s="1"/>
  <c r="AB246" i="8"/>
  <c r="U249" i="8"/>
  <c r="X249" i="8" s="1"/>
  <c r="Y249" i="8" s="1"/>
  <c r="R250" i="8"/>
  <c r="V333" i="8"/>
  <c r="H250" i="8"/>
  <c r="S249" i="8"/>
  <c r="W332" i="8"/>
  <c r="AA247" i="8"/>
  <c r="AC246" i="8"/>
  <c r="AE259" i="7"/>
  <c r="AF257" i="7"/>
  <c r="AE260" i="7"/>
  <c r="AF258" i="7"/>
  <c r="Z248" i="7"/>
  <c r="AB246" i="7"/>
  <c r="AD246" i="7"/>
  <c r="AG267" i="7" s="1"/>
  <c r="W332" i="7"/>
  <c r="R250" i="7"/>
  <c r="U249" i="7"/>
  <c r="X249" i="7" s="1"/>
  <c r="Y249" i="7" s="1"/>
  <c r="T250" i="7"/>
  <c r="L251" i="7" a="1"/>
  <c r="L251" i="7" s="1"/>
  <c r="V333" i="7"/>
  <c r="H250" i="7"/>
  <c r="S249" i="7"/>
  <c r="AA247" i="7"/>
  <c r="AC246" i="7"/>
  <c r="AF256" i="6"/>
  <c r="AE258" i="6"/>
  <c r="AE259" i="6"/>
  <c r="AF257" i="6"/>
  <c r="Z248" i="6"/>
  <c r="V333" i="6"/>
  <c r="S249" i="6"/>
  <c r="H250" i="6"/>
  <c r="W332" i="6"/>
  <c r="R250" i="6"/>
  <c r="U249" i="6"/>
  <c r="X249" i="6" s="1"/>
  <c r="Y249" i="6" s="1"/>
  <c r="AB246" i="6"/>
  <c r="AD246" i="6"/>
  <c r="AG267" i="6" s="1"/>
  <c r="AA247" i="6"/>
  <c r="AC246" i="6"/>
  <c r="L252" i="6" a="1"/>
  <c r="L252" i="6" s="1"/>
  <c r="T251" i="6"/>
  <c r="AF248" i="5"/>
  <c r="AE250" i="5"/>
  <c r="AE249" i="5"/>
  <c r="Z248" i="5"/>
  <c r="T251" i="5"/>
  <c r="L252" i="5" a="1"/>
  <c r="L252" i="5" s="1"/>
  <c r="AB246" i="5"/>
  <c r="AD246" i="5"/>
  <c r="AG267" i="5" s="1"/>
  <c r="W332" i="5"/>
  <c r="R250" i="5"/>
  <c r="U249" i="5"/>
  <c r="X249" i="5" s="1"/>
  <c r="Y249" i="5" s="1"/>
  <c r="AA247" i="5"/>
  <c r="AC246" i="5"/>
  <c r="V333" i="5"/>
  <c r="S249" i="5"/>
  <c r="H250" i="5"/>
  <c r="AE260" i="4"/>
  <c r="AF258" i="4"/>
  <c r="AF257" i="4"/>
  <c r="AE259" i="4"/>
  <c r="Z248" i="4"/>
  <c r="AD246" i="4"/>
  <c r="AG267" i="4" s="1"/>
  <c r="AB246" i="4"/>
  <c r="L252" i="4" a="1"/>
  <c r="L252" i="4" s="1"/>
  <c r="T251" i="4"/>
  <c r="V333" i="4"/>
  <c r="H250" i="4"/>
  <c r="S249" i="4"/>
  <c r="W332" i="4"/>
  <c r="AC246" i="4"/>
  <c r="AA247" i="4"/>
  <c r="R250" i="4"/>
  <c r="U249" i="4"/>
  <c r="X249" i="4" s="1"/>
  <c r="Y249" i="4" s="1"/>
  <c r="Z248" i="1"/>
  <c r="U249" i="1"/>
  <c r="X249" i="1" s="1"/>
  <c r="Y249" i="1" s="1"/>
  <c r="R250" i="1"/>
  <c r="V333" i="1"/>
  <c r="H250" i="1"/>
  <c r="S249" i="1"/>
  <c r="W332" i="1"/>
  <c r="L252" i="1" a="1"/>
  <c r="L252" i="1" s="1"/>
  <c r="T251" i="1"/>
  <c r="AD246" i="1"/>
  <c r="AG267" i="1" s="1"/>
  <c r="AB246" i="1"/>
  <c r="AC246" i="1"/>
  <c r="AA247" i="1"/>
  <c r="AE250" i="1"/>
  <c r="AF248" i="1"/>
  <c r="AF247" i="1"/>
  <c r="AE249" i="1"/>
  <c r="AE285" i="11" l="1"/>
  <c r="AF283" i="11"/>
  <c r="AF284" i="11"/>
  <c r="AE286" i="11"/>
  <c r="Z249" i="11"/>
  <c r="R251" i="11"/>
  <c r="U250" i="11"/>
  <c r="X250" i="11" s="1"/>
  <c r="Y250" i="11" s="1"/>
  <c r="V334" i="11"/>
  <c r="S250" i="11"/>
  <c r="H251" i="11"/>
  <c r="W333" i="11"/>
  <c r="T252" i="11"/>
  <c r="L253" i="11" a="1"/>
  <c r="L253" i="11" s="1"/>
  <c r="AA248" i="11"/>
  <c r="AC247" i="11"/>
  <c r="AD247" i="11"/>
  <c r="AG268" i="11" s="1"/>
  <c r="AB247" i="11"/>
  <c r="AE284" i="10"/>
  <c r="AF282" i="10"/>
  <c r="AF281" i="10"/>
  <c r="AE283" i="10"/>
  <c r="Z249" i="10"/>
  <c r="L252" i="10" a="1"/>
  <c r="L252" i="10" s="1"/>
  <c r="T251" i="10"/>
  <c r="V334" i="10"/>
  <c r="H251" i="10"/>
  <c r="S250" i="10"/>
  <c r="R251" i="10"/>
  <c r="U250" i="10"/>
  <c r="X250" i="10" s="1"/>
  <c r="Y250" i="10" s="1"/>
  <c r="W333" i="10"/>
  <c r="AC247" i="10"/>
  <c r="AA248" i="10"/>
  <c r="AB247" i="10"/>
  <c r="AD247" i="10"/>
  <c r="AG268" i="10" s="1"/>
  <c r="AF281" i="9"/>
  <c r="AE283" i="9"/>
  <c r="AE282" i="9"/>
  <c r="AF280" i="9"/>
  <c r="Z249" i="9"/>
  <c r="AD247" i="9"/>
  <c r="AG268" i="9" s="1"/>
  <c r="AB247" i="9"/>
  <c r="U250" i="9"/>
  <c r="X250" i="9" s="1"/>
  <c r="Y250" i="9" s="1"/>
  <c r="R251" i="9"/>
  <c r="W333" i="9"/>
  <c r="AC247" i="9"/>
  <c r="AA248" i="9"/>
  <c r="L252" i="9" a="1"/>
  <c r="L252" i="9" s="1"/>
  <c r="T251" i="9"/>
  <c r="V334" i="9"/>
  <c r="H251" i="9"/>
  <c r="S250" i="9"/>
  <c r="AE262" i="8"/>
  <c r="AF260" i="8"/>
  <c r="AE261" i="8"/>
  <c r="AF259" i="8"/>
  <c r="Z249" i="8"/>
  <c r="AD247" i="8"/>
  <c r="AG268" i="8" s="1"/>
  <c r="AB247" i="8"/>
  <c r="W333" i="8"/>
  <c r="R251" i="8"/>
  <c r="U250" i="8"/>
  <c r="X250" i="8" s="1"/>
  <c r="Y250" i="8" s="1"/>
  <c r="T252" i="8"/>
  <c r="L253" i="8" a="1"/>
  <c r="L253" i="8" s="1"/>
  <c r="AA248" i="8"/>
  <c r="AC247" i="8"/>
  <c r="V334" i="8"/>
  <c r="H251" i="8"/>
  <c r="S250" i="8"/>
  <c r="AE262" i="7"/>
  <c r="AF260" i="7"/>
  <c r="AF259" i="7"/>
  <c r="AE261" i="7"/>
  <c r="Z249" i="7"/>
  <c r="AD247" i="7"/>
  <c r="AG268" i="7" s="1"/>
  <c r="AB247" i="7"/>
  <c r="W333" i="7"/>
  <c r="T251" i="7"/>
  <c r="L252" i="7" a="1"/>
  <c r="L252" i="7" s="1"/>
  <c r="R251" i="7"/>
  <c r="U250" i="7"/>
  <c r="X250" i="7" s="1"/>
  <c r="Y250" i="7" s="1"/>
  <c r="AA248" i="7"/>
  <c r="AC247" i="7"/>
  <c r="V334" i="7"/>
  <c r="H251" i="7"/>
  <c r="S250" i="7"/>
  <c r="AE261" i="6"/>
  <c r="AF259" i="6"/>
  <c r="AE260" i="6"/>
  <c r="AF258" i="6"/>
  <c r="Z249" i="6"/>
  <c r="AD247" i="6"/>
  <c r="AG268" i="6" s="1"/>
  <c r="AB247" i="6"/>
  <c r="R251" i="6"/>
  <c r="U250" i="6"/>
  <c r="X250" i="6" s="1"/>
  <c r="Y250" i="6" s="1"/>
  <c r="V334" i="6"/>
  <c r="S250" i="6"/>
  <c r="H251" i="6"/>
  <c r="W333" i="6"/>
  <c r="T252" i="6"/>
  <c r="L253" i="6" a="1"/>
  <c r="L253" i="6" s="1"/>
  <c r="AC247" i="6"/>
  <c r="AA248" i="6"/>
  <c r="AF250" i="5"/>
  <c r="AE252" i="5"/>
  <c r="AF249" i="5"/>
  <c r="AE251" i="5"/>
  <c r="Z249" i="5"/>
  <c r="AB247" i="5"/>
  <c r="AD247" i="5"/>
  <c r="AG268" i="5" s="1"/>
  <c r="U250" i="5"/>
  <c r="X250" i="5" s="1"/>
  <c r="Y250" i="5" s="1"/>
  <c r="R251" i="5"/>
  <c r="V334" i="5"/>
  <c r="H251" i="5"/>
  <c r="S250" i="5"/>
  <c r="L253" i="5" a="1"/>
  <c r="L253" i="5" s="1"/>
  <c r="T252" i="5"/>
  <c r="AC247" i="5"/>
  <c r="AA248" i="5"/>
  <c r="W333" i="5"/>
  <c r="AF259" i="4"/>
  <c r="AE261" i="4"/>
  <c r="AF260" i="4"/>
  <c r="AE262" i="4"/>
  <c r="Z249" i="4"/>
  <c r="AD247" i="4"/>
  <c r="AG268" i="4" s="1"/>
  <c r="AB247" i="4"/>
  <c r="U250" i="4"/>
  <c r="X250" i="4" s="1"/>
  <c r="Y250" i="4" s="1"/>
  <c r="R251" i="4"/>
  <c r="V334" i="4"/>
  <c r="S250" i="4"/>
  <c r="H251" i="4"/>
  <c r="W333" i="4"/>
  <c r="AA248" i="4"/>
  <c r="AC247" i="4"/>
  <c r="L253" i="4" a="1"/>
  <c r="L253" i="4" s="1"/>
  <c r="T252" i="4"/>
  <c r="Z249" i="1"/>
  <c r="AF250" i="1"/>
  <c r="AD247" i="1"/>
  <c r="AG268" i="1" s="1"/>
  <c r="AB247" i="1"/>
  <c r="AE251" i="1"/>
  <c r="AE252" i="1" s="1"/>
  <c r="AF249" i="1"/>
  <c r="V334" i="1"/>
  <c r="H251" i="1"/>
  <c r="S250" i="1"/>
  <c r="U250" i="1"/>
  <c r="X250" i="1" s="1"/>
  <c r="Y250" i="1" s="1"/>
  <c r="R251" i="1"/>
  <c r="AA248" i="1"/>
  <c r="AC247" i="1"/>
  <c r="T252" i="1"/>
  <c r="L253" i="1" a="1"/>
  <c r="L253" i="1" s="1"/>
  <c r="W333" i="1"/>
  <c r="AE288" i="11" l="1"/>
  <c r="AF286" i="11"/>
  <c r="AE287" i="11"/>
  <c r="AF285" i="11"/>
  <c r="Z250" i="11"/>
  <c r="AB248" i="11"/>
  <c r="AD248" i="11"/>
  <c r="AG269" i="11" s="1"/>
  <c r="H252" i="11"/>
  <c r="S251" i="11"/>
  <c r="V335" i="11"/>
  <c r="W334" i="11"/>
  <c r="U251" i="11"/>
  <c r="X251" i="11" s="1"/>
  <c r="Y251" i="11" s="1"/>
  <c r="R252" i="11"/>
  <c r="AC248" i="11"/>
  <c r="AA249" i="11"/>
  <c r="T253" i="11"/>
  <c r="L254" i="11" a="1"/>
  <c r="L254" i="11" s="1"/>
  <c r="AF283" i="10"/>
  <c r="AE285" i="10"/>
  <c r="AF284" i="10"/>
  <c r="AE286" i="10"/>
  <c r="Z250" i="10"/>
  <c r="U251" i="10"/>
  <c r="X251" i="10" s="1"/>
  <c r="Y251" i="10" s="1"/>
  <c r="R252" i="10"/>
  <c r="AD248" i="10"/>
  <c r="AG269" i="10" s="1"/>
  <c r="AB248" i="10"/>
  <c r="V335" i="10"/>
  <c r="H252" i="10"/>
  <c r="S251" i="10"/>
  <c r="W334" i="10"/>
  <c r="L253" i="10" a="1"/>
  <c r="L253" i="10" s="1"/>
  <c r="T252" i="10"/>
  <c r="AA249" i="10"/>
  <c r="AC248" i="10"/>
  <c r="AE284" i="9"/>
  <c r="AF282" i="9"/>
  <c r="AE285" i="9"/>
  <c r="AF283" i="9"/>
  <c r="Z250" i="9"/>
  <c r="AD248" i="9"/>
  <c r="AG269" i="9" s="1"/>
  <c r="AB248" i="9"/>
  <c r="W334" i="9"/>
  <c r="R252" i="9"/>
  <c r="U251" i="9"/>
  <c r="X251" i="9" s="1"/>
  <c r="Y251" i="9" s="1"/>
  <c r="V335" i="9"/>
  <c r="H252" i="9"/>
  <c r="S251" i="9"/>
  <c r="AC248" i="9"/>
  <c r="AA249" i="9"/>
  <c r="L253" i="9" a="1"/>
  <c r="L253" i="9" s="1"/>
  <c r="T252" i="9"/>
  <c r="AE263" i="8"/>
  <c r="AF261" i="8"/>
  <c r="AE264" i="8"/>
  <c r="AF262" i="8"/>
  <c r="Z250" i="8"/>
  <c r="T253" i="8"/>
  <c r="L254" i="8" a="1"/>
  <c r="L254" i="8" s="1"/>
  <c r="R252" i="8"/>
  <c r="U251" i="8"/>
  <c r="X251" i="8" s="1"/>
  <c r="Y251" i="8" s="1"/>
  <c r="V335" i="8"/>
  <c r="S251" i="8"/>
  <c r="H252" i="8"/>
  <c r="AC248" i="8"/>
  <c r="AA249" i="8"/>
  <c r="AB248" i="8"/>
  <c r="AD248" i="8"/>
  <c r="AG269" i="8" s="1"/>
  <c r="W334" i="8"/>
  <c r="AF261" i="7"/>
  <c r="AE263" i="7"/>
  <c r="AE264" i="7"/>
  <c r="AF262" i="7"/>
  <c r="Z250" i="7"/>
  <c r="T252" i="7"/>
  <c r="L253" i="7" a="1"/>
  <c r="L253" i="7" s="1"/>
  <c r="R252" i="7"/>
  <c r="U251" i="7"/>
  <c r="X251" i="7" s="1"/>
  <c r="Y251" i="7" s="1"/>
  <c r="V335" i="7"/>
  <c r="S251" i="7"/>
  <c r="H252" i="7"/>
  <c r="AC248" i="7"/>
  <c r="AA249" i="7"/>
  <c r="AB248" i="7"/>
  <c r="AD248" i="7"/>
  <c r="AG269" i="7" s="1"/>
  <c r="W334" i="7"/>
  <c r="AE262" i="6"/>
  <c r="AF260" i="6"/>
  <c r="AF261" i="6"/>
  <c r="AE263" i="6"/>
  <c r="Z250" i="6"/>
  <c r="L254" i="6" a="1"/>
  <c r="L254" i="6" s="1"/>
  <c r="T253" i="6"/>
  <c r="V335" i="6"/>
  <c r="S251" i="6"/>
  <c r="H252" i="6"/>
  <c r="AC248" i="6"/>
  <c r="AA249" i="6"/>
  <c r="W334" i="6"/>
  <c r="U251" i="6"/>
  <c r="X251" i="6" s="1"/>
  <c r="Y251" i="6" s="1"/>
  <c r="R252" i="6"/>
  <c r="AB248" i="6"/>
  <c r="AD248" i="6"/>
  <c r="AG269" i="6" s="1"/>
  <c r="AE253" i="5"/>
  <c r="AF251" i="5"/>
  <c r="AE254" i="5"/>
  <c r="AF252" i="5"/>
  <c r="Z250" i="5"/>
  <c r="V335" i="5"/>
  <c r="H252" i="5"/>
  <c r="S251" i="5"/>
  <c r="W334" i="5"/>
  <c r="AC248" i="5"/>
  <c r="AA249" i="5"/>
  <c r="L254" i="5" a="1"/>
  <c r="L254" i="5" s="1"/>
  <c r="T253" i="5"/>
  <c r="U251" i="5"/>
  <c r="X251" i="5" s="1"/>
  <c r="Y251" i="5" s="1"/>
  <c r="R252" i="5"/>
  <c r="AD248" i="5"/>
  <c r="AG269" i="5" s="1"/>
  <c r="AB248" i="5"/>
  <c r="AE263" i="4"/>
  <c r="AF261" i="4"/>
  <c r="AF262" i="4"/>
  <c r="AE264" i="4"/>
  <c r="Z250" i="4"/>
  <c r="AB248" i="4"/>
  <c r="AD248" i="4"/>
  <c r="AG269" i="4" s="1"/>
  <c r="L254" i="4" a="1"/>
  <c r="L254" i="4" s="1"/>
  <c r="T253" i="4"/>
  <c r="W334" i="4"/>
  <c r="V335" i="4"/>
  <c r="S251" i="4"/>
  <c r="H252" i="4"/>
  <c r="R252" i="4"/>
  <c r="U251" i="4"/>
  <c r="X251" i="4" s="1"/>
  <c r="Y251" i="4" s="1"/>
  <c r="AA249" i="4"/>
  <c r="AC248" i="4"/>
  <c r="Z250" i="1"/>
  <c r="V335" i="1"/>
  <c r="H252" i="1"/>
  <c r="S251" i="1"/>
  <c r="R252" i="1"/>
  <c r="U251" i="1"/>
  <c r="X251" i="1" s="1"/>
  <c r="Y251" i="1" s="1"/>
  <c r="W334" i="1"/>
  <c r="AE253" i="1"/>
  <c r="AF251" i="1"/>
  <c r="AE254" i="1"/>
  <c r="AF252" i="1"/>
  <c r="AD248" i="1"/>
  <c r="AG269" i="1" s="1"/>
  <c r="AB248" i="1"/>
  <c r="AC248" i="1"/>
  <c r="AA249" i="1"/>
  <c r="L254" i="1" a="1"/>
  <c r="L254" i="1" s="1"/>
  <c r="T253" i="1"/>
  <c r="AF287" i="11" l="1"/>
  <c r="AE289" i="11"/>
  <c r="AE290" i="11"/>
  <c r="AF288" i="11"/>
  <c r="Z251" i="11"/>
  <c r="R253" i="11"/>
  <c r="U252" i="11"/>
  <c r="X252" i="11" s="1"/>
  <c r="Y252" i="11" s="1"/>
  <c r="W335" i="11"/>
  <c r="T254" i="11"/>
  <c r="L255" i="11" a="1"/>
  <c r="L255" i="11" s="1"/>
  <c r="V336" i="11"/>
  <c r="H253" i="11"/>
  <c r="S252" i="11"/>
  <c r="AC249" i="11"/>
  <c r="AA250" i="11"/>
  <c r="AD249" i="11"/>
  <c r="AG270" i="11" s="1"/>
  <c r="AB249" i="11"/>
  <c r="AE288" i="10"/>
  <c r="AF286" i="10"/>
  <c r="AE287" i="10"/>
  <c r="AF285" i="10"/>
  <c r="Z251" i="10"/>
  <c r="L254" i="10" a="1"/>
  <c r="L254" i="10" s="1"/>
  <c r="T253" i="10"/>
  <c r="R253" i="10"/>
  <c r="U252" i="10"/>
  <c r="X252" i="10" s="1"/>
  <c r="Y252" i="10" s="1"/>
  <c r="V336" i="10"/>
  <c r="S252" i="10"/>
  <c r="H253" i="10"/>
  <c r="W335" i="10"/>
  <c r="AD249" i="10"/>
  <c r="AG270" i="10" s="1"/>
  <c r="AB249" i="10"/>
  <c r="AA250" i="10"/>
  <c r="AC249" i="10"/>
  <c r="AE287" i="9"/>
  <c r="AF285" i="9"/>
  <c r="AE286" i="9"/>
  <c r="AF284" i="9"/>
  <c r="Z251" i="9"/>
  <c r="W335" i="9"/>
  <c r="V336" i="9"/>
  <c r="S252" i="9"/>
  <c r="H253" i="9"/>
  <c r="R253" i="9"/>
  <c r="U252" i="9"/>
  <c r="X252" i="9" s="1"/>
  <c r="Y252" i="9" s="1"/>
  <c r="L254" i="9" a="1"/>
  <c r="L254" i="9" s="1"/>
  <c r="T253" i="9"/>
  <c r="AA250" i="9"/>
  <c r="AC249" i="9"/>
  <c r="AD249" i="9"/>
  <c r="AG270" i="9" s="1"/>
  <c r="AB249" i="9"/>
  <c r="AE266" i="8"/>
  <c r="AF264" i="8"/>
  <c r="AE265" i="8"/>
  <c r="AF263" i="8"/>
  <c r="Z251" i="8"/>
  <c r="T254" i="8"/>
  <c r="L255" i="8" a="1"/>
  <c r="L255" i="8" s="1"/>
  <c r="V336" i="8"/>
  <c r="S252" i="8"/>
  <c r="H253" i="8"/>
  <c r="AD249" i="8"/>
  <c r="AG270" i="8" s="1"/>
  <c r="AB249" i="8"/>
  <c r="W335" i="8"/>
  <c r="U252" i="8"/>
  <c r="X252" i="8" s="1"/>
  <c r="Y252" i="8" s="1"/>
  <c r="R253" i="8"/>
  <c r="AC249" i="8"/>
  <c r="AA250" i="8"/>
  <c r="AE266" i="7"/>
  <c r="AF264" i="7"/>
  <c r="AF263" i="7"/>
  <c r="AE265" i="7"/>
  <c r="Z251" i="7"/>
  <c r="AD249" i="7"/>
  <c r="AG270" i="7" s="1"/>
  <c r="AB249" i="7"/>
  <c r="V336" i="7"/>
  <c r="H253" i="7"/>
  <c r="S252" i="7"/>
  <c r="W335" i="7"/>
  <c r="R253" i="7"/>
  <c r="U252" i="7"/>
  <c r="X252" i="7" s="1"/>
  <c r="Y252" i="7" s="1"/>
  <c r="AC249" i="7"/>
  <c r="AA250" i="7"/>
  <c r="L254" i="7" a="1"/>
  <c r="L254" i="7" s="1"/>
  <c r="T253" i="7"/>
  <c r="AF263" i="6"/>
  <c r="AE265" i="6"/>
  <c r="AF262" i="6"/>
  <c r="AE264" i="6"/>
  <c r="Z251" i="6"/>
  <c r="AD249" i="6"/>
  <c r="AG270" i="6" s="1"/>
  <c r="AB249" i="6"/>
  <c r="T254" i="6"/>
  <c r="L255" i="6" a="1"/>
  <c r="L255" i="6" s="1"/>
  <c r="V336" i="6"/>
  <c r="H253" i="6"/>
  <c r="S252" i="6"/>
  <c r="AC249" i="6"/>
  <c r="AA250" i="6"/>
  <c r="W335" i="6"/>
  <c r="U252" i="6"/>
  <c r="X252" i="6" s="1"/>
  <c r="Y252" i="6" s="1"/>
  <c r="R253" i="6"/>
  <c r="AF254" i="5"/>
  <c r="AE256" i="5"/>
  <c r="AF253" i="5"/>
  <c r="AE255" i="5"/>
  <c r="Z251" i="5"/>
  <c r="AD249" i="5"/>
  <c r="AG270" i="5" s="1"/>
  <c r="AB249" i="5"/>
  <c r="V336" i="5"/>
  <c r="H253" i="5"/>
  <c r="S252" i="5"/>
  <c r="R253" i="5"/>
  <c r="U252" i="5"/>
  <c r="X252" i="5" s="1"/>
  <c r="Y252" i="5" s="1"/>
  <c r="W335" i="5"/>
  <c r="L255" i="5" a="1"/>
  <c r="L255" i="5" s="1"/>
  <c r="T254" i="5"/>
  <c r="AC249" i="5"/>
  <c r="AA250" i="5"/>
  <c r="AE266" i="4"/>
  <c r="AF264" i="4"/>
  <c r="AE265" i="4"/>
  <c r="AF263" i="4"/>
  <c r="Z251" i="4"/>
  <c r="R253" i="4"/>
  <c r="U252" i="4"/>
  <c r="X252" i="4" s="1"/>
  <c r="Y252" i="4" s="1"/>
  <c r="AD249" i="4"/>
  <c r="AG270" i="4" s="1"/>
  <c r="AB249" i="4"/>
  <c r="V336" i="4"/>
  <c r="S252" i="4"/>
  <c r="H253" i="4"/>
  <c r="W335" i="4"/>
  <c r="T254" i="4"/>
  <c r="L255" i="4" a="1"/>
  <c r="L255" i="4" s="1"/>
  <c r="AC249" i="4"/>
  <c r="AA250" i="4"/>
  <c r="Z251" i="1"/>
  <c r="AE255" i="1"/>
  <c r="AF253" i="1"/>
  <c r="AF254" i="1"/>
  <c r="AE256" i="1"/>
  <c r="L255" i="1" a="1"/>
  <c r="L255" i="1" s="1"/>
  <c r="T254" i="1"/>
  <c r="AC249" i="1"/>
  <c r="AA250" i="1"/>
  <c r="U252" i="1"/>
  <c r="X252" i="1" s="1"/>
  <c r="Y252" i="1" s="1"/>
  <c r="R253" i="1"/>
  <c r="V336" i="1"/>
  <c r="S252" i="1"/>
  <c r="H253" i="1"/>
  <c r="W335" i="1"/>
  <c r="AD249" i="1"/>
  <c r="AG270" i="1" s="1"/>
  <c r="AB249" i="1"/>
  <c r="AF290" i="11" l="1"/>
  <c r="AE292" i="11"/>
  <c r="AE291" i="11"/>
  <c r="AF289" i="11"/>
  <c r="Z252" i="11"/>
  <c r="L256" i="11" a="1"/>
  <c r="L256" i="11" s="1"/>
  <c r="T255" i="11"/>
  <c r="W336" i="11"/>
  <c r="U253" i="11"/>
  <c r="X253" i="11" s="1"/>
  <c r="Y253" i="11" s="1"/>
  <c r="R254" i="11"/>
  <c r="S253" i="11"/>
  <c r="V337" i="11"/>
  <c r="H254" i="11"/>
  <c r="AC250" i="11"/>
  <c r="AA251" i="11"/>
  <c r="AB250" i="11"/>
  <c r="AD250" i="11"/>
  <c r="AG271" i="11" s="1"/>
  <c r="AE289" i="10"/>
  <c r="AF287" i="10"/>
  <c r="AE290" i="10"/>
  <c r="AF288" i="10"/>
  <c r="Z252" i="10"/>
  <c r="R254" i="10"/>
  <c r="U253" i="10"/>
  <c r="X253" i="10" s="1"/>
  <c r="Y253" i="10" s="1"/>
  <c r="L255" i="10" a="1"/>
  <c r="L255" i="10" s="1"/>
  <c r="T254" i="10"/>
  <c r="V337" i="10"/>
  <c r="S253" i="10"/>
  <c r="H254" i="10"/>
  <c r="W336" i="10"/>
  <c r="AD250" i="10"/>
  <c r="AG271" i="10" s="1"/>
  <c r="AB250" i="10"/>
  <c r="AC250" i="10"/>
  <c r="AA251" i="10"/>
  <c r="AE288" i="9"/>
  <c r="AF286" i="9"/>
  <c r="AE289" i="9"/>
  <c r="AF287" i="9"/>
  <c r="Z252" i="9"/>
  <c r="L255" i="9" a="1"/>
  <c r="L255" i="9" s="1"/>
  <c r="T254" i="9"/>
  <c r="U253" i="9"/>
  <c r="X253" i="9" s="1"/>
  <c r="Y253" i="9" s="1"/>
  <c r="R254" i="9"/>
  <c r="W336" i="9"/>
  <c r="V337" i="9"/>
  <c r="H254" i="9"/>
  <c r="S253" i="9"/>
  <c r="AA251" i="9"/>
  <c r="AC250" i="9"/>
  <c r="AD250" i="9"/>
  <c r="AG271" i="9" s="1"/>
  <c r="AB250" i="9"/>
  <c r="AF265" i="8"/>
  <c r="AE267" i="8"/>
  <c r="AE268" i="8"/>
  <c r="AF266" i="8"/>
  <c r="Z252" i="8"/>
  <c r="U253" i="8"/>
  <c r="X253" i="8" s="1"/>
  <c r="Y253" i="8" s="1"/>
  <c r="R254" i="8"/>
  <c r="V337" i="8"/>
  <c r="H254" i="8"/>
  <c r="S253" i="8"/>
  <c r="W336" i="8"/>
  <c r="L256" i="8" a="1"/>
  <c r="L256" i="8" s="1"/>
  <c r="T255" i="8"/>
  <c r="AD250" i="8"/>
  <c r="AG271" i="8" s="1"/>
  <c r="AB250" i="8"/>
  <c r="AC250" i="8"/>
  <c r="AA251" i="8"/>
  <c r="AF265" i="7"/>
  <c r="AE267" i="7"/>
  <c r="AF266" i="7"/>
  <c r="AE268" i="7"/>
  <c r="Z252" i="7"/>
  <c r="AD250" i="7"/>
  <c r="AG271" i="7" s="1"/>
  <c r="AB250" i="7"/>
  <c r="L255" i="7" a="1"/>
  <c r="L255" i="7" s="1"/>
  <c r="T254" i="7"/>
  <c r="U253" i="7"/>
  <c r="X253" i="7" s="1"/>
  <c r="Y253" i="7" s="1"/>
  <c r="R254" i="7"/>
  <c r="V337" i="7"/>
  <c r="S253" i="7"/>
  <c r="H254" i="7"/>
  <c r="AC250" i="7"/>
  <c r="AA251" i="7"/>
  <c r="W336" i="7"/>
  <c r="AE267" i="6"/>
  <c r="AF265" i="6"/>
  <c r="AF264" i="6"/>
  <c r="AE266" i="6"/>
  <c r="Z252" i="6"/>
  <c r="AD250" i="6"/>
  <c r="AG271" i="6" s="1"/>
  <c r="AB250" i="6"/>
  <c r="W336" i="6"/>
  <c r="V337" i="6"/>
  <c r="H254" i="6"/>
  <c r="S253" i="6"/>
  <c r="AA251" i="6"/>
  <c r="AC250" i="6"/>
  <c r="L256" i="6" a="1"/>
  <c r="L256" i="6" s="1"/>
  <c r="T255" i="6"/>
  <c r="U253" i="6"/>
  <c r="X253" i="6" s="1"/>
  <c r="Y253" i="6" s="1"/>
  <c r="R254" i="6"/>
  <c r="AF255" i="5"/>
  <c r="AE257" i="5"/>
  <c r="AE258" i="5"/>
  <c r="AF256" i="5"/>
  <c r="Z252" i="5"/>
  <c r="L256" i="5" a="1"/>
  <c r="L256" i="5" s="1"/>
  <c r="T255" i="5"/>
  <c r="R254" i="5"/>
  <c r="U253" i="5"/>
  <c r="X253" i="5" s="1"/>
  <c r="Y253" i="5" s="1"/>
  <c r="V337" i="5"/>
  <c r="H254" i="5"/>
  <c r="S253" i="5"/>
  <c r="AA251" i="5"/>
  <c r="AC250" i="5"/>
  <c r="W336" i="5"/>
  <c r="AD250" i="5"/>
  <c r="AG271" i="5" s="1"/>
  <c r="AB250" i="5"/>
  <c r="AE267" i="4"/>
  <c r="AF265" i="4"/>
  <c r="AF266" i="4"/>
  <c r="AE268" i="4"/>
  <c r="Z252" i="4"/>
  <c r="AB250" i="4"/>
  <c r="AD250" i="4"/>
  <c r="AG271" i="4" s="1"/>
  <c r="L256" i="4" a="1"/>
  <c r="L256" i="4" s="1"/>
  <c r="T255" i="4"/>
  <c r="V337" i="4"/>
  <c r="S253" i="4"/>
  <c r="H254" i="4"/>
  <c r="AC250" i="4"/>
  <c r="AA251" i="4"/>
  <c r="W336" i="4"/>
  <c r="U253" i="4"/>
  <c r="X253" i="4" s="1"/>
  <c r="Y253" i="4" s="1"/>
  <c r="R254" i="4"/>
  <c r="Z252" i="1"/>
  <c r="W336" i="1"/>
  <c r="U253" i="1"/>
  <c r="X253" i="1" s="1"/>
  <c r="Y253" i="1" s="1"/>
  <c r="R254" i="1"/>
  <c r="V337" i="1"/>
  <c r="H254" i="1"/>
  <c r="S253" i="1"/>
  <c r="AB250" i="1"/>
  <c r="AD250" i="1"/>
  <c r="AG271" i="1" s="1"/>
  <c r="AE258" i="1"/>
  <c r="AF256" i="1"/>
  <c r="AA251" i="1"/>
  <c r="AC250" i="1"/>
  <c r="T255" i="1"/>
  <c r="L256" i="1" a="1"/>
  <c r="L256" i="1" s="1"/>
  <c r="AE257" i="1"/>
  <c r="AF255" i="1"/>
  <c r="AF291" i="11" l="1"/>
  <c r="AE293" i="11"/>
  <c r="AF292" i="11"/>
  <c r="AE294" i="11"/>
  <c r="Z253" i="11"/>
  <c r="L257" i="11" a="1"/>
  <c r="L257" i="11" s="1"/>
  <c r="T256" i="11"/>
  <c r="W337" i="11"/>
  <c r="AA252" i="11"/>
  <c r="AC251" i="11"/>
  <c r="V338" i="11"/>
  <c r="H255" i="11"/>
  <c r="S254" i="11"/>
  <c r="U254" i="11"/>
  <c r="X254" i="11" s="1"/>
  <c r="Y254" i="11" s="1"/>
  <c r="R255" i="11"/>
  <c r="AD251" i="11"/>
  <c r="AG272" i="11" s="1"/>
  <c r="AB251" i="11"/>
  <c r="AE292" i="10"/>
  <c r="AF290" i="10"/>
  <c r="AE291" i="10"/>
  <c r="AF289" i="10"/>
  <c r="Z253" i="10"/>
  <c r="L256" i="10" a="1"/>
  <c r="L256" i="10" s="1"/>
  <c r="T255" i="10"/>
  <c r="U254" i="10"/>
  <c r="X254" i="10" s="1"/>
  <c r="Y254" i="10" s="1"/>
  <c r="R255" i="10"/>
  <c r="W337" i="10"/>
  <c r="AD251" i="10"/>
  <c r="AG272" i="10" s="1"/>
  <c r="AB251" i="10"/>
  <c r="V338" i="10"/>
  <c r="H255" i="10"/>
  <c r="S254" i="10"/>
  <c r="AA252" i="10"/>
  <c r="AC251" i="10"/>
  <c r="AE291" i="9"/>
  <c r="AF289" i="9"/>
  <c r="AE290" i="9"/>
  <c r="AF288" i="9"/>
  <c r="Z253" i="9"/>
  <c r="R255" i="9"/>
  <c r="U254" i="9"/>
  <c r="X254" i="9" s="1"/>
  <c r="Y254" i="9" s="1"/>
  <c r="V338" i="9"/>
  <c r="H255" i="9"/>
  <c r="S254" i="9"/>
  <c r="W337" i="9"/>
  <c r="L256" i="9" a="1"/>
  <c r="L256" i="9" s="1"/>
  <c r="T255" i="9"/>
  <c r="AD251" i="9"/>
  <c r="AG272" i="9" s="1"/>
  <c r="AB251" i="9"/>
  <c r="AA252" i="9"/>
  <c r="AC251" i="9"/>
  <c r="AE270" i="8"/>
  <c r="AF268" i="8"/>
  <c r="AE269" i="8"/>
  <c r="AF267" i="8"/>
  <c r="Z253" i="8"/>
  <c r="L257" i="8" a="1"/>
  <c r="L257" i="8" s="1"/>
  <c r="T256" i="8"/>
  <c r="AD251" i="8"/>
  <c r="AG272" i="8" s="1"/>
  <c r="AB251" i="8"/>
  <c r="W337" i="8"/>
  <c r="U254" i="8"/>
  <c r="X254" i="8" s="1"/>
  <c r="Y254" i="8" s="1"/>
  <c r="R255" i="8"/>
  <c r="AC251" i="8"/>
  <c r="AA252" i="8"/>
  <c r="V338" i="8"/>
  <c r="H255" i="8"/>
  <c r="S254" i="8"/>
  <c r="AE270" i="7"/>
  <c r="AF268" i="7"/>
  <c r="AE269" i="7"/>
  <c r="AF267" i="7"/>
  <c r="Z253" i="7"/>
  <c r="V338" i="7"/>
  <c r="H255" i="7"/>
  <c r="S254" i="7"/>
  <c r="U254" i="7"/>
  <c r="X254" i="7" s="1"/>
  <c r="Y254" i="7" s="1"/>
  <c r="R255" i="7"/>
  <c r="L256" i="7" a="1"/>
  <c r="L256" i="7" s="1"/>
  <c r="T255" i="7"/>
  <c r="AA252" i="7"/>
  <c r="AC251" i="7"/>
  <c r="W337" i="7"/>
  <c r="AD251" i="7"/>
  <c r="AG272" i="7" s="1"/>
  <c r="AB251" i="7"/>
  <c r="AF266" i="6"/>
  <c r="AE268" i="6"/>
  <c r="AE269" i="6"/>
  <c r="AF267" i="6"/>
  <c r="Z253" i="6"/>
  <c r="V338" i="6"/>
  <c r="H255" i="6"/>
  <c r="S254" i="6"/>
  <c r="L257" i="6" a="1"/>
  <c r="L257" i="6" s="1"/>
  <c r="T256" i="6"/>
  <c r="W337" i="6"/>
  <c r="R255" i="6"/>
  <c r="U254" i="6"/>
  <c r="X254" i="6" s="1"/>
  <c r="Y254" i="6" s="1"/>
  <c r="AD251" i="6"/>
  <c r="AG272" i="6" s="1"/>
  <c r="AB251" i="6"/>
  <c r="AA252" i="6"/>
  <c r="AC251" i="6"/>
  <c r="AF257" i="5"/>
  <c r="AE259" i="5"/>
  <c r="AF258" i="5"/>
  <c r="AE260" i="5"/>
  <c r="Z253" i="5"/>
  <c r="AB251" i="5"/>
  <c r="AD251" i="5"/>
  <c r="AG272" i="5" s="1"/>
  <c r="U254" i="5"/>
  <c r="X254" i="5" s="1"/>
  <c r="Y254" i="5" s="1"/>
  <c r="R255" i="5"/>
  <c r="T256" i="5"/>
  <c r="L257" i="5" a="1"/>
  <c r="L257" i="5" s="1"/>
  <c r="V338" i="5"/>
  <c r="H255" i="5"/>
  <c r="S254" i="5"/>
  <c r="AA252" i="5"/>
  <c r="AC251" i="5"/>
  <c r="W337" i="5"/>
  <c r="AF268" i="4"/>
  <c r="AE270" i="4"/>
  <c r="AE269" i="4"/>
  <c r="AF267" i="4"/>
  <c r="Z253" i="4"/>
  <c r="U254" i="4"/>
  <c r="X254" i="4" s="1"/>
  <c r="Y254" i="4" s="1"/>
  <c r="R255" i="4"/>
  <c r="AD251" i="4"/>
  <c r="AG272" i="4" s="1"/>
  <c r="AB251" i="4"/>
  <c r="L257" i="4" a="1"/>
  <c r="L257" i="4" s="1"/>
  <c r="T256" i="4"/>
  <c r="V338" i="4"/>
  <c r="H255" i="4"/>
  <c r="S254" i="4"/>
  <c r="AC251" i="4"/>
  <c r="AA252" i="4"/>
  <c r="W337" i="4"/>
  <c r="Z253" i="1"/>
  <c r="AD251" i="1"/>
  <c r="AG272" i="1" s="1"/>
  <c r="AB251" i="1"/>
  <c r="AF258" i="1"/>
  <c r="AE260" i="1"/>
  <c r="V338" i="1"/>
  <c r="H255" i="1"/>
  <c r="S254" i="1"/>
  <c r="W337" i="1"/>
  <c r="R255" i="1"/>
  <c r="U254" i="1"/>
  <c r="X254" i="1" s="1"/>
  <c r="Y254" i="1" s="1"/>
  <c r="AE259" i="1"/>
  <c r="AF257" i="1"/>
  <c r="AC251" i="1"/>
  <c r="AA252" i="1"/>
  <c r="L257" i="1" a="1"/>
  <c r="L257" i="1" s="1"/>
  <c r="T256" i="1"/>
  <c r="AE296" i="11" l="1"/>
  <c r="AF294" i="11"/>
  <c r="AE295" i="11"/>
  <c r="AF293" i="11"/>
  <c r="Z254" i="11"/>
  <c r="V339" i="11"/>
  <c r="H256" i="11"/>
  <c r="S255" i="11"/>
  <c r="L258" i="11" a="1"/>
  <c r="L258" i="11" s="1"/>
  <c r="T257" i="11"/>
  <c r="AC252" i="11"/>
  <c r="AA253" i="11"/>
  <c r="W338" i="11"/>
  <c r="AD252" i="11"/>
  <c r="AG273" i="11" s="1"/>
  <c r="AB252" i="11"/>
  <c r="R256" i="11"/>
  <c r="U255" i="11"/>
  <c r="X255" i="11" s="1"/>
  <c r="Y255" i="11" s="1"/>
  <c r="AE293" i="10"/>
  <c r="AF291" i="10"/>
  <c r="AF292" i="10"/>
  <c r="AE294" i="10"/>
  <c r="Z254" i="10"/>
  <c r="V339" i="10"/>
  <c r="H256" i="10"/>
  <c r="S255" i="10"/>
  <c r="R256" i="10"/>
  <c r="U255" i="10"/>
  <c r="X255" i="10" s="1"/>
  <c r="Y255" i="10" s="1"/>
  <c r="T256" i="10"/>
  <c r="L257" i="10" a="1"/>
  <c r="L257" i="10" s="1"/>
  <c r="AB252" i="10"/>
  <c r="AD252" i="10"/>
  <c r="AG273" i="10" s="1"/>
  <c r="AC252" i="10"/>
  <c r="AA253" i="10"/>
  <c r="W338" i="10"/>
  <c r="AF290" i="9"/>
  <c r="AE292" i="9"/>
  <c r="AF291" i="9"/>
  <c r="AE293" i="9"/>
  <c r="Z254" i="9"/>
  <c r="T256" i="9"/>
  <c r="L257" i="9" a="1"/>
  <c r="L257" i="9" s="1"/>
  <c r="V339" i="9"/>
  <c r="H256" i="9"/>
  <c r="S255" i="9"/>
  <c r="W338" i="9"/>
  <c r="R256" i="9"/>
  <c r="U255" i="9"/>
  <c r="X255" i="9" s="1"/>
  <c r="Y255" i="9" s="1"/>
  <c r="AD252" i="9"/>
  <c r="AG273" i="9" s="1"/>
  <c r="AB252" i="9"/>
  <c r="AA253" i="9"/>
  <c r="AC252" i="9"/>
  <c r="AF269" i="8"/>
  <c r="AE271" i="8"/>
  <c r="AF270" i="8"/>
  <c r="AE272" i="8"/>
  <c r="Z254" i="8"/>
  <c r="U255" i="8"/>
  <c r="X255" i="8" s="1"/>
  <c r="Y255" i="8" s="1"/>
  <c r="R256" i="8"/>
  <c r="T257" i="8"/>
  <c r="L258" i="8" a="1"/>
  <c r="L258" i="8" s="1"/>
  <c r="V339" i="8"/>
  <c r="H256" i="8"/>
  <c r="S255" i="8"/>
  <c r="AC252" i="8"/>
  <c r="AA253" i="8"/>
  <c r="AD252" i="8"/>
  <c r="AG273" i="8" s="1"/>
  <c r="AB252" i="8"/>
  <c r="W338" i="8"/>
  <c r="AF269" i="7"/>
  <c r="AE271" i="7"/>
  <c r="AE272" i="7"/>
  <c r="AF270" i="7"/>
  <c r="Z254" i="7"/>
  <c r="W338" i="7"/>
  <c r="AD252" i="7"/>
  <c r="AG273" i="7" s="1"/>
  <c r="AB252" i="7"/>
  <c r="L257" i="7" a="1"/>
  <c r="L257" i="7" s="1"/>
  <c r="T256" i="7"/>
  <c r="AA253" i="7"/>
  <c r="AC252" i="7"/>
  <c r="R256" i="7"/>
  <c r="U255" i="7"/>
  <c r="X255" i="7" s="1"/>
  <c r="Y255" i="7" s="1"/>
  <c r="V339" i="7"/>
  <c r="H256" i="7"/>
  <c r="S255" i="7"/>
  <c r="AE271" i="6"/>
  <c r="AF269" i="6"/>
  <c r="AE270" i="6"/>
  <c r="AF268" i="6"/>
  <c r="Z254" i="6"/>
  <c r="L258" i="6" a="1"/>
  <c r="L258" i="6" s="1"/>
  <c r="T257" i="6"/>
  <c r="U255" i="6"/>
  <c r="X255" i="6" s="1"/>
  <c r="Y255" i="6" s="1"/>
  <c r="R256" i="6"/>
  <c r="V339" i="6"/>
  <c r="H256" i="6"/>
  <c r="S255" i="6"/>
  <c r="W338" i="6"/>
  <c r="AD252" i="6"/>
  <c r="AG273" i="6" s="1"/>
  <c r="AB252" i="6"/>
  <c r="AA253" i="6"/>
  <c r="AC252" i="6"/>
  <c r="AF260" i="5"/>
  <c r="AE262" i="5"/>
  <c r="AF259" i="5"/>
  <c r="AE261" i="5"/>
  <c r="Z254" i="5"/>
  <c r="V339" i="5"/>
  <c r="H256" i="5"/>
  <c r="S255" i="5"/>
  <c r="AD252" i="5"/>
  <c r="AG273" i="5" s="1"/>
  <c r="AB252" i="5"/>
  <c r="W338" i="5"/>
  <c r="AC252" i="5"/>
  <c r="AA253" i="5"/>
  <c r="L258" i="5" a="1"/>
  <c r="L258" i="5" s="1"/>
  <c r="T257" i="5"/>
  <c r="R256" i="5"/>
  <c r="U255" i="5"/>
  <c r="X255" i="5" s="1"/>
  <c r="Y255" i="5" s="1"/>
  <c r="AE271" i="4"/>
  <c r="AF269" i="4"/>
  <c r="AF270" i="4"/>
  <c r="AE272" i="4"/>
  <c r="Z254" i="4"/>
  <c r="L258" i="4" a="1"/>
  <c r="L258" i="4" s="1"/>
  <c r="T257" i="4"/>
  <c r="W338" i="4"/>
  <c r="R256" i="4"/>
  <c r="U255" i="4"/>
  <c r="X255" i="4" s="1"/>
  <c r="Y255" i="4" s="1"/>
  <c r="AA253" i="4"/>
  <c r="AC252" i="4"/>
  <c r="AD252" i="4"/>
  <c r="AG273" i="4" s="1"/>
  <c r="AB252" i="4"/>
  <c r="V339" i="4"/>
  <c r="H256" i="4"/>
  <c r="S255" i="4"/>
  <c r="Z254" i="1"/>
  <c r="U255" i="1"/>
  <c r="X255" i="1" s="1"/>
  <c r="Y255" i="1" s="1"/>
  <c r="R256" i="1"/>
  <c r="V339" i="1"/>
  <c r="S255" i="1"/>
  <c r="H256" i="1"/>
  <c r="AF259" i="1"/>
  <c r="AE261" i="1"/>
  <c r="W338" i="1"/>
  <c r="AF260" i="1"/>
  <c r="AE262" i="1"/>
  <c r="AC252" i="1"/>
  <c r="AA253" i="1"/>
  <c r="L258" i="1" a="1"/>
  <c r="L258" i="1" s="1"/>
  <c r="T257" i="1"/>
  <c r="AD252" i="1"/>
  <c r="AG273" i="1" s="1"/>
  <c r="AB252" i="1"/>
  <c r="AF295" i="11" l="1"/>
  <c r="AE297" i="11"/>
  <c r="AF296" i="11"/>
  <c r="AE298" i="11"/>
  <c r="Z255" i="11"/>
  <c r="AD253" i="11"/>
  <c r="AG274" i="11" s="1"/>
  <c r="AB253" i="11"/>
  <c r="V340" i="11"/>
  <c r="H257" i="11"/>
  <c r="S256" i="11"/>
  <c r="W339" i="11"/>
  <c r="U256" i="11"/>
  <c r="X256" i="11" s="1"/>
  <c r="Y256" i="11" s="1"/>
  <c r="R257" i="11"/>
  <c r="AA254" i="11"/>
  <c r="AC253" i="11"/>
  <c r="L259" i="11" a="1"/>
  <c r="L259" i="11" s="1"/>
  <c r="T258" i="11"/>
  <c r="AE296" i="10"/>
  <c r="AF294" i="10"/>
  <c r="AF293" i="10"/>
  <c r="AE295" i="10"/>
  <c r="Z255" i="10"/>
  <c r="V340" i="10"/>
  <c r="S256" i="10"/>
  <c r="H257" i="10"/>
  <c r="T257" i="10"/>
  <c r="L258" i="10" a="1"/>
  <c r="L258" i="10" s="1"/>
  <c r="U256" i="10"/>
  <c r="X256" i="10" s="1"/>
  <c r="Y256" i="10" s="1"/>
  <c r="R257" i="10"/>
  <c r="W339" i="10"/>
  <c r="AC253" i="10"/>
  <c r="AA254" i="10"/>
  <c r="AD253" i="10"/>
  <c r="AG274" i="10" s="1"/>
  <c r="AB253" i="10"/>
  <c r="AE295" i="9"/>
  <c r="AF293" i="9"/>
  <c r="AE294" i="9"/>
  <c r="AF292" i="9"/>
  <c r="Z255" i="9"/>
  <c r="AB253" i="9"/>
  <c r="AD253" i="9"/>
  <c r="AG274" i="9" s="1"/>
  <c r="V340" i="9"/>
  <c r="S256" i="9"/>
  <c r="H257" i="9"/>
  <c r="W339" i="9"/>
  <c r="T257" i="9"/>
  <c r="L258" i="9" a="1"/>
  <c r="L258" i="9" s="1"/>
  <c r="R257" i="9"/>
  <c r="U256" i="9"/>
  <c r="X256" i="9" s="1"/>
  <c r="Y256" i="9" s="1"/>
  <c r="AC253" i="9"/>
  <c r="AA254" i="9"/>
  <c r="AE274" i="8"/>
  <c r="AF272" i="8"/>
  <c r="AF271" i="8"/>
  <c r="AE273" i="8"/>
  <c r="Z255" i="8"/>
  <c r="AD253" i="8"/>
  <c r="AG274" i="8" s="1"/>
  <c r="AB253" i="8"/>
  <c r="W339" i="8"/>
  <c r="V340" i="8"/>
  <c r="H257" i="8"/>
  <c r="S256" i="8"/>
  <c r="AC253" i="8"/>
  <c r="AA254" i="8"/>
  <c r="T258" i="8"/>
  <c r="L259" i="8" a="1"/>
  <c r="L259" i="8" s="1"/>
  <c r="R257" i="8"/>
  <c r="U256" i="8"/>
  <c r="X256" i="8" s="1"/>
  <c r="Y256" i="8" s="1"/>
  <c r="AF272" i="7"/>
  <c r="AE274" i="7"/>
  <c r="AE273" i="7"/>
  <c r="AF271" i="7"/>
  <c r="Z255" i="7"/>
  <c r="R257" i="7"/>
  <c r="U256" i="7"/>
  <c r="X256" i="7" s="1"/>
  <c r="Y256" i="7" s="1"/>
  <c r="L258" i="7" a="1"/>
  <c r="L258" i="7" s="1"/>
  <c r="T257" i="7"/>
  <c r="V340" i="7"/>
  <c r="S256" i="7"/>
  <c r="H257" i="7"/>
  <c r="AA254" i="7"/>
  <c r="AC253" i="7"/>
  <c r="AD253" i="7"/>
  <c r="AG274" i="7" s="1"/>
  <c r="AB253" i="7"/>
  <c r="W339" i="7"/>
  <c r="AF270" i="6"/>
  <c r="AE272" i="6"/>
  <c r="AF271" i="6"/>
  <c r="AE273" i="6"/>
  <c r="Z255" i="6"/>
  <c r="W339" i="6"/>
  <c r="R257" i="6"/>
  <c r="U256" i="6"/>
  <c r="X256" i="6" s="1"/>
  <c r="Y256" i="6" s="1"/>
  <c r="V340" i="6"/>
  <c r="H257" i="6"/>
  <c r="S256" i="6"/>
  <c r="T258" i="6"/>
  <c r="L259" i="6" a="1"/>
  <c r="L259" i="6" s="1"/>
  <c r="AB253" i="6"/>
  <c r="AD253" i="6"/>
  <c r="AG274" i="6" s="1"/>
  <c r="AA254" i="6"/>
  <c r="AC253" i="6"/>
  <c r="AE263" i="5"/>
  <c r="AF261" i="5"/>
  <c r="AF262" i="5"/>
  <c r="AE264" i="5"/>
  <c r="Z255" i="5"/>
  <c r="AD253" i="5"/>
  <c r="AG274" i="5" s="1"/>
  <c r="AB253" i="5"/>
  <c r="R257" i="5"/>
  <c r="U256" i="5"/>
  <c r="X256" i="5" s="1"/>
  <c r="Y256" i="5" s="1"/>
  <c r="L259" i="5" a="1"/>
  <c r="L259" i="5" s="1"/>
  <c r="T258" i="5"/>
  <c r="V340" i="5"/>
  <c r="S256" i="5"/>
  <c r="H257" i="5"/>
  <c r="W339" i="5"/>
  <c r="AC253" i="5"/>
  <c r="AA254" i="5"/>
  <c r="AF272" i="4"/>
  <c r="AE274" i="4"/>
  <c r="AE273" i="4"/>
  <c r="AF271" i="4"/>
  <c r="Z255" i="4"/>
  <c r="W339" i="4"/>
  <c r="V340" i="4"/>
  <c r="S256" i="4"/>
  <c r="H257" i="4"/>
  <c r="AB253" i="4"/>
  <c r="AD253" i="4"/>
  <c r="AG274" i="4" s="1"/>
  <c r="R257" i="4"/>
  <c r="U256" i="4"/>
  <c r="X256" i="4" s="1"/>
  <c r="Y256" i="4" s="1"/>
  <c r="AA254" i="4"/>
  <c r="AC253" i="4"/>
  <c r="L259" i="4" a="1"/>
  <c r="L259" i="4" s="1"/>
  <c r="T258" i="4"/>
  <c r="Z255" i="1"/>
  <c r="AF262" i="1"/>
  <c r="AE264" i="1"/>
  <c r="AD253" i="1"/>
  <c r="AG274" i="1" s="1"/>
  <c r="AB253" i="1"/>
  <c r="V340" i="1"/>
  <c r="H257" i="1"/>
  <c r="S256" i="1"/>
  <c r="L259" i="1" a="1"/>
  <c r="L259" i="1" s="1"/>
  <c r="T258" i="1"/>
  <c r="AE263" i="1"/>
  <c r="AF261" i="1"/>
  <c r="W339" i="1"/>
  <c r="U256" i="1"/>
  <c r="X256" i="1" s="1"/>
  <c r="Y256" i="1" s="1"/>
  <c r="R257" i="1"/>
  <c r="AA254" i="1"/>
  <c r="AC253" i="1"/>
  <c r="AF298" i="11" l="1"/>
  <c r="AE300" i="11"/>
  <c r="AE299" i="11"/>
  <c r="AF297" i="11"/>
  <c r="Z256" i="11"/>
  <c r="W340" i="11"/>
  <c r="R258" i="11"/>
  <c r="U257" i="11"/>
  <c r="X257" i="11" s="1"/>
  <c r="Y257" i="11" s="1"/>
  <c r="AB254" i="11"/>
  <c r="AD254" i="11"/>
  <c r="AG275" i="11" s="1"/>
  <c r="V341" i="11"/>
  <c r="H258" i="11"/>
  <c r="S257" i="11"/>
  <c r="L260" i="11" a="1"/>
  <c r="L260" i="11" s="1"/>
  <c r="T259" i="11"/>
  <c r="AC254" i="11"/>
  <c r="AA255" i="11"/>
  <c r="AE297" i="10"/>
  <c r="AF295" i="10"/>
  <c r="AE298" i="10"/>
  <c r="AF296" i="10"/>
  <c r="Z256" i="10"/>
  <c r="U257" i="10"/>
  <c r="X257" i="10" s="1"/>
  <c r="Y257" i="10" s="1"/>
  <c r="R258" i="10"/>
  <c r="W340" i="10"/>
  <c r="T258" i="10"/>
  <c r="L259" i="10" a="1"/>
  <c r="L259" i="10" s="1"/>
  <c r="AA255" i="10"/>
  <c r="AC254" i="10"/>
  <c r="V341" i="10"/>
  <c r="H258" i="10"/>
  <c r="S257" i="10"/>
  <c r="AD254" i="10"/>
  <c r="AG275" i="10" s="1"/>
  <c r="AB254" i="10"/>
  <c r="AF294" i="9"/>
  <c r="AE296" i="9"/>
  <c r="AF295" i="9"/>
  <c r="AE297" i="9"/>
  <c r="Z256" i="9"/>
  <c r="V341" i="9"/>
  <c r="S257" i="9"/>
  <c r="H258" i="9"/>
  <c r="U257" i="9"/>
  <c r="X257" i="9" s="1"/>
  <c r="Y257" i="9" s="1"/>
  <c r="R258" i="9"/>
  <c r="W340" i="9"/>
  <c r="T258" i="9"/>
  <c r="L259" i="9" a="1"/>
  <c r="L259" i="9" s="1"/>
  <c r="AC254" i="9"/>
  <c r="AA255" i="9"/>
  <c r="AD254" i="9"/>
  <c r="AG275" i="9" s="1"/>
  <c r="AB254" i="9"/>
  <c r="AF273" i="8"/>
  <c r="AE275" i="8"/>
  <c r="AE276" i="8"/>
  <c r="AF274" i="8"/>
  <c r="Z256" i="8"/>
  <c r="T259" i="8"/>
  <c r="L260" i="8" a="1"/>
  <c r="L260" i="8" s="1"/>
  <c r="AD254" i="8"/>
  <c r="AG275" i="8" s="1"/>
  <c r="AB254" i="8"/>
  <c r="V341" i="8"/>
  <c r="H258" i="8"/>
  <c r="S257" i="8"/>
  <c r="W340" i="8"/>
  <c r="U257" i="8"/>
  <c r="X257" i="8" s="1"/>
  <c r="Y257" i="8" s="1"/>
  <c r="R258" i="8"/>
  <c r="AA255" i="8"/>
  <c r="AC254" i="8"/>
  <c r="AE275" i="7"/>
  <c r="AF273" i="7"/>
  <c r="AF274" i="7"/>
  <c r="AE276" i="7"/>
  <c r="Z256" i="7"/>
  <c r="AB254" i="7"/>
  <c r="AD254" i="7"/>
  <c r="AG275" i="7" s="1"/>
  <c r="W340" i="7"/>
  <c r="R258" i="7"/>
  <c r="U257" i="7"/>
  <c r="X257" i="7" s="1"/>
  <c r="Y257" i="7" s="1"/>
  <c r="V341" i="7"/>
  <c r="H258" i="7"/>
  <c r="S257" i="7"/>
  <c r="AA255" i="7"/>
  <c r="AC254" i="7"/>
  <c r="T258" i="7"/>
  <c r="L259" i="7" a="1"/>
  <c r="L259" i="7" s="1"/>
  <c r="AE275" i="6"/>
  <c r="AF273" i="6"/>
  <c r="AF272" i="6"/>
  <c r="AE274" i="6"/>
  <c r="Z256" i="6"/>
  <c r="T259" i="6"/>
  <c r="L260" i="6" a="1"/>
  <c r="L260" i="6" s="1"/>
  <c r="V341" i="6"/>
  <c r="H258" i="6"/>
  <c r="S257" i="6"/>
  <c r="W340" i="6"/>
  <c r="AB254" i="6"/>
  <c r="AD254" i="6"/>
  <c r="AG275" i="6" s="1"/>
  <c r="AA255" i="6"/>
  <c r="AC254" i="6"/>
  <c r="U257" i="6"/>
  <c r="X257" i="6" s="1"/>
  <c r="Y257" i="6" s="1"/>
  <c r="R258" i="6"/>
  <c r="AE266" i="5"/>
  <c r="AF264" i="5"/>
  <c r="AF263" i="5"/>
  <c r="AE265" i="5"/>
  <c r="Z256" i="5"/>
  <c r="V341" i="5"/>
  <c r="S257" i="5"/>
  <c r="H258" i="5"/>
  <c r="AD254" i="5"/>
  <c r="AG275" i="5" s="1"/>
  <c r="AB254" i="5"/>
  <c r="W340" i="5"/>
  <c r="AA255" i="5"/>
  <c r="AC254" i="5"/>
  <c r="T259" i="5"/>
  <c r="L260" i="5" a="1"/>
  <c r="L260" i="5" s="1"/>
  <c r="R258" i="5"/>
  <c r="U257" i="5"/>
  <c r="X257" i="5" s="1"/>
  <c r="Y257" i="5" s="1"/>
  <c r="AF273" i="4"/>
  <c r="AE275" i="4"/>
  <c r="AF274" i="4"/>
  <c r="AE276" i="4"/>
  <c r="Z256" i="4"/>
  <c r="T259" i="4"/>
  <c r="L260" i="4" a="1"/>
  <c r="L260" i="4" s="1"/>
  <c r="U257" i="4"/>
  <c r="X257" i="4" s="1"/>
  <c r="Y257" i="4" s="1"/>
  <c r="R258" i="4"/>
  <c r="V341" i="4"/>
  <c r="S257" i="4"/>
  <c r="H258" i="4"/>
  <c r="AC254" i="4"/>
  <c r="AA255" i="4"/>
  <c r="AD254" i="4"/>
  <c r="AG275" i="4" s="1"/>
  <c r="AB254" i="4"/>
  <c r="W340" i="4"/>
  <c r="Z256" i="1"/>
  <c r="AF263" i="1"/>
  <c r="AE265" i="1"/>
  <c r="AE266" i="1"/>
  <c r="AF264" i="1"/>
  <c r="V341" i="1"/>
  <c r="H258" i="1"/>
  <c r="S257" i="1"/>
  <c r="W340" i="1"/>
  <c r="AC254" i="1"/>
  <c r="AA255" i="1"/>
  <c r="L260" i="1" a="1"/>
  <c r="L260" i="1" s="1"/>
  <c r="T259" i="1"/>
  <c r="AD254" i="1"/>
  <c r="AG275" i="1" s="1"/>
  <c r="AB254" i="1"/>
  <c r="R258" i="1"/>
  <c r="U257" i="1"/>
  <c r="X257" i="1" s="1"/>
  <c r="Y257" i="1" s="1"/>
  <c r="AF299" i="11" l="1"/>
  <c r="AE301" i="11"/>
  <c r="AF300" i="11"/>
  <c r="AE302" i="11"/>
  <c r="Z257" i="11"/>
  <c r="W341" i="11"/>
  <c r="T260" i="11"/>
  <c r="L261" i="11" a="1"/>
  <c r="L261" i="11" s="1"/>
  <c r="V342" i="11"/>
  <c r="S258" i="11"/>
  <c r="H259" i="11"/>
  <c r="R259" i="11"/>
  <c r="U258" i="11"/>
  <c r="X258" i="11" s="1"/>
  <c r="Y258" i="11" s="1"/>
  <c r="AD255" i="11"/>
  <c r="AG276" i="11" s="1"/>
  <c r="AB255" i="11"/>
  <c r="AC255" i="11"/>
  <c r="AA256" i="11"/>
  <c r="AE300" i="10"/>
  <c r="AF298" i="10"/>
  <c r="AE299" i="10"/>
  <c r="AF297" i="10"/>
  <c r="Z257" i="10"/>
  <c r="AB255" i="10"/>
  <c r="AD255" i="10"/>
  <c r="AG276" i="10" s="1"/>
  <c r="W341" i="10"/>
  <c r="V342" i="10"/>
  <c r="H259" i="10"/>
  <c r="S258" i="10"/>
  <c r="U258" i="10"/>
  <c r="X258" i="10" s="1"/>
  <c r="Y258" i="10" s="1"/>
  <c r="R259" i="10"/>
  <c r="L260" i="10" a="1"/>
  <c r="L260" i="10" s="1"/>
  <c r="T259" i="10"/>
  <c r="AC255" i="10"/>
  <c r="AA256" i="10"/>
  <c r="AF297" i="9"/>
  <c r="AE299" i="9"/>
  <c r="AF296" i="9"/>
  <c r="AE298" i="9"/>
  <c r="Z257" i="9"/>
  <c r="AD255" i="9"/>
  <c r="AG276" i="9" s="1"/>
  <c r="AB255" i="9"/>
  <c r="U258" i="9"/>
  <c r="X258" i="9" s="1"/>
  <c r="Y258" i="9" s="1"/>
  <c r="R259" i="9"/>
  <c r="L260" i="9" a="1"/>
  <c r="L260" i="9" s="1"/>
  <c r="T259" i="9"/>
  <c r="V342" i="9"/>
  <c r="H259" i="9"/>
  <c r="S258" i="9"/>
  <c r="W341" i="9"/>
  <c r="AA256" i="9"/>
  <c r="AC255" i="9"/>
  <c r="AE278" i="8"/>
  <c r="AF276" i="8"/>
  <c r="AE277" i="8"/>
  <c r="AF275" i="8"/>
  <c r="Z257" i="8"/>
  <c r="U258" i="8"/>
  <c r="X258" i="8" s="1"/>
  <c r="Y258" i="8" s="1"/>
  <c r="R259" i="8"/>
  <c r="AD255" i="8"/>
  <c r="AG276" i="8" s="1"/>
  <c r="AB255" i="8"/>
  <c r="W341" i="8"/>
  <c r="V342" i="8"/>
  <c r="S258" i="8"/>
  <c r="H259" i="8"/>
  <c r="AA256" i="8"/>
  <c r="AC255" i="8"/>
  <c r="T260" i="8"/>
  <c r="L261" i="8" a="1"/>
  <c r="L261" i="8" s="1"/>
  <c r="AE278" i="7"/>
  <c r="AF276" i="7"/>
  <c r="AE277" i="7"/>
  <c r="AF275" i="7"/>
  <c r="Z257" i="7"/>
  <c r="W341" i="7"/>
  <c r="V342" i="7"/>
  <c r="S258" i="7"/>
  <c r="H259" i="7"/>
  <c r="T259" i="7"/>
  <c r="L260" i="7" a="1"/>
  <c r="L260" i="7" s="1"/>
  <c r="R259" i="7"/>
  <c r="U258" i="7"/>
  <c r="X258" i="7" s="1"/>
  <c r="Y258" i="7" s="1"/>
  <c r="AC255" i="7"/>
  <c r="AA256" i="7"/>
  <c r="AD255" i="7"/>
  <c r="AG276" i="7" s="1"/>
  <c r="AB255" i="7"/>
  <c r="AF274" i="6"/>
  <c r="AE276" i="6"/>
  <c r="AE277" i="6"/>
  <c r="AF275" i="6"/>
  <c r="Z257" i="6"/>
  <c r="V342" i="6"/>
  <c r="S258" i="6"/>
  <c r="H259" i="6"/>
  <c r="AD255" i="6"/>
  <c r="AG276" i="6" s="1"/>
  <c r="AB255" i="6"/>
  <c r="W341" i="6"/>
  <c r="T260" i="6"/>
  <c r="L261" i="6" a="1"/>
  <c r="L261" i="6" s="1"/>
  <c r="R259" i="6"/>
  <c r="U258" i="6"/>
  <c r="X258" i="6" s="1"/>
  <c r="Y258" i="6" s="1"/>
  <c r="AC255" i="6"/>
  <c r="AA256" i="6"/>
  <c r="AE267" i="5"/>
  <c r="AF265" i="5"/>
  <c r="AF266" i="5"/>
  <c r="AE268" i="5"/>
  <c r="Z257" i="5"/>
  <c r="T260" i="5"/>
  <c r="L261" i="5" a="1"/>
  <c r="L261" i="5" s="1"/>
  <c r="AB255" i="5"/>
  <c r="AD255" i="5"/>
  <c r="AG276" i="5" s="1"/>
  <c r="W341" i="5"/>
  <c r="R259" i="5"/>
  <c r="U258" i="5"/>
  <c r="X258" i="5" s="1"/>
  <c r="Y258" i="5" s="1"/>
  <c r="AA256" i="5"/>
  <c r="AC255" i="5"/>
  <c r="V342" i="5"/>
  <c r="S258" i="5"/>
  <c r="H259" i="5"/>
  <c r="AE278" i="4"/>
  <c r="AF276" i="4"/>
  <c r="AF275" i="4"/>
  <c r="AE277" i="4"/>
  <c r="Z257" i="4"/>
  <c r="V342" i="4"/>
  <c r="H259" i="4"/>
  <c r="S258" i="4"/>
  <c r="W341" i="4"/>
  <c r="R259" i="4"/>
  <c r="U258" i="4"/>
  <c r="X258" i="4" s="1"/>
  <c r="Y258" i="4" s="1"/>
  <c r="AD255" i="4"/>
  <c r="AG276" i="4" s="1"/>
  <c r="AB255" i="4"/>
  <c r="AA256" i="4"/>
  <c r="AC255" i="4"/>
  <c r="T260" i="4"/>
  <c r="L261" i="4" a="1"/>
  <c r="L261" i="4" s="1"/>
  <c r="Z257" i="1"/>
  <c r="L261" i="1" a="1"/>
  <c r="L261" i="1" s="1"/>
  <c r="T260" i="1"/>
  <c r="AE267" i="1"/>
  <c r="AF265" i="1"/>
  <c r="AD255" i="1"/>
  <c r="AG276" i="1" s="1"/>
  <c r="AB255" i="1"/>
  <c r="W341" i="1"/>
  <c r="AA256" i="1"/>
  <c r="AC255" i="1"/>
  <c r="V342" i="1"/>
  <c r="S258" i="1"/>
  <c r="H259" i="1"/>
  <c r="AE268" i="1"/>
  <c r="AF266" i="1"/>
  <c r="R259" i="1"/>
  <c r="U258" i="1"/>
  <c r="X258" i="1" s="1"/>
  <c r="Y258" i="1" s="1"/>
  <c r="AE304" i="11" l="1"/>
  <c r="AF302" i="11"/>
  <c r="AF301" i="11"/>
  <c r="AE303" i="11"/>
  <c r="Z258" i="11"/>
  <c r="U259" i="11"/>
  <c r="X259" i="11" s="1"/>
  <c r="Y259" i="11" s="1"/>
  <c r="R260" i="11"/>
  <c r="W342" i="11"/>
  <c r="L262" i="11" a="1"/>
  <c r="L262" i="11" s="1"/>
  <c r="T261" i="11"/>
  <c r="V343" i="11"/>
  <c r="H260" i="11"/>
  <c r="S259" i="11"/>
  <c r="AA257" i="11"/>
  <c r="AC256" i="11"/>
  <c r="AB256" i="11"/>
  <c r="AD256" i="11"/>
  <c r="AG277" i="11" s="1"/>
  <c r="AF299" i="10"/>
  <c r="AE301" i="10"/>
  <c r="AE302" i="10"/>
  <c r="AF300" i="10"/>
  <c r="Z258" i="10"/>
  <c r="V343" i="10"/>
  <c r="S259" i="10"/>
  <c r="H260" i="10"/>
  <c r="W342" i="10"/>
  <c r="L261" i="10" a="1"/>
  <c r="L261" i="10" s="1"/>
  <c r="T260" i="10"/>
  <c r="R260" i="10"/>
  <c r="U259" i="10"/>
  <c r="X259" i="10" s="1"/>
  <c r="Y259" i="10" s="1"/>
  <c r="AA257" i="10"/>
  <c r="AC256" i="10"/>
  <c r="AD256" i="10"/>
  <c r="AG277" i="10" s="1"/>
  <c r="AB256" i="10"/>
  <c r="AF298" i="9"/>
  <c r="AE300" i="9"/>
  <c r="AE301" i="9"/>
  <c r="AF299" i="9"/>
  <c r="Z258" i="9"/>
  <c r="V343" i="9"/>
  <c r="H260" i="9"/>
  <c r="S259" i="9"/>
  <c r="W342" i="9"/>
  <c r="AD256" i="9"/>
  <c r="AG277" i="9" s="1"/>
  <c r="AB256" i="9"/>
  <c r="AA257" i="9"/>
  <c r="AC256" i="9"/>
  <c r="L261" i="9" a="1"/>
  <c r="L261" i="9" s="1"/>
  <c r="T260" i="9"/>
  <c r="R260" i="9"/>
  <c r="U259" i="9"/>
  <c r="X259" i="9" s="1"/>
  <c r="Y259" i="9" s="1"/>
  <c r="AF277" i="8"/>
  <c r="AE279" i="8"/>
  <c r="AF278" i="8"/>
  <c r="AE280" i="8"/>
  <c r="Z258" i="8"/>
  <c r="V343" i="8"/>
  <c r="H260" i="8"/>
  <c r="S259" i="8"/>
  <c r="W342" i="8"/>
  <c r="AD256" i="8"/>
  <c r="AG277" i="8" s="1"/>
  <c r="AB256" i="8"/>
  <c r="U259" i="8"/>
  <c r="X259" i="8" s="1"/>
  <c r="Y259" i="8" s="1"/>
  <c r="R260" i="8"/>
  <c r="L262" i="8" a="1"/>
  <c r="L262" i="8" s="1"/>
  <c r="T261" i="8"/>
  <c r="AC256" i="8"/>
  <c r="AA257" i="8"/>
  <c r="AF277" i="7"/>
  <c r="AE279" i="7"/>
  <c r="AE280" i="7"/>
  <c r="AF278" i="7"/>
  <c r="Z258" i="7"/>
  <c r="T260" i="7"/>
  <c r="L261" i="7" a="1"/>
  <c r="L261" i="7" s="1"/>
  <c r="AA257" i="7"/>
  <c r="AC256" i="7"/>
  <c r="AD256" i="7"/>
  <c r="AG277" i="7" s="1"/>
  <c r="AB256" i="7"/>
  <c r="U259" i="7"/>
  <c r="X259" i="7" s="1"/>
  <c r="Y259" i="7" s="1"/>
  <c r="R260" i="7"/>
  <c r="V343" i="7"/>
  <c r="H260" i="7"/>
  <c r="S259" i="7"/>
  <c r="W342" i="7"/>
  <c r="AF277" i="6"/>
  <c r="AE279" i="6"/>
  <c r="AF276" i="6"/>
  <c r="AE278" i="6"/>
  <c r="Z258" i="6"/>
  <c r="U259" i="6"/>
  <c r="X259" i="6" s="1"/>
  <c r="Y259" i="6" s="1"/>
  <c r="R260" i="6"/>
  <c r="L262" i="6" a="1"/>
  <c r="L262" i="6" s="1"/>
  <c r="T261" i="6"/>
  <c r="AB256" i="6"/>
  <c r="AD256" i="6"/>
  <c r="AG277" i="6" s="1"/>
  <c r="W342" i="6"/>
  <c r="AC256" i="6"/>
  <c r="AA257" i="6"/>
  <c r="V343" i="6"/>
  <c r="S259" i="6"/>
  <c r="H260" i="6"/>
  <c r="AF268" i="5"/>
  <c r="AE270" i="5"/>
  <c r="AF267" i="5"/>
  <c r="AE269" i="5"/>
  <c r="Z258" i="5"/>
  <c r="AD256" i="5"/>
  <c r="AG277" i="5" s="1"/>
  <c r="AB256" i="5"/>
  <c r="U259" i="5"/>
  <c r="X259" i="5" s="1"/>
  <c r="Y259" i="5" s="1"/>
  <c r="R260" i="5"/>
  <c r="T261" i="5"/>
  <c r="L262" i="5" a="1"/>
  <c r="L262" i="5" s="1"/>
  <c r="V343" i="5"/>
  <c r="S259" i="5"/>
  <c r="H260" i="5"/>
  <c r="AC256" i="5"/>
  <c r="AA257" i="5"/>
  <c r="W342" i="5"/>
  <c r="AF277" i="4"/>
  <c r="AE279" i="4"/>
  <c r="AE280" i="4"/>
  <c r="AF278" i="4"/>
  <c r="Z258" i="4"/>
  <c r="T261" i="4"/>
  <c r="L262" i="4" a="1"/>
  <c r="L262" i="4" s="1"/>
  <c r="AB256" i="4"/>
  <c r="AD256" i="4"/>
  <c r="AG277" i="4" s="1"/>
  <c r="R260" i="4"/>
  <c r="U259" i="4"/>
  <c r="X259" i="4" s="1"/>
  <c r="Y259" i="4" s="1"/>
  <c r="AA257" i="4"/>
  <c r="AC256" i="4"/>
  <c r="V343" i="4"/>
  <c r="S259" i="4"/>
  <c r="H260" i="4"/>
  <c r="W342" i="4"/>
  <c r="Z258" i="1"/>
  <c r="AF268" i="1"/>
  <c r="AE270" i="1"/>
  <c r="AD256" i="1"/>
  <c r="AG277" i="1" s="1"/>
  <c r="AB256" i="1"/>
  <c r="V343" i="1"/>
  <c r="S259" i="1"/>
  <c r="H260" i="1"/>
  <c r="W342" i="1"/>
  <c r="T261" i="1"/>
  <c r="L262" i="1" a="1"/>
  <c r="L262" i="1" s="1"/>
  <c r="AF267" i="1"/>
  <c r="AE269" i="1"/>
  <c r="R260" i="1"/>
  <c r="U259" i="1"/>
  <c r="X259" i="1" s="1"/>
  <c r="Y259" i="1" s="1"/>
  <c r="AC256" i="1"/>
  <c r="AA257" i="1"/>
  <c r="AE305" i="11" l="1"/>
  <c r="AF303" i="11"/>
  <c r="AE306" i="11"/>
  <c r="AF304" i="11"/>
  <c r="Z259" i="11"/>
  <c r="V344" i="11"/>
  <c r="H261" i="11"/>
  <c r="S260" i="11"/>
  <c r="W343" i="11"/>
  <c r="AD257" i="11"/>
  <c r="AG278" i="11" s="1"/>
  <c r="AB257" i="11"/>
  <c r="T262" i="11"/>
  <c r="L263" i="11" a="1"/>
  <c r="L263" i="11" s="1"/>
  <c r="R261" i="11"/>
  <c r="U260" i="11"/>
  <c r="X260" i="11" s="1"/>
  <c r="Y260" i="11" s="1"/>
  <c r="AC257" i="11"/>
  <c r="AA258" i="11"/>
  <c r="AE304" i="10"/>
  <c r="AF302" i="10"/>
  <c r="AF301" i="10"/>
  <c r="AE303" i="10"/>
  <c r="Z259" i="10"/>
  <c r="AD257" i="10"/>
  <c r="AG278" i="10" s="1"/>
  <c r="AB257" i="10"/>
  <c r="V344" i="10"/>
  <c r="S260" i="10"/>
  <c r="H261" i="10"/>
  <c r="W343" i="10"/>
  <c r="R261" i="10"/>
  <c r="U260" i="10"/>
  <c r="X260" i="10" s="1"/>
  <c r="Y260" i="10" s="1"/>
  <c r="AC257" i="10"/>
  <c r="AA258" i="10"/>
  <c r="T261" i="10"/>
  <c r="L262" i="10" a="1"/>
  <c r="L262" i="10" s="1"/>
  <c r="AF301" i="9"/>
  <c r="AE303" i="9"/>
  <c r="AE302" i="9"/>
  <c r="AF300" i="9"/>
  <c r="Z259" i="9"/>
  <c r="L262" i="9" a="1"/>
  <c r="L262" i="9" s="1"/>
  <c r="T261" i="9"/>
  <c r="V344" i="9"/>
  <c r="S260" i="9"/>
  <c r="H261" i="9"/>
  <c r="W343" i="9"/>
  <c r="AD257" i="9"/>
  <c r="AG278" i="9" s="1"/>
  <c r="AB257" i="9"/>
  <c r="U260" i="9"/>
  <c r="X260" i="9" s="1"/>
  <c r="Y260" i="9" s="1"/>
  <c r="R261" i="9"/>
  <c r="AA258" i="9"/>
  <c r="AC257" i="9"/>
  <c r="AE282" i="8"/>
  <c r="AF280" i="8"/>
  <c r="AF279" i="8"/>
  <c r="AE281" i="8"/>
  <c r="Z259" i="8"/>
  <c r="V344" i="8"/>
  <c r="H261" i="8"/>
  <c r="S260" i="8"/>
  <c r="AD257" i="8"/>
  <c r="AG278" i="8" s="1"/>
  <c r="AB257" i="8"/>
  <c r="W343" i="8"/>
  <c r="L263" i="8" a="1"/>
  <c r="L263" i="8" s="1"/>
  <c r="T262" i="8"/>
  <c r="AA258" i="8"/>
  <c r="AC257" i="8"/>
  <c r="R261" i="8"/>
  <c r="U260" i="8"/>
  <c r="X260" i="8" s="1"/>
  <c r="Y260" i="8" s="1"/>
  <c r="AE282" i="7"/>
  <c r="AF280" i="7"/>
  <c r="AF279" i="7"/>
  <c r="AE281" i="7"/>
  <c r="Z259" i="7"/>
  <c r="V344" i="7"/>
  <c r="H261" i="7"/>
  <c r="S260" i="7"/>
  <c r="W343" i="7"/>
  <c r="R261" i="7"/>
  <c r="U260" i="7"/>
  <c r="X260" i="7" s="1"/>
  <c r="Y260" i="7" s="1"/>
  <c r="L262" i="7" a="1"/>
  <c r="L262" i="7" s="1"/>
  <c r="T261" i="7"/>
  <c r="AC257" i="7"/>
  <c r="AA258" i="7"/>
  <c r="AD257" i="7"/>
  <c r="AG278" i="7" s="1"/>
  <c r="AB257" i="7"/>
  <c r="AF279" i="6"/>
  <c r="AE281" i="6"/>
  <c r="AF278" i="6"/>
  <c r="AE280" i="6"/>
  <c r="Z259" i="6"/>
  <c r="AD257" i="6"/>
  <c r="AG278" i="6" s="1"/>
  <c r="AB257" i="6"/>
  <c r="U260" i="6"/>
  <c r="X260" i="6" s="1"/>
  <c r="Y260" i="6" s="1"/>
  <c r="R261" i="6"/>
  <c r="V344" i="6"/>
  <c r="H261" i="6"/>
  <c r="S260" i="6"/>
  <c r="AC257" i="6"/>
  <c r="AA258" i="6"/>
  <c r="T262" i="6"/>
  <c r="L263" i="6" a="1"/>
  <c r="L263" i="6" s="1"/>
  <c r="W343" i="6"/>
  <c r="AE271" i="5"/>
  <c r="AF269" i="5"/>
  <c r="AE272" i="5"/>
  <c r="AF270" i="5"/>
  <c r="Z259" i="5"/>
  <c r="W343" i="5"/>
  <c r="V344" i="5"/>
  <c r="H261" i="5"/>
  <c r="S260" i="5"/>
  <c r="U260" i="5"/>
  <c r="X260" i="5" s="1"/>
  <c r="Y260" i="5" s="1"/>
  <c r="R261" i="5"/>
  <c r="L263" i="5" a="1"/>
  <c r="L263" i="5" s="1"/>
  <c r="T262" i="5"/>
  <c r="AC257" i="5"/>
  <c r="AA258" i="5"/>
  <c r="AB257" i="5"/>
  <c r="AD257" i="5"/>
  <c r="AG278" i="5" s="1"/>
  <c r="AE282" i="4"/>
  <c r="AF280" i="4"/>
  <c r="AE281" i="4"/>
  <c r="AF279" i="4"/>
  <c r="Z259" i="4"/>
  <c r="W343" i="4"/>
  <c r="R261" i="4"/>
  <c r="U260" i="4"/>
  <c r="X260" i="4" s="1"/>
  <c r="Y260" i="4" s="1"/>
  <c r="L263" i="4" a="1"/>
  <c r="L263" i="4" s="1"/>
  <c r="T262" i="4"/>
  <c r="AC257" i="4"/>
  <c r="AA258" i="4"/>
  <c r="V344" i="4"/>
  <c r="S260" i="4"/>
  <c r="H261" i="4"/>
  <c r="AD257" i="4"/>
  <c r="AG278" i="4" s="1"/>
  <c r="AB257" i="4"/>
  <c r="Z259" i="1"/>
  <c r="T262" i="1"/>
  <c r="L263" i="1" a="1"/>
  <c r="L263" i="1" s="1"/>
  <c r="R261" i="1"/>
  <c r="U260" i="1"/>
  <c r="X260" i="1" s="1"/>
  <c r="Y260" i="1" s="1"/>
  <c r="AB257" i="1"/>
  <c r="AD257" i="1"/>
  <c r="AG278" i="1" s="1"/>
  <c r="W343" i="1"/>
  <c r="AF270" i="1"/>
  <c r="AE272" i="1"/>
  <c r="AC257" i="1"/>
  <c r="AA258" i="1"/>
  <c r="AF269" i="1"/>
  <c r="AE271" i="1"/>
  <c r="V344" i="1"/>
  <c r="S260" i="1"/>
  <c r="H261" i="1"/>
  <c r="AF306" i="11" l="1"/>
  <c r="AE308" i="11"/>
  <c r="AF305" i="11"/>
  <c r="AE307" i="11"/>
  <c r="Z260" i="11"/>
  <c r="R262" i="11"/>
  <c r="U261" i="11"/>
  <c r="X261" i="11" s="1"/>
  <c r="Y261" i="11" s="1"/>
  <c r="S261" i="11"/>
  <c r="V345" i="11"/>
  <c r="H262" i="11"/>
  <c r="L264" i="11" a="1"/>
  <c r="L264" i="11" s="1"/>
  <c r="T263" i="11"/>
  <c r="AB258" i="11"/>
  <c r="AD258" i="11"/>
  <c r="AG279" i="11" s="1"/>
  <c r="W344" i="11"/>
  <c r="AC258" i="11"/>
  <c r="AA259" i="11"/>
  <c r="AF303" i="10"/>
  <c r="AE305" i="10"/>
  <c r="AF304" i="10"/>
  <c r="AE306" i="10"/>
  <c r="Z260" i="10"/>
  <c r="V345" i="10"/>
  <c r="S261" i="10"/>
  <c r="H262" i="10"/>
  <c r="W344" i="10"/>
  <c r="R262" i="10"/>
  <c r="U261" i="10"/>
  <c r="X261" i="10" s="1"/>
  <c r="Y261" i="10" s="1"/>
  <c r="L263" i="10" a="1"/>
  <c r="L263" i="10" s="1"/>
  <c r="T262" i="10"/>
  <c r="AC258" i="10"/>
  <c r="AA259" i="10"/>
  <c r="AD258" i="10"/>
  <c r="AG279" i="10" s="1"/>
  <c r="AB258" i="10"/>
  <c r="AF302" i="9"/>
  <c r="AE304" i="9"/>
  <c r="AF303" i="9"/>
  <c r="AE305" i="9"/>
  <c r="Z260" i="9"/>
  <c r="AD258" i="9"/>
  <c r="AG279" i="9" s="1"/>
  <c r="AB258" i="9"/>
  <c r="W344" i="9"/>
  <c r="L263" i="9" a="1"/>
  <c r="L263" i="9" s="1"/>
  <c r="T262" i="9"/>
  <c r="U261" i="9"/>
  <c r="X261" i="9" s="1"/>
  <c r="Y261" i="9" s="1"/>
  <c r="R262" i="9"/>
  <c r="AA259" i="9"/>
  <c r="AC258" i="9"/>
  <c r="V345" i="9"/>
  <c r="H262" i="9"/>
  <c r="S261" i="9"/>
  <c r="AE283" i="8"/>
  <c r="AF281" i="8"/>
  <c r="AF282" i="8"/>
  <c r="AE284" i="8"/>
  <c r="Z260" i="8"/>
  <c r="U261" i="8"/>
  <c r="X261" i="8" s="1"/>
  <c r="Y261" i="8" s="1"/>
  <c r="R262" i="8"/>
  <c r="V345" i="8"/>
  <c r="S261" i="8"/>
  <c r="H262" i="8"/>
  <c r="W344" i="8"/>
  <c r="L264" i="8" a="1"/>
  <c r="L264" i="8" s="1"/>
  <c r="T263" i="8"/>
  <c r="AA259" i="8"/>
  <c r="AC258" i="8"/>
  <c r="AD258" i="8"/>
  <c r="AG279" i="8" s="1"/>
  <c r="AB258" i="8"/>
  <c r="AE283" i="7"/>
  <c r="AF281" i="7"/>
  <c r="AF282" i="7"/>
  <c r="AE284" i="7"/>
  <c r="Z260" i="7"/>
  <c r="L263" i="7" a="1"/>
  <c r="L263" i="7" s="1"/>
  <c r="T262" i="7"/>
  <c r="U261" i="7"/>
  <c r="X261" i="7" s="1"/>
  <c r="Y261" i="7" s="1"/>
  <c r="R262" i="7"/>
  <c r="V345" i="7"/>
  <c r="S261" i="7"/>
  <c r="H262" i="7"/>
  <c r="W344" i="7"/>
  <c r="AC258" i="7"/>
  <c r="AA259" i="7"/>
  <c r="AD258" i="7"/>
  <c r="AG279" i="7" s="1"/>
  <c r="AB258" i="7"/>
  <c r="AF280" i="6"/>
  <c r="AE282" i="6"/>
  <c r="AE283" i="6"/>
  <c r="AF281" i="6"/>
  <c r="Z260" i="6"/>
  <c r="V345" i="6"/>
  <c r="H262" i="6"/>
  <c r="S261" i="6"/>
  <c r="W344" i="6"/>
  <c r="U261" i="6"/>
  <c r="X261" i="6" s="1"/>
  <c r="Y261" i="6" s="1"/>
  <c r="R262" i="6"/>
  <c r="AD258" i="6"/>
  <c r="AG279" i="6" s="1"/>
  <c r="AB258" i="6"/>
  <c r="AC258" i="6"/>
  <c r="AA259" i="6"/>
  <c r="L264" i="6" a="1"/>
  <c r="L264" i="6" s="1"/>
  <c r="T263" i="6"/>
  <c r="AF272" i="5"/>
  <c r="AE274" i="5"/>
  <c r="AF271" i="5"/>
  <c r="AE273" i="5"/>
  <c r="Z260" i="5"/>
  <c r="AD258" i="5"/>
  <c r="AG279" i="5" s="1"/>
  <c r="AB258" i="5"/>
  <c r="U261" i="5"/>
  <c r="X261" i="5" s="1"/>
  <c r="Y261" i="5" s="1"/>
  <c r="R262" i="5"/>
  <c r="L264" i="5" a="1"/>
  <c r="L264" i="5" s="1"/>
  <c r="T263" i="5"/>
  <c r="W344" i="5"/>
  <c r="AC258" i="5"/>
  <c r="AA259" i="5"/>
  <c r="V345" i="5"/>
  <c r="H262" i="5"/>
  <c r="S261" i="5"/>
  <c r="AF281" i="4"/>
  <c r="AE283" i="4"/>
  <c r="AE284" i="4"/>
  <c r="AF282" i="4"/>
  <c r="Z260" i="4"/>
  <c r="AD258" i="4"/>
  <c r="AG279" i="4" s="1"/>
  <c r="AB258" i="4"/>
  <c r="L264" i="4" a="1"/>
  <c r="L264" i="4" s="1"/>
  <c r="T263" i="4"/>
  <c r="V345" i="4"/>
  <c r="S261" i="4"/>
  <c r="H262" i="4"/>
  <c r="W344" i="4"/>
  <c r="U261" i="4"/>
  <c r="X261" i="4" s="1"/>
  <c r="Y261" i="4" s="1"/>
  <c r="R262" i="4"/>
  <c r="AC258" i="4"/>
  <c r="AA259" i="4"/>
  <c r="Z260" i="1"/>
  <c r="AF271" i="1"/>
  <c r="AE273" i="1"/>
  <c r="AD258" i="1"/>
  <c r="AG279" i="1" s="1"/>
  <c r="AB258" i="1"/>
  <c r="AE274" i="1"/>
  <c r="AF272" i="1"/>
  <c r="T263" i="1"/>
  <c r="L264" i="1" a="1"/>
  <c r="L264" i="1" s="1"/>
  <c r="AC258" i="1"/>
  <c r="AA259" i="1"/>
  <c r="U261" i="1"/>
  <c r="X261" i="1" s="1"/>
  <c r="Y261" i="1" s="1"/>
  <c r="R262" i="1"/>
  <c r="V345" i="1"/>
  <c r="S261" i="1"/>
  <c r="H262" i="1"/>
  <c r="W344" i="1"/>
  <c r="AE309" i="11" l="1"/>
  <c r="AF307" i="11"/>
  <c r="AE310" i="11"/>
  <c r="AF308" i="11"/>
  <c r="Z261" i="11"/>
  <c r="L265" i="11" a="1"/>
  <c r="L265" i="11" s="1"/>
  <c r="T264" i="11"/>
  <c r="U262" i="11"/>
  <c r="X262" i="11" s="1"/>
  <c r="Y262" i="11" s="1"/>
  <c r="R263" i="11"/>
  <c r="V346" i="11"/>
  <c r="H263" i="11"/>
  <c r="S262" i="11"/>
  <c r="AD259" i="11"/>
  <c r="AG280" i="11" s="1"/>
  <c r="AB259" i="11"/>
  <c r="W345" i="11"/>
  <c r="AA260" i="11"/>
  <c r="AC259" i="11"/>
  <c r="AF306" i="10"/>
  <c r="AE308" i="10"/>
  <c r="AF305" i="10"/>
  <c r="AE307" i="10"/>
  <c r="Z261" i="10"/>
  <c r="T263" i="10"/>
  <c r="L264" i="10" a="1"/>
  <c r="L264" i="10" s="1"/>
  <c r="V346" i="10"/>
  <c r="S262" i="10"/>
  <c r="H263" i="10"/>
  <c r="W345" i="10"/>
  <c r="AD259" i="10"/>
  <c r="AG280" i="10" s="1"/>
  <c r="AB259" i="10"/>
  <c r="U262" i="10"/>
  <c r="X262" i="10" s="1"/>
  <c r="Y262" i="10" s="1"/>
  <c r="R263" i="10"/>
  <c r="AA260" i="10"/>
  <c r="AC259" i="10"/>
  <c r="AE307" i="9"/>
  <c r="AF305" i="9"/>
  <c r="AE306" i="9"/>
  <c r="AF304" i="9"/>
  <c r="Z261" i="9"/>
  <c r="R263" i="9"/>
  <c r="U262" i="9"/>
  <c r="X262" i="9" s="1"/>
  <c r="Y262" i="9" s="1"/>
  <c r="AD259" i="9"/>
  <c r="AG280" i="9" s="1"/>
  <c r="AB259" i="9"/>
  <c r="L264" i="9" a="1"/>
  <c r="L264" i="9" s="1"/>
  <c r="T263" i="9"/>
  <c r="V346" i="9"/>
  <c r="S262" i="9"/>
  <c r="H263" i="9"/>
  <c r="AC259" i="9"/>
  <c r="AA260" i="9"/>
  <c r="W345" i="9"/>
  <c r="AE286" i="8"/>
  <c r="AF284" i="8"/>
  <c r="AF283" i="8"/>
  <c r="AE285" i="8"/>
  <c r="Z261" i="8"/>
  <c r="AD259" i="8"/>
  <c r="AG280" i="8" s="1"/>
  <c r="AB259" i="8"/>
  <c r="W345" i="8"/>
  <c r="R263" i="8"/>
  <c r="U262" i="8"/>
  <c r="X262" i="8" s="1"/>
  <c r="Y262" i="8" s="1"/>
  <c r="T264" i="8"/>
  <c r="L265" i="8" a="1"/>
  <c r="L265" i="8" s="1"/>
  <c r="V346" i="8"/>
  <c r="H263" i="8"/>
  <c r="S262" i="8"/>
  <c r="AA260" i="8"/>
  <c r="AC259" i="8"/>
  <c r="AF284" i="7"/>
  <c r="AE286" i="7"/>
  <c r="AE285" i="7"/>
  <c r="AF283" i="7"/>
  <c r="Z261" i="7"/>
  <c r="U262" i="7"/>
  <c r="X262" i="7" s="1"/>
  <c r="Y262" i="7" s="1"/>
  <c r="R263" i="7"/>
  <c r="L264" i="7" a="1"/>
  <c r="L264" i="7" s="1"/>
  <c r="T263" i="7"/>
  <c r="W345" i="7"/>
  <c r="AC259" i="7"/>
  <c r="AA260" i="7"/>
  <c r="V346" i="7"/>
  <c r="H263" i="7"/>
  <c r="S262" i="7"/>
  <c r="AD259" i="7"/>
  <c r="AG280" i="7" s="1"/>
  <c r="AB259" i="7"/>
  <c r="AF283" i="6"/>
  <c r="AE285" i="6"/>
  <c r="AF282" i="6"/>
  <c r="AE284" i="6"/>
  <c r="Z261" i="6"/>
  <c r="U262" i="6"/>
  <c r="X262" i="6" s="1"/>
  <c r="Y262" i="6" s="1"/>
  <c r="R263" i="6"/>
  <c r="V346" i="6"/>
  <c r="H263" i="6"/>
  <c r="S262" i="6"/>
  <c r="W345" i="6"/>
  <c r="L265" i="6" a="1"/>
  <c r="L265" i="6" s="1"/>
  <c r="T264" i="6"/>
  <c r="AC259" i="6"/>
  <c r="AA260" i="6"/>
  <c r="AD259" i="6"/>
  <c r="AG280" i="6" s="1"/>
  <c r="AB259" i="6"/>
  <c r="AF274" i="5"/>
  <c r="AE276" i="5"/>
  <c r="AF273" i="5"/>
  <c r="AE275" i="5"/>
  <c r="Z261" i="5"/>
  <c r="AD259" i="5"/>
  <c r="AG280" i="5" s="1"/>
  <c r="AB259" i="5"/>
  <c r="L265" i="5" a="1"/>
  <c r="L265" i="5" s="1"/>
  <c r="T264" i="5"/>
  <c r="V346" i="5"/>
  <c r="H263" i="5"/>
  <c r="S262" i="5"/>
  <c r="AA260" i="5"/>
  <c r="AC259" i="5"/>
  <c r="U262" i="5"/>
  <c r="X262" i="5" s="1"/>
  <c r="Y262" i="5" s="1"/>
  <c r="R263" i="5"/>
  <c r="W345" i="5"/>
  <c r="AE286" i="4"/>
  <c r="AF284" i="4"/>
  <c r="AE285" i="4"/>
  <c r="AF283" i="4"/>
  <c r="Z261" i="4"/>
  <c r="U262" i="4"/>
  <c r="X262" i="4" s="1"/>
  <c r="Y262" i="4" s="1"/>
  <c r="R263" i="4"/>
  <c r="AD259" i="4"/>
  <c r="AG280" i="4" s="1"/>
  <c r="AB259" i="4"/>
  <c r="W345" i="4"/>
  <c r="L265" i="4" a="1"/>
  <c r="L265" i="4" s="1"/>
  <c r="T264" i="4"/>
  <c r="AA260" i="4"/>
  <c r="AC259" i="4"/>
  <c r="V346" i="4"/>
  <c r="H263" i="4"/>
  <c r="S262" i="4"/>
  <c r="Z261" i="1"/>
  <c r="U262" i="1"/>
  <c r="X262" i="1" s="1"/>
  <c r="Y262" i="1" s="1"/>
  <c r="R263" i="1"/>
  <c r="W345" i="1"/>
  <c r="AE275" i="1"/>
  <c r="AF273" i="1"/>
  <c r="AD259" i="1"/>
  <c r="AG280" i="1" s="1"/>
  <c r="AB259" i="1"/>
  <c r="L265" i="1" a="1"/>
  <c r="L265" i="1" s="1"/>
  <c r="T264" i="1"/>
  <c r="AA260" i="1"/>
  <c r="AC259" i="1"/>
  <c r="AE276" i="1"/>
  <c r="AF274" i="1"/>
  <c r="V346" i="1"/>
  <c r="H263" i="1"/>
  <c r="S262" i="1"/>
  <c r="AE312" i="11" l="1"/>
  <c r="AF310" i="11"/>
  <c r="AE311" i="11"/>
  <c r="AF309" i="11"/>
  <c r="Z262" i="11"/>
  <c r="W346" i="11"/>
  <c r="R264" i="11"/>
  <c r="U263" i="11"/>
  <c r="X263" i="11" s="1"/>
  <c r="Y263" i="11" s="1"/>
  <c r="L266" i="11" a="1"/>
  <c r="L266" i="11" s="1"/>
  <c r="T265" i="11"/>
  <c r="AD260" i="11"/>
  <c r="AG281" i="11" s="1"/>
  <c r="AB260" i="11"/>
  <c r="AC260" i="11"/>
  <c r="AA261" i="11"/>
  <c r="V347" i="11"/>
  <c r="H264" i="11"/>
  <c r="S263" i="11"/>
  <c r="AE309" i="10"/>
  <c r="AF307" i="10"/>
  <c r="AE310" i="10"/>
  <c r="AF308" i="10"/>
  <c r="Z262" i="10"/>
  <c r="V347" i="10"/>
  <c r="H264" i="10"/>
  <c r="S263" i="10"/>
  <c r="W346" i="10"/>
  <c r="T264" i="10"/>
  <c r="L265" i="10" a="1"/>
  <c r="L265" i="10" s="1"/>
  <c r="AB260" i="10"/>
  <c r="AD260" i="10"/>
  <c r="AG281" i="10" s="1"/>
  <c r="AC260" i="10"/>
  <c r="AA261" i="10"/>
  <c r="U263" i="10"/>
  <c r="X263" i="10" s="1"/>
  <c r="Y263" i="10" s="1"/>
  <c r="R264" i="10"/>
  <c r="AF306" i="9"/>
  <c r="AE308" i="9"/>
  <c r="AE309" i="9"/>
  <c r="AF307" i="9"/>
  <c r="Z262" i="9"/>
  <c r="V347" i="9"/>
  <c r="S263" i="9"/>
  <c r="H264" i="9"/>
  <c r="T264" i="9"/>
  <c r="L265" i="9" a="1"/>
  <c r="L265" i="9" s="1"/>
  <c r="W346" i="9"/>
  <c r="U263" i="9"/>
  <c r="X263" i="9" s="1"/>
  <c r="Y263" i="9" s="1"/>
  <c r="R264" i="9"/>
  <c r="AA261" i="9"/>
  <c r="AC260" i="9"/>
  <c r="AB260" i="9"/>
  <c r="AD260" i="9"/>
  <c r="AG281" i="9" s="1"/>
  <c r="AF285" i="8"/>
  <c r="AE287" i="8"/>
  <c r="AF286" i="8"/>
  <c r="AE288" i="8"/>
  <c r="Z262" i="8"/>
  <c r="L266" i="8" a="1"/>
  <c r="L266" i="8" s="1"/>
  <c r="T265" i="8"/>
  <c r="V347" i="8"/>
  <c r="S263" i="8"/>
  <c r="H264" i="8"/>
  <c r="AD260" i="8"/>
  <c r="AG281" i="8" s="1"/>
  <c r="AB260" i="8"/>
  <c r="AC260" i="8"/>
  <c r="AA261" i="8"/>
  <c r="W346" i="8"/>
  <c r="R264" i="8"/>
  <c r="U263" i="8"/>
  <c r="X263" i="8" s="1"/>
  <c r="Y263" i="8" s="1"/>
  <c r="AF285" i="7"/>
  <c r="AE287" i="7"/>
  <c r="AE288" i="7"/>
  <c r="AF286" i="7"/>
  <c r="Z262" i="7"/>
  <c r="V347" i="7"/>
  <c r="H264" i="7"/>
  <c r="S263" i="7"/>
  <c r="L265" i="7" a="1"/>
  <c r="L265" i="7" s="1"/>
  <c r="T264" i="7"/>
  <c r="W346" i="7"/>
  <c r="U263" i="7"/>
  <c r="X263" i="7" s="1"/>
  <c r="Y263" i="7" s="1"/>
  <c r="R264" i="7"/>
  <c r="AC260" i="7"/>
  <c r="AA261" i="7"/>
  <c r="AD260" i="7"/>
  <c r="AG281" i="7" s="1"/>
  <c r="AB260" i="7"/>
  <c r="AF284" i="6"/>
  <c r="AE286" i="6"/>
  <c r="AF285" i="6"/>
  <c r="AE287" i="6"/>
  <c r="Z262" i="6"/>
  <c r="W346" i="6"/>
  <c r="V347" i="6"/>
  <c r="H264" i="6"/>
  <c r="S263" i="6"/>
  <c r="AC260" i="6"/>
  <c r="AA261" i="6"/>
  <c r="L266" i="6" a="1"/>
  <c r="L266" i="6" s="1"/>
  <c r="T265" i="6"/>
  <c r="U263" i="6"/>
  <c r="X263" i="6" s="1"/>
  <c r="Y263" i="6" s="1"/>
  <c r="R264" i="6"/>
  <c r="AD260" i="6"/>
  <c r="AG281" i="6" s="1"/>
  <c r="AB260" i="6"/>
  <c r="AF275" i="5"/>
  <c r="AE277" i="5"/>
  <c r="AF276" i="5"/>
  <c r="AE278" i="5"/>
  <c r="Z262" i="5"/>
  <c r="V347" i="5"/>
  <c r="H264" i="5"/>
  <c r="S263" i="5"/>
  <c r="AD260" i="5"/>
  <c r="AG281" i="5" s="1"/>
  <c r="AB260" i="5"/>
  <c r="W346" i="5"/>
  <c r="U263" i="5"/>
  <c r="X263" i="5" s="1"/>
  <c r="Y263" i="5" s="1"/>
  <c r="R264" i="5"/>
  <c r="AC260" i="5"/>
  <c r="AA261" i="5"/>
  <c r="L266" i="5" a="1"/>
  <c r="L266" i="5" s="1"/>
  <c r="T265" i="5"/>
  <c r="AE287" i="4"/>
  <c r="AF285" i="4"/>
  <c r="AE288" i="4"/>
  <c r="AF286" i="4"/>
  <c r="Z262" i="4"/>
  <c r="V347" i="4"/>
  <c r="H264" i="4"/>
  <c r="S263" i="4"/>
  <c r="L266" i="4" a="1"/>
  <c r="L266" i="4" s="1"/>
  <c r="T265" i="4"/>
  <c r="W346" i="4"/>
  <c r="AD260" i="4"/>
  <c r="AG281" i="4" s="1"/>
  <c r="AB260" i="4"/>
  <c r="U263" i="4"/>
  <c r="X263" i="4" s="1"/>
  <c r="Y263" i="4" s="1"/>
  <c r="R264" i="4"/>
  <c r="AA261" i="4"/>
  <c r="AC260" i="4"/>
  <c r="Z262" i="1"/>
  <c r="AF275" i="1"/>
  <c r="AE277" i="1"/>
  <c r="R264" i="1"/>
  <c r="U263" i="1"/>
  <c r="X263" i="1" s="1"/>
  <c r="Y263" i="1" s="1"/>
  <c r="L266" i="1" a="1"/>
  <c r="L266" i="1" s="1"/>
  <c r="T265" i="1"/>
  <c r="AF276" i="1"/>
  <c r="AE278" i="1"/>
  <c r="V347" i="1"/>
  <c r="H264" i="1"/>
  <c r="S263" i="1"/>
  <c r="AC260" i="1"/>
  <c r="AA261" i="1"/>
  <c r="AB260" i="1"/>
  <c r="AD260" i="1"/>
  <c r="AG281" i="1" s="1"/>
  <c r="W346" i="1"/>
  <c r="AE313" i="11" l="1"/>
  <c r="AF311" i="11"/>
  <c r="AE314" i="11"/>
  <c r="AF312" i="11"/>
  <c r="Z263" i="11"/>
  <c r="U264" i="11"/>
  <c r="X264" i="11" s="1"/>
  <c r="Y264" i="11" s="1"/>
  <c r="R265" i="11"/>
  <c r="L267" i="11" a="1"/>
  <c r="L267" i="11" s="1"/>
  <c r="T266" i="11"/>
  <c r="V348" i="11"/>
  <c r="S264" i="11"/>
  <c r="H265" i="11"/>
  <c r="AA262" i="11"/>
  <c r="AC261" i="11"/>
  <c r="AD261" i="11"/>
  <c r="AG282" i="11" s="1"/>
  <c r="AB261" i="11"/>
  <c r="W347" i="11"/>
  <c r="AF310" i="10"/>
  <c r="AE312" i="10"/>
  <c r="AF309" i="10"/>
  <c r="AE311" i="10"/>
  <c r="Z263" i="10"/>
  <c r="V348" i="10"/>
  <c r="H265" i="10"/>
  <c r="S264" i="10"/>
  <c r="W347" i="10"/>
  <c r="T265" i="10"/>
  <c r="L266" i="10" a="1"/>
  <c r="L266" i="10" s="1"/>
  <c r="U264" i="10"/>
  <c r="X264" i="10" s="1"/>
  <c r="Y264" i="10" s="1"/>
  <c r="R265" i="10"/>
  <c r="AC261" i="10"/>
  <c r="AA262" i="10"/>
  <c r="AD261" i="10"/>
  <c r="AG282" i="10" s="1"/>
  <c r="AB261" i="10"/>
  <c r="AE311" i="9"/>
  <c r="AF309" i="9"/>
  <c r="AF308" i="9"/>
  <c r="AE310" i="9"/>
  <c r="Z263" i="9"/>
  <c r="R265" i="9"/>
  <c r="U264" i="9"/>
  <c r="X264" i="9" s="1"/>
  <c r="Y264" i="9" s="1"/>
  <c r="T265" i="9"/>
  <c r="L266" i="9" a="1"/>
  <c r="L266" i="9" s="1"/>
  <c r="V348" i="9"/>
  <c r="H265" i="9"/>
  <c r="S264" i="9"/>
  <c r="AD261" i="9"/>
  <c r="AG282" i="9" s="1"/>
  <c r="AB261" i="9"/>
  <c r="W347" i="9"/>
  <c r="AC261" i="9"/>
  <c r="AA262" i="9"/>
  <c r="AF288" i="8"/>
  <c r="AE290" i="8"/>
  <c r="AE289" i="8"/>
  <c r="AF287" i="8"/>
  <c r="Z263" i="8"/>
  <c r="AD261" i="8"/>
  <c r="AG282" i="8" s="1"/>
  <c r="AB261" i="8"/>
  <c r="T266" i="8"/>
  <c r="L267" i="8" a="1"/>
  <c r="L267" i="8" s="1"/>
  <c r="U264" i="8"/>
  <c r="X264" i="8" s="1"/>
  <c r="Y264" i="8" s="1"/>
  <c r="R265" i="8"/>
  <c r="V348" i="8"/>
  <c r="S264" i="8"/>
  <c r="H265" i="8"/>
  <c r="AA262" i="8"/>
  <c r="AC261" i="8"/>
  <c r="W347" i="8"/>
  <c r="AE290" i="7"/>
  <c r="AF288" i="7"/>
  <c r="AF287" i="7"/>
  <c r="AE289" i="7"/>
  <c r="Z263" i="7"/>
  <c r="R265" i="7"/>
  <c r="U264" i="7"/>
  <c r="X264" i="7" s="1"/>
  <c r="Y264" i="7" s="1"/>
  <c r="V348" i="7"/>
  <c r="H265" i="7"/>
  <c r="S264" i="7"/>
  <c r="W347" i="7"/>
  <c r="L266" i="7" a="1"/>
  <c r="L266" i="7" s="1"/>
  <c r="T265" i="7"/>
  <c r="AA262" i="7"/>
  <c r="AC261" i="7"/>
  <c r="AD261" i="7"/>
  <c r="AG282" i="7" s="1"/>
  <c r="AB261" i="7"/>
  <c r="AF287" i="6"/>
  <c r="AE289" i="6"/>
  <c r="AE288" i="6"/>
  <c r="AF286" i="6"/>
  <c r="Z263" i="6"/>
  <c r="AB261" i="6"/>
  <c r="AD261" i="6"/>
  <c r="AG282" i="6" s="1"/>
  <c r="V348" i="6"/>
  <c r="H265" i="6"/>
  <c r="S264" i="6"/>
  <c r="AA262" i="6"/>
  <c r="AC261" i="6"/>
  <c r="T266" i="6"/>
  <c r="L267" i="6" a="1"/>
  <c r="L267" i="6" s="1"/>
  <c r="W347" i="6"/>
  <c r="R265" i="6"/>
  <c r="U264" i="6"/>
  <c r="X264" i="6" s="1"/>
  <c r="Y264" i="6" s="1"/>
  <c r="AE280" i="5"/>
  <c r="AF278" i="5"/>
  <c r="AE279" i="5"/>
  <c r="AF277" i="5"/>
  <c r="Z263" i="5"/>
  <c r="U264" i="5"/>
  <c r="X264" i="5" s="1"/>
  <c r="Y264" i="5" s="1"/>
  <c r="R265" i="5"/>
  <c r="V348" i="5"/>
  <c r="H265" i="5"/>
  <c r="S264" i="5"/>
  <c r="L267" i="5" a="1"/>
  <c r="L267" i="5" s="1"/>
  <c r="T266" i="5"/>
  <c r="AA262" i="5"/>
  <c r="AC261" i="5"/>
  <c r="W347" i="5"/>
  <c r="AB261" i="5"/>
  <c r="AD261" i="5"/>
  <c r="AG282" i="5" s="1"/>
  <c r="AF288" i="4"/>
  <c r="AE290" i="4"/>
  <c r="AE289" i="4"/>
  <c r="AF287" i="4"/>
  <c r="Z263" i="4"/>
  <c r="U264" i="4"/>
  <c r="X264" i="4" s="1"/>
  <c r="Y264" i="4" s="1"/>
  <c r="R265" i="4"/>
  <c r="AB261" i="4"/>
  <c r="AD261" i="4"/>
  <c r="AG282" i="4" s="1"/>
  <c r="W347" i="4"/>
  <c r="AC261" i="4"/>
  <c r="AA262" i="4"/>
  <c r="L267" i="4" a="1"/>
  <c r="L267" i="4" s="1"/>
  <c r="T266" i="4"/>
  <c r="V348" i="4"/>
  <c r="H265" i="4"/>
  <c r="S264" i="4"/>
  <c r="Z263" i="1"/>
  <c r="W347" i="1"/>
  <c r="AD261" i="1"/>
  <c r="AG282" i="1" s="1"/>
  <c r="AB261" i="1"/>
  <c r="AF278" i="1"/>
  <c r="AE280" i="1"/>
  <c r="U264" i="1"/>
  <c r="X264" i="1" s="1"/>
  <c r="Y264" i="1" s="1"/>
  <c r="R265" i="1"/>
  <c r="V348" i="1"/>
  <c r="S264" i="1"/>
  <c r="H265" i="1"/>
  <c r="AA262" i="1"/>
  <c r="AC261" i="1"/>
  <c r="T266" i="1"/>
  <c r="L267" i="1" a="1"/>
  <c r="L267" i="1" s="1"/>
  <c r="AF277" i="1"/>
  <c r="AE279" i="1"/>
  <c r="AF314" i="11" l="1"/>
  <c r="AE316" i="11"/>
  <c r="AF313" i="11"/>
  <c r="AE315" i="11"/>
  <c r="Z264" i="11"/>
  <c r="W348" i="11"/>
  <c r="V349" i="11"/>
  <c r="H266" i="11"/>
  <c r="S265" i="11"/>
  <c r="R266" i="11"/>
  <c r="U265" i="11"/>
  <c r="X265" i="11" s="1"/>
  <c r="Y265" i="11" s="1"/>
  <c r="AD262" i="11"/>
  <c r="AG283" i="11" s="1"/>
  <c r="AB262" i="11"/>
  <c r="T267" i="11"/>
  <c r="L268" i="11" a="1"/>
  <c r="L268" i="11" s="1"/>
  <c r="AA263" i="11"/>
  <c r="AC262" i="11"/>
  <c r="AE313" i="10"/>
  <c r="AF311" i="10"/>
  <c r="AE314" i="10"/>
  <c r="AF312" i="10"/>
  <c r="Z264" i="10"/>
  <c r="V349" i="10"/>
  <c r="H266" i="10"/>
  <c r="S265" i="10"/>
  <c r="W348" i="10"/>
  <c r="L267" i="10" a="1"/>
  <c r="L267" i="10" s="1"/>
  <c r="T266" i="10"/>
  <c r="AA263" i="10"/>
  <c r="AC262" i="10"/>
  <c r="U265" i="10"/>
  <c r="X265" i="10" s="1"/>
  <c r="Y265" i="10" s="1"/>
  <c r="R266" i="10"/>
  <c r="AD262" i="10"/>
  <c r="AG283" i="10" s="1"/>
  <c r="AB262" i="10"/>
  <c r="AF310" i="9"/>
  <c r="AE312" i="9"/>
  <c r="AF311" i="9"/>
  <c r="AE313" i="9"/>
  <c r="Z264" i="9"/>
  <c r="W348" i="9"/>
  <c r="V349" i="9"/>
  <c r="S265" i="9"/>
  <c r="H266" i="9"/>
  <c r="AD262" i="9"/>
  <c r="AG283" i="9" s="1"/>
  <c r="AB262" i="9"/>
  <c r="U265" i="9"/>
  <c r="X265" i="9" s="1"/>
  <c r="Y265" i="9" s="1"/>
  <c r="R266" i="9"/>
  <c r="L267" i="9" a="1"/>
  <c r="L267" i="9" s="1"/>
  <c r="T266" i="9"/>
  <c r="AC262" i="9"/>
  <c r="AA263" i="9"/>
  <c r="AE291" i="8"/>
  <c r="AF289" i="8"/>
  <c r="AF290" i="8"/>
  <c r="AE292" i="8"/>
  <c r="Z264" i="8"/>
  <c r="AB262" i="8"/>
  <c r="AD262" i="8"/>
  <c r="AG283" i="8" s="1"/>
  <c r="V349" i="8"/>
  <c r="H266" i="8"/>
  <c r="S265" i="8"/>
  <c r="W348" i="8"/>
  <c r="T267" i="8"/>
  <c r="L268" i="8" a="1"/>
  <c r="L268" i="8" s="1"/>
  <c r="AC262" i="8"/>
  <c r="AA263" i="8"/>
  <c r="R266" i="8"/>
  <c r="U265" i="8"/>
  <c r="X265" i="8" s="1"/>
  <c r="Y265" i="8" s="1"/>
  <c r="AF289" i="7"/>
  <c r="AE291" i="7"/>
  <c r="AE292" i="7"/>
  <c r="AF290" i="7"/>
  <c r="Z264" i="7"/>
  <c r="V349" i="7"/>
  <c r="H266" i="7"/>
  <c r="S265" i="7"/>
  <c r="W348" i="7"/>
  <c r="T266" i="7"/>
  <c r="L267" i="7" a="1"/>
  <c r="L267" i="7" s="1"/>
  <c r="AB262" i="7"/>
  <c r="AD262" i="7"/>
  <c r="AG283" i="7" s="1"/>
  <c r="R266" i="7"/>
  <c r="U265" i="7"/>
  <c r="X265" i="7" s="1"/>
  <c r="Y265" i="7" s="1"/>
  <c r="AC262" i="7"/>
  <c r="AA263" i="7"/>
  <c r="AE290" i="6"/>
  <c r="AF288" i="6"/>
  <c r="AE291" i="6"/>
  <c r="AF289" i="6"/>
  <c r="Z264" i="6"/>
  <c r="L268" i="6" a="1"/>
  <c r="L268" i="6" s="1"/>
  <c r="T267" i="6"/>
  <c r="W348" i="6"/>
  <c r="AB262" i="6"/>
  <c r="AD262" i="6"/>
  <c r="AG283" i="6" s="1"/>
  <c r="V349" i="6"/>
  <c r="H266" i="6"/>
  <c r="S265" i="6"/>
  <c r="R266" i="6"/>
  <c r="U265" i="6"/>
  <c r="X265" i="6" s="1"/>
  <c r="Y265" i="6" s="1"/>
  <c r="AA263" i="6"/>
  <c r="AC262" i="6"/>
  <c r="AE281" i="5"/>
  <c r="AF279" i="5"/>
  <c r="AE282" i="5"/>
  <c r="AF280" i="5"/>
  <c r="Z264" i="5"/>
  <c r="R266" i="5"/>
  <c r="U265" i="5"/>
  <c r="X265" i="5" s="1"/>
  <c r="Y265" i="5" s="1"/>
  <c r="AD262" i="5"/>
  <c r="AG283" i="5" s="1"/>
  <c r="AB262" i="5"/>
  <c r="V349" i="5"/>
  <c r="H266" i="5"/>
  <c r="S265" i="5"/>
  <c r="T267" i="5"/>
  <c r="L268" i="5" a="1"/>
  <c r="L268" i="5" s="1"/>
  <c r="W348" i="5"/>
  <c r="AA263" i="5"/>
  <c r="AC262" i="5"/>
  <c r="AE292" i="4"/>
  <c r="AF290" i="4"/>
  <c r="AF289" i="4"/>
  <c r="AE291" i="4"/>
  <c r="Z264" i="4"/>
  <c r="W348" i="4"/>
  <c r="AD262" i="4"/>
  <c r="AG283" i="4" s="1"/>
  <c r="AB262" i="4"/>
  <c r="V349" i="4"/>
  <c r="H266" i="4"/>
  <c r="S265" i="4"/>
  <c r="T267" i="4"/>
  <c r="L268" i="4" a="1"/>
  <c r="L268" i="4" s="1"/>
  <c r="R266" i="4"/>
  <c r="U265" i="4"/>
  <c r="X265" i="4" s="1"/>
  <c r="Y265" i="4" s="1"/>
  <c r="AC262" i="4"/>
  <c r="AA263" i="4"/>
  <c r="Z264" i="1"/>
  <c r="V349" i="1"/>
  <c r="H266" i="1"/>
  <c r="S265" i="1"/>
  <c r="W348" i="1"/>
  <c r="AE282" i="1"/>
  <c r="AF280" i="1"/>
  <c r="AF279" i="1"/>
  <c r="AE281" i="1"/>
  <c r="AD262" i="1"/>
  <c r="AG283" i="1" s="1"/>
  <c r="AB262" i="1"/>
  <c r="U265" i="1"/>
  <c r="X265" i="1" s="1"/>
  <c r="Y265" i="1" s="1"/>
  <c r="R266" i="1"/>
  <c r="AA263" i="1"/>
  <c r="AC262" i="1"/>
  <c r="L268" i="1" a="1"/>
  <c r="L268" i="1" s="1"/>
  <c r="T267" i="1"/>
  <c r="AE317" i="11" l="1"/>
  <c r="AF315" i="11"/>
  <c r="AE318" i="11"/>
  <c r="AF316" i="11"/>
  <c r="Z265" i="11"/>
  <c r="R267" i="11"/>
  <c r="U266" i="11"/>
  <c r="X266" i="11" s="1"/>
  <c r="Y266" i="11" s="1"/>
  <c r="V350" i="11"/>
  <c r="S266" i="11"/>
  <c r="H267" i="11"/>
  <c r="W349" i="11"/>
  <c r="AB263" i="11"/>
  <c r="AD263" i="11"/>
  <c r="AG284" i="11" s="1"/>
  <c r="AA264" i="11"/>
  <c r="AC263" i="11"/>
  <c r="T268" i="11"/>
  <c r="L269" i="11" a="1"/>
  <c r="L269" i="11" s="1"/>
  <c r="AE316" i="10"/>
  <c r="AF314" i="10"/>
  <c r="AE315" i="10"/>
  <c r="AF313" i="10"/>
  <c r="Z265" i="10"/>
  <c r="V350" i="10"/>
  <c r="H267" i="10"/>
  <c r="S266" i="10"/>
  <c r="W349" i="10"/>
  <c r="AD263" i="10"/>
  <c r="AG284" i="10" s="1"/>
  <c r="AB263" i="10"/>
  <c r="L268" i="10" a="1"/>
  <c r="L268" i="10" s="1"/>
  <c r="T267" i="10"/>
  <c r="AC263" i="10"/>
  <c r="AA264" i="10"/>
  <c r="U266" i="10"/>
  <c r="X266" i="10" s="1"/>
  <c r="Y266" i="10" s="1"/>
  <c r="R267" i="10"/>
  <c r="AF313" i="9"/>
  <c r="AE315" i="9"/>
  <c r="AE314" i="9"/>
  <c r="AF312" i="9"/>
  <c r="Z265" i="9"/>
  <c r="U266" i="9"/>
  <c r="X266" i="9" s="1"/>
  <c r="Y266" i="9" s="1"/>
  <c r="R267" i="9"/>
  <c r="W349" i="9"/>
  <c r="L268" i="9" a="1"/>
  <c r="L268" i="9" s="1"/>
  <c r="T267" i="9"/>
  <c r="AD263" i="9"/>
  <c r="AG284" i="9" s="1"/>
  <c r="AB263" i="9"/>
  <c r="V350" i="9"/>
  <c r="H267" i="9"/>
  <c r="S266" i="9"/>
  <c r="AC263" i="9"/>
  <c r="AA264" i="9"/>
  <c r="AE294" i="8"/>
  <c r="AF292" i="8"/>
  <c r="AF291" i="8"/>
  <c r="AE293" i="8"/>
  <c r="Z265" i="8"/>
  <c r="U266" i="8"/>
  <c r="X266" i="8" s="1"/>
  <c r="Y266" i="8" s="1"/>
  <c r="R267" i="8"/>
  <c r="AD263" i="8"/>
  <c r="AG284" i="8" s="1"/>
  <c r="AB263" i="8"/>
  <c r="W349" i="8"/>
  <c r="T268" i="8"/>
  <c r="L269" i="8" a="1"/>
  <c r="L269" i="8" s="1"/>
  <c r="V350" i="8"/>
  <c r="S266" i="8"/>
  <c r="H267" i="8"/>
  <c r="AC263" i="8"/>
  <c r="AA264" i="8"/>
  <c r="AF292" i="7"/>
  <c r="AE294" i="7"/>
  <c r="AE293" i="7"/>
  <c r="AF291" i="7"/>
  <c r="Z265" i="7"/>
  <c r="R267" i="7"/>
  <c r="U266" i="7"/>
  <c r="X266" i="7" s="1"/>
  <c r="Y266" i="7" s="1"/>
  <c r="T267" i="7"/>
  <c r="L268" i="7" a="1"/>
  <c r="L268" i="7" s="1"/>
  <c r="W349" i="7"/>
  <c r="V350" i="7"/>
  <c r="S266" i="7"/>
  <c r="H267" i="7"/>
  <c r="AC263" i="7"/>
  <c r="AA264" i="7"/>
  <c r="AD263" i="7"/>
  <c r="AG284" i="7" s="1"/>
  <c r="AB263" i="7"/>
  <c r="AE293" i="6"/>
  <c r="AF291" i="6"/>
  <c r="AF290" i="6"/>
  <c r="AE292" i="6"/>
  <c r="Z265" i="6"/>
  <c r="R267" i="6"/>
  <c r="U266" i="6"/>
  <c r="X266" i="6" s="1"/>
  <c r="Y266" i="6" s="1"/>
  <c r="W349" i="6"/>
  <c r="T268" i="6"/>
  <c r="L269" i="6" a="1"/>
  <c r="L269" i="6" s="1"/>
  <c r="V350" i="6"/>
  <c r="S266" i="6"/>
  <c r="H267" i="6"/>
  <c r="AC263" i="6"/>
  <c r="AA264" i="6"/>
  <c r="AD263" i="6"/>
  <c r="AG284" i="6" s="1"/>
  <c r="AB263" i="6"/>
  <c r="AF282" i="5"/>
  <c r="AE284" i="5"/>
  <c r="AE283" i="5"/>
  <c r="AF281" i="5"/>
  <c r="Z265" i="5"/>
  <c r="V350" i="5"/>
  <c r="S266" i="5"/>
  <c r="H267" i="5"/>
  <c r="W349" i="5"/>
  <c r="T268" i="5"/>
  <c r="L269" i="5" a="1"/>
  <c r="L269" i="5" s="1"/>
  <c r="R267" i="5"/>
  <c r="U266" i="5"/>
  <c r="X266" i="5" s="1"/>
  <c r="Y266" i="5" s="1"/>
  <c r="AB263" i="5"/>
  <c r="AD263" i="5"/>
  <c r="AG284" i="5" s="1"/>
  <c r="AC263" i="5"/>
  <c r="AA264" i="5"/>
  <c r="AF291" i="4"/>
  <c r="AE293" i="4"/>
  <c r="AF292" i="4"/>
  <c r="AE294" i="4"/>
  <c r="Z265" i="4"/>
  <c r="AB263" i="4"/>
  <c r="AD263" i="4"/>
  <c r="AG284" i="4" s="1"/>
  <c r="R267" i="4"/>
  <c r="U266" i="4"/>
  <c r="X266" i="4" s="1"/>
  <c r="Y266" i="4" s="1"/>
  <c r="W349" i="4"/>
  <c r="AA264" i="4"/>
  <c r="AC263" i="4"/>
  <c r="T268" i="4"/>
  <c r="L269" i="4" a="1"/>
  <c r="L269" i="4" s="1"/>
  <c r="V350" i="4"/>
  <c r="H267" i="4"/>
  <c r="S266" i="4"/>
  <c r="Z265" i="1"/>
  <c r="AD263" i="1"/>
  <c r="AG284" i="1" s="1"/>
  <c r="AB263" i="1"/>
  <c r="AE283" i="1"/>
  <c r="AF281" i="1"/>
  <c r="V350" i="1"/>
  <c r="S266" i="1"/>
  <c r="H267" i="1"/>
  <c r="U266" i="1"/>
  <c r="X266" i="1" s="1"/>
  <c r="Y266" i="1" s="1"/>
  <c r="R267" i="1"/>
  <c r="W349" i="1"/>
  <c r="AF282" i="1"/>
  <c r="AE284" i="1"/>
  <c r="AA264" i="1"/>
  <c r="AC263" i="1"/>
  <c r="L269" i="1" a="1"/>
  <c r="L269" i="1" s="1"/>
  <c r="T268" i="1"/>
  <c r="AF318" i="11" l="1"/>
  <c r="AE320" i="11"/>
  <c r="AE319" i="11"/>
  <c r="AF317" i="11"/>
  <c r="Z266" i="11"/>
  <c r="AB264" i="11"/>
  <c r="AD264" i="11"/>
  <c r="AG285" i="11" s="1"/>
  <c r="V351" i="11"/>
  <c r="S267" i="11"/>
  <c r="H268" i="11"/>
  <c r="W350" i="11"/>
  <c r="T269" i="11"/>
  <c r="L270" i="11" a="1"/>
  <c r="L270" i="11" s="1"/>
  <c r="R268" i="11"/>
  <c r="U267" i="11"/>
  <c r="X267" i="11" s="1"/>
  <c r="Y267" i="11" s="1"/>
  <c r="AA265" i="11"/>
  <c r="AC264" i="11"/>
  <c r="AE317" i="10"/>
  <c r="AF315" i="10"/>
  <c r="AE318" i="10"/>
  <c r="AF316" i="10"/>
  <c r="Z266" i="10"/>
  <c r="V351" i="10"/>
  <c r="S267" i="10"/>
  <c r="H268" i="10"/>
  <c r="U267" i="10"/>
  <c r="X267" i="10" s="1"/>
  <c r="Y267" i="10" s="1"/>
  <c r="R268" i="10"/>
  <c r="W350" i="10"/>
  <c r="AA265" i="10"/>
  <c r="AC264" i="10"/>
  <c r="L269" i="10" a="1"/>
  <c r="L269" i="10" s="1"/>
  <c r="T268" i="10"/>
  <c r="AD264" i="10"/>
  <c r="AG285" i="10" s="1"/>
  <c r="AB264" i="10"/>
  <c r="AE316" i="9"/>
  <c r="AF314" i="9"/>
  <c r="AE317" i="9"/>
  <c r="AF315" i="9"/>
  <c r="Z266" i="9"/>
  <c r="V351" i="9"/>
  <c r="H268" i="9"/>
  <c r="S267" i="9"/>
  <c r="U267" i="9"/>
  <c r="X267" i="9" s="1"/>
  <c r="Y267" i="9" s="1"/>
  <c r="R268" i="9"/>
  <c r="W350" i="9"/>
  <c r="AD264" i="9"/>
  <c r="AG285" i="9" s="1"/>
  <c r="AB264" i="9"/>
  <c r="L269" i="9" a="1"/>
  <c r="L269" i="9" s="1"/>
  <c r="T268" i="9"/>
  <c r="AC264" i="9"/>
  <c r="AA265" i="9"/>
  <c r="AF293" i="8"/>
  <c r="AE295" i="8"/>
  <c r="AF294" i="8"/>
  <c r="AE296" i="8"/>
  <c r="Z266" i="8"/>
  <c r="V351" i="8"/>
  <c r="H268" i="8"/>
  <c r="S267" i="8"/>
  <c r="U267" i="8"/>
  <c r="X267" i="8" s="1"/>
  <c r="Y267" i="8" s="1"/>
  <c r="R268" i="8"/>
  <c r="W350" i="8"/>
  <c r="AD264" i="8"/>
  <c r="AG285" i="8" s="1"/>
  <c r="AB264" i="8"/>
  <c r="AA265" i="8"/>
  <c r="AC264" i="8"/>
  <c r="L270" i="8" a="1"/>
  <c r="L270" i="8" s="1"/>
  <c r="T269" i="8"/>
  <c r="AF293" i="7"/>
  <c r="AE295" i="7"/>
  <c r="AE296" i="7"/>
  <c r="AF294" i="7"/>
  <c r="Z266" i="7"/>
  <c r="V351" i="7"/>
  <c r="H268" i="7"/>
  <c r="S267" i="7"/>
  <c r="W350" i="7"/>
  <c r="U267" i="7"/>
  <c r="X267" i="7" s="1"/>
  <c r="Y267" i="7" s="1"/>
  <c r="R268" i="7"/>
  <c r="T268" i="7"/>
  <c r="L269" i="7" a="1"/>
  <c r="L269" i="7" s="1"/>
  <c r="AA265" i="7"/>
  <c r="AC264" i="7"/>
  <c r="AD264" i="7"/>
  <c r="AG285" i="7" s="1"/>
  <c r="AB264" i="7"/>
  <c r="AE294" i="6"/>
  <c r="AF292" i="6"/>
  <c r="AE295" i="6"/>
  <c r="AF293" i="6"/>
  <c r="Z266" i="6"/>
  <c r="L270" i="6" a="1"/>
  <c r="L270" i="6" s="1"/>
  <c r="T269" i="6"/>
  <c r="U267" i="6"/>
  <c r="X267" i="6" s="1"/>
  <c r="Y267" i="6" s="1"/>
  <c r="R268" i="6"/>
  <c r="AB264" i="6"/>
  <c r="AD264" i="6"/>
  <c r="AG285" i="6" s="1"/>
  <c r="AC264" i="6"/>
  <c r="AA265" i="6"/>
  <c r="V351" i="6"/>
  <c r="S267" i="6"/>
  <c r="H268" i="6"/>
  <c r="W350" i="6"/>
  <c r="AE285" i="5"/>
  <c r="AF283" i="5"/>
  <c r="AE286" i="5"/>
  <c r="AF284" i="5"/>
  <c r="Z266" i="5"/>
  <c r="T269" i="5"/>
  <c r="L270" i="5" a="1"/>
  <c r="L270" i="5" s="1"/>
  <c r="W350" i="5"/>
  <c r="U267" i="5"/>
  <c r="X267" i="5" s="1"/>
  <c r="Y267" i="5" s="1"/>
  <c r="R268" i="5"/>
  <c r="AC264" i="5"/>
  <c r="AA265" i="5"/>
  <c r="V351" i="5"/>
  <c r="S267" i="5"/>
  <c r="H268" i="5"/>
  <c r="AD264" i="5"/>
  <c r="AG285" i="5" s="1"/>
  <c r="AB264" i="5"/>
  <c r="AF293" i="4"/>
  <c r="AE295" i="4"/>
  <c r="AE296" i="4"/>
  <c r="AF294" i="4"/>
  <c r="Z266" i="4"/>
  <c r="V351" i="4"/>
  <c r="H268" i="4"/>
  <c r="S267" i="4"/>
  <c r="W350" i="4"/>
  <c r="AD264" i="4"/>
  <c r="AG285" i="4" s="1"/>
  <c r="AB264" i="4"/>
  <c r="R268" i="4"/>
  <c r="U267" i="4"/>
  <c r="X267" i="4" s="1"/>
  <c r="Y267" i="4" s="1"/>
  <c r="AA265" i="4"/>
  <c r="AC264" i="4"/>
  <c r="T269" i="4"/>
  <c r="L270" i="4" a="1"/>
  <c r="L270" i="4" s="1"/>
  <c r="Z266" i="1"/>
  <c r="AD264" i="1"/>
  <c r="AG285" i="1" s="1"/>
  <c r="AB264" i="1"/>
  <c r="R268" i="1"/>
  <c r="U267" i="1"/>
  <c r="X267" i="1" s="1"/>
  <c r="Y267" i="1" s="1"/>
  <c r="W350" i="1"/>
  <c r="AF284" i="1"/>
  <c r="AE286" i="1"/>
  <c r="V351" i="1"/>
  <c r="H268" i="1"/>
  <c r="S267" i="1"/>
  <c r="AF283" i="1"/>
  <c r="AE285" i="1"/>
  <c r="AA265" i="1"/>
  <c r="AC264" i="1"/>
  <c r="T269" i="1"/>
  <c r="L270" i="1" a="1"/>
  <c r="L270" i="1" s="1"/>
  <c r="AE321" i="11" l="1"/>
  <c r="AF319" i="11"/>
  <c r="AF320" i="11"/>
  <c r="AE322" i="11"/>
  <c r="Z267" i="11"/>
  <c r="V352" i="11"/>
  <c r="S268" i="11"/>
  <c r="H269" i="11"/>
  <c r="AD265" i="11"/>
  <c r="AG286" i="11" s="1"/>
  <c r="AB265" i="11"/>
  <c r="W351" i="11"/>
  <c r="R269" i="11"/>
  <c r="U268" i="11"/>
  <c r="X268" i="11" s="1"/>
  <c r="Y268" i="11" s="1"/>
  <c r="AC265" i="11"/>
  <c r="AA266" i="11"/>
  <c r="T270" i="11"/>
  <c r="L271" i="11" a="1"/>
  <c r="L271" i="11" s="1"/>
  <c r="AF318" i="10"/>
  <c r="AE320" i="10"/>
  <c r="AF317" i="10"/>
  <c r="AE319" i="10"/>
  <c r="Z267" i="10"/>
  <c r="W351" i="10"/>
  <c r="L270" i="10" a="1"/>
  <c r="L270" i="10" s="1"/>
  <c r="T269" i="10"/>
  <c r="AD265" i="10"/>
  <c r="AG286" i="10" s="1"/>
  <c r="AB265" i="10"/>
  <c r="U268" i="10"/>
  <c r="X268" i="10" s="1"/>
  <c r="Y268" i="10" s="1"/>
  <c r="R269" i="10"/>
  <c r="V352" i="10"/>
  <c r="H269" i="10"/>
  <c r="S268" i="10"/>
  <c r="AA266" i="10"/>
  <c r="AC265" i="10"/>
  <c r="AE319" i="9"/>
  <c r="AF317" i="9"/>
  <c r="AF316" i="9"/>
  <c r="AE318" i="9"/>
  <c r="Z267" i="9"/>
  <c r="V352" i="9"/>
  <c r="H269" i="9"/>
  <c r="S268" i="9"/>
  <c r="W351" i="9"/>
  <c r="L270" i="9" a="1"/>
  <c r="L270" i="9" s="1"/>
  <c r="T269" i="9"/>
  <c r="U268" i="9"/>
  <c r="X268" i="9" s="1"/>
  <c r="Y268" i="9" s="1"/>
  <c r="R269" i="9"/>
  <c r="AA266" i="9"/>
  <c r="AC265" i="9"/>
  <c r="AD265" i="9"/>
  <c r="AG286" i="9" s="1"/>
  <c r="AB265" i="9"/>
  <c r="AE298" i="8"/>
  <c r="AF296" i="8"/>
  <c r="AE297" i="8"/>
  <c r="AF295" i="8"/>
  <c r="Z267" i="8"/>
  <c r="L271" i="8" a="1"/>
  <c r="L271" i="8" s="1"/>
  <c r="T270" i="8"/>
  <c r="AD265" i="8"/>
  <c r="AG286" i="8" s="1"/>
  <c r="AB265" i="8"/>
  <c r="V352" i="8"/>
  <c r="H269" i="8"/>
  <c r="S268" i="8"/>
  <c r="W351" i="8"/>
  <c r="U268" i="8"/>
  <c r="X268" i="8" s="1"/>
  <c r="Y268" i="8" s="1"/>
  <c r="R269" i="8"/>
  <c r="AC265" i="8"/>
  <c r="AA266" i="8"/>
  <c r="AE298" i="7"/>
  <c r="AF296" i="7"/>
  <c r="AF295" i="7"/>
  <c r="AE297" i="7"/>
  <c r="Z267" i="7"/>
  <c r="R269" i="7"/>
  <c r="U268" i="7"/>
  <c r="X268" i="7" s="1"/>
  <c r="Y268" i="7" s="1"/>
  <c r="AD265" i="7"/>
  <c r="AG286" i="7" s="1"/>
  <c r="AB265" i="7"/>
  <c r="L270" i="7" a="1"/>
  <c r="L270" i="7" s="1"/>
  <c r="T269" i="7"/>
  <c r="W351" i="7"/>
  <c r="AC265" i="7"/>
  <c r="AA266" i="7"/>
  <c r="V352" i="7"/>
  <c r="H269" i="7"/>
  <c r="S268" i="7"/>
  <c r="AF295" i="6"/>
  <c r="AE297" i="6"/>
  <c r="AE296" i="6"/>
  <c r="AF294" i="6"/>
  <c r="Z267" i="6"/>
  <c r="AD265" i="6"/>
  <c r="AG286" i="6" s="1"/>
  <c r="AB265" i="6"/>
  <c r="T270" i="6"/>
  <c r="L271" i="6" a="1"/>
  <c r="L271" i="6" s="1"/>
  <c r="V352" i="6"/>
  <c r="H269" i="6"/>
  <c r="S268" i="6"/>
  <c r="U268" i="6"/>
  <c r="X268" i="6" s="1"/>
  <c r="Y268" i="6" s="1"/>
  <c r="R269" i="6"/>
  <c r="AC265" i="6"/>
  <c r="AA266" i="6"/>
  <c r="W351" i="6"/>
  <c r="AE288" i="5"/>
  <c r="AF286" i="5"/>
  <c r="AF285" i="5"/>
  <c r="AE287" i="5"/>
  <c r="Z267" i="5"/>
  <c r="W351" i="5"/>
  <c r="AD265" i="5"/>
  <c r="AG286" i="5" s="1"/>
  <c r="AB265" i="5"/>
  <c r="U268" i="5"/>
  <c r="X268" i="5" s="1"/>
  <c r="Y268" i="5" s="1"/>
  <c r="R269" i="5"/>
  <c r="AC265" i="5"/>
  <c r="AA266" i="5"/>
  <c r="L271" i="5" a="1"/>
  <c r="L271" i="5" s="1"/>
  <c r="T270" i="5"/>
  <c r="V352" i="5"/>
  <c r="H269" i="5"/>
  <c r="S268" i="5"/>
  <c r="AF296" i="4"/>
  <c r="AE298" i="4"/>
  <c r="AE297" i="4"/>
  <c r="AF295" i="4"/>
  <c r="R269" i="4"/>
  <c r="U268" i="4"/>
  <c r="X268" i="4" s="1"/>
  <c r="Y268" i="4" s="1"/>
  <c r="L271" i="4" a="1"/>
  <c r="L271" i="4" s="1"/>
  <c r="T270" i="4"/>
  <c r="Z267" i="4"/>
  <c r="AD265" i="4"/>
  <c r="AG286" i="4" s="1"/>
  <c r="AB265" i="4"/>
  <c r="W351" i="4"/>
  <c r="V352" i="4"/>
  <c r="S268" i="4"/>
  <c r="H269" i="4"/>
  <c r="AC265" i="4"/>
  <c r="AA266" i="4"/>
  <c r="Z267" i="1"/>
  <c r="AB265" i="1"/>
  <c r="AD265" i="1"/>
  <c r="AG286" i="1" s="1"/>
  <c r="V352" i="1"/>
  <c r="S268" i="1"/>
  <c r="H269" i="1"/>
  <c r="W351" i="1"/>
  <c r="AE287" i="1"/>
  <c r="AF285" i="1"/>
  <c r="AE288" i="1"/>
  <c r="AF286" i="1"/>
  <c r="R269" i="1"/>
  <c r="U268" i="1"/>
  <c r="X268" i="1" s="1"/>
  <c r="Y268" i="1" s="1"/>
  <c r="T270" i="1"/>
  <c r="L271" i="1" a="1"/>
  <c r="L271" i="1" s="1"/>
  <c r="AC265" i="1"/>
  <c r="AA266" i="1"/>
  <c r="AE324" i="11" l="1"/>
  <c r="AF322" i="11"/>
  <c r="AF321" i="11"/>
  <c r="AE323" i="11"/>
  <c r="Z268" i="11"/>
  <c r="V353" i="11"/>
  <c r="S269" i="11"/>
  <c r="H270" i="11"/>
  <c r="W352" i="11"/>
  <c r="U269" i="11"/>
  <c r="X269" i="11" s="1"/>
  <c r="Y269" i="11" s="1"/>
  <c r="R270" i="11"/>
  <c r="L272" i="11" a="1"/>
  <c r="L272" i="11" s="1"/>
  <c r="T271" i="11"/>
  <c r="AC266" i="11"/>
  <c r="AA267" i="11"/>
  <c r="AD266" i="11"/>
  <c r="AG287" i="11" s="1"/>
  <c r="AB266" i="11"/>
  <c r="AE321" i="10"/>
  <c r="AF319" i="10"/>
  <c r="AF320" i="10"/>
  <c r="AE322" i="10"/>
  <c r="Z268" i="10"/>
  <c r="W352" i="10"/>
  <c r="L271" i="10" a="1"/>
  <c r="L271" i="10" s="1"/>
  <c r="T270" i="10"/>
  <c r="R270" i="10"/>
  <c r="U269" i="10"/>
  <c r="X269" i="10" s="1"/>
  <c r="Y269" i="10" s="1"/>
  <c r="V353" i="10"/>
  <c r="S269" i="10"/>
  <c r="H270" i="10"/>
  <c r="AD266" i="10"/>
  <c r="AG287" i="10" s="1"/>
  <c r="AB266" i="10"/>
  <c r="AC266" i="10"/>
  <c r="AA267" i="10"/>
  <c r="AF318" i="9"/>
  <c r="AE320" i="9"/>
  <c r="AF319" i="9"/>
  <c r="AE321" i="9"/>
  <c r="Z268" i="9"/>
  <c r="AD266" i="9"/>
  <c r="AG287" i="9" s="1"/>
  <c r="AB266" i="9"/>
  <c r="R270" i="9"/>
  <c r="U269" i="9"/>
  <c r="X269" i="9" s="1"/>
  <c r="Y269" i="9" s="1"/>
  <c r="V353" i="9"/>
  <c r="H270" i="9"/>
  <c r="S269" i="9"/>
  <c r="W352" i="9"/>
  <c r="L271" i="9" a="1"/>
  <c r="L271" i="9" s="1"/>
  <c r="T270" i="9"/>
  <c r="AC266" i="9"/>
  <c r="AA267" i="9"/>
  <c r="AE299" i="8"/>
  <c r="AF297" i="8"/>
  <c r="AE300" i="8"/>
  <c r="AF298" i="8"/>
  <c r="Z268" i="8"/>
  <c r="W352" i="8"/>
  <c r="L272" i="8" a="1"/>
  <c r="L272" i="8" s="1"/>
  <c r="T271" i="8"/>
  <c r="R270" i="8"/>
  <c r="U269" i="8"/>
  <c r="X269" i="8" s="1"/>
  <c r="Y269" i="8" s="1"/>
  <c r="AA267" i="8"/>
  <c r="AC266" i="8"/>
  <c r="V353" i="8"/>
  <c r="S269" i="8"/>
  <c r="H270" i="8"/>
  <c r="AD266" i="8"/>
  <c r="AG287" i="8" s="1"/>
  <c r="AB266" i="8"/>
  <c r="AE299" i="7"/>
  <c r="AF297" i="7"/>
  <c r="AF298" i="7"/>
  <c r="AE300" i="7"/>
  <c r="Z268" i="7"/>
  <c r="V353" i="7"/>
  <c r="S269" i="7"/>
  <c r="H270" i="7"/>
  <c r="AD266" i="7"/>
  <c r="AG287" i="7" s="1"/>
  <c r="AB266" i="7"/>
  <c r="W352" i="7"/>
  <c r="U269" i="7"/>
  <c r="X269" i="7" s="1"/>
  <c r="Y269" i="7" s="1"/>
  <c r="R270" i="7"/>
  <c r="AC266" i="7"/>
  <c r="AA267" i="7"/>
  <c r="L271" i="7" a="1"/>
  <c r="L271" i="7" s="1"/>
  <c r="T270" i="7"/>
  <c r="AE298" i="6"/>
  <c r="AF296" i="6"/>
  <c r="AF297" i="6"/>
  <c r="AE299" i="6"/>
  <c r="Z268" i="6"/>
  <c r="U269" i="6"/>
  <c r="X269" i="6" s="1"/>
  <c r="Y269" i="6" s="1"/>
  <c r="R270" i="6"/>
  <c r="V353" i="6"/>
  <c r="H270" i="6"/>
  <c r="S269" i="6"/>
  <c r="L272" i="6" a="1"/>
  <c r="L272" i="6" s="1"/>
  <c r="T271" i="6"/>
  <c r="AC266" i="6"/>
  <c r="AA267" i="6"/>
  <c r="W352" i="6"/>
  <c r="AD266" i="6"/>
  <c r="AG287" i="6" s="1"/>
  <c r="AB266" i="6"/>
  <c r="AF287" i="5"/>
  <c r="AE289" i="5"/>
  <c r="AF288" i="5"/>
  <c r="AE290" i="5"/>
  <c r="Z268" i="5"/>
  <c r="L272" i="5" a="1"/>
  <c r="L272" i="5" s="1"/>
  <c r="T271" i="5"/>
  <c r="AD266" i="5"/>
  <c r="AG287" i="5" s="1"/>
  <c r="AB266" i="5"/>
  <c r="U269" i="5"/>
  <c r="X269" i="5" s="1"/>
  <c r="Y269" i="5" s="1"/>
  <c r="R270" i="5"/>
  <c r="V353" i="5"/>
  <c r="H270" i="5"/>
  <c r="S269" i="5"/>
  <c r="AC266" i="5"/>
  <c r="AA267" i="5"/>
  <c r="W352" i="5"/>
  <c r="AE300" i="4"/>
  <c r="AF298" i="4"/>
  <c r="AF297" i="4"/>
  <c r="AE299" i="4"/>
  <c r="V353" i="4"/>
  <c r="S269" i="4"/>
  <c r="H270" i="4"/>
  <c r="AD266" i="4"/>
  <c r="AG287" i="4" s="1"/>
  <c r="AB266" i="4"/>
  <c r="AC266" i="4"/>
  <c r="AA267" i="4"/>
  <c r="W352" i="4"/>
  <c r="Z268" i="4"/>
  <c r="L272" i="4" a="1"/>
  <c r="L272" i="4" s="1"/>
  <c r="T271" i="4"/>
  <c r="U269" i="4"/>
  <c r="X269" i="4" s="1"/>
  <c r="Y269" i="4" s="1"/>
  <c r="R270" i="4"/>
  <c r="Z268" i="1"/>
  <c r="U269" i="1"/>
  <c r="X269" i="1" s="1"/>
  <c r="Y269" i="1" s="1"/>
  <c r="R270" i="1"/>
  <c r="AE290" i="1"/>
  <c r="AF288" i="1"/>
  <c r="V353" i="1"/>
  <c r="S269" i="1"/>
  <c r="H270" i="1"/>
  <c r="AE289" i="1"/>
  <c r="AF287" i="1"/>
  <c r="W352" i="1"/>
  <c r="AD266" i="1"/>
  <c r="AG287" i="1" s="1"/>
  <c r="AB266" i="1"/>
  <c r="AC266" i="1"/>
  <c r="AA267" i="1"/>
  <c r="T271" i="1"/>
  <c r="L272" i="1" a="1"/>
  <c r="L272" i="1" s="1"/>
  <c r="AE325" i="11" l="1"/>
  <c r="AF323" i="11"/>
  <c r="AF324" i="11"/>
  <c r="AE326" i="11"/>
  <c r="Z269" i="11"/>
  <c r="V354" i="11"/>
  <c r="H271" i="11"/>
  <c r="S270" i="11"/>
  <c r="L273" i="11" a="1"/>
  <c r="L273" i="11" s="1"/>
  <c r="T272" i="11"/>
  <c r="U270" i="11"/>
  <c r="X270" i="11" s="1"/>
  <c r="Y270" i="11" s="1"/>
  <c r="R271" i="11"/>
  <c r="W353" i="11"/>
  <c r="AC267" i="11"/>
  <c r="AA268" i="11"/>
  <c r="AD267" i="11"/>
  <c r="AG288" i="11" s="1"/>
  <c r="AB267" i="11"/>
  <c r="AF322" i="10"/>
  <c r="AE324" i="10"/>
  <c r="AF321" i="10"/>
  <c r="AE323" i="10"/>
  <c r="Z269" i="10"/>
  <c r="U270" i="10"/>
  <c r="X270" i="10" s="1"/>
  <c r="Y270" i="10" s="1"/>
  <c r="R271" i="10"/>
  <c r="T271" i="10"/>
  <c r="L272" i="10" a="1"/>
  <c r="L272" i="10" s="1"/>
  <c r="W353" i="10"/>
  <c r="V354" i="10"/>
  <c r="S270" i="10"/>
  <c r="H271" i="10"/>
  <c r="AC267" i="10"/>
  <c r="AA268" i="10"/>
  <c r="AB267" i="10"/>
  <c r="AD267" i="10"/>
  <c r="AG288" i="10" s="1"/>
  <c r="AF321" i="9"/>
  <c r="AE323" i="9"/>
  <c r="AF320" i="9"/>
  <c r="AE322" i="9"/>
  <c r="Z269" i="9"/>
  <c r="S270" i="9"/>
  <c r="V354" i="9"/>
  <c r="H271" i="9"/>
  <c r="T271" i="9"/>
  <c r="L272" i="9" a="1"/>
  <c r="L272" i="9" s="1"/>
  <c r="AB267" i="9"/>
  <c r="AD267" i="9"/>
  <c r="AG288" i="9" s="1"/>
  <c r="AC267" i="9"/>
  <c r="AA268" i="9"/>
  <c r="W353" i="9"/>
  <c r="R271" i="9"/>
  <c r="U270" i="9"/>
  <c r="X270" i="9" s="1"/>
  <c r="Y270" i="9" s="1"/>
  <c r="AE302" i="8"/>
  <c r="AF300" i="8"/>
  <c r="AE301" i="8"/>
  <c r="AF299" i="8"/>
  <c r="Z269" i="8"/>
  <c r="T272" i="8"/>
  <c r="L273" i="8" a="1"/>
  <c r="L273" i="8" s="1"/>
  <c r="V354" i="8"/>
  <c r="S270" i="8"/>
  <c r="H271" i="8"/>
  <c r="W353" i="8"/>
  <c r="AA268" i="8"/>
  <c r="AC267" i="8"/>
  <c r="AD267" i="8"/>
  <c r="AG288" i="8" s="1"/>
  <c r="AB267" i="8"/>
  <c r="R271" i="8"/>
  <c r="U270" i="8"/>
  <c r="X270" i="8" s="1"/>
  <c r="Y270" i="8" s="1"/>
  <c r="AE302" i="7"/>
  <c r="AF300" i="7"/>
  <c r="AE301" i="7"/>
  <c r="AF299" i="7"/>
  <c r="Z269" i="7"/>
  <c r="U270" i="7"/>
  <c r="X270" i="7" s="1"/>
  <c r="Y270" i="7" s="1"/>
  <c r="R271" i="7"/>
  <c r="V354" i="7"/>
  <c r="H271" i="7"/>
  <c r="S270" i="7"/>
  <c r="W353" i="7"/>
  <c r="L272" i="7" a="1"/>
  <c r="L272" i="7" s="1"/>
  <c r="T271" i="7"/>
  <c r="AC267" i="7"/>
  <c r="AA268" i="7"/>
  <c r="AD267" i="7"/>
  <c r="AG288" i="7" s="1"/>
  <c r="AB267" i="7"/>
  <c r="AE301" i="6"/>
  <c r="AF299" i="6"/>
  <c r="AF298" i="6"/>
  <c r="AE300" i="6"/>
  <c r="Z269" i="6"/>
  <c r="V354" i="6"/>
  <c r="H271" i="6"/>
  <c r="S270" i="6"/>
  <c r="AD267" i="6"/>
  <c r="AG288" i="6" s="1"/>
  <c r="AB267" i="6"/>
  <c r="W353" i="6"/>
  <c r="U270" i="6"/>
  <c r="X270" i="6" s="1"/>
  <c r="Y270" i="6" s="1"/>
  <c r="R271" i="6"/>
  <c r="AC267" i="6"/>
  <c r="AA268" i="6"/>
  <c r="L273" i="6" a="1"/>
  <c r="L273" i="6" s="1"/>
  <c r="T272" i="6"/>
  <c r="AF289" i="5"/>
  <c r="AE291" i="5"/>
  <c r="AE292" i="5"/>
  <c r="AF290" i="5"/>
  <c r="Z269" i="5"/>
  <c r="W353" i="5"/>
  <c r="V354" i="5"/>
  <c r="H271" i="5"/>
  <c r="S270" i="5"/>
  <c r="L273" i="5" a="1"/>
  <c r="L273" i="5" s="1"/>
  <c r="T272" i="5"/>
  <c r="U270" i="5"/>
  <c r="X270" i="5" s="1"/>
  <c r="Y270" i="5" s="1"/>
  <c r="R271" i="5"/>
  <c r="AC267" i="5"/>
  <c r="AA268" i="5"/>
  <c r="AD267" i="5"/>
  <c r="AG288" i="5" s="1"/>
  <c r="AB267" i="5"/>
  <c r="AE301" i="4"/>
  <c r="AF299" i="4"/>
  <c r="AE302" i="4"/>
  <c r="AF300" i="4"/>
  <c r="Z269" i="4"/>
  <c r="U270" i="4"/>
  <c r="X270" i="4" s="1"/>
  <c r="Y270" i="4" s="1"/>
  <c r="R271" i="4"/>
  <c r="AC267" i="4"/>
  <c r="AA268" i="4"/>
  <c r="L273" i="4" a="1"/>
  <c r="L273" i="4" s="1"/>
  <c r="T272" i="4"/>
  <c r="AD267" i="4"/>
  <c r="AG288" i="4" s="1"/>
  <c r="AB267" i="4"/>
  <c r="V354" i="4"/>
  <c r="H271" i="4"/>
  <c r="S270" i="4"/>
  <c r="W353" i="4"/>
  <c r="Z269" i="1"/>
  <c r="AF289" i="1"/>
  <c r="AE291" i="1"/>
  <c r="H271" i="1"/>
  <c r="V354" i="1"/>
  <c r="S270" i="1"/>
  <c r="AF290" i="1"/>
  <c r="AE292" i="1"/>
  <c r="L273" i="1" a="1"/>
  <c r="L273" i="1" s="1"/>
  <c r="T272" i="1"/>
  <c r="AA268" i="1"/>
  <c r="AC267" i="1"/>
  <c r="W353" i="1"/>
  <c r="U270" i="1"/>
  <c r="X270" i="1" s="1"/>
  <c r="Y270" i="1" s="1"/>
  <c r="R271" i="1"/>
  <c r="AD267" i="1"/>
  <c r="AG288" i="1" s="1"/>
  <c r="AB267" i="1"/>
  <c r="AF326" i="11" l="1"/>
  <c r="AE328" i="11"/>
  <c r="AE327" i="11"/>
  <c r="AF325" i="11"/>
  <c r="Z270" i="11"/>
  <c r="L274" i="11" a="1"/>
  <c r="L274" i="11" s="1"/>
  <c r="T273" i="11"/>
  <c r="U271" i="11"/>
  <c r="X271" i="11" s="1"/>
  <c r="Y271" i="11" s="1"/>
  <c r="R272" i="11"/>
  <c r="W354" i="11"/>
  <c r="V355" i="11"/>
  <c r="H272" i="11"/>
  <c r="S271" i="11"/>
  <c r="AC268" i="11"/>
  <c r="AA269" i="11"/>
  <c r="AD268" i="11"/>
  <c r="AG289" i="11" s="1"/>
  <c r="AB268" i="11"/>
  <c r="AE325" i="10"/>
  <c r="AF323" i="10"/>
  <c r="AE326" i="10"/>
  <c r="AF324" i="10"/>
  <c r="Z270" i="10"/>
  <c r="V355" i="10"/>
  <c r="H272" i="10"/>
  <c r="S271" i="10"/>
  <c r="T272" i="10"/>
  <c r="L273" i="10" a="1"/>
  <c r="L273" i="10" s="1"/>
  <c r="U271" i="10"/>
  <c r="X271" i="10" s="1"/>
  <c r="Y271" i="10" s="1"/>
  <c r="R272" i="10"/>
  <c r="W354" i="10"/>
  <c r="AC268" i="10"/>
  <c r="AA269" i="10"/>
  <c r="AD268" i="10"/>
  <c r="AG289" i="10" s="1"/>
  <c r="AB268" i="10"/>
  <c r="AF322" i="9"/>
  <c r="AE324" i="9"/>
  <c r="AE325" i="9"/>
  <c r="AF323" i="9"/>
  <c r="Z270" i="9"/>
  <c r="V355" i="9"/>
  <c r="S271" i="9"/>
  <c r="H272" i="9"/>
  <c r="AD268" i="9"/>
  <c r="AG289" i="9" s="1"/>
  <c r="AB268" i="9"/>
  <c r="T272" i="9"/>
  <c r="L273" i="9" a="1"/>
  <c r="L273" i="9" s="1"/>
  <c r="U271" i="9"/>
  <c r="X271" i="9" s="1"/>
  <c r="Y271" i="9" s="1"/>
  <c r="R272" i="9"/>
  <c r="AA269" i="9"/>
  <c r="AC268" i="9"/>
  <c r="W354" i="9"/>
  <c r="AE303" i="8"/>
  <c r="AF301" i="8"/>
  <c r="AF302" i="8"/>
  <c r="AE304" i="8"/>
  <c r="Z270" i="8"/>
  <c r="W354" i="8"/>
  <c r="T273" i="8"/>
  <c r="L274" i="8" a="1"/>
  <c r="L274" i="8" s="1"/>
  <c r="AD268" i="8"/>
  <c r="AG289" i="8" s="1"/>
  <c r="AB268" i="8"/>
  <c r="R272" i="8"/>
  <c r="U271" i="8"/>
  <c r="X271" i="8" s="1"/>
  <c r="Y271" i="8" s="1"/>
  <c r="AC268" i="8"/>
  <c r="AA269" i="8"/>
  <c r="V355" i="8"/>
  <c r="S271" i="8"/>
  <c r="H272" i="8"/>
  <c r="AF301" i="7"/>
  <c r="AE303" i="7"/>
  <c r="AE304" i="7"/>
  <c r="AF302" i="7"/>
  <c r="AD268" i="7"/>
  <c r="AG289" i="7" s="1"/>
  <c r="AB268" i="7"/>
  <c r="L273" i="7" a="1"/>
  <c r="L273" i="7" s="1"/>
  <c r="T272" i="7"/>
  <c r="V355" i="7"/>
  <c r="H272" i="7"/>
  <c r="S271" i="7"/>
  <c r="U271" i="7"/>
  <c r="X271" i="7" s="1"/>
  <c r="Y271" i="7" s="1"/>
  <c r="R272" i="7"/>
  <c r="Z270" i="7"/>
  <c r="W354" i="7"/>
  <c r="AC268" i="7"/>
  <c r="AA269" i="7"/>
  <c r="AF300" i="6"/>
  <c r="AE302" i="6"/>
  <c r="AF301" i="6"/>
  <c r="AE303" i="6"/>
  <c r="Z270" i="6"/>
  <c r="U271" i="6"/>
  <c r="X271" i="6" s="1"/>
  <c r="Y271" i="6" s="1"/>
  <c r="R272" i="6"/>
  <c r="V355" i="6"/>
  <c r="H272" i="6"/>
  <c r="S271" i="6"/>
  <c r="W354" i="6"/>
  <c r="L274" i="6" a="1"/>
  <c r="L274" i="6" s="1"/>
  <c r="T273" i="6"/>
  <c r="AC268" i="6"/>
  <c r="AA269" i="6"/>
  <c r="AD268" i="6"/>
  <c r="AG289" i="6" s="1"/>
  <c r="AB268" i="6"/>
  <c r="AE294" i="5"/>
  <c r="AF292" i="5"/>
  <c r="AE293" i="5"/>
  <c r="AF291" i="5"/>
  <c r="Z270" i="5"/>
  <c r="AD268" i="5"/>
  <c r="AG289" i="5" s="1"/>
  <c r="AB268" i="5"/>
  <c r="U271" i="5"/>
  <c r="X271" i="5" s="1"/>
  <c r="Y271" i="5" s="1"/>
  <c r="R272" i="5"/>
  <c r="V355" i="5"/>
  <c r="H272" i="5"/>
  <c r="S271" i="5"/>
  <c r="W354" i="5"/>
  <c r="AC268" i="5"/>
  <c r="AA269" i="5"/>
  <c r="L274" i="5" a="1"/>
  <c r="L274" i="5" s="1"/>
  <c r="T273" i="5"/>
  <c r="AE304" i="4"/>
  <c r="AF302" i="4"/>
  <c r="AF301" i="4"/>
  <c r="AE303" i="4"/>
  <c r="Z270" i="4"/>
  <c r="V355" i="4"/>
  <c r="H272" i="4"/>
  <c r="S271" i="4"/>
  <c r="L274" i="4" a="1"/>
  <c r="L274" i="4" s="1"/>
  <c r="T273" i="4"/>
  <c r="W354" i="4"/>
  <c r="AD268" i="4"/>
  <c r="AG289" i="4" s="1"/>
  <c r="AB268" i="4"/>
  <c r="U271" i="4"/>
  <c r="X271" i="4" s="1"/>
  <c r="Y271" i="4" s="1"/>
  <c r="R272" i="4"/>
  <c r="AC268" i="4"/>
  <c r="AA269" i="4"/>
  <c r="Z270" i="1"/>
  <c r="L274" i="1" a="1"/>
  <c r="L274" i="1" s="1"/>
  <c r="T273" i="1"/>
  <c r="AD268" i="1"/>
  <c r="AG289" i="1" s="1"/>
  <c r="AB268" i="1"/>
  <c r="V355" i="1"/>
  <c r="H272" i="1"/>
  <c r="S271" i="1"/>
  <c r="AC268" i="1"/>
  <c r="AA269" i="1"/>
  <c r="AE294" i="1"/>
  <c r="AF292" i="1"/>
  <c r="W354" i="1"/>
  <c r="AF291" i="1"/>
  <c r="AE293" i="1"/>
  <c r="R272" i="1"/>
  <c r="U271" i="1"/>
  <c r="X271" i="1" s="1"/>
  <c r="Y271" i="1" s="1"/>
  <c r="AE329" i="11" l="1"/>
  <c r="AF327" i="11"/>
  <c r="AE330" i="11"/>
  <c r="AF328" i="11"/>
  <c r="Z271" i="11"/>
  <c r="U272" i="11"/>
  <c r="X272" i="11" s="1"/>
  <c r="Y272" i="11" s="1"/>
  <c r="R273" i="11"/>
  <c r="L275" i="11" a="1"/>
  <c r="L275" i="11" s="1"/>
  <c r="T274" i="11"/>
  <c r="W355" i="11"/>
  <c r="AC269" i="11"/>
  <c r="AA270" i="11"/>
  <c r="V356" i="11"/>
  <c r="H273" i="11"/>
  <c r="S272" i="11"/>
  <c r="AD269" i="11"/>
  <c r="AG290" i="11" s="1"/>
  <c r="AB269" i="11"/>
  <c r="AF326" i="10"/>
  <c r="AE328" i="10"/>
  <c r="AE327" i="10"/>
  <c r="AF325" i="10"/>
  <c r="Z271" i="10"/>
  <c r="V356" i="10"/>
  <c r="H273" i="10"/>
  <c r="S272" i="10"/>
  <c r="W355" i="10"/>
  <c r="U272" i="10"/>
  <c r="X272" i="10" s="1"/>
  <c r="Y272" i="10" s="1"/>
  <c r="R273" i="10"/>
  <c r="AC269" i="10"/>
  <c r="AA270" i="10"/>
  <c r="T273" i="10"/>
  <c r="L274" i="10" a="1"/>
  <c r="L274" i="10" s="1"/>
  <c r="AD269" i="10"/>
  <c r="AG290" i="10" s="1"/>
  <c r="AB269" i="10"/>
  <c r="AE327" i="9"/>
  <c r="AF325" i="9"/>
  <c r="AE326" i="9"/>
  <c r="AF324" i="9"/>
  <c r="Z271" i="9"/>
  <c r="R273" i="9"/>
  <c r="U272" i="9"/>
  <c r="X272" i="9" s="1"/>
  <c r="Y272" i="9" s="1"/>
  <c r="T273" i="9"/>
  <c r="L274" i="9" a="1"/>
  <c r="L274" i="9" s="1"/>
  <c r="V356" i="9"/>
  <c r="H273" i="9"/>
  <c r="S272" i="9"/>
  <c r="AD269" i="9"/>
  <c r="AG290" i="9" s="1"/>
  <c r="AB269" i="9"/>
  <c r="W355" i="9"/>
  <c r="AC269" i="9"/>
  <c r="AA270" i="9"/>
  <c r="AF304" i="8"/>
  <c r="AE306" i="8"/>
  <c r="AE305" i="8"/>
  <c r="AF303" i="8"/>
  <c r="Z271" i="8"/>
  <c r="AD269" i="8"/>
  <c r="AG290" i="8" s="1"/>
  <c r="AB269" i="8"/>
  <c r="U272" i="8"/>
  <c r="X272" i="8" s="1"/>
  <c r="Y272" i="8" s="1"/>
  <c r="R273" i="8"/>
  <c r="V356" i="8"/>
  <c r="S272" i="8"/>
  <c r="H273" i="8"/>
  <c r="T274" i="8"/>
  <c r="L275" i="8" a="1"/>
  <c r="L275" i="8" s="1"/>
  <c r="AA270" i="8"/>
  <c r="AC269" i="8"/>
  <c r="W355" i="8"/>
  <c r="AF304" i="7"/>
  <c r="AE306" i="7"/>
  <c r="AE305" i="7"/>
  <c r="AF303" i="7"/>
  <c r="Z271" i="7"/>
  <c r="AA270" i="7"/>
  <c r="AC269" i="7"/>
  <c r="V356" i="7"/>
  <c r="H273" i="7"/>
  <c r="S272" i="7"/>
  <c r="R273" i="7"/>
  <c r="U272" i="7"/>
  <c r="X272" i="7" s="1"/>
  <c r="Y272" i="7" s="1"/>
  <c r="W355" i="7"/>
  <c r="L274" i="7" a="1"/>
  <c r="L274" i="7" s="1"/>
  <c r="T273" i="7"/>
  <c r="AD269" i="7"/>
  <c r="AG290" i="7" s="1"/>
  <c r="AB269" i="7"/>
  <c r="AF303" i="6"/>
  <c r="AE305" i="6"/>
  <c r="AF302" i="6"/>
  <c r="AE304" i="6"/>
  <c r="Z271" i="6"/>
  <c r="R273" i="6"/>
  <c r="U272" i="6"/>
  <c r="X272" i="6" s="1"/>
  <c r="Y272" i="6" s="1"/>
  <c r="AD269" i="6"/>
  <c r="AG290" i="6" s="1"/>
  <c r="AB269" i="6"/>
  <c r="V356" i="6"/>
  <c r="H273" i="6"/>
  <c r="S272" i="6"/>
  <c r="AA270" i="6"/>
  <c r="AC269" i="6"/>
  <c r="T274" i="6"/>
  <c r="L275" i="6" a="1"/>
  <c r="L275" i="6" s="1"/>
  <c r="W355" i="6"/>
  <c r="AF293" i="5"/>
  <c r="AE295" i="5"/>
  <c r="AE296" i="5"/>
  <c r="AF294" i="5"/>
  <c r="Z271" i="5"/>
  <c r="L275" i="5" a="1"/>
  <c r="L275" i="5" s="1"/>
  <c r="T274" i="5"/>
  <c r="V356" i="5"/>
  <c r="H273" i="5"/>
  <c r="S272" i="5"/>
  <c r="AD269" i="5"/>
  <c r="AG290" i="5" s="1"/>
  <c r="AB269" i="5"/>
  <c r="W355" i="5"/>
  <c r="U272" i="5"/>
  <c r="X272" i="5" s="1"/>
  <c r="Y272" i="5" s="1"/>
  <c r="R273" i="5"/>
  <c r="AA270" i="5"/>
  <c r="AC269" i="5"/>
  <c r="AE305" i="4"/>
  <c r="AF303" i="4"/>
  <c r="AE306" i="4"/>
  <c r="AF304" i="4"/>
  <c r="Z271" i="4"/>
  <c r="U272" i="4"/>
  <c r="X272" i="4" s="1"/>
  <c r="Y272" i="4" s="1"/>
  <c r="R273" i="4"/>
  <c r="L275" i="4" a="1"/>
  <c r="L275" i="4" s="1"/>
  <c r="T274" i="4"/>
  <c r="AC269" i="4"/>
  <c r="AA270" i="4"/>
  <c r="AD269" i="4"/>
  <c r="AG290" i="4" s="1"/>
  <c r="AB269" i="4"/>
  <c r="V356" i="4"/>
  <c r="H273" i="4"/>
  <c r="S272" i="4"/>
  <c r="W355" i="4"/>
  <c r="Z271" i="1"/>
  <c r="AE296" i="1"/>
  <c r="AF294" i="1"/>
  <c r="AD269" i="1"/>
  <c r="AG290" i="1" s="1"/>
  <c r="AB269" i="1"/>
  <c r="W355" i="1"/>
  <c r="V356" i="1"/>
  <c r="H273" i="1"/>
  <c r="S272" i="1"/>
  <c r="U272" i="1"/>
  <c r="X272" i="1" s="1"/>
  <c r="Y272" i="1" s="1"/>
  <c r="R273" i="1"/>
  <c r="L275" i="1" a="1"/>
  <c r="L275" i="1" s="1"/>
  <c r="T274" i="1"/>
  <c r="AC269" i="1"/>
  <c r="AA270" i="1"/>
  <c r="AF293" i="1"/>
  <c r="AE295" i="1"/>
  <c r="AE332" i="11" l="1"/>
  <c r="AF330" i="11"/>
  <c r="AE331" i="11"/>
  <c r="AF329" i="11"/>
  <c r="Z272" i="11"/>
  <c r="L276" i="11" a="1"/>
  <c r="L276" i="11" s="1"/>
  <c r="T275" i="11"/>
  <c r="V357" i="11"/>
  <c r="H274" i="11"/>
  <c r="S273" i="11"/>
  <c r="AD270" i="11"/>
  <c r="AG291" i="11" s="1"/>
  <c r="AB270" i="11"/>
  <c r="AC270" i="11"/>
  <c r="AA271" i="11"/>
  <c r="W356" i="11"/>
  <c r="U273" i="11"/>
  <c r="X273" i="11" s="1"/>
  <c r="Y273" i="11" s="1"/>
  <c r="R274" i="11"/>
  <c r="AE329" i="10"/>
  <c r="AF327" i="10"/>
  <c r="AE330" i="10"/>
  <c r="AF328" i="10"/>
  <c r="Z272" i="10"/>
  <c r="U273" i="10"/>
  <c r="X273" i="10" s="1"/>
  <c r="Y273" i="10" s="1"/>
  <c r="R274" i="10"/>
  <c r="AD270" i="10"/>
  <c r="AG291" i="10" s="1"/>
  <c r="AB270" i="10"/>
  <c r="V357" i="10"/>
  <c r="H274" i="10"/>
  <c r="S273" i="10"/>
  <c r="W356" i="10"/>
  <c r="AA271" i="10"/>
  <c r="AC270" i="10"/>
  <c r="L275" i="10" a="1"/>
  <c r="L275" i="10" s="1"/>
  <c r="T274" i="10"/>
  <c r="AF326" i="9"/>
  <c r="AE328" i="9"/>
  <c r="AE329" i="9"/>
  <c r="AF327" i="9"/>
  <c r="Z272" i="9"/>
  <c r="W356" i="9"/>
  <c r="L275" i="9" a="1"/>
  <c r="L275" i="9" s="1"/>
  <c r="T274" i="9"/>
  <c r="AD270" i="9"/>
  <c r="AG291" i="9" s="1"/>
  <c r="AB270" i="9"/>
  <c r="U273" i="9"/>
  <c r="X273" i="9" s="1"/>
  <c r="Y273" i="9" s="1"/>
  <c r="R274" i="9"/>
  <c r="AC270" i="9"/>
  <c r="AA271" i="9"/>
  <c r="V357" i="9"/>
  <c r="S273" i="9"/>
  <c r="H274" i="9"/>
  <c r="AF305" i="8"/>
  <c r="AE307" i="8"/>
  <c r="AF306" i="8"/>
  <c r="AE308" i="8"/>
  <c r="Z272" i="8"/>
  <c r="T275" i="8"/>
  <c r="L276" i="8" a="1"/>
  <c r="L276" i="8" s="1"/>
  <c r="W356" i="8"/>
  <c r="U273" i="8"/>
  <c r="X273" i="8" s="1"/>
  <c r="Y273" i="8" s="1"/>
  <c r="R274" i="8"/>
  <c r="AB270" i="8"/>
  <c r="AD270" i="8"/>
  <c r="AG291" i="8" s="1"/>
  <c r="AC270" i="8"/>
  <c r="AA271" i="8"/>
  <c r="V357" i="8"/>
  <c r="H274" i="8"/>
  <c r="S273" i="8"/>
  <c r="AE307" i="7"/>
  <c r="AF305" i="7"/>
  <c r="AE308" i="7"/>
  <c r="AF306" i="7"/>
  <c r="Z272" i="7"/>
  <c r="T274" i="7"/>
  <c r="L275" i="7" a="1"/>
  <c r="L275" i="7" s="1"/>
  <c r="AB270" i="7"/>
  <c r="AD270" i="7"/>
  <c r="AG291" i="7" s="1"/>
  <c r="R274" i="7"/>
  <c r="U273" i="7"/>
  <c r="X273" i="7" s="1"/>
  <c r="Y273" i="7" s="1"/>
  <c r="V357" i="7"/>
  <c r="H274" i="7"/>
  <c r="S273" i="7"/>
  <c r="AC270" i="7"/>
  <c r="AA271" i="7"/>
  <c r="W356" i="7"/>
  <c r="AE306" i="6"/>
  <c r="AF304" i="6"/>
  <c r="AE307" i="6"/>
  <c r="AF305" i="6"/>
  <c r="Z272" i="6"/>
  <c r="W356" i="6"/>
  <c r="AB270" i="6"/>
  <c r="AD270" i="6"/>
  <c r="AG291" i="6" s="1"/>
  <c r="V357" i="6"/>
  <c r="H274" i="6"/>
  <c r="S273" i="6"/>
  <c r="U273" i="6"/>
  <c r="X273" i="6" s="1"/>
  <c r="Y273" i="6" s="1"/>
  <c r="R274" i="6"/>
  <c r="AA271" i="6"/>
  <c r="AC270" i="6"/>
  <c r="T275" i="6"/>
  <c r="L276" i="6" a="1"/>
  <c r="L276" i="6" s="1"/>
  <c r="AF296" i="5"/>
  <c r="AE298" i="5"/>
  <c r="AE297" i="5"/>
  <c r="AF295" i="5"/>
  <c r="Z272" i="5"/>
  <c r="T275" i="5"/>
  <c r="L276" i="5" a="1"/>
  <c r="L276" i="5" s="1"/>
  <c r="R274" i="5"/>
  <c r="U273" i="5"/>
  <c r="X273" i="5" s="1"/>
  <c r="Y273" i="5" s="1"/>
  <c r="W356" i="5"/>
  <c r="AD270" i="5"/>
  <c r="AG291" i="5" s="1"/>
  <c r="AB270" i="5"/>
  <c r="AA271" i="5"/>
  <c r="AC270" i="5"/>
  <c r="V357" i="5"/>
  <c r="H274" i="5"/>
  <c r="S273" i="5"/>
  <c r="AE308" i="4"/>
  <c r="AF306" i="4"/>
  <c r="AF305" i="4"/>
  <c r="AE307" i="4"/>
  <c r="Z272" i="4"/>
  <c r="V357" i="4"/>
  <c r="H274" i="4"/>
  <c r="S273" i="4"/>
  <c r="R274" i="4"/>
  <c r="U273" i="4"/>
  <c r="X273" i="4" s="1"/>
  <c r="Y273" i="4" s="1"/>
  <c r="T275" i="4"/>
  <c r="L276" i="4" a="1"/>
  <c r="L276" i="4" s="1"/>
  <c r="AC270" i="4"/>
  <c r="AA271" i="4"/>
  <c r="W356" i="4"/>
  <c r="AD270" i="4"/>
  <c r="AG291" i="4" s="1"/>
  <c r="AB270" i="4"/>
  <c r="Z272" i="1"/>
  <c r="L276" i="1" a="1"/>
  <c r="L276" i="1" s="1"/>
  <c r="T275" i="1"/>
  <c r="V357" i="1"/>
  <c r="H274" i="1"/>
  <c r="S273" i="1"/>
  <c r="AE297" i="1"/>
  <c r="AF295" i="1"/>
  <c r="AC270" i="1"/>
  <c r="AA271" i="1"/>
  <c r="U273" i="1"/>
  <c r="X273" i="1" s="1"/>
  <c r="Y273" i="1" s="1"/>
  <c r="R274" i="1"/>
  <c r="W356" i="1"/>
  <c r="AE298" i="1"/>
  <c r="AF296" i="1"/>
  <c r="AD270" i="1"/>
  <c r="AG291" i="1" s="1"/>
  <c r="AB270" i="1"/>
  <c r="AF331" i="11" l="1"/>
  <c r="AE333" i="11"/>
  <c r="AE334" i="11"/>
  <c r="AF332" i="11"/>
  <c r="Z273" i="11"/>
  <c r="AD271" i="11"/>
  <c r="AG292" i="11" s="1"/>
  <c r="AB271" i="11"/>
  <c r="V358" i="11"/>
  <c r="H275" i="11"/>
  <c r="S274" i="11"/>
  <c r="W357" i="11"/>
  <c r="T276" i="11"/>
  <c r="L277" i="11" a="1"/>
  <c r="L277" i="11" s="1"/>
  <c r="R275" i="11"/>
  <c r="U274" i="11"/>
  <c r="X274" i="11" s="1"/>
  <c r="Y274" i="11" s="1"/>
  <c r="AA272" i="11"/>
  <c r="AC271" i="11"/>
  <c r="AE332" i="10"/>
  <c r="AF330" i="10"/>
  <c r="AE331" i="10"/>
  <c r="AF329" i="10"/>
  <c r="Z273" i="10"/>
  <c r="AD271" i="10"/>
  <c r="AG292" i="10" s="1"/>
  <c r="AB271" i="10"/>
  <c r="R275" i="10"/>
  <c r="U274" i="10"/>
  <c r="X274" i="10" s="1"/>
  <c r="Y274" i="10" s="1"/>
  <c r="V358" i="10"/>
  <c r="H275" i="10"/>
  <c r="S274" i="10"/>
  <c r="L276" i="10" a="1"/>
  <c r="L276" i="10" s="1"/>
  <c r="T275" i="10"/>
  <c r="AC271" i="10"/>
  <c r="AA272" i="10"/>
  <c r="W357" i="10"/>
  <c r="AF329" i="9"/>
  <c r="AE331" i="9"/>
  <c r="AE330" i="9"/>
  <c r="AF328" i="9"/>
  <c r="Z273" i="9"/>
  <c r="AD271" i="9"/>
  <c r="AG292" i="9" s="1"/>
  <c r="AB271" i="9"/>
  <c r="U274" i="9"/>
  <c r="X274" i="9" s="1"/>
  <c r="Y274" i="9" s="1"/>
  <c r="R275" i="9"/>
  <c r="L276" i="9" a="1"/>
  <c r="L276" i="9" s="1"/>
  <c r="T275" i="9"/>
  <c r="W357" i="9"/>
  <c r="AC271" i="9"/>
  <c r="AA272" i="9"/>
  <c r="V358" i="9"/>
  <c r="H275" i="9"/>
  <c r="S274" i="9"/>
  <c r="AE310" i="8"/>
  <c r="AF308" i="8"/>
  <c r="AE309" i="8"/>
  <c r="AF307" i="8"/>
  <c r="Z273" i="8"/>
  <c r="V358" i="8"/>
  <c r="H275" i="8"/>
  <c r="S274" i="8"/>
  <c r="W357" i="8"/>
  <c r="L277" i="8" a="1"/>
  <c r="L277" i="8" s="1"/>
  <c r="T276" i="8"/>
  <c r="U274" i="8"/>
  <c r="X274" i="8" s="1"/>
  <c r="Y274" i="8" s="1"/>
  <c r="R275" i="8"/>
  <c r="AC271" i="8"/>
  <c r="AA272" i="8"/>
  <c r="AD271" i="8"/>
  <c r="AG292" i="8" s="1"/>
  <c r="AB271" i="8"/>
  <c r="AF308" i="7"/>
  <c r="AE310" i="7"/>
  <c r="AE309" i="7"/>
  <c r="AF307" i="7"/>
  <c r="Z273" i="7"/>
  <c r="W357" i="7"/>
  <c r="R275" i="7"/>
  <c r="U274" i="7"/>
  <c r="X274" i="7" s="1"/>
  <c r="Y274" i="7" s="1"/>
  <c r="T275" i="7"/>
  <c r="L276" i="7" a="1"/>
  <c r="L276" i="7" s="1"/>
  <c r="V358" i="7"/>
  <c r="S274" i="7"/>
  <c r="H275" i="7"/>
  <c r="AC271" i="7"/>
  <c r="AA272" i="7"/>
  <c r="AD271" i="7"/>
  <c r="AG292" i="7" s="1"/>
  <c r="AB271" i="7"/>
  <c r="AE309" i="6"/>
  <c r="AF307" i="6"/>
  <c r="AE308" i="6"/>
  <c r="AF306" i="6"/>
  <c r="Z273" i="6"/>
  <c r="R275" i="6"/>
  <c r="U274" i="6"/>
  <c r="X274" i="6" s="1"/>
  <c r="Y274" i="6" s="1"/>
  <c r="W357" i="6"/>
  <c r="T276" i="6"/>
  <c r="L277" i="6" a="1"/>
  <c r="L277" i="6" s="1"/>
  <c r="AD271" i="6"/>
  <c r="AG292" i="6" s="1"/>
  <c r="AB271" i="6"/>
  <c r="V358" i="6"/>
  <c r="S274" i="6"/>
  <c r="H275" i="6"/>
  <c r="AC271" i="6"/>
  <c r="AA272" i="6"/>
  <c r="AE299" i="5"/>
  <c r="AF297" i="5"/>
  <c r="AF298" i="5"/>
  <c r="AE300" i="5"/>
  <c r="Z273" i="5"/>
  <c r="V358" i="5"/>
  <c r="S274" i="5"/>
  <c r="H275" i="5"/>
  <c r="AB271" i="5"/>
  <c r="AD271" i="5"/>
  <c r="AG292" i="5" s="1"/>
  <c r="T276" i="5"/>
  <c r="L277" i="5" a="1"/>
  <c r="L277" i="5" s="1"/>
  <c r="AC271" i="5"/>
  <c r="AA272" i="5"/>
  <c r="W357" i="5"/>
  <c r="R275" i="5"/>
  <c r="U274" i="5"/>
  <c r="X274" i="5" s="1"/>
  <c r="Y274" i="5" s="1"/>
  <c r="AE309" i="4"/>
  <c r="AF307" i="4"/>
  <c r="AE310" i="4"/>
  <c r="AF308" i="4"/>
  <c r="Z273" i="4"/>
  <c r="T276" i="4"/>
  <c r="L277" i="4" a="1"/>
  <c r="L277" i="4" s="1"/>
  <c r="R275" i="4"/>
  <c r="U274" i="4"/>
  <c r="X274" i="4" s="1"/>
  <c r="Y274" i="4" s="1"/>
  <c r="AA272" i="4"/>
  <c r="AC271" i="4"/>
  <c r="AB271" i="4"/>
  <c r="AD271" i="4"/>
  <c r="AG292" i="4" s="1"/>
  <c r="V358" i="4"/>
  <c r="H275" i="4"/>
  <c r="S274" i="4"/>
  <c r="W357" i="4"/>
  <c r="Z273" i="1"/>
  <c r="AF298" i="1"/>
  <c r="AE300" i="1"/>
  <c r="AD271" i="1"/>
  <c r="AG292" i="1" s="1"/>
  <c r="AB271" i="1"/>
  <c r="AE299" i="1"/>
  <c r="AF297" i="1"/>
  <c r="U274" i="1"/>
  <c r="X274" i="1" s="1"/>
  <c r="Y274" i="1" s="1"/>
  <c r="R275" i="1"/>
  <c r="L277" i="1" a="1"/>
  <c r="L277" i="1" s="1"/>
  <c r="T276" i="1"/>
  <c r="AA272" i="1"/>
  <c r="AC271" i="1"/>
  <c r="V358" i="1"/>
  <c r="H275" i="1"/>
  <c r="S274" i="1"/>
  <c r="W357" i="1"/>
  <c r="AF334" i="11" l="1"/>
  <c r="AE336" i="11"/>
  <c r="AF333" i="11"/>
  <c r="AE335" i="11"/>
  <c r="Z274" i="11"/>
  <c r="T277" i="11"/>
  <c r="L278" i="11" a="1"/>
  <c r="L278" i="11" s="1"/>
  <c r="R276" i="11"/>
  <c r="U275" i="11"/>
  <c r="X275" i="11" s="1"/>
  <c r="Y275" i="11" s="1"/>
  <c r="V359" i="11"/>
  <c r="H276" i="11"/>
  <c r="S275" i="11"/>
  <c r="W358" i="11"/>
  <c r="AB272" i="11"/>
  <c r="AD272" i="11"/>
  <c r="AG293" i="11" s="1"/>
  <c r="AA273" i="11"/>
  <c r="AC272" i="11"/>
  <c r="AF331" i="10"/>
  <c r="AE333" i="10"/>
  <c r="AE334" i="10"/>
  <c r="AF332" i="10"/>
  <c r="Z274" i="10"/>
  <c r="U275" i="10"/>
  <c r="X275" i="10" s="1"/>
  <c r="Y275" i="10" s="1"/>
  <c r="R276" i="10"/>
  <c r="L277" i="10" a="1"/>
  <c r="L277" i="10" s="1"/>
  <c r="T276" i="10"/>
  <c r="AD272" i="10"/>
  <c r="AG293" i="10" s="1"/>
  <c r="AB272" i="10"/>
  <c r="W358" i="10"/>
  <c r="V359" i="10"/>
  <c r="S275" i="10"/>
  <c r="H276" i="10"/>
  <c r="AA273" i="10"/>
  <c r="AC272" i="10"/>
  <c r="AF330" i="9"/>
  <c r="AE332" i="9"/>
  <c r="AF331" i="9"/>
  <c r="AE333" i="9"/>
  <c r="Z274" i="9"/>
  <c r="U275" i="9"/>
  <c r="X275" i="9" s="1"/>
  <c r="Y275" i="9" s="1"/>
  <c r="R276" i="9"/>
  <c r="AD272" i="9"/>
  <c r="AG293" i="9" s="1"/>
  <c r="AB272" i="9"/>
  <c r="V359" i="9"/>
  <c r="H276" i="9"/>
  <c r="S275" i="9"/>
  <c r="AC272" i="9"/>
  <c r="AA273" i="9"/>
  <c r="L277" i="9" a="1"/>
  <c r="L277" i="9" s="1"/>
  <c r="T276" i="9"/>
  <c r="W358" i="9"/>
  <c r="AF309" i="8"/>
  <c r="AE311" i="8"/>
  <c r="AF310" i="8"/>
  <c r="AE312" i="8"/>
  <c r="Z274" i="8"/>
  <c r="V359" i="8"/>
  <c r="H276" i="8"/>
  <c r="S275" i="8"/>
  <c r="L278" i="8" a="1"/>
  <c r="L278" i="8" s="1"/>
  <c r="T277" i="8"/>
  <c r="W358" i="8"/>
  <c r="U275" i="8"/>
  <c r="X275" i="8" s="1"/>
  <c r="Y275" i="8" s="1"/>
  <c r="R276" i="8"/>
  <c r="AA273" i="8"/>
  <c r="AC272" i="8"/>
  <c r="AD272" i="8"/>
  <c r="AG293" i="8" s="1"/>
  <c r="AB272" i="8"/>
  <c r="AE311" i="7"/>
  <c r="AF309" i="7"/>
  <c r="AE312" i="7"/>
  <c r="AF310" i="7"/>
  <c r="Z274" i="7"/>
  <c r="W358" i="7"/>
  <c r="T276" i="7"/>
  <c r="L277" i="7" a="1"/>
  <c r="L277" i="7" s="1"/>
  <c r="V359" i="7"/>
  <c r="H276" i="7"/>
  <c r="S275" i="7"/>
  <c r="AA273" i="7"/>
  <c r="AC272" i="7"/>
  <c r="U275" i="7"/>
  <c r="X275" i="7" s="1"/>
  <c r="Y275" i="7" s="1"/>
  <c r="R276" i="7"/>
  <c r="AD272" i="7"/>
  <c r="AG293" i="7" s="1"/>
  <c r="AB272" i="7"/>
  <c r="AF308" i="6"/>
  <c r="AE310" i="6"/>
  <c r="AE311" i="6"/>
  <c r="AF309" i="6"/>
  <c r="Z274" i="6"/>
  <c r="L278" i="6" a="1"/>
  <c r="L278" i="6" s="1"/>
  <c r="T277" i="6"/>
  <c r="V359" i="6"/>
  <c r="S275" i="6"/>
  <c r="H276" i="6"/>
  <c r="U275" i="6"/>
  <c r="X275" i="6" s="1"/>
  <c r="Y275" i="6" s="1"/>
  <c r="R276" i="6"/>
  <c r="W358" i="6"/>
  <c r="AC272" i="6"/>
  <c r="AA273" i="6"/>
  <c r="AB272" i="6"/>
  <c r="AD272" i="6"/>
  <c r="AG293" i="6" s="1"/>
  <c r="AE302" i="5"/>
  <c r="AF300" i="5"/>
  <c r="AF299" i="5"/>
  <c r="AE301" i="5"/>
  <c r="Z274" i="5"/>
  <c r="W358" i="5"/>
  <c r="T277" i="5"/>
  <c r="L278" i="5" a="1"/>
  <c r="L278" i="5" s="1"/>
  <c r="V359" i="5"/>
  <c r="S275" i="5"/>
  <c r="H276" i="5"/>
  <c r="U275" i="5"/>
  <c r="X275" i="5" s="1"/>
  <c r="Y275" i="5" s="1"/>
  <c r="R276" i="5"/>
  <c r="AC272" i="5"/>
  <c r="AA273" i="5"/>
  <c r="AD272" i="5"/>
  <c r="AG293" i="5" s="1"/>
  <c r="AB272" i="5"/>
  <c r="AF310" i="4"/>
  <c r="AE312" i="4"/>
  <c r="AF309" i="4"/>
  <c r="AE311" i="4"/>
  <c r="Z274" i="4"/>
  <c r="V359" i="4"/>
  <c r="S275" i="4"/>
  <c r="H276" i="4"/>
  <c r="W358" i="4"/>
  <c r="AD272" i="4"/>
  <c r="AG293" i="4" s="1"/>
  <c r="AB272" i="4"/>
  <c r="R276" i="4"/>
  <c r="U275" i="4"/>
  <c r="X275" i="4" s="1"/>
  <c r="Y275" i="4" s="1"/>
  <c r="AA273" i="4"/>
  <c r="AC272" i="4"/>
  <c r="T277" i="4"/>
  <c r="L278" i="4" a="1"/>
  <c r="L278" i="4" s="1"/>
  <c r="Z274" i="1"/>
  <c r="T277" i="1"/>
  <c r="L278" i="1" a="1"/>
  <c r="L278" i="1" s="1"/>
  <c r="V359" i="1"/>
  <c r="H276" i="1"/>
  <c r="S275" i="1"/>
  <c r="R276" i="1"/>
  <c r="U275" i="1"/>
  <c r="X275" i="1" s="1"/>
  <c r="Y275" i="1" s="1"/>
  <c r="AF299" i="1"/>
  <c r="AE301" i="1"/>
  <c r="AD272" i="1"/>
  <c r="AG293" i="1" s="1"/>
  <c r="AB272" i="1"/>
  <c r="W358" i="1"/>
  <c r="AF300" i="1"/>
  <c r="AE302" i="1"/>
  <c r="AA273" i="1"/>
  <c r="AC272" i="1"/>
  <c r="AE337" i="11" l="1"/>
  <c r="AF335" i="11"/>
  <c r="AE338" i="11"/>
  <c r="AF336" i="11"/>
  <c r="Z275" i="11"/>
  <c r="W359" i="11"/>
  <c r="R277" i="11"/>
  <c r="U276" i="11"/>
  <c r="X276" i="11" s="1"/>
  <c r="Y276" i="11" s="1"/>
  <c r="V360" i="11"/>
  <c r="S276" i="11"/>
  <c r="H277" i="11"/>
  <c r="T278" i="11"/>
  <c r="L279" i="11" a="1"/>
  <c r="L279" i="11" s="1"/>
  <c r="AD273" i="11"/>
  <c r="AG294" i="11" s="1"/>
  <c r="AB273" i="11"/>
  <c r="AC273" i="11"/>
  <c r="AA274" i="11"/>
  <c r="AF334" i="10"/>
  <c r="AE336" i="10"/>
  <c r="AF333" i="10"/>
  <c r="AE335" i="10"/>
  <c r="Z275" i="10"/>
  <c r="V360" i="10"/>
  <c r="H277" i="10"/>
  <c r="S276" i="10"/>
  <c r="L278" i="10" a="1"/>
  <c r="L278" i="10" s="1"/>
  <c r="T277" i="10"/>
  <c r="U276" i="10"/>
  <c r="X276" i="10" s="1"/>
  <c r="Y276" i="10" s="1"/>
  <c r="R277" i="10"/>
  <c r="W359" i="10"/>
  <c r="AA274" i="10"/>
  <c r="AC273" i="10"/>
  <c r="AD273" i="10"/>
  <c r="AG294" i="10" s="1"/>
  <c r="AB273" i="10"/>
  <c r="AF333" i="9"/>
  <c r="AE335" i="9"/>
  <c r="AE334" i="9"/>
  <c r="AF332" i="9"/>
  <c r="Z275" i="9"/>
  <c r="AD273" i="9"/>
  <c r="AG294" i="9" s="1"/>
  <c r="AB273" i="9"/>
  <c r="U276" i="9"/>
  <c r="X276" i="9" s="1"/>
  <c r="Y276" i="9" s="1"/>
  <c r="R277" i="9"/>
  <c r="L278" i="9" a="1"/>
  <c r="L278" i="9" s="1"/>
  <c r="T277" i="9"/>
  <c r="AA274" i="9"/>
  <c r="AC273" i="9"/>
  <c r="V360" i="9"/>
  <c r="H277" i="9"/>
  <c r="S276" i="9"/>
  <c r="W359" i="9"/>
  <c r="AF312" i="8"/>
  <c r="AE314" i="8"/>
  <c r="AF311" i="8"/>
  <c r="AE313" i="8"/>
  <c r="Z275" i="8"/>
  <c r="AD273" i="8"/>
  <c r="AG294" i="8" s="1"/>
  <c r="AB273" i="8"/>
  <c r="W359" i="8"/>
  <c r="L279" i="8" a="1"/>
  <c r="L279" i="8" s="1"/>
  <c r="T278" i="8"/>
  <c r="AC273" i="8"/>
  <c r="AA274" i="8"/>
  <c r="U276" i="8"/>
  <c r="X276" i="8" s="1"/>
  <c r="Y276" i="8" s="1"/>
  <c r="R277" i="8"/>
  <c r="V360" i="8"/>
  <c r="H277" i="8"/>
  <c r="S276" i="8"/>
  <c r="AF312" i="7"/>
  <c r="AE314" i="7"/>
  <c r="AE313" i="7"/>
  <c r="AF311" i="7"/>
  <c r="Z275" i="7"/>
  <c r="L278" i="7" a="1"/>
  <c r="L278" i="7" s="1"/>
  <c r="T277" i="7"/>
  <c r="AD273" i="7"/>
  <c r="AG294" i="7" s="1"/>
  <c r="AB273" i="7"/>
  <c r="W359" i="7"/>
  <c r="AC273" i="7"/>
  <c r="AA274" i="7"/>
  <c r="V360" i="7"/>
  <c r="H277" i="7"/>
  <c r="S276" i="7"/>
  <c r="R277" i="7"/>
  <c r="U276" i="7"/>
  <c r="X276" i="7" s="1"/>
  <c r="Y276" i="7" s="1"/>
  <c r="AE313" i="6"/>
  <c r="AF311" i="6"/>
  <c r="AF310" i="6"/>
  <c r="AE312" i="6"/>
  <c r="Z275" i="6"/>
  <c r="W359" i="6"/>
  <c r="U276" i="6"/>
  <c r="X276" i="6" s="1"/>
  <c r="Y276" i="6" s="1"/>
  <c r="R277" i="6"/>
  <c r="L279" i="6" a="1"/>
  <c r="L279" i="6" s="1"/>
  <c r="T278" i="6"/>
  <c r="AC273" i="6"/>
  <c r="AA274" i="6"/>
  <c r="V360" i="6"/>
  <c r="H277" i="6"/>
  <c r="S276" i="6"/>
  <c r="AD273" i="6"/>
  <c r="AG294" i="6" s="1"/>
  <c r="AB273" i="6"/>
  <c r="AE303" i="5"/>
  <c r="AF301" i="5"/>
  <c r="AF302" i="5"/>
  <c r="AE304" i="5"/>
  <c r="Z275" i="5"/>
  <c r="V360" i="5"/>
  <c r="H277" i="5"/>
  <c r="S276" i="5"/>
  <c r="U276" i="5"/>
  <c r="X276" i="5" s="1"/>
  <c r="Y276" i="5" s="1"/>
  <c r="R277" i="5"/>
  <c r="W359" i="5"/>
  <c r="AC273" i="5"/>
  <c r="AA274" i="5"/>
  <c r="L279" i="5" a="1"/>
  <c r="L279" i="5" s="1"/>
  <c r="T278" i="5"/>
  <c r="AD273" i="5"/>
  <c r="AG294" i="5" s="1"/>
  <c r="AB273" i="5"/>
  <c r="AE314" i="4"/>
  <c r="AF312" i="4"/>
  <c r="AE313" i="4"/>
  <c r="AF311" i="4"/>
  <c r="Z275" i="4"/>
  <c r="L279" i="4" a="1"/>
  <c r="L279" i="4" s="1"/>
  <c r="T278" i="4"/>
  <c r="V360" i="4"/>
  <c r="S276" i="4"/>
  <c r="H277" i="4"/>
  <c r="W359" i="4"/>
  <c r="U276" i="4"/>
  <c r="X276" i="4" s="1"/>
  <c r="Y276" i="4" s="1"/>
  <c r="R277" i="4"/>
  <c r="AC273" i="4"/>
  <c r="AA274" i="4"/>
  <c r="AD273" i="4"/>
  <c r="AG294" i="4" s="1"/>
  <c r="AB273" i="4"/>
  <c r="Z275" i="1"/>
  <c r="W359" i="1"/>
  <c r="T278" i="1"/>
  <c r="L279" i="1" a="1"/>
  <c r="L279" i="1" s="1"/>
  <c r="R277" i="1"/>
  <c r="U276" i="1"/>
  <c r="X276" i="1" s="1"/>
  <c r="Y276" i="1" s="1"/>
  <c r="AC273" i="1"/>
  <c r="AA274" i="1"/>
  <c r="AF301" i="1"/>
  <c r="AE303" i="1"/>
  <c r="V360" i="1"/>
  <c r="S276" i="1"/>
  <c r="H277" i="1"/>
  <c r="AB273" i="1"/>
  <c r="AD273" i="1"/>
  <c r="AG294" i="1" s="1"/>
  <c r="AF302" i="1"/>
  <c r="AE304" i="1"/>
  <c r="AF338" i="11" l="1"/>
  <c r="AE340" i="11"/>
  <c r="AE339" i="11"/>
  <c r="AF337" i="11"/>
  <c r="Z276" i="11"/>
  <c r="V361" i="11"/>
  <c r="S277" i="11"/>
  <c r="H278" i="11"/>
  <c r="W360" i="11"/>
  <c r="L280" i="11" a="1"/>
  <c r="L280" i="11" s="1"/>
  <c r="T279" i="11"/>
  <c r="U277" i="11"/>
  <c r="X277" i="11" s="1"/>
  <c r="Y277" i="11" s="1"/>
  <c r="R278" i="11"/>
  <c r="AC274" i="11"/>
  <c r="AA275" i="11"/>
  <c r="AD274" i="11"/>
  <c r="AG295" i="11" s="1"/>
  <c r="AB274" i="11"/>
  <c r="AE337" i="10"/>
  <c r="AF335" i="10"/>
  <c r="AE338" i="10"/>
  <c r="AF336" i="10"/>
  <c r="Z276" i="10"/>
  <c r="T278" i="10"/>
  <c r="L279" i="10" a="1"/>
  <c r="L279" i="10" s="1"/>
  <c r="AD274" i="10"/>
  <c r="AG295" i="10" s="1"/>
  <c r="AB274" i="10"/>
  <c r="V361" i="10"/>
  <c r="S277" i="10"/>
  <c r="H278" i="10"/>
  <c r="W360" i="10"/>
  <c r="AC274" i="10"/>
  <c r="AA275" i="10"/>
  <c r="R278" i="10"/>
  <c r="U277" i="10"/>
  <c r="X277" i="10" s="1"/>
  <c r="Y277" i="10" s="1"/>
  <c r="AE336" i="9"/>
  <c r="AF334" i="9"/>
  <c r="AE337" i="9"/>
  <c r="AF335" i="9"/>
  <c r="Z276" i="9"/>
  <c r="AD274" i="9"/>
  <c r="AG295" i="9" s="1"/>
  <c r="AB274" i="9"/>
  <c r="V361" i="9"/>
  <c r="H278" i="9"/>
  <c r="S277" i="9"/>
  <c r="R278" i="9"/>
  <c r="U277" i="9"/>
  <c r="X277" i="9" s="1"/>
  <c r="Y277" i="9" s="1"/>
  <c r="L279" i="9" a="1"/>
  <c r="L279" i="9" s="1"/>
  <c r="T278" i="9"/>
  <c r="AC274" i="9"/>
  <c r="AA275" i="9"/>
  <c r="W360" i="9"/>
  <c r="AE315" i="8"/>
  <c r="AF313" i="8"/>
  <c r="AE316" i="8"/>
  <c r="AF314" i="8"/>
  <c r="Z276" i="8"/>
  <c r="AD274" i="8"/>
  <c r="AG295" i="8" s="1"/>
  <c r="AB274" i="8"/>
  <c r="U277" i="8"/>
  <c r="X277" i="8" s="1"/>
  <c r="Y277" i="8" s="1"/>
  <c r="R278" i="8"/>
  <c r="V361" i="8"/>
  <c r="H278" i="8"/>
  <c r="S277" i="8"/>
  <c r="AA275" i="8"/>
  <c r="AC274" i="8"/>
  <c r="L280" i="8" a="1"/>
  <c r="L280" i="8" s="1"/>
  <c r="T279" i="8"/>
  <c r="W360" i="8"/>
  <c r="AF313" i="7"/>
  <c r="AE315" i="7"/>
  <c r="AE316" i="7"/>
  <c r="AF314" i="7"/>
  <c r="Z276" i="7"/>
  <c r="W360" i="7"/>
  <c r="V361" i="7"/>
  <c r="S277" i="7"/>
  <c r="H278" i="7"/>
  <c r="L279" i="7" a="1"/>
  <c r="L279" i="7" s="1"/>
  <c r="T278" i="7"/>
  <c r="AD274" i="7"/>
  <c r="AG295" i="7" s="1"/>
  <c r="AB274" i="7"/>
  <c r="U277" i="7"/>
  <c r="X277" i="7" s="1"/>
  <c r="Y277" i="7" s="1"/>
  <c r="R278" i="7"/>
  <c r="AC274" i="7"/>
  <c r="AA275" i="7"/>
  <c r="AE314" i="6"/>
  <c r="AF312" i="6"/>
  <c r="AE315" i="6"/>
  <c r="AF313" i="6"/>
  <c r="Z276" i="6"/>
  <c r="W360" i="6"/>
  <c r="AD274" i="6"/>
  <c r="AG295" i="6" s="1"/>
  <c r="AB274" i="6"/>
  <c r="V361" i="6"/>
  <c r="H278" i="6"/>
  <c r="S277" i="6"/>
  <c r="L280" i="6" a="1"/>
  <c r="L280" i="6" s="1"/>
  <c r="T279" i="6"/>
  <c r="U277" i="6"/>
  <c r="X277" i="6" s="1"/>
  <c r="Y277" i="6" s="1"/>
  <c r="R278" i="6"/>
  <c r="AC274" i="6"/>
  <c r="AA275" i="6"/>
  <c r="AE306" i="5"/>
  <c r="AF304" i="5"/>
  <c r="AF303" i="5"/>
  <c r="AE305" i="5"/>
  <c r="Z276" i="5"/>
  <c r="AD274" i="5"/>
  <c r="AG295" i="5" s="1"/>
  <c r="AB274" i="5"/>
  <c r="U277" i="5"/>
  <c r="X277" i="5" s="1"/>
  <c r="Y277" i="5" s="1"/>
  <c r="R278" i="5"/>
  <c r="V361" i="5"/>
  <c r="H278" i="5"/>
  <c r="S277" i="5"/>
  <c r="W360" i="5"/>
  <c r="L280" i="5" a="1"/>
  <c r="L280" i="5" s="1"/>
  <c r="T279" i="5"/>
  <c r="AC274" i="5"/>
  <c r="AA275" i="5"/>
  <c r="AE315" i="4"/>
  <c r="AF313" i="4"/>
  <c r="AE316" i="4"/>
  <c r="AF314" i="4"/>
  <c r="Z276" i="4"/>
  <c r="L280" i="4" a="1"/>
  <c r="L280" i="4" s="1"/>
  <c r="T279" i="4"/>
  <c r="W360" i="4"/>
  <c r="AC274" i="4"/>
  <c r="AA275" i="4"/>
  <c r="AD274" i="4"/>
  <c r="AG295" i="4" s="1"/>
  <c r="AB274" i="4"/>
  <c r="U277" i="4"/>
  <c r="X277" i="4" s="1"/>
  <c r="Y277" i="4" s="1"/>
  <c r="R278" i="4"/>
  <c r="V361" i="4"/>
  <c r="H278" i="4"/>
  <c r="S277" i="4"/>
  <c r="Z276" i="1"/>
  <c r="AE305" i="1"/>
  <c r="AF303" i="1"/>
  <c r="AD274" i="1"/>
  <c r="AG295" i="1" s="1"/>
  <c r="AB274" i="1"/>
  <c r="W360" i="1"/>
  <c r="V361" i="1"/>
  <c r="S277" i="1"/>
  <c r="H278" i="1"/>
  <c r="U277" i="1"/>
  <c r="X277" i="1" s="1"/>
  <c r="Y277" i="1" s="1"/>
  <c r="R278" i="1"/>
  <c r="AE306" i="1"/>
  <c r="AF304" i="1"/>
  <c r="AC274" i="1"/>
  <c r="AA275" i="1"/>
  <c r="T279" i="1"/>
  <c r="L280" i="1" a="1"/>
  <c r="L280" i="1" s="1"/>
  <c r="AE341" i="11" l="1"/>
  <c r="AF339" i="11"/>
  <c r="AE342" i="11"/>
  <c r="AF340" i="11"/>
  <c r="Z277" i="11"/>
  <c r="U278" i="11"/>
  <c r="X278" i="11" s="1"/>
  <c r="Y278" i="11" s="1"/>
  <c r="R279" i="11"/>
  <c r="V362" i="11"/>
  <c r="H279" i="11"/>
  <c r="S278" i="11"/>
  <c r="W361" i="11"/>
  <c r="L281" i="11" a="1"/>
  <c r="L281" i="11" s="1"/>
  <c r="T280" i="11"/>
  <c r="AC275" i="11"/>
  <c r="AA276" i="11"/>
  <c r="AD275" i="11"/>
  <c r="AG296" i="11" s="1"/>
  <c r="AB275" i="11"/>
  <c r="AE340" i="10"/>
  <c r="AF338" i="10"/>
  <c r="AE339" i="10"/>
  <c r="AF337" i="10"/>
  <c r="Z277" i="10"/>
  <c r="W361" i="10"/>
  <c r="T279" i="10"/>
  <c r="L280" i="10" a="1"/>
  <c r="L280" i="10" s="1"/>
  <c r="U278" i="10"/>
  <c r="X278" i="10" s="1"/>
  <c r="Y278" i="10" s="1"/>
  <c r="R279" i="10"/>
  <c r="AC275" i="10"/>
  <c r="AA276" i="10"/>
  <c r="V362" i="10"/>
  <c r="S278" i="10"/>
  <c r="H279" i="10"/>
  <c r="AB275" i="10"/>
  <c r="AD275" i="10"/>
  <c r="AG296" i="10" s="1"/>
  <c r="AF337" i="9"/>
  <c r="AE339" i="9"/>
  <c r="AF336" i="9"/>
  <c r="AE338" i="9"/>
  <c r="Z277" i="9"/>
  <c r="S278" i="9"/>
  <c r="V362" i="9"/>
  <c r="H279" i="9"/>
  <c r="W361" i="9"/>
  <c r="AC275" i="9"/>
  <c r="AA276" i="9"/>
  <c r="T279" i="9"/>
  <c r="L280" i="9" a="1"/>
  <c r="L280" i="9" s="1"/>
  <c r="R279" i="9"/>
  <c r="U278" i="9"/>
  <c r="X278" i="9" s="1"/>
  <c r="Y278" i="9" s="1"/>
  <c r="AB275" i="9"/>
  <c r="AD275" i="9"/>
  <c r="AG296" i="9" s="1"/>
  <c r="AE318" i="8"/>
  <c r="AF316" i="8"/>
  <c r="AE317" i="8"/>
  <c r="AF315" i="8"/>
  <c r="Z277" i="8"/>
  <c r="V362" i="8"/>
  <c r="H279" i="8"/>
  <c r="S278" i="8"/>
  <c r="AD275" i="8"/>
  <c r="AG296" i="8" s="1"/>
  <c r="AB275" i="8"/>
  <c r="L281" i="8" a="1"/>
  <c r="L281" i="8" s="1"/>
  <c r="T280" i="8"/>
  <c r="R279" i="8"/>
  <c r="U278" i="8"/>
  <c r="X278" i="8" s="1"/>
  <c r="Y278" i="8" s="1"/>
  <c r="W361" i="8"/>
  <c r="AA276" i="8"/>
  <c r="AC275" i="8"/>
  <c r="AF316" i="7"/>
  <c r="AE318" i="7"/>
  <c r="AF315" i="7"/>
  <c r="AE317" i="7"/>
  <c r="Z277" i="7"/>
  <c r="W361" i="7"/>
  <c r="AD275" i="7"/>
  <c r="AG296" i="7" s="1"/>
  <c r="AB275" i="7"/>
  <c r="L280" i="7" a="1"/>
  <c r="L280" i="7" s="1"/>
  <c r="T279" i="7"/>
  <c r="V362" i="7"/>
  <c r="H279" i="7"/>
  <c r="S278" i="7"/>
  <c r="AC275" i="7"/>
  <c r="AA276" i="7"/>
  <c r="U278" i="7"/>
  <c r="X278" i="7" s="1"/>
  <c r="Y278" i="7" s="1"/>
  <c r="R279" i="7"/>
  <c r="AF315" i="6"/>
  <c r="AE317" i="6"/>
  <c r="AF314" i="6"/>
  <c r="AE316" i="6"/>
  <c r="Z277" i="6"/>
  <c r="U278" i="6"/>
  <c r="X278" i="6" s="1"/>
  <c r="Y278" i="6" s="1"/>
  <c r="R279" i="6"/>
  <c r="V362" i="6"/>
  <c r="H279" i="6"/>
  <c r="S278" i="6"/>
  <c r="L281" i="6" a="1"/>
  <c r="L281" i="6" s="1"/>
  <c r="T280" i="6"/>
  <c r="AC275" i="6"/>
  <c r="AA276" i="6"/>
  <c r="W361" i="6"/>
  <c r="AD275" i="6"/>
  <c r="AG296" i="6" s="1"/>
  <c r="AB275" i="6"/>
  <c r="AE307" i="5"/>
  <c r="AF305" i="5"/>
  <c r="AE308" i="5"/>
  <c r="AF306" i="5"/>
  <c r="Z277" i="5"/>
  <c r="W361" i="5"/>
  <c r="V362" i="5"/>
  <c r="H279" i="5"/>
  <c r="S278" i="5"/>
  <c r="AC275" i="5"/>
  <c r="AA276" i="5"/>
  <c r="L281" i="5" a="1"/>
  <c r="L281" i="5" s="1"/>
  <c r="T280" i="5"/>
  <c r="U278" i="5"/>
  <c r="X278" i="5" s="1"/>
  <c r="Y278" i="5" s="1"/>
  <c r="R279" i="5"/>
  <c r="AD275" i="5"/>
  <c r="AG296" i="5" s="1"/>
  <c r="AB275" i="5"/>
  <c r="AF316" i="4"/>
  <c r="AE318" i="4"/>
  <c r="AF315" i="4"/>
  <c r="AE317" i="4"/>
  <c r="Z277" i="4"/>
  <c r="W361" i="4"/>
  <c r="V362" i="4"/>
  <c r="H279" i="4"/>
  <c r="S278" i="4"/>
  <c r="AD275" i="4"/>
  <c r="AG296" i="4" s="1"/>
  <c r="AB275" i="4"/>
  <c r="L281" i="4" a="1"/>
  <c r="L281" i="4" s="1"/>
  <c r="T280" i="4"/>
  <c r="U278" i="4"/>
  <c r="X278" i="4" s="1"/>
  <c r="Y278" i="4" s="1"/>
  <c r="R279" i="4"/>
  <c r="AC275" i="4"/>
  <c r="AA276" i="4"/>
  <c r="Z277" i="1"/>
  <c r="AF306" i="1"/>
  <c r="AE308" i="1"/>
  <c r="L281" i="1" a="1"/>
  <c r="L281" i="1" s="1"/>
  <c r="T280" i="1"/>
  <c r="AE307" i="1"/>
  <c r="AF305" i="1"/>
  <c r="V362" i="1"/>
  <c r="H279" i="1"/>
  <c r="S278" i="1"/>
  <c r="W361" i="1"/>
  <c r="AC275" i="1"/>
  <c r="AA276" i="1"/>
  <c r="U278" i="1"/>
  <c r="X278" i="1" s="1"/>
  <c r="Y278" i="1" s="1"/>
  <c r="R279" i="1"/>
  <c r="AD275" i="1"/>
  <c r="AG296" i="1" s="1"/>
  <c r="AB275" i="1"/>
  <c r="AF342" i="11" l="1"/>
  <c r="AE344" i="11"/>
  <c r="AE343" i="11"/>
  <c r="AF341" i="11"/>
  <c r="Z278" i="11"/>
  <c r="V363" i="11"/>
  <c r="H280" i="11"/>
  <c r="S279" i="11"/>
  <c r="W362" i="11"/>
  <c r="U279" i="11"/>
  <c r="X279" i="11" s="1"/>
  <c r="Y279" i="11" s="1"/>
  <c r="R280" i="11"/>
  <c r="AC276" i="11"/>
  <c r="AA277" i="11"/>
  <c r="L282" i="11" a="1"/>
  <c r="L282" i="11" s="1"/>
  <c r="T281" i="11"/>
  <c r="AD276" i="11"/>
  <c r="AG297" i="11" s="1"/>
  <c r="AB276" i="11"/>
  <c r="AE341" i="10"/>
  <c r="AF339" i="10"/>
  <c r="AE342" i="10"/>
  <c r="AF340" i="10"/>
  <c r="Z278" i="10"/>
  <c r="W362" i="10"/>
  <c r="AD276" i="10"/>
  <c r="AG297" i="10" s="1"/>
  <c r="AB276" i="10"/>
  <c r="T280" i="10"/>
  <c r="L281" i="10" a="1"/>
  <c r="L281" i="10" s="1"/>
  <c r="AC276" i="10"/>
  <c r="AA277" i="10"/>
  <c r="U279" i="10"/>
  <c r="X279" i="10" s="1"/>
  <c r="Y279" i="10" s="1"/>
  <c r="R280" i="10"/>
  <c r="V363" i="10"/>
  <c r="H280" i="10"/>
  <c r="S279" i="10"/>
  <c r="AE340" i="9"/>
  <c r="AF338" i="9"/>
  <c r="AE341" i="9"/>
  <c r="AF339" i="9"/>
  <c r="Z278" i="9"/>
  <c r="T280" i="9"/>
  <c r="L281" i="9" a="1"/>
  <c r="L281" i="9" s="1"/>
  <c r="V363" i="9"/>
  <c r="S279" i="9"/>
  <c r="H280" i="9"/>
  <c r="W362" i="9"/>
  <c r="AD276" i="9"/>
  <c r="AG297" i="9" s="1"/>
  <c r="AB276" i="9"/>
  <c r="U279" i="9"/>
  <c r="X279" i="9" s="1"/>
  <c r="Y279" i="9" s="1"/>
  <c r="R280" i="9"/>
  <c r="AA277" i="9"/>
  <c r="AC276" i="9"/>
  <c r="AF317" i="8"/>
  <c r="AE319" i="8"/>
  <c r="AE320" i="8"/>
  <c r="AF318" i="8"/>
  <c r="Z278" i="8"/>
  <c r="V363" i="8"/>
  <c r="S279" i="8"/>
  <c r="H280" i="8"/>
  <c r="W362" i="8"/>
  <c r="T281" i="8"/>
  <c r="L282" i="8" a="1"/>
  <c r="L282" i="8" s="1"/>
  <c r="AD276" i="8"/>
  <c r="AG297" i="8" s="1"/>
  <c r="AB276" i="8"/>
  <c r="AC276" i="8"/>
  <c r="AA277" i="8"/>
  <c r="R280" i="8"/>
  <c r="U279" i="8"/>
  <c r="X279" i="8" s="1"/>
  <c r="Y279" i="8" s="1"/>
  <c r="AE319" i="7"/>
  <c r="AF317" i="7"/>
  <c r="AE320" i="7"/>
  <c r="AF318" i="7"/>
  <c r="Z278" i="7"/>
  <c r="L281" i="7" a="1"/>
  <c r="L281" i="7" s="1"/>
  <c r="T280" i="7"/>
  <c r="W362" i="7"/>
  <c r="U279" i="7"/>
  <c r="X279" i="7" s="1"/>
  <c r="Y279" i="7" s="1"/>
  <c r="R280" i="7"/>
  <c r="V363" i="7"/>
  <c r="H280" i="7"/>
  <c r="S279" i="7"/>
  <c r="AC276" i="7"/>
  <c r="AA277" i="7"/>
  <c r="AD276" i="7"/>
  <c r="AG297" i="7" s="1"/>
  <c r="AB276" i="7"/>
  <c r="AF316" i="6"/>
  <c r="AE318" i="6"/>
  <c r="AE319" i="6"/>
  <c r="AF317" i="6"/>
  <c r="Z278" i="6"/>
  <c r="L282" i="6" a="1"/>
  <c r="L282" i="6" s="1"/>
  <c r="T281" i="6"/>
  <c r="U279" i="6"/>
  <c r="X279" i="6" s="1"/>
  <c r="Y279" i="6" s="1"/>
  <c r="R280" i="6"/>
  <c r="AD276" i="6"/>
  <c r="AG297" i="6" s="1"/>
  <c r="AB276" i="6"/>
  <c r="W362" i="6"/>
  <c r="AC276" i="6"/>
  <c r="AA277" i="6"/>
  <c r="V363" i="6"/>
  <c r="H280" i="6"/>
  <c r="S279" i="6"/>
  <c r="AF308" i="5"/>
  <c r="AE310" i="5"/>
  <c r="AF307" i="5"/>
  <c r="AE309" i="5"/>
  <c r="Z278" i="5"/>
  <c r="L282" i="5" a="1"/>
  <c r="L282" i="5" s="1"/>
  <c r="T281" i="5"/>
  <c r="U279" i="5"/>
  <c r="X279" i="5" s="1"/>
  <c r="Y279" i="5" s="1"/>
  <c r="R280" i="5"/>
  <c r="AD276" i="5"/>
  <c r="AG297" i="5" s="1"/>
  <c r="AB276" i="5"/>
  <c r="V363" i="5"/>
  <c r="H280" i="5"/>
  <c r="S279" i="5"/>
  <c r="AC276" i="5"/>
  <c r="AA277" i="5"/>
  <c r="W362" i="5"/>
  <c r="AF318" i="4"/>
  <c r="AE320" i="4"/>
  <c r="AF317" i="4"/>
  <c r="AE319" i="4"/>
  <c r="Z278" i="4"/>
  <c r="L282" i="4" a="1"/>
  <c r="L282" i="4" s="1"/>
  <c r="T281" i="4"/>
  <c r="AD276" i="4"/>
  <c r="AG297" i="4" s="1"/>
  <c r="AB276" i="4"/>
  <c r="AC276" i="4"/>
  <c r="AA277" i="4"/>
  <c r="U279" i="4"/>
  <c r="X279" i="4" s="1"/>
  <c r="Y279" i="4" s="1"/>
  <c r="R280" i="4"/>
  <c r="V363" i="4"/>
  <c r="H280" i="4"/>
  <c r="S279" i="4"/>
  <c r="W362" i="4"/>
  <c r="Z278" i="1"/>
  <c r="AD276" i="1"/>
  <c r="AG297" i="1" s="1"/>
  <c r="AB276" i="1"/>
  <c r="W362" i="1"/>
  <c r="L282" i="1" a="1"/>
  <c r="L282" i="1" s="1"/>
  <c r="T281" i="1"/>
  <c r="AC276" i="1"/>
  <c r="AA277" i="1"/>
  <c r="V363" i="1"/>
  <c r="H280" i="1"/>
  <c r="S279" i="1"/>
  <c r="AF307" i="1"/>
  <c r="AE309" i="1"/>
  <c r="AF308" i="1"/>
  <c r="AE310" i="1"/>
  <c r="U279" i="1"/>
  <c r="X279" i="1" s="1"/>
  <c r="Y279" i="1" s="1"/>
  <c r="R280" i="1"/>
  <c r="AE345" i="11" l="1"/>
  <c r="AF343" i="11"/>
  <c r="AE346" i="11"/>
  <c r="AF344" i="11"/>
  <c r="Z279" i="11"/>
  <c r="L283" i="11" a="1"/>
  <c r="L283" i="11" s="1"/>
  <c r="T282" i="11"/>
  <c r="AD277" i="11"/>
  <c r="AG298" i="11" s="1"/>
  <c r="AB277" i="11"/>
  <c r="V364" i="11"/>
  <c r="H281" i="11"/>
  <c r="S280" i="11"/>
  <c r="W363" i="11"/>
  <c r="U280" i="11"/>
  <c r="X280" i="11" s="1"/>
  <c r="Y280" i="11" s="1"/>
  <c r="R281" i="11"/>
  <c r="AC277" i="11"/>
  <c r="AA278" i="11"/>
  <c r="AF342" i="10"/>
  <c r="AE344" i="10"/>
  <c r="AE343" i="10"/>
  <c r="AF341" i="10"/>
  <c r="Z279" i="10"/>
  <c r="U280" i="10"/>
  <c r="X280" i="10" s="1"/>
  <c r="Y280" i="10" s="1"/>
  <c r="R281" i="10"/>
  <c r="L282" i="10" a="1"/>
  <c r="L282" i="10" s="1"/>
  <c r="T281" i="10"/>
  <c r="AD277" i="10"/>
  <c r="AG298" i="10" s="1"/>
  <c r="AB277" i="10"/>
  <c r="V364" i="10"/>
  <c r="H281" i="10"/>
  <c r="S280" i="10"/>
  <c r="AC277" i="10"/>
  <c r="AA278" i="10"/>
  <c r="W363" i="10"/>
  <c r="AF341" i="9"/>
  <c r="AE343" i="9"/>
  <c r="AE342" i="9"/>
  <c r="AF340" i="9"/>
  <c r="Z279" i="9"/>
  <c r="V364" i="9"/>
  <c r="H281" i="9"/>
  <c r="S280" i="9"/>
  <c r="R281" i="9"/>
  <c r="U280" i="9"/>
  <c r="X280" i="9" s="1"/>
  <c r="Y280" i="9" s="1"/>
  <c r="W363" i="9"/>
  <c r="T281" i="9"/>
  <c r="L282" i="9" a="1"/>
  <c r="L282" i="9" s="1"/>
  <c r="AD277" i="9"/>
  <c r="AG298" i="9" s="1"/>
  <c r="AB277" i="9"/>
  <c r="AC277" i="9"/>
  <c r="AA278" i="9"/>
  <c r="AF320" i="8"/>
  <c r="AE322" i="8"/>
  <c r="AF319" i="8"/>
  <c r="AE321" i="8"/>
  <c r="Z279" i="8"/>
  <c r="T282" i="8"/>
  <c r="L283" i="8" a="1"/>
  <c r="L283" i="8" s="1"/>
  <c r="W363" i="8"/>
  <c r="V364" i="8"/>
  <c r="S280" i="8"/>
  <c r="H281" i="8"/>
  <c r="U280" i="8"/>
  <c r="X280" i="8" s="1"/>
  <c r="Y280" i="8" s="1"/>
  <c r="R281" i="8"/>
  <c r="AC277" i="8"/>
  <c r="AA278" i="8"/>
  <c r="AB277" i="8"/>
  <c r="AD277" i="8"/>
  <c r="AG298" i="8" s="1"/>
  <c r="AF320" i="7"/>
  <c r="AE322" i="7"/>
  <c r="AF319" i="7"/>
  <c r="AE321" i="7"/>
  <c r="Z279" i="7"/>
  <c r="V364" i="7"/>
  <c r="H281" i="7"/>
  <c r="S280" i="7"/>
  <c r="W363" i="7"/>
  <c r="R281" i="7"/>
  <c r="U280" i="7"/>
  <c r="X280" i="7" s="1"/>
  <c r="Y280" i="7" s="1"/>
  <c r="L282" i="7" a="1"/>
  <c r="L282" i="7" s="1"/>
  <c r="T281" i="7"/>
  <c r="AA278" i="7"/>
  <c r="AC277" i="7"/>
  <c r="AD277" i="7"/>
  <c r="AG298" i="7" s="1"/>
  <c r="AB277" i="7"/>
  <c r="AF319" i="6"/>
  <c r="AE321" i="6"/>
  <c r="AF318" i="6"/>
  <c r="AE320" i="6"/>
  <c r="Z279" i="6"/>
  <c r="T282" i="6"/>
  <c r="L283" i="6" a="1"/>
  <c r="L283" i="6" s="1"/>
  <c r="R281" i="6"/>
  <c r="U280" i="6"/>
  <c r="X280" i="6" s="1"/>
  <c r="Y280" i="6" s="1"/>
  <c r="V364" i="6"/>
  <c r="H281" i="6"/>
  <c r="S280" i="6"/>
  <c r="AA278" i="6"/>
  <c r="AC277" i="6"/>
  <c r="AD277" i="6"/>
  <c r="AG298" i="6" s="1"/>
  <c r="AB277" i="6"/>
  <c r="W363" i="6"/>
  <c r="AF310" i="5"/>
  <c r="AE312" i="5"/>
  <c r="AF309" i="5"/>
  <c r="AE311" i="5"/>
  <c r="Z279" i="5"/>
  <c r="V364" i="5"/>
  <c r="H281" i="5"/>
  <c r="S280" i="5"/>
  <c r="AD277" i="5"/>
  <c r="AG298" i="5" s="1"/>
  <c r="AB277" i="5"/>
  <c r="L283" i="5" a="1"/>
  <c r="L283" i="5" s="1"/>
  <c r="T282" i="5"/>
  <c r="AA278" i="5"/>
  <c r="AC277" i="5"/>
  <c r="W363" i="5"/>
  <c r="U280" i="5"/>
  <c r="X280" i="5" s="1"/>
  <c r="Y280" i="5" s="1"/>
  <c r="R281" i="5"/>
  <c r="AE322" i="4"/>
  <c r="AF320" i="4"/>
  <c r="AE321" i="4"/>
  <c r="AF319" i="4"/>
  <c r="Z279" i="4"/>
  <c r="U280" i="4"/>
  <c r="X280" i="4" s="1"/>
  <c r="Y280" i="4" s="1"/>
  <c r="R281" i="4"/>
  <c r="W363" i="4"/>
  <c r="V364" i="4"/>
  <c r="H281" i="4"/>
  <c r="S280" i="4"/>
  <c r="AD277" i="4"/>
  <c r="AG298" i="4" s="1"/>
  <c r="AB277" i="4"/>
  <c r="AC277" i="4"/>
  <c r="AA278" i="4"/>
  <c r="L283" i="4" a="1"/>
  <c r="L283" i="4" s="1"/>
  <c r="T282" i="4"/>
  <c r="Z279" i="1"/>
  <c r="W363" i="1"/>
  <c r="AF309" i="1"/>
  <c r="AE311" i="1"/>
  <c r="AD277" i="1"/>
  <c r="AG298" i="1" s="1"/>
  <c r="AB277" i="1"/>
  <c r="V364" i="1"/>
  <c r="H281" i="1"/>
  <c r="S280" i="1"/>
  <c r="AC277" i="1"/>
  <c r="AA278" i="1"/>
  <c r="L283" i="1" a="1"/>
  <c r="L283" i="1" s="1"/>
  <c r="T282" i="1"/>
  <c r="U280" i="1"/>
  <c r="X280" i="1" s="1"/>
  <c r="Y280" i="1" s="1"/>
  <c r="R281" i="1"/>
  <c r="AF310" i="1"/>
  <c r="AE312" i="1"/>
  <c r="AE348" i="11" l="1"/>
  <c r="AF346" i="11"/>
  <c r="AF345" i="11"/>
  <c r="AE347" i="11"/>
  <c r="Z280" i="11"/>
  <c r="V365" i="11"/>
  <c r="H282" i="11"/>
  <c r="S281" i="11"/>
  <c r="W364" i="11"/>
  <c r="L284" i="11" a="1"/>
  <c r="L284" i="11" s="1"/>
  <c r="T283" i="11"/>
  <c r="U281" i="11"/>
  <c r="X281" i="11" s="1"/>
  <c r="Y281" i="11" s="1"/>
  <c r="R282" i="11"/>
  <c r="AD278" i="11"/>
  <c r="AG299" i="11" s="1"/>
  <c r="AB278" i="11"/>
  <c r="AC278" i="11"/>
  <c r="AA279" i="11"/>
  <c r="AF343" i="10"/>
  <c r="AE345" i="10"/>
  <c r="AF344" i="10"/>
  <c r="AE346" i="10"/>
  <c r="Z280" i="10"/>
  <c r="V365" i="10"/>
  <c r="H282" i="10"/>
  <c r="S281" i="10"/>
  <c r="L283" i="10" a="1"/>
  <c r="L283" i="10" s="1"/>
  <c r="T282" i="10"/>
  <c r="U281" i="10"/>
  <c r="X281" i="10" s="1"/>
  <c r="Y281" i="10" s="1"/>
  <c r="R282" i="10"/>
  <c r="W364" i="10"/>
  <c r="AA279" i="10"/>
  <c r="AC278" i="10"/>
  <c r="AD278" i="10"/>
  <c r="AG299" i="10" s="1"/>
  <c r="AB278" i="10"/>
  <c r="AF342" i="9"/>
  <c r="AE344" i="9"/>
  <c r="AE345" i="9"/>
  <c r="AF343" i="9"/>
  <c r="Z280" i="9"/>
  <c r="L283" i="9" a="1"/>
  <c r="L283" i="9" s="1"/>
  <c r="T282" i="9"/>
  <c r="U281" i="9"/>
  <c r="X281" i="9" s="1"/>
  <c r="Y281" i="9" s="1"/>
  <c r="R282" i="9"/>
  <c r="V365" i="9"/>
  <c r="H282" i="9"/>
  <c r="S281" i="9"/>
  <c r="W364" i="9"/>
  <c r="AC278" i="9"/>
  <c r="AA279" i="9"/>
  <c r="AD278" i="9"/>
  <c r="AG299" i="9" s="1"/>
  <c r="AB278" i="9"/>
  <c r="AE323" i="8"/>
  <c r="AF321" i="8"/>
  <c r="AE324" i="8"/>
  <c r="AF322" i="8"/>
  <c r="Z280" i="8"/>
  <c r="L284" i="8" a="1"/>
  <c r="L284" i="8" s="1"/>
  <c r="T283" i="8"/>
  <c r="AD278" i="8"/>
  <c r="AG299" i="8" s="1"/>
  <c r="AB278" i="8"/>
  <c r="U281" i="8"/>
  <c r="X281" i="8" s="1"/>
  <c r="Y281" i="8" s="1"/>
  <c r="R282" i="8"/>
  <c r="V365" i="8"/>
  <c r="H282" i="8"/>
  <c r="S281" i="8"/>
  <c r="W364" i="8"/>
  <c r="AC278" i="8"/>
  <c r="AA279" i="8"/>
  <c r="AE323" i="7"/>
  <c r="AF321" i="7"/>
  <c r="AE324" i="7"/>
  <c r="AF322" i="7"/>
  <c r="Z280" i="7"/>
  <c r="AB278" i="7"/>
  <c r="AD278" i="7"/>
  <c r="AG299" i="7" s="1"/>
  <c r="L283" i="7" a="1"/>
  <c r="L283" i="7" s="1"/>
  <c r="T282" i="7"/>
  <c r="R282" i="7"/>
  <c r="U281" i="7"/>
  <c r="X281" i="7" s="1"/>
  <c r="Y281" i="7" s="1"/>
  <c r="V365" i="7"/>
  <c r="H282" i="7"/>
  <c r="S281" i="7"/>
  <c r="W364" i="7"/>
  <c r="AC278" i="7"/>
  <c r="AA279" i="7"/>
  <c r="AE322" i="6"/>
  <c r="AF320" i="6"/>
  <c r="AE323" i="6"/>
  <c r="AF321" i="6"/>
  <c r="Z280" i="6"/>
  <c r="AB278" i="6"/>
  <c r="AD278" i="6"/>
  <c r="AG299" i="6" s="1"/>
  <c r="V365" i="6"/>
  <c r="S281" i="6"/>
  <c r="H282" i="6"/>
  <c r="W364" i="6"/>
  <c r="R282" i="6"/>
  <c r="U281" i="6"/>
  <c r="X281" i="6" s="1"/>
  <c r="Y281" i="6" s="1"/>
  <c r="L284" i="6" a="1"/>
  <c r="L284" i="6" s="1"/>
  <c r="T283" i="6"/>
  <c r="AA279" i="6"/>
  <c r="AC278" i="6"/>
  <c r="AF311" i="5"/>
  <c r="AE313" i="5"/>
  <c r="AE314" i="5"/>
  <c r="AF312" i="5"/>
  <c r="Z280" i="5"/>
  <c r="AD278" i="5"/>
  <c r="AG299" i="5" s="1"/>
  <c r="AB278" i="5"/>
  <c r="W364" i="5"/>
  <c r="T283" i="5"/>
  <c r="L284" i="5" a="1"/>
  <c r="L284" i="5" s="1"/>
  <c r="V365" i="5"/>
  <c r="H282" i="5"/>
  <c r="S281" i="5"/>
  <c r="AA279" i="5"/>
  <c r="AC278" i="5"/>
  <c r="R282" i="5"/>
  <c r="U281" i="5"/>
  <c r="X281" i="5" s="1"/>
  <c r="Y281" i="5" s="1"/>
  <c r="AF321" i="4"/>
  <c r="AE323" i="4"/>
  <c r="AF322" i="4"/>
  <c r="AE324" i="4"/>
  <c r="Z280" i="4"/>
  <c r="AD278" i="4"/>
  <c r="AG299" i="4" s="1"/>
  <c r="AB278" i="4"/>
  <c r="T283" i="4"/>
  <c r="L284" i="4" a="1"/>
  <c r="L284" i="4" s="1"/>
  <c r="V365" i="4"/>
  <c r="H282" i="4"/>
  <c r="S281" i="4"/>
  <c r="W364" i="4"/>
  <c r="R282" i="4"/>
  <c r="U281" i="4"/>
  <c r="X281" i="4" s="1"/>
  <c r="Y281" i="4" s="1"/>
  <c r="AA279" i="4"/>
  <c r="AC278" i="4"/>
  <c r="Z280" i="1"/>
  <c r="AD278" i="1"/>
  <c r="AG299" i="1" s="1"/>
  <c r="AB278" i="1"/>
  <c r="L284" i="1" a="1"/>
  <c r="L284" i="1" s="1"/>
  <c r="T283" i="1"/>
  <c r="W364" i="1"/>
  <c r="V365" i="1"/>
  <c r="H282" i="1"/>
  <c r="S281" i="1"/>
  <c r="AE313" i="1"/>
  <c r="AF311" i="1"/>
  <c r="AE314" i="1"/>
  <c r="AF312" i="1"/>
  <c r="AC278" i="1"/>
  <c r="AA279" i="1"/>
  <c r="U281" i="1"/>
  <c r="X281" i="1" s="1"/>
  <c r="Y281" i="1" s="1"/>
  <c r="R282" i="1"/>
  <c r="AF347" i="11" l="1"/>
  <c r="AE349" i="11"/>
  <c r="AF348" i="11"/>
  <c r="AE350" i="11"/>
  <c r="Z281" i="11"/>
  <c r="R283" i="11"/>
  <c r="U282" i="11"/>
  <c r="X282" i="11" s="1"/>
  <c r="Y282" i="11" s="1"/>
  <c r="V366" i="11"/>
  <c r="H283" i="11"/>
  <c r="S282" i="11"/>
  <c r="W365" i="11"/>
  <c r="T284" i="11"/>
  <c r="L285" i="11" a="1"/>
  <c r="L285" i="11" s="1"/>
  <c r="AA280" i="11"/>
  <c r="AC279" i="11"/>
  <c r="AB279" i="11"/>
  <c r="AD279" i="11"/>
  <c r="AG300" i="11" s="1"/>
  <c r="AE348" i="10"/>
  <c r="AF346" i="10"/>
  <c r="AF345" i="10"/>
  <c r="AE347" i="10"/>
  <c r="Z281" i="10"/>
  <c r="L284" i="10" a="1"/>
  <c r="L284" i="10" s="1"/>
  <c r="T283" i="10"/>
  <c r="V366" i="10"/>
  <c r="H283" i="10"/>
  <c r="S282" i="10"/>
  <c r="W365" i="10"/>
  <c r="U282" i="10"/>
  <c r="X282" i="10" s="1"/>
  <c r="Y282" i="10" s="1"/>
  <c r="R283" i="10"/>
  <c r="AC279" i="10"/>
  <c r="AA280" i="10"/>
  <c r="AD279" i="10"/>
  <c r="AG300" i="10" s="1"/>
  <c r="AB279" i="10"/>
  <c r="AF345" i="9"/>
  <c r="AE347" i="9"/>
  <c r="AF344" i="9"/>
  <c r="AE346" i="9"/>
  <c r="Z281" i="9"/>
  <c r="W365" i="9"/>
  <c r="U282" i="9"/>
  <c r="X282" i="9" s="1"/>
  <c r="Y282" i="9" s="1"/>
  <c r="R283" i="9"/>
  <c r="V366" i="9"/>
  <c r="H283" i="9"/>
  <c r="S282" i="9"/>
  <c r="L284" i="9" a="1"/>
  <c r="L284" i="9" s="1"/>
  <c r="T283" i="9"/>
  <c r="AC279" i="9"/>
  <c r="AA280" i="9"/>
  <c r="AD279" i="9"/>
  <c r="AG300" i="9" s="1"/>
  <c r="AB279" i="9"/>
  <c r="AF324" i="8"/>
  <c r="AE326" i="8"/>
  <c r="AE325" i="8"/>
  <c r="AF323" i="8"/>
  <c r="Z281" i="8"/>
  <c r="AD279" i="8"/>
  <c r="AG300" i="8" s="1"/>
  <c r="AB279" i="8"/>
  <c r="L285" i="8" a="1"/>
  <c r="L285" i="8" s="1"/>
  <c r="T284" i="8"/>
  <c r="V366" i="8"/>
  <c r="H283" i="8"/>
  <c r="S282" i="8"/>
  <c r="U282" i="8"/>
  <c r="X282" i="8" s="1"/>
  <c r="Y282" i="8" s="1"/>
  <c r="R283" i="8"/>
  <c r="AC279" i="8"/>
  <c r="AA280" i="8"/>
  <c r="W365" i="8"/>
  <c r="AE326" i="7"/>
  <c r="AF324" i="7"/>
  <c r="AE325" i="7"/>
  <c r="AF323" i="7"/>
  <c r="Z281" i="7"/>
  <c r="V366" i="7"/>
  <c r="S282" i="7"/>
  <c r="H283" i="7"/>
  <c r="R283" i="7"/>
  <c r="U282" i="7"/>
  <c r="X282" i="7" s="1"/>
  <c r="Y282" i="7" s="1"/>
  <c r="W365" i="7"/>
  <c r="AD279" i="7"/>
  <c r="AG300" i="7" s="1"/>
  <c r="AB279" i="7"/>
  <c r="L284" i="7" a="1"/>
  <c r="L284" i="7" s="1"/>
  <c r="T283" i="7"/>
  <c r="AC279" i="7"/>
  <c r="AA280" i="7"/>
  <c r="AE325" i="6"/>
  <c r="AF323" i="6"/>
  <c r="AE324" i="6"/>
  <c r="AF322" i="6"/>
  <c r="Z281" i="6"/>
  <c r="AD279" i="6"/>
  <c r="AG300" i="6" s="1"/>
  <c r="AB279" i="6"/>
  <c r="L285" i="6" a="1"/>
  <c r="L285" i="6" s="1"/>
  <c r="T284" i="6"/>
  <c r="AC279" i="6"/>
  <c r="AA280" i="6"/>
  <c r="U282" i="6"/>
  <c r="X282" i="6" s="1"/>
  <c r="Y282" i="6" s="1"/>
  <c r="R283" i="6"/>
  <c r="V366" i="6"/>
  <c r="H283" i="6"/>
  <c r="S282" i="6"/>
  <c r="W365" i="6"/>
  <c r="AE315" i="5"/>
  <c r="AF313" i="5"/>
  <c r="AE316" i="5"/>
  <c r="AF314" i="5"/>
  <c r="Z281" i="5"/>
  <c r="AB279" i="5"/>
  <c r="AD279" i="5"/>
  <c r="AG300" i="5" s="1"/>
  <c r="W365" i="5"/>
  <c r="T284" i="5"/>
  <c r="L285" i="5" a="1"/>
  <c r="L285" i="5" s="1"/>
  <c r="V366" i="5"/>
  <c r="S282" i="5"/>
  <c r="H283" i="5"/>
  <c r="R283" i="5"/>
  <c r="U282" i="5"/>
  <c r="X282" i="5" s="1"/>
  <c r="Y282" i="5" s="1"/>
  <c r="AC279" i="5"/>
  <c r="AA280" i="5"/>
  <c r="AE325" i="4"/>
  <c r="AF323" i="4"/>
  <c r="AE326" i="4"/>
  <c r="AF324" i="4"/>
  <c r="Z281" i="4"/>
  <c r="T284" i="4"/>
  <c r="L285" i="4" a="1"/>
  <c r="L285" i="4" s="1"/>
  <c r="AB279" i="4"/>
  <c r="AD279" i="4"/>
  <c r="AG300" i="4" s="1"/>
  <c r="R283" i="4"/>
  <c r="U282" i="4"/>
  <c r="X282" i="4" s="1"/>
  <c r="Y282" i="4" s="1"/>
  <c r="V366" i="4"/>
  <c r="H283" i="4"/>
  <c r="S282" i="4"/>
  <c r="W365" i="4"/>
  <c r="AA280" i="4"/>
  <c r="AC279" i="4"/>
  <c r="Z281" i="1"/>
  <c r="AF314" i="1"/>
  <c r="AE316" i="1"/>
  <c r="AE315" i="1"/>
  <c r="AF313" i="1"/>
  <c r="W365" i="1"/>
  <c r="T284" i="1"/>
  <c r="L285" i="1" a="1"/>
  <c r="L285" i="1" s="1"/>
  <c r="AA280" i="1"/>
  <c r="AC279" i="1"/>
  <c r="V366" i="1"/>
  <c r="H283" i="1"/>
  <c r="S282" i="1"/>
  <c r="R283" i="1"/>
  <c r="U282" i="1"/>
  <c r="X282" i="1" s="1"/>
  <c r="Y282" i="1" s="1"/>
  <c r="AD279" i="1"/>
  <c r="AG300" i="1" s="1"/>
  <c r="AB279" i="1"/>
  <c r="AF350" i="11" l="1"/>
  <c r="AE352" i="11"/>
  <c r="AE351" i="11"/>
  <c r="AF349" i="11"/>
  <c r="Z282" i="11"/>
  <c r="V367" i="11"/>
  <c r="H284" i="11"/>
  <c r="S283" i="11"/>
  <c r="W366" i="11"/>
  <c r="AB280" i="11"/>
  <c r="AD280" i="11"/>
  <c r="AG301" i="11" s="1"/>
  <c r="T285" i="11"/>
  <c r="L286" i="11" a="1"/>
  <c r="L286" i="11" s="1"/>
  <c r="R284" i="11"/>
  <c r="U283" i="11"/>
  <c r="X283" i="11" s="1"/>
  <c r="Y283" i="11" s="1"/>
  <c r="AA281" i="11"/>
  <c r="AC280" i="11"/>
  <c r="AF347" i="10"/>
  <c r="AE349" i="10"/>
  <c r="AF348" i="10"/>
  <c r="AE350" i="10"/>
  <c r="Z282" i="10"/>
  <c r="V367" i="10"/>
  <c r="H284" i="10"/>
  <c r="S283" i="10"/>
  <c r="W366" i="10"/>
  <c r="U283" i="10"/>
  <c r="X283" i="10" s="1"/>
  <c r="Y283" i="10" s="1"/>
  <c r="R284" i="10"/>
  <c r="L285" i="10" a="1"/>
  <c r="L285" i="10" s="1"/>
  <c r="T284" i="10"/>
  <c r="AA281" i="10"/>
  <c r="AC280" i="10"/>
  <c r="AD280" i="10"/>
  <c r="AG301" i="10" s="1"/>
  <c r="AB280" i="10"/>
  <c r="AF346" i="9"/>
  <c r="AE348" i="9"/>
  <c r="AF347" i="9"/>
  <c r="AE349" i="9"/>
  <c r="Z282" i="9"/>
  <c r="V367" i="9"/>
  <c r="H284" i="9"/>
  <c r="S283" i="9"/>
  <c r="L285" i="9" a="1"/>
  <c r="L285" i="9" s="1"/>
  <c r="T284" i="9"/>
  <c r="U283" i="9"/>
  <c r="X283" i="9" s="1"/>
  <c r="Y283" i="9" s="1"/>
  <c r="R284" i="9"/>
  <c r="W366" i="9"/>
  <c r="AC280" i="9"/>
  <c r="AA281" i="9"/>
  <c r="AD280" i="9"/>
  <c r="AG301" i="9" s="1"/>
  <c r="AB280" i="9"/>
  <c r="AE327" i="8"/>
  <c r="AF325" i="8"/>
  <c r="AF326" i="8"/>
  <c r="AE328" i="8"/>
  <c r="Z282" i="8"/>
  <c r="U283" i="8"/>
  <c r="X283" i="8" s="1"/>
  <c r="Y283" i="8" s="1"/>
  <c r="R284" i="8"/>
  <c r="V367" i="8"/>
  <c r="H284" i="8"/>
  <c r="S283" i="8"/>
  <c r="W366" i="8"/>
  <c r="L286" i="8" a="1"/>
  <c r="L286" i="8" s="1"/>
  <c r="T285" i="8"/>
  <c r="AC280" i="8"/>
  <c r="AA281" i="8"/>
  <c r="AD280" i="8"/>
  <c r="AG301" i="8" s="1"/>
  <c r="AB280" i="8"/>
  <c r="AE327" i="7"/>
  <c r="AF325" i="7"/>
  <c r="AE328" i="7"/>
  <c r="AF326" i="7"/>
  <c r="Z282" i="7"/>
  <c r="L285" i="7" a="1"/>
  <c r="L285" i="7" s="1"/>
  <c r="T284" i="7"/>
  <c r="U283" i="7"/>
  <c r="X283" i="7" s="1"/>
  <c r="Y283" i="7" s="1"/>
  <c r="R284" i="7"/>
  <c r="W366" i="7"/>
  <c r="AD280" i="7"/>
  <c r="AG301" i="7" s="1"/>
  <c r="AB280" i="7"/>
  <c r="AA281" i="7"/>
  <c r="AC280" i="7"/>
  <c r="V367" i="7"/>
  <c r="H284" i="7"/>
  <c r="S283" i="7"/>
  <c r="AE326" i="6"/>
  <c r="AF324" i="6"/>
  <c r="AF325" i="6"/>
  <c r="AE327" i="6"/>
  <c r="Z282" i="6"/>
  <c r="W366" i="6"/>
  <c r="V367" i="6"/>
  <c r="H284" i="6"/>
  <c r="S283" i="6"/>
  <c r="AD280" i="6"/>
  <c r="AG301" i="6" s="1"/>
  <c r="AB280" i="6"/>
  <c r="R284" i="6"/>
  <c r="U283" i="6"/>
  <c r="X283" i="6" s="1"/>
  <c r="Y283" i="6" s="1"/>
  <c r="T285" i="6"/>
  <c r="L286" i="6" a="1"/>
  <c r="L286" i="6" s="1"/>
  <c r="AC280" i="6"/>
  <c r="AA281" i="6"/>
  <c r="AE318" i="5"/>
  <c r="AF316" i="5"/>
  <c r="AF315" i="5"/>
  <c r="AE317" i="5"/>
  <c r="Z282" i="5"/>
  <c r="W366" i="5"/>
  <c r="U283" i="5"/>
  <c r="X283" i="5" s="1"/>
  <c r="Y283" i="5" s="1"/>
  <c r="R284" i="5"/>
  <c r="AD280" i="5"/>
  <c r="AG301" i="5" s="1"/>
  <c r="AB280" i="5"/>
  <c r="V367" i="5"/>
  <c r="S283" i="5"/>
  <c r="H284" i="5"/>
  <c r="AC280" i="5"/>
  <c r="AA281" i="5"/>
  <c r="L286" i="5" a="1"/>
  <c r="L286" i="5" s="1"/>
  <c r="T285" i="5"/>
  <c r="AF326" i="4"/>
  <c r="AE328" i="4"/>
  <c r="AE327" i="4"/>
  <c r="AF325" i="4"/>
  <c r="Z282" i="4"/>
  <c r="V367" i="4"/>
  <c r="S283" i="4"/>
  <c r="H284" i="4"/>
  <c r="W366" i="4"/>
  <c r="AD280" i="4"/>
  <c r="AG301" i="4" s="1"/>
  <c r="AB280" i="4"/>
  <c r="R284" i="4"/>
  <c r="U283" i="4"/>
  <c r="X283" i="4" s="1"/>
  <c r="Y283" i="4" s="1"/>
  <c r="AC280" i="4"/>
  <c r="AA281" i="4"/>
  <c r="T285" i="4"/>
  <c r="L286" i="4" a="1"/>
  <c r="L286" i="4" s="1"/>
  <c r="Z282" i="1"/>
  <c r="T285" i="1"/>
  <c r="L286" i="1" a="1"/>
  <c r="L286" i="1" s="1"/>
  <c r="R284" i="1"/>
  <c r="U283" i="1"/>
  <c r="X283" i="1" s="1"/>
  <c r="Y283" i="1" s="1"/>
  <c r="AD280" i="1"/>
  <c r="AG301" i="1" s="1"/>
  <c r="AB280" i="1"/>
  <c r="AF315" i="1"/>
  <c r="AE317" i="1"/>
  <c r="AA281" i="1"/>
  <c r="AC280" i="1"/>
  <c r="V367" i="1"/>
  <c r="S283" i="1"/>
  <c r="H284" i="1"/>
  <c r="W366" i="1"/>
  <c r="AF316" i="1"/>
  <c r="AE318" i="1"/>
  <c r="AE353" i="11" l="1"/>
  <c r="AF351" i="11"/>
  <c r="AE354" i="11"/>
  <c r="AF352" i="11"/>
  <c r="Z283" i="11"/>
  <c r="R285" i="11"/>
  <c r="U284" i="11"/>
  <c r="X284" i="11" s="1"/>
  <c r="Y284" i="11" s="1"/>
  <c r="V368" i="11"/>
  <c r="S284" i="11"/>
  <c r="H285" i="11"/>
  <c r="W367" i="11"/>
  <c r="T286" i="11"/>
  <c r="L287" i="11" a="1"/>
  <c r="L287" i="11" s="1"/>
  <c r="AD281" i="11"/>
  <c r="AG302" i="11" s="1"/>
  <c r="AB281" i="11"/>
  <c r="AC281" i="11"/>
  <c r="AA282" i="11"/>
  <c r="AF350" i="10"/>
  <c r="AE352" i="10"/>
  <c r="AE351" i="10"/>
  <c r="AF349" i="10"/>
  <c r="Z283" i="10"/>
  <c r="AD281" i="10"/>
  <c r="AG302" i="10" s="1"/>
  <c r="AB281" i="10"/>
  <c r="V368" i="10"/>
  <c r="H285" i="10"/>
  <c r="S284" i="10"/>
  <c r="L286" i="10" a="1"/>
  <c r="L286" i="10" s="1"/>
  <c r="T285" i="10"/>
  <c r="W367" i="10"/>
  <c r="R285" i="10"/>
  <c r="U284" i="10"/>
  <c r="X284" i="10" s="1"/>
  <c r="Y284" i="10" s="1"/>
  <c r="AA282" i="10"/>
  <c r="AC281" i="10"/>
  <c r="AE351" i="9"/>
  <c r="AF349" i="9"/>
  <c r="AF348" i="9"/>
  <c r="AE350" i="9"/>
  <c r="Z283" i="9"/>
  <c r="V368" i="9"/>
  <c r="H285" i="9"/>
  <c r="S284" i="9"/>
  <c r="W367" i="9"/>
  <c r="U284" i="9"/>
  <c r="X284" i="9" s="1"/>
  <c r="Y284" i="9" s="1"/>
  <c r="R285" i="9"/>
  <c r="AA282" i="9"/>
  <c r="AC281" i="9"/>
  <c r="L286" i="9" a="1"/>
  <c r="L286" i="9" s="1"/>
  <c r="T285" i="9"/>
  <c r="AD281" i="9"/>
  <c r="AG302" i="9" s="1"/>
  <c r="AB281" i="9"/>
  <c r="AE330" i="8"/>
  <c r="AF328" i="8"/>
  <c r="AF327" i="8"/>
  <c r="AE329" i="8"/>
  <c r="Z283" i="8"/>
  <c r="L287" i="8" a="1"/>
  <c r="L287" i="8" s="1"/>
  <c r="T286" i="8"/>
  <c r="U284" i="8"/>
  <c r="X284" i="8" s="1"/>
  <c r="Y284" i="8" s="1"/>
  <c r="R285" i="8"/>
  <c r="V368" i="8"/>
  <c r="H285" i="8"/>
  <c r="S284" i="8"/>
  <c r="W367" i="8"/>
  <c r="AC281" i="8"/>
  <c r="AA282" i="8"/>
  <c r="AD281" i="8"/>
  <c r="AG302" i="8" s="1"/>
  <c r="AB281" i="8"/>
  <c r="AF328" i="7"/>
  <c r="AE330" i="7"/>
  <c r="AE329" i="7"/>
  <c r="AF327" i="7"/>
  <c r="Z283" i="7"/>
  <c r="L286" i="7" a="1"/>
  <c r="L286" i="7" s="1"/>
  <c r="T285" i="7"/>
  <c r="V368" i="7"/>
  <c r="H285" i="7"/>
  <c r="S284" i="7"/>
  <c r="AC281" i="7"/>
  <c r="AA282" i="7"/>
  <c r="AD281" i="7"/>
  <c r="AG302" i="7" s="1"/>
  <c r="AB281" i="7"/>
  <c r="R285" i="7"/>
  <c r="U284" i="7"/>
  <c r="X284" i="7" s="1"/>
  <c r="Y284" i="7" s="1"/>
  <c r="W367" i="7"/>
  <c r="AE329" i="6"/>
  <c r="AF327" i="6"/>
  <c r="AE328" i="6"/>
  <c r="AF326" i="6"/>
  <c r="Z283" i="6"/>
  <c r="R285" i="6"/>
  <c r="U284" i="6"/>
  <c r="X284" i="6" s="1"/>
  <c r="Y284" i="6" s="1"/>
  <c r="W367" i="6"/>
  <c r="V368" i="6"/>
  <c r="H285" i="6"/>
  <c r="S284" i="6"/>
  <c r="AB281" i="6"/>
  <c r="AD281" i="6"/>
  <c r="AG302" i="6" s="1"/>
  <c r="AC281" i="6"/>
  <c r="AA282" i="6"/>
  <c r="L287" i="6" a="1"/>
  <c r="L287" i="6" s="1"/>
  <c r="T286" i="6"/>
  <c r="AF317" i="5"/>
  <c r="AE319" i="5"/>
  <c r="AE320" i="5"/>
  <c r="AF318" i="5"/>
  <c r="Z283" i="5"/>
  <c r="V368" i="5"/>
  <c r="H285" i="5"/>
  <c r="S284" i="5"/>
  <c r="W367" i="5"/>
  <c r="U284" i="5"/>
  <c r="X284" i="5" s="1"/>
  <c r="Y284" i="5" s="1"/>
  <c r="R285" i="5"/>
  <c r="L287" i="5" a="1"/>
  <c r="L287" i="5" s="1"/>
  <c r="T286" i="5"/>
  <c r="AC281" i="5"/>
  <c r="AA282" i="5"/>
  <c r="AD281" i="5"/>
  <c r="AG302" i="5" s="1"/>
  <c r="AB281" i="5"/>
  <c r="AF327" i="4"/>
  <c r="AE329" i="4"/>
  <c r="AE330" i="4"/>
  <c r="AF328" i="4"/>
  <c r="Z283" i="4"/>
  <c r="AD281" i="4"/>
  <c r="AG302" i="4" s="1"/>
  <c r="AB281" i="4"/>
  <c r="L287" i="4" a="1"/>
  <c r="L287" i="4" s="1"/>
  <c r="T286" i="4"/>
  <c r="U284" i="4"/>
  <c r="X284" i="4" s="1"/>
  <c r="Y284" i="4" s="1"/>
  <c r="R285" i="4"/>
  <c r="V368" i="4"/>
  <c r="S284" i="4"/>
  <c r="H285" i="4"/>
  <c r="AC281" i="4"/>
  <c r="AA282" i="4"/>
  <c r="W367" i="4"/>
  <c r="Z283" i="1"/>
  <c r="V368" i="1"/>
  <c r="S284" i="1"/>
  <c r="H285" i="1"/>
  <c r="W367" i="1"/>
  <c r="AB281" i="1"/>
  <c r="AD281" i="1"/>
  <c r="AG302" i="1" s="1"/>
  <c r="AF317" i="1"/>
  <c r="AE319" i="1"/>
  <c r="U284" i="1"/>
  <c r="X284" i="1" s="1"/>
  <c r="Y284" i="1" s="1"/>
  <c r="R285" i="1"/>
  <c r="AC281" i="1"/>
  <c r="AA282" i="1"/>
  <c r="L287" i="1" a="1"/>
  <c r="L287" i="1" s="1"/>
  <c r="T286" i="1"/>
  <c r="AE320" i="1"/>
  <c r="AF318" i="1"/>
  <c r="AE356" i="11" l="1"/>
  <c r="AF354" i="11"/>
  <c r="AF353" i="11"/>
  <c r="AE355" i="11"/>
  <c r="Z284" i="11"/>
  <c r="W368" i="11"/>
  <c r="L288" i="11" a="1"/>
  <c r="L288" i="11" s="1"/>
  <c r="T287" i="11"/>
  <c r="U285" i="11"/>
  <c r="X285" i="11" s="1"/>
  <c r="Y285" i="11" s="1"/>
  <c r="R286" i="11"/>
  <c r="V369" i="11"/>
  <c r="S285" i="11"/>
  <c r="H286" i="11"/>
  <c r="AD282" i="11"/>
  <c r="AG303" i="11" s="1"/>
  <c r="AB282" i="11"/>
  <c r="AC282" i="11"/>
  <c r="AA283" i="11"/>
  <c r="AE353" i="10"/>
  <c r="AF351" i="10"/>
  <c r="AE354" i="10"/>
  <c r="AF352" i="10"/>
  <c r="Z284" i="10"/>
  <c r="R286" i="10"/>
  <c r="U285" i="10"/>
  <c r="X285" i="10" s="1"/>
  <c r="Y285" i="10" s="1"/>
  <c r="V369" i="10"/>
  <c r="S285" i="10"/>
  <c r="H286" i="10"/>
  <c r="AB282" i="10"/>
  <c r="AD282" i="10"/>
  <c r="AG303" i="10" s="1"/>
  <c r="AC282" i="10"/>
  <c r="AA283" i="10"/>
  <c r="T286" i="10"/>
  <c r="L287" i="10" a="1"/>
  <c r="L287" i="10" s="1"/>
  <c r="W368" i="10"/>
  <c r="AE352" i="9"/>
  <c r="AF350" i="9"/>
  <c r="AF351" i="9"/>
  <c r="AE353" i="9"/>
  <c r="Z284" i="9"/>
  <c r="V369" i="9"/>
  <c r="H286" i="9"/>
  <c r="S285" i="9"/>
  <c r="L287" i="9" a="1"/>
  <c r="L287" i="9" s="1"/>
  <c r="T286" i="9"/>
  <c r="AD282" i="9"/>
  <c r="AG303" i="9" s="1"/>
  <c r="AB282" i="9"/>
  <c r="AA283" i="9"/>
  <c r="AC282" i="9"/>
  <c r="R286" i="9"/>
  <c r="U285" i="9"/>
  <c r="X285" i="9" s="1"/>
  <c r="Y285" i="9" s="1"/>
  <c r="W368" i="9"/>
  <c r="AF329" i="8"/>
  <c r="AE331" i="8"/>
  <c r="AF330" i="8"/>
  <c r="AE332" i="8"/>
  <c r="Z284" i="8"/>
  <c r="T287" i="8"/>
  <c r="L288" i="8" a="1"/>
  <c r="L288" i="8" s="1"/>
  <c r="V369" i="8"/>
  <c r="H286" i="8"/>
  <c r="S285" i="8"/>
  <c r="R286" i="8"/>
  <c r="U285" i="8"/>
  <c r="X285" i="8" s="1"/>
  <c r="Y285" i="8" s="1"/>
  <c r="AA283" i="8"/>
  <c r="AC282" i="8"/>
  <c r="W368" i="8"/>
  <c r="AD282" i="8"/>
  <c r="AG303" i="8" s="1"/>
  <c r="AB282" i="8"/>
  <c r="AE331" i="7"/>
  <c r="AF329" i="7"/>
  <c r="AF330" i="7"/>
  <c r="AE332" i="7"/>
  <c r="Z284" i="7"/>
  <c r="R286" i="7"/>
  <c r="U285" i="7"/>
  <c r="X285" i="7" s="1"/>
  <c r="Y285" i="7" s="1"/>
  <c r="V369" i="7"/>
  <c r="H286" i="7"/>
  <c r="S285" i="7"/>
  <c r="L287" i="7" a="1"/>
  <c r="L287" i="7" s="1"/>
  <c r="T286" i="7"/>
  <c r="AD282" i="7"/>
  <c r="AG303" i="7" s="1"/>
  <c r="AB282" i="7"/>
  <c r="W368" i="7"/>
  <c r="AC282" i="7"/>
  <c r="AA283" i="7"/>
  <c r="AE330" i="6"/>
  <c r="AF328" i="6"/>
  <c r="AF329" i="6"/>
  <c r="AE331" i="6"/>
  <c r="Z284" i="6"/>
  <c r="V369" i="6"/>
  <c r="S285" i="6"/>
  <c r="H286" i="6"/>
  <c r="W368" i="6"/>
  <c r="R286" i="6"/>
  <c r="U285" i="6"/>
  <c r="X285" i="6" s="1"/>
  <c r="Y285" i="6" s="1"/>
  <c r="T287" i="6"/>
  <c r="L288" i="6" a="1"/>
  <c r="L288" i="6" s="1"/>
  <c r="AA283" i="6"/>
  <c r="AC282" i="6"/>
  <c r="AD282" i="6"/>
  <c r="AG303" i="6" s="1"/>
  <c r="AB282" i="6"/>
  <c r="AF320" i="5"/>
  <c r="AE322" i="5"/>
  <c r="AE321" i="5"/>
  <c r="AF319" i="5"/>
  <c r="Z284" i="5"/>
  <c r="T287" i="5"/>
  <c r="L288" i="5" a="1"/>
  <c r="L288" i="5" s="1"/>
  <c r="V369" i="5"/>
  <c r="H286" i="5"/>
  <c r="S285" i="5"/>
  <c r="R286" i="5"/>
  <c r="U285" i="5"/>
  <c r="X285" i="5" s="1"/>
  <c r="Y285" i="5" s="1"/>
  <c r="W368" i="5"/>
  <c r="AD282" i="5"/>
  <c r="AG303" i="5" s="1"/>
  <c r="AB282" i="5"/>
  <c r="AC282" i="5"/>
  <c r="AA283" i="5"/>
  <c r="AE331" i="4"/>
  <c r="AF329" i="4"/>
  <c r="AF330" i="4"/>
  <c r="AE332" i="4"/>
  <c r="Z284" i="4"/>
  <c r="AD282" i="4"/>
  <c r="AG303" i="4" s="1"/>
  <c r="AB282" i="4"/>
  <c r="V369" i="4"/>
  <c r="H286" i="4"/>
  <c r="S285" i="4"/>
  <c r="W368" i="4"/>
  <c r="U285" i="4"/>
  <c r="X285" i="4" s="1"/>
  <c r="Y285" i="4" s="1"/>
  <c r="R286" i="4"/>
  <c r="AC282" i="4"/>
  <c r="AA283" i="4"/>
  <c r="L288" i="4" a="1"/>
  <c r="L288" i="4" s="1"/>
  <c r="T287" i="4"/>
  <c r="Z284" i="1"/>
  <c r="L288" i="1" a="1"/>
  <c r="L288" i="1" s="1"/>
  <c r="T287" i="1"/>
  <c r="AD282" i="1"/>
  <c r="AG303" i="1" s="1"/>
  <c r="AB282" i="1"/>
  <c r="U285" i="1"/>
  <c r="X285" i="1" s="1"/>
  <c r="Y285" i="1" s="1"/>
  <c r="R286" i="1"/>
  <c r="AE321" i="1"/>
  <c r="AF319" i="1"/>
  <c r="V369" i="1"/>
  <c r="H286" i="1"/>
  <c r="S285" i="1"/>
  <c r="W368" i="1"/>
  <c r="AF320" i="1"/>
  <c r="AE322" i="1"/>
  <c r="AC282" i="1"/>
  <c r="AA283" i="1"/>
  <c r="AF355" i="11" l="1"/>
  <c r="AE357" i="11"/>
  <c r="AE358" i="11"/>
  <c r="AF356" i="11"/>
  <c r="Z285" i="11"/>
  <c r="W369" i="11"/>
  <c r="U286" i="11"/>
  <c r="X286" i="11" s="1"/>
  <c r="Y286" i="11" s="1"/>
  <c r="R287" i="11"/>
  <c r="L289" i="11" a="1"/>
  <c r="L289" i="11" s="1"/>
  <c r="T288" i="11"/>
  <c r="AC283" i="11"/>
  <c r="AA284" i="11"/>
  <c r="V370" i="11"/>
  <c r="H287" i="11"/>
  <c r="S286" i="11"/>
  <c r="AD283" i="11"/>
  <c r="AG304" i="11" s="1"/>
  <c r="AB283" i="11"/>
  <c r="AE356" i="10"/>
  <c r="AF354" i="10"/>
  <c r="AF353" i="10"/>
  <c r="AE355" i="10"/>
  <c r="Z285" i="10"/>
  <c r="AD283" i="10"/>
  <c r="AG304" i="10" s="1"/>
  <c r="AB283" i="10"/>
  <c r="V370" i="10"/>
  <c r="S286" i="10"/>
  <c r="H287" i="10"/>
  <c r="U286" i="10"/>
  <c r="X286" i="10" s="1"/>
  <c r="Y286" i="10" s="1"/>
  <c r="R287" i="10"/>
  <c r="W369" i="10"/>
  <c r="AC283" i="10"/>
  <c r="AA284" i="10"/>
  <c r="T287" i="10"/>
  <c r="L288" i="10" a="1"/>
  <c r="L288" i="10" s="1"/>
  <c r="AE355" i="9"/>
  <c r="AF353" i="9"/>
  <c r="AF352" i="9"/>
  <c r="AE354" i="9"/>
  <c r="Z285" i="9"/>
  <c r="V370" i="9"/>
  <c r="S286" i="9"/>
  <c r="H287" i="9"/>
  <c r="AB283" i="9"/>
  <c r="AD283" i="9"/>
  <c r="AG304" i="9" s="1"/>
  <c r="W369" i="9"/>
  <c r="R287" i="9"/>
  <c r="U286" i="9"/>
  <c r="X286" i="9" s="1"/>
  <c r="Y286" i="9" s="1"/>
  <c r="AC283" i="9"/>
  <c r="AA284" i="9"/>
  <c r="T287" i="9"/>
  <c r="L288" i="9" a="1"/>
  <c r="L288" i="9" s="1"/>
  <c r="AE334" i="8"/>
  <c r="AF332" i="8"/>
  <c r="AF331" i="8"/>
  <c r="AE333" i="8"/>
  <c r="Z285" i="8"/>
  <c r="L289" i="8" a="1"/>
  <c r="L289" i="8" s="1"/>
  <c r="T288" i="8"/>
  <c r="W369" i="8"/>
  <c r="AD283" i="8"/>
  <c r="AG304" i="8" s="1"/>
  <c r="AB283" i="8"/>
  <c r="V370" i="8"/>
  <c r="H287" i="8"/>
  <c r="S286" i="8"/>
  <c r="AA284" i="8"/>
  <c r="AC283" i="8"/>
  <c r="R287" i="8"/>
  <c r="U286" i="8"/>
  <c r="X286" i="8" s="1"/>
  <c r="Y286" i="8" s="1"/>
  <c r="AF332" i="7"/>
  <c r="AE334" i="7"/>
  <c r="AE333" i="7"/>
  <c r="AF331" i="7"/>
  <c r="Z285" i="7"/>
  <c r="T287" i="7"/>
  <c r="L288" i="7" a="1"/>
  <c r="L288" i="7" s="1"/>
  <c r="V370" i="7"/>
  <c r="H287" i="7"/>
  <c r="S286" i="7"/>
  <c r="U286" i="7"/>
  <c r="X286" i="7" s="1"/>
  <c r="Y286" i="7" s="1"/>
  <c r="R287" i="7"/>
  <c r="W369" i="7"/>
  <c r="AA284" i="7"/>
  <c r="AC283" i="7"/>
  <c r="AB283" i="7"/>
  <c r="AD283" i="7"/>
  <c r="AG304" i="7" s="1"/>
  <c r="AE333" i="6"/>
  <c r="AF331" i="6"/>
  <c r="AE332" i="6"/>
  <c r="AF330" i="6"/>
  <c r="Z285" i="6"/>
  <c r="L289" i="6" a="1"/>
  <c r="L289" i="6" s="1"/>
  <c r="T288" i="6"/>
  <c r="U286" i="6"/>
  <c r="X286" i="6" s="1"/>
  <c r="Y286" i="6" s="1"/>
  <c r="R287" i="6"/>
  <c r="AD283" i="6"/>
  <c r="AG304" i="6" s="1"/>
  <c r="AB283" i="6"/>
  <c r="AA284" i="6"/>
  <c r="AC283" i="6"/>
  <c r="V370" i="6"/>
  <c r="H287" i="6"/>
  <c r="S286" i="6"/>
  <c r="W369" i="6"/>
  <c r="AF322" i="5"/>
  <c r="AE324" i="5"/>
  <c r="AF321" i="5"/>
  <c r="AE323" i="5"/>
  <c r="Z285" i="5"/>
  <c r="L289" i="5" a="1"/>
  <c r="L289" i="5" s="1"/>
  <c r="T288" i="5"/>
  <c r="U286" i="5"/>
  <c r="X286" i="5" s="1"/>
  <c r="Y286" i="5" s="1"/>
  <c r="R287" i="5"/>
  <c r="AC283" i="5"/>
  <c r="AA284" i="5"/>
  <c r="V370" i="5"/>
  <c r="H287" i="5"/>
  <c r="S286" i="5"/>
  <c r="W369" i="5"/>
  <c r="AD283" i="5"/>
  <c r="AG304" i="5" s="1"/>
  <c r="AB283" i="5"/>
  <c r="AE334" i="4"/>
  <c r="AF332" i="4"/>
  <c r="AE333" i="4"/>
  <c r="AF331" i="4"/>
  <c r="Z285" i="4"/>
  <c r="L289" i="4" a="1"/>
  <c r="L289" i="4" s="1"/>
  <c r="T288" i="4"/>
  <c r="AD283" i="4"/>
  <c r="AG304" i="4" s="1"/>
  <c r="AB283" i="4"/>
  <c r="U286" i="4"/>
  <c r="X286" i="4" s="1"/>
  <c r="Y286" i="4" s="1"/>
  <c r="R287" i="4"/>
  <c r="W369" i="4"/>
  <c r="AC283" i="4"/>
  <c r="AA284" i="4"/>
  <c r="V370" i="4"/>
  <c r="H287" i="4"/>
  <c r="S286" i="4"/>
  <c r="Z285" i="1"/>
  <c r="AF321" i="1"/>
  <c r="AE323" i="1"/>
  <c r="W369" i="1"/>
  <c r="V370" i="1"/>
  <c r="H287" i="1"/>
  <c r="S286" i="1"/>
  <c r="U286" i="1"/>
  <c r="X286" i="1" s="1"/>
  <c r="Y286" i="1" s="1"/>
  <c r="R287" i="1"/>
  <c r="AD283" i="1"/>
  <c r="AG304" i="1" s="1"/>
  <c r="AB283" i="1"/>
  <c r="AC283" i="1"/>
  <c r="AA284" i="1"/>
  <c r="L289" i="1" a="1"/>
  <c r="L289" i="1" s="1"/>
  <c r="T288" i="1"/>
  <c r="AF322" i="1"/>
  <c r="AE324" i="1"/>
  <c r="AE360" i="11" l="1"/>
  <c r="AF358" i="11"/>
  <c r="AF357" i="11"/>
  <c r="AE359" i="11"/>
  <c r="Z286" i="11"/>
  <c r="V371" i="11"/>
  <c r="H288" i="11"/>
  <c r="S287" i="11"/>
  <c r="W370" i="11"/>
  <c r="L290" i="11" a="1"/>
  <c r="L290" i="11" s="1"/>
  <c r="T289" i="11"/>
  <c r="U287" i="11"/>
  <c r="X287" i="11" s="1"/>
  <c r="Y287" i="11" s="1"/>
  <c r="R288" i="11"/>
  <c r="AC284" i="11"/>
  <c r="AA285" i="11"/>
  <c r="AD284" i="11"/>
  <c r="AG305" i="11" s="1"/>
  <c r="AB284" i="11"/>
  <c r="AF355" i="10"/>
  <c r="AE357" i="10"/>
  <c r="AF356" i="10"/>
  <c r="AE358" i="10"/>
  <c r="Z286" i="10"/>
  <c r="W370" i="10"/>
  <c r="L289" i="10" a="1"/>
  <c r="L289" i="10" s="1"/>
  <c r="T288" i="10"/>
  <c r="AC284" i="10"/>
  <c r="AA285" i="10"/>
  <c r="U287" i="10"/>
  <c r="X287" i="10" s="1"/>
  <c r="Y287" i="10" s="1"/>
  <c r="R288" i="10"/>
  <c r="V371" i="10"/>
  <c r="H288" i="10"/>
  <c r="S287" i="10"/>
  <c r="AD284" i="10"/>
  <c r="AG305" i="10" s="1"/>
  <c r="AB284" i="10"/>
  <c r="AE356" i="9"/>
  <c r="AF354" i="9"/>
  <c r="AF355" i="9"/>
  <c r="AE357" i="9"/>
  <c r="Z286" i="9"/>
  <c r="L289" i="9" a="1"/>
  <c r="L289" i="9" s="1"/>
  <c r="T288" i="9"/>
  <c r="V371" i="9"/>
  <c r="S287" i="9"/>
  <c r="H288" i="9"/>
  <c r="W370" i="9"/>
  <c r="AD284" i="9"/>
  <c r="AG305" i="9" s="1"/>
  <c r="AB284" i="9"/>
  <c r="AC284" i="9"/>
  <c r="AA285" i="9"/>
  <c r="R288" i="9"/>
  <c r="U287" i="9"/>
  <c r="X287" i="9" s="1"/>
  <c r="Y287" i="9" s="1"/>
  <c r="AF333" i="8"/>
  <c r="AE335" i="8"/>
  <c r="AE336" i="8"/>
  <c r="AF334" i="8"/>
  <c r="Z286" i="8"/>
  <c r="U287" i="8"/>
  <c r="X287" i="8" s="1"/>
  <c r="Y287" i="8" s="1"/>
  <c r="R288" i="8"/>
  <c r="AB284" i="8"/>
  <c r="AD284" i="8"/>
  <c r="AG305" i="8" s="1"/>
  <c r="L290" i="8" a="1"/>
  <c r="L290" i="8" s="1"/>
  <c r="T289" i="8"/>
  <c r="W370" i="8"/>
  <c r="AC284" i="8"/>
  <c r="AA285" i="8"/>
  <c r="V371" i="8"/>
  <c r="S287" i="8"/>
  <c r="H288" i="8"/>
  <c r="AE335" i="7"/>
  <c r="AF333" i="7"/>
  <c r="AE336" i="7"/>
  <c r="AF334" i="7"/>
  <c r="Z286" i="7"/>
  <c r="R288" i="7"/>
  <c r="U287" i="7"/>
  <c r="X287" i="7" s="1"/>
  <c r="Y287" i="7" s="1"/>
  <c r="AD284" i="7"/>
  <c r="AG305" i="7" s="1"/>
  <c r="AB284" i="7"/>
  <c r="V371" i="7"/>
  <c r="H288" i="7"/>
  <c r="S287" i="7"/>
  <c r="W370" i="7"/>
  <c r="L289" i="7" a="1"/>
  <c r="L289" i="7" s="1"/>
  <c r="T288" i="7"/>
  <c r="AC284" i="7"/>
  <c r="AA285" i="7"/>
  <c r="AE334" i="6"/>
  <c r="AF332" i="6"/>
  <c r="AF333" i="6"/>
  <c r="AE335" i="6"/>
  <c r="Z286" i="6"/>
  <c r="V371" i="6"/>
  <c r="S287" i="6"/>
  <c r="H288" i="6"/>
  <c r="AD284" i="6"/>
  <c r="AG305" i="6" s="1"/>
  <c r="AB284" i="6"/>
  <c r="L290" i="6" a="1"/>
  <c r="L290" i="6" s="1"/>
  <c r="T289" i="6"/>
  <c r="W370" i="6"/>
  <c r="U287" i="6"/>
  <c r="X287" i="6" s="1"/>
  <c r="Y287" i="6" s="1"/>
  <c r="R288" i="6"/>
  <c r="AC284" i="6"/>
  <c r="AA285" i="6"/>
  <c r="AE325" i="5"/>
  <c r="AF323" i="5"/>
  <c r="AF324" i="5"/>
  <c r="AE326" i="5"/>
  <c r="Z286" i="5"/>
  <c r="AD284" i="5"/>
  <c r="AG305" i="5" s="1"/>
  <c r="AB284" i="5"/>
  <c r="T289" i="5"/>
  <c r="L290" i="5" a="1"/>
  <c r="L290" i="5" s="1"/>
  <c r="W370" i="5"/>
  <c r="R288" i="5"/>
  <c r="U287" i="5"/>
  <c r="X287" i="5" s="1"/>
  <c r="Y287" i="5" s="1"/>
  <c r="AC284" i="5"/>
  <c r="AA285" i="5"/>
  <c r="V371" i="5"/>
  <c r="H288" i="5"/>
  <c r="S287" i="5"/>
  <c r="AE335" i="4"/>
  <c r="AF333" i="4"/>
  <c r="AF334" i="4"/>
  <c r="AE336" i="4"/>
  <c r="Z286" i="4"/>
  <c r="W370" i="4"/>
  <c r="U287" i="4"/>
  <c r="X287" i="4" s="1"/>
  <c r="Y287" i="4" s="1"/>
  <c r="R288" i="4"/>
  <c r="AD284" i="4"/>
  <c r="AG305" i="4" s="1"/>
  <c r="AB284" i="4"/>
  <c r="V371" i="4"/>
  <c r="H288" i="4"/>
  <c r="S287" i="4"/>
  <c r="AC284" i="4"/>
  <c r="AA285" i="4"/>
  <c r="L290" i="4" a="1"/>
  <c r="L290" i="4" s="1"/>
  <c r="T289" i="4"/>
  <c r="Z286" i="1"/>
  <c r="AD284" i="1"/>
  <c r="AG305" i="1" s="1"/>
  <c r="AB284" i="1"/>
  <c r="L290" i="1" a="1"/>
  <c r="L290" i="1" s="1"/>
  <c r="T289" i="1"/>
  <c r="W370" i="1"/>
  <c r="AC284" i="1"/>
  <c r="AA285" i="1"/>
  <c r="R288" i="1"/>
  <c r="U287" i="1"/>
  <c r="X287" i="1" s="1"/>
  <c r="Y287" i="1" s="1"/>
  <c r="V371" i="1"/>
  <c r="H288" i="1"/>
  <c r="S287" i="1"/>
  <c r="AE325" i="1"/>
  <c r="AF323" i="1"/>
  <c r="AE326" i="1"/>
  <c r="AF324" i="1"/>
  <c r="AE361" i="11" l="1"/>
  <c r="AF359" i="11"/>
  <c r="AF360" i="11"/>
  <c r="AE362" i="11"/>
  <c r="Z287" i="11"/>
  <c r="AD285" i="11"/>
  <c r="AG306" i="11" s="1"/>
  <c r="AB285" i="11"/>
  <c r="U288" i="11"/>
  <c r="X288" i="11" s="1"/>
  <c r="Y288" i="11" s="1"/>
  <c r="R289" i="11"/>
  <c r="L291" i="11" a="1"/>
  <c r="L291" i="11" s="1"/>
  <c r="T290" i="11"/>
  <c r="V372" i="11"/>
  <c r="H289" i="11"/>
  <c r="S288" i="11"/>
  <c r="W371" i="11"/>
  <c r="AC285" i="11"/>
  <c r="AA286" i="11"/>
  <c r="AF358" i="10"/>
  <c r="AE360" i="10"/>
  <c r="AF357" i="10"/>
  <c r="AE359" i="10"/>
  <c r="Z287" i="10"/>
  <c r="V372" i="10"/>
  <c r="H289" i="10"/>
  <c r="S288" i="10"/>
  <c r="AD285" i="10"/>
  <c r="AG306" i="10" s="1"/>
  <c r="AB285" i="10"/>
  <c r="L290" i="10" a="1"/>
  <c r="L290" i="10" s="1"/>
  <c r="T289" i="10"/>
  <c r="U288" i="10"/>
  <c r="X288" i="10" s="1"/>
  <c r="Y288" i="10" s="1"/>
  <c r="R289" i="10"/>
  <c r="AC285" i="10"/>
  <c r="AA286" i="10"/>
  <c r="W371" i="10"/>
  <c r="AF357" i="9"/>
  <c r="AE359" i="9"/>
  <c r="AF356" i="9"/>
  <c r="AE358" i="9"/>
  <c r="Z287" i="9"/>
  <c r="W371" i="9"/>
  <c r="AD285" i="9"/>
  <c r="AG306" i="9" s="1"/>
  <c r="AB285" i="9"/>
  <c r="T289" i="9"/>
  <c r="L290" i="9" a="1"/>
  <c r="L290" i="9" s="1"/>
  <c r="U288" i="9"/>
  <c r="X288" i="9" s="1"/>
  <c r="Y288" i="9" s="1"/>
  <c r="R289" i="9"/>
  <c r="AC285" i="9"/>
  <c r="AA286" i="9"/>
  <c r="V372" i="9"/>
  <c r="S288" i="9"/>
  <c r="H289" i="9"/>
  <c r="AF336" i="8"/>
  <c r="AE338" i="8"/>
  <c r="AE337" i="8"/>
  <c r="AF335" i="8"/>
  <c r="Z287" i="8"/>
  <c r="W371" i="8"/>
  <c r="V372" i="8"/>
  <c r="H289" i="8"/>
  <c r="S288" i="8"/>
  <c r="U288" i="8"/>
  <c r="X288" i="8" s="1"/>
  <c r="Y288" i="8" s="1"/>
  <c r="R289" i="8"/>
  <c r="AD285" i="8"/>
  <c r="AG306" i="8" s="1"/>
  <c r="AB285" i="8"/>
  <c r="L291" i="8" a="1"/>
  <c r="L291" i="8" s="1"/>
  <c r="T290" i="8"/>
  <c r="AC285" i="8"/>
  <c r="AA286" i="8"/>
  <c r="AE338" i="7"/>
  <c r="AF336" i="7"/>
  <c r="AE337" i="7"/>
  <c r="AF335" i="7"/>
  <c r="Z287" i="7"/>
  <c r="AB285" i="7"/>
  <c r="AD285" i="7"/>
  <c r="AG306" i="7" s="1"/>
  <c r="V372" i="7"/>
  <c r="H289" i="7"/>
  <c r="S288" i="7"/>
  <c r="R289" i="7"/>
  <c r="U288" i="7"/>
  <c r="X288" i="7" s="1"/>
  <c r="Y288" i="7" s="1"/>
  <c r="T289" i="7"/>
  <c r="L290" i="7" a="1"/>
  <c r="L290" i="7" s="1"/>
  <c r="W371" i="7"/>
  <c r="AC285" i="7"/>
  <c r="AA286" i="7"/>
  <c r="AF335" i="6"/>
  <c r="AE337" i="6"/>
  <c r="AF334" i="6"/>
  <c r="AE336" i="6"/>
  <c r="Z287" i="6"/>
  <c r="AD285" i="6"/>
  <c r="AG306" i="6" s="1"/>
  <c r="AB285" i="6"/>
  <c r="L291" i="6" a="1"/>
  <c r="L291" i="6" s="1"/>
  <c r="T290" i="6"/>
  <c r="W371" i="6"/>
  <c r="U288" i="6"/>
  <c r="X288" i="6" s="1"/>
  <c r="Y288" i="6" s="1"/>
  <c r="R289" i="6"/>
  <c r="AA286" i="6"/>
  <c r="AC285" i="6"/>
  <c r="V372" i="6"/>
  <c r="H289" i="6"/>
  <c r="S288" i="6"/>
  <c r="AE328" i="5"/>
  <c r="AF326" i="5"/>
  <c r="AF325" i="5"/>
  <c r="AE327" i="5"/>
  <c r="Z287" i="5"/>
  <c r="AD285" i="5"/>
  <c r="AG306" i="5" s="1"/>
  <c r="AB285" i="5"/>
  <c r="V372" i="5"/>
  <c r="H289" i="5"/>
  <c r="S288" i="5"/>
  <c r="W371" i="5"/>
  <c r="R289" i="5"/>
  <c r="U288" i="5"/>
  <c r="X288" i="5" s="1"/>
  <c r="Y288" i="5" s="1"/>
  <c r="AA286" i="5"/>
  <c r="AC285" i="5"/>
  <c r="L291" i="5" a="1"/>
  <c r="L291" i="5" s="1"/>
  <c r="T290" i="5"/>
  <c r="AF336" i="4"/>
  <c r="AE338" i="4"/>
  <c r="AE337" i="4"/>
  <c r="AF335" i="4"/>
  <c r="Z287" i="4"/>
  <c r="T290" i="4"/>
  <c r="L291" i="4" a="1"/>
  <c r="L291" i="4" s="1"/>
  <c r="W371" i="4"/>
  <c r="V372" i="4"/>
  <c r="H289" i="4"/>
  <c r="S288" i="4"/>
  <c r="AD285" i="4"/>
  <c r="AG306" i="4" s="1"/>
  <c r="AB285" i="4"/>
  <c r="AC285" i="4"/>
  <c r="AA286" i="4"/>
  <c r="R289" i="4"/>
  <c r="U288" i="4"/>
  <c r="X288" i="4" s="1"/>
  <c r="Y288" i="4" s="1"/>
  <c r="Z287" i="1"/>
  <c r="AF325" i="1"/>
  <c r="AE327" i="1"/>
  <c r="W371" i="1"/>
  <c r="AD285" i="1"/>
  <c r="AG306" i="1" s="1"/>
  <c r="AB285" i="1"/>
  <c r="T290" i="1"/>
  <c r="L291" i="1" a="1"/>
  <c r="L291" i="1" s="1"/>
  <c r="AA286" i="1"/>
  <c r="AC285" i="1"/>
  <c r="V372" i="1"/>
  <c r="S288" i="1"/>
  <c r="H289" i="1"/>
  <c r="R289" i="1"/>
  <c r="U288" i="1"/>
  <c r="X288" i="1" s="1"/>
  <c r="Y288" i="1" s="1"/>
  <c r="AF326" i="1"/>
  <c r="AE328" i="1"/>
  <c r="AE364" i="11" l="1"/>
  <c r="AF362" i="11"/>
  <c r="AF361" i="11"/>
  <c r="AE363" i="11"/>
  <c r="Z288" i="11"/>
  <c r="L292" i="11" a="1"/>
  <c r="L292" i="11" s="1"/>
  <c r="T291" i="11"/>
  <c r="U289" i="11"/>
  <c r="X289" i="11" s="1"/>
  <c r="Y289" i="11" s="1"/>
  <c r="R290" i="11"/>
  <c r="AD286" i="11"/>
  <c r="AG307" i="11" s="1"/>
  <c r="AB286" i="11"/>
  <c r="V373" i="11"/>
  <c r="H290" i="11"/>
  <c r="S289" i="11"/>
  <c r="AC286" i="11"/>
  <c r="AA287" i="11"/>
  <c r="W372" i="11"/>
  <c r="AF359" i="10"/>
  <c r="AE361" i="10"/>
  <c r="AE362" i="10"/>
  <c r="AF360" i="10"/>
  <c r="Z288" i="10"/>
  <c r="AD286" i="10"/>
  <c r="AG307" i="10" s="1"/>
  <c r="AB286" i="10"/>
  <c r="U289" i="10"/>
  <c r="X289" i="10" s="1"/>
  <c r="Y289" i="10" s="1"/>
  <c r="R290" i="10"/>
  <c r="V373" i="10"/>
  <c r="H290" i="10"/>
  <c r="S289" i="10"/>
  <c r="W372" i="10"/>
  <c r="AC286" i="10"/>
  <c r="AA287" i="10"/>
  <c r="L291" i="10" a="1"/>
  <c r="L291" i="10" s="1"/>
  <c r="T290" i="10"/>
  <c r="AF358" i="9"/>
  <c r="AE360" i="9"/>
  <c r="AE361" i="9"/>
  <c r="AF359" i="9"/>
  <c r="Z288" i="9"/>
  <c r="V373" i="9"/>
  <c r="H290" i="9"/>
  <c r="S289" i="9"/>
  <c r="W372" i="9"/>
  <c r="AD286" i="9"/>
  <c r="AG307" i="9" s="1"/>
  <c r="AB286" i="9"/>
  <c r="U289" i="9"/>
  <c r="X289" i="9" s="1"/>
  <c r="Y289" i="9" s="1"/>
  <c r="R290" i="9"/>
  <c r="AC286" i="9"/>
  <c r="AA287" i="9"/>
  <c r="L291" i="9" a="1"/>
  <c r="L291" i="9" s="1"/>
  <c r="T290" i="9"/>
  <c r="AE339" i="8"/>
  <c r="AF337" i="8"/>
  <c r="AE340" i="8"/>
  <c r="AF338" i="8"/>
  <c r="Z288" i="8"/>
  <c r="AD286" i="8"/>
  <c r="AG307" i="8" s="1"/>
  <c r="AB286" i="8"/>
  <c r="T291" i="8"/>
  <c r="L292" i="8" a="1"/>
  <c r="L292" i="8" s="1"/>
  <c r="U289" i="8"/>
  <c r="X289" i="8" s="1"/>
  <c r="Y289" i="8" s="1"/>
  <c r="R290" i="8"/>
  <c r="V373" i="8"/>
  <c r="H290" i="8"/>
  <c r="S289" i="8"/>
  <c r="W372" i="8"/>
  <c r="AA287" i="8"/>
  <c r="AC286" i="8"/>
  <c r="AE339" i="7"/>
  <c r="AF337" i="7"/>
  <c r="AE340" i="7"/>
  <c r="AF338" i="7"/>
  <c r="Z288" i="7"/>
  <c r="V373" i="7"/>
  <c r="S289" i="7"/>
  <c r="H290" i="7"/>
  <c r="W372" i="7"/>
  <c r="L291" i="7" a="1"/>
  <c r="L291" i="7" s="1"/>
  <c r="T290" i="7"/>
  <c r="AA287" i="7"/>
  <c r="AC286" i="7"/>
  <c r="R290" i="7"/>
  <c r="U289" i="7"/>
  <c r="X289" i="7" s="1"/>
  <c r="Y289" i="7" s="1"/>
  <c r="AD286" i="7"/>
  <c r="AG307" i="7" s="1"/>
  <c r="AB286" i="7"/>
  <c r="AE338" i="6"/>
  <c r="AF336" i="6"/>
  <c r="AE339" i="6"/>
  <c r="AF337" i="6"/>
  <c r="Z288" i="6"/>
  <c r="AD286" i="6"/>
  <c r="AG307" i="6" s="1"/>
  <c r="AB286" i="6"/>
  <c r="R290" i="6"/>
  <c r="U289" i="6"/>
  <c r="X289" i="6" s="1"/>
  <c r="Y289" i="6" s="1"/>
  <c r="V373" i="6"/>
  <c r="H290" i="6"/>
  <c r="S289" i="6"/>
  <c r="AA287" i="6"/>
  <c r="AC286" i="6"/>
  <c r="L292" i="6" a="1"/>
  <c r="L292" i="6" s="1"/>
  <c r="T291" i="6"/>
  <c r="W372" i="6"/>
  <c r="AE329" i="5"/>
  <c r="AF327" i="5"/>
  <c r="AF328" i="5"/>
  <c r="AE330" i="5"/>
  <c r="Z288" i="5"/>
  <c r="AB286" i="5"/>
  <c r="AD286" i="5"/>
  <c r="AG307" i="5" s="1"/>
  <c r="L292" i="5" a="1"/>
  <c r="L292" i="5" s="1"/>
  <c r="T291" i="5"/>
  <c r="U289" i="5"/>
  <c r="X289" i="5" s="1"/>
  <c r="Y289" i="5" s="1"/>
  <c r="R290" i="5"/>
  <c r="AC286" i="5"/>
  <c r="AA287" i="5"/>
  <c r="V373" i="5"/>
  <c r="H290" i="5"/>
  <c r="S289" i="5"/>
  <c r="W372" i="5"/>
  <c r="AF338" i="4"/>
  <c r="AE340" i="4"/>
  <c r="AF337" i="4"/>
  <c r="AE339" i="4"/>
  <c r="Z288" i="4"/>
  <c r="R290" i="4"/>
  <c r="U289" i="4"/>
  <c r="X289" i="4" s="1"/>
  <c r="Y289" i="4" s="1"/>
  <c r="W372" i="4"/>
  <c r="AD286" i="4"/>
  <c r="AG307" i="4" s="1"/>
  <c r="AB286" i="4"/>
  <c r="V373" i="4"/>
  <c r="S289" i="4"/>
  <c r="H290" i="4"/>
  <c r="L292" i="4" a="1"/>
  <c r="L292" i="4" s="1"/>
  <c r="T291" i="4"/>
  <c r="AA287" i="4"/>
  <c r="AC286" i="4"/>
  <c r="Z288" i="1"/>
  <c r="V373" i="1"/>
  <c r="S289" i="1"/>
  <c r="H290" i="1"/>
  <c r="R290" i="1"/>
  <c r="U289" i="1"/>
  <c r="X289" i="1" s="1"/>
  <c r="Y289" i="1" s="1"/>
  <c r="L292" i="1" a="1"/>
  <c r="L292" i="1" s="1"/>
  <c r="T291" i="1"/>
  <c r="W372" i="1"/>
  <c r="AC286" i="1"/>
  <c r="AA287" i="1"/>
  <c r="AB286" i="1"/>
  <c r="AD286" i="1"/>
  <c r="AG307" i="1" s="1"/>
  <c r="AF327" i="1"/>
  <c r="AE329" i="1"/>
  <c r="AE330" i="1"/>
  <c r="AF328" i="1"/>
  <c r="AF363" i="11" l="1"/>
  <c r="AE365" i="11"/>
  <c r="AF364" i="11"/>
  <c r="AE366" i="11"/>
  <c r="Z289" i="11"/>
  <c r="R291" i="11"/>
  <c r="U290" i="11"/>
  <c r="X290" i="11" s="1"/>
  <c r="Y290" i="11" s="1"/>
  <c r="AB287" i="11"/>
  <c r="AD287" i="11"/>
  <c r="AG308" i="11" s="1"/>
  <c r="W373" i="11"/>
  <c r="T292" i="11"/>
  <c r="L293" i="11" a="1"/>
  <c r="L293" i="11" s="1"/>
  <c r="AA288" i="11"/>
  <c r="AC287" i="11"/>
  <c r="V374" i="11"/>
  <c r="H291" i="11"/>
  <c r="S290" i="11"/>
  <c r="AF362" i="10"/>
  <c r="AE364" i="10"/>
  <c r="AF361" i="10"/>
  <c r="AE363" i="10"/>
  <c r="Z289" i="10"/>
  <c r="AD287" i="10"/>
  <c r="AG308" i="10" s="1"/>
  <c r="AB287" i="10"/>
  <c r="V374" i="10"/>
  <c r="H291" i="10"/>
  <c r="S290" i="10"/>
  <c r="W373" i="10"/>
  <c r="L292" i="10" a="1"/>
  <c r="L292" i="10" s="1"/>
  <c r="T291" i="10"/>
  <c r="R291" i="10"/>
  <c r="U290" i="10"/>
  <c r="X290" i="10" s="1"/>
  <c r="Y290" i="10" s="1"/>
  <c r="AC287" i="10"/>
  <c r="AA288" i="10"/>
  <c r="AF361" i="9"/>
  <c r="AE363" i="9"/>
  <c r="AE362" i="9"/>
  <c r="AF360" i="9"/>
  <c r="Z289" i="9"/>
  <c r="L292" i="9" a="1"/>
  <c r="L292" i="9" s="1"/>
  <c r="T291" i="9"/>
  <c r="AD287" i="9"/>
  <c r="AG308" i="9" s="1"/>
  <c r="AB287" i="9"/>
  <c r="V374" i="9"/>
  <c r="H291" i="9"/>
  <c r="S290" i="9"/>
  <c r="W373" i="9"/>
  <c r="AA288" i="9"/>
  <c r="AC287" i="9"/>
  <c r="U290" i="9"/>
  <c r="X290" i="9" s="1"/>
  <c r="Y290" i="9" s="1"/>
  <c r="R291" i="9"/>
  <c r="AF340" i="8"/>
  <c r="AE342" i="8"/>
  <c r="AF339" i="8"/>
  <c r="AE341" i="8"/>
  <c r="Z289" i="8"/>
  <c r="AD287" i="8"/>
  <c r="AG308" i="8" s="1"/>
  <c r="AB287" i="8"/>
  <c r="V374" i="8"/>
  <c r="H291" i="8"/>
  <c r="S290" i="8"/>
  <c r="W373" i="8"/>
  <c r="L293" i="8" a="1"/>
  <c r="L293" i="8" s="1"/>
  <c r="T292" i="8"/>
  <c r="AC287" i="8"/>
  <c r="AA288" i="8"/>
  <c r="R291" i="8"/>
  <c r="U290" i="8"/>
  <c r="X290" i="8" s="1"/>
  <c r="Y290" i="8" s="1"/>
  <c r="AF340" i="7"/>
  <c r="AE342" i="7"/>
  <c r="AF339" i="7"/>
  <c r="AE341" i="7"/>
  <c r="Z289" i="7"/>
  <c r="V374" i="7"/>
  <c r="H291" i="7"/>
  <c r="S290" i="7"/>
  <c r="AD287" i="7"/>
  <c r="AG308" i="7" s="1"/>
  <c r="AB287" i="7"/>
  <c r="R291" i="7"/>
  <c r="U290" i="7"/>
  <c r="X290" i="7" s="1"/>
  <c r="Y290" i="7" s="1"/>
  <c r="W373" i="7"/>
  <c r="L292" i="7" a="1"/>
  <c r="L292" i="7" s="1"/>
  <c r="T291" i="7"/>
  <c r="AA288" i="7"/>
  <c r="AC287" i="7"/>
  <c r="AF339" i="6"/>
  <c r="AE341" i="6"/>
  <c r="AF338" i="6"/>
  <c r="AE340" i="6"/>
  <c r="Z289" i="6"/>
  <c r="AD287" i="6"/>
  <c r="AG308" i="6" s="1"/>
  <c r="AB287" i="6"/>
  <c r="W373" i="6"/>
  <c r="V374" i="6"/>
  <c r="S290" i="6"/>
  <c r="H291" i="6"/>
  <c r="R291" i="6"/>
  <c r="U290" i="6"/>
  <c r="X290" i="6" s="1"/>
  <c r="Y290" i="6" s="1"/>
  <c r="AA288" i="6"/>
  <c r="AC287" i="6"/>
  <c r="L293" i="6" a="1"/>
  <c r="L293" i="6" s="1"/>
  <c r="T292" i="6"/>
  <c r="AE332" i="5"/>
  <c r="AF330" i="5"/>
  <c r="AE331" i="5"/>
  <c r="AF329" i="5"/>
  <c r="AD287" i="5"/>
  <c r="AG308" i="5" s="1"/>
  <c r="AB287" i="5"/>
  <c r="L293" i="5" a="1"/>
  <c r="L293" i="5" s="1"/>
  <c r="T292" i="5"/>
  <c r="Z289" i="5"/>
  <c r="W373" i="5"/>
  <c r="V374" i="5"/>
  <c r="H291" i="5"/>
  <c r="S290" i="5"/>
  <c r="U290" i="5"/>
  <c r="X290" i="5" s="1"/>
  <c r="Y290" i="5" s="1"/>
  <c r="R291" i="5"/>
  <c r="AC287" i="5"/>
  <c r="AA288" i="5"/>
  <c r="AE342" i="4"/>
  <c r="AF340" i="4"/>
  <c r="AE341" i="4"/>
  <c r="AF339" i="4"/>
  <c r="Z289" i="4"/>
  <c r="AB287" i="4"/>
  <c r="AD287" i="4"/>
  <c r="AG308" i="4" s="1"/>
  <c r="V374" i="4"/>
  <c r="S290" i="4"/>
  <c r="H291" i="4"/>
  <c r="W373" i="4"/>
  <c r="T292" i="4"/>
  <c r="L293" i="4" a="1"/>
  <c r="L293" i="4" s="1"/>
  <c r="AA288" i="4"/>
  <c r="AC287" i="4"/>
  <c r="U290" i="4"/>
  <c r="X290" i="4" s="1"/>
  <c r="Y290" i="4" s="1"/>
  <c r="R291" i="4"/>
  <c r="Z289" i="1"/>
  <c r="W373" i="1"/>
  <c r="AD287" i="1"/>
  <c r="AG308" i="1" s="1"/>
  <c r="AB287" i="1"/>
  <c r="R291" i="1"/>
  <c r="U290" i="1"/>
  <c r="X290" i="1" s="1"/>
  <c r="Y290" i="1" s="1"/>
  <c r="AA288" i="1"/>
  <c r="AC287" i="1"/>
  <c r="T292" i="1"/>
  <c r="L293" i="1" a="1"/>
  <c r="L293" i="1" s="1"/>
  <c r="V374" i="1"/>
  <c r="H291" i="1"/>
  <c r="S290" i="1"/>
  <c r="AF330" i="1"/>
  <c r="AE332" i="1"/>
  <c r="AE331" i="1"/>
  <c r="AF329" i="1"/>
  <c r="AE368" i="11" l="1"/>
  <c r="AF366" i="11"/>
  <c r="AE367" i="11"/>
  <c r="AF365" i="11"/>
  <c r="Z290" i="11"/>
  <c r="W374" i="11"/>
  <c r="R292" i="11"/>
  <c r="U291" i="11"/>
  <c r="X291" i="11" s="1"/>
  <c r="Y291" i="11" s="1"/>
  <c r="L294" i="11" a="1"/>
  <c r="L294" i="11" s="1"/>
  <c r="T293" i="11"/>
  <c r="AA289" i="11"/>
  <c r="AC288" i="11"/>
  <c r="V375" i="11"/>
  <c r="H292" i="11"/>
  <c r="S291" i="11"/>
  <c r="AB288" i="11"/>
  <c r="AD288" i="11"/>
  <c r="AG309" i="11" s="1"/>
  <c r="AF363" i="10"/>
  <c r="AE365" i="10"/>
  <c r="AF364" i="10"/>
  <c r="AE366" i="10"/>
  <c r="Z290" i="10"/>
  <c r="AD288" i="10"/>
  <c r="AG309" i="10" s="1"/>
  <c r="AB288" i="10"/>
  <c r="T292" i="10"/>
  <c r="L293" i="10" a="1"/>
  <c r="L293" i="10" s="1"/>
  <c r="V375" i="10"/>
  <c r="S291" i="10"/>
  <c r="H292" i="10"/>
  <c r="W374" i="10"/>
  <c r="AA289" i="10"/>
  <c r="AC288" i="10"/>
  <c r="R292" i="10"/>
  <c r="U291" i="10"/>
  <c r="X291" i="10" s="1"/>
  <c r="Y291" i="10" s="1"/>
  <c r="AF362" i="9"/>
  <c r="AE364" i="9"/>
  <c r="AE365" i="9"/>
  <c r="AF363" i="9"/>
  <c r="Z290" i="9"/>
  <c r="AD288" i="9"/>
  <c r="AG309" i="9" s="1"/>
  <c r="AB288" i="9"/>
  <c r="V375" i="9"/>
  <c r="H292" i="9"/>
  <c r="S291" i="9"/>
  <c r="L293" i="9" a="1"/>
  <c r="L293" i="9" s="1"/>
  <c r="T292" i="9"/>
  <c r="R292" i="9"/>
  <c r="U291" i="9"/>
  <c r="X291" i="9" s="1"/>
  <c r="Y291" i="9" s="1"/>
  <c r="W374" i="9"/>
  <c r="AC288" i="9"/>
  <c r="AA289" i="9"/>
  <c r="AE343" i="8"/>
  <c r="AF341" i="8"/>
  <c r="AE344" i="8"/>
  <c r="AF342" i="8"/>
  <c r="Z290" i="8"/>
  <c r="W374" i="8"/>
  <c r="U291" i="8"/>
  <c r="X291" i="8" s="1"/>
  <c r="Y291" i="8" s="1"/>
  <c r="R292" i="8"/>
  <c r="L294" i="8" a="1"/>
  <c r="L294" i="8" s="1"/>
  <c r="T293" i="8"/>
  <c r="V375" i="8"/>
  <c r="S291" i="8"/>
  <c r="H292" i="8"/>
  <c r="AC288" i="8"/>
  <c r="AA289" i="8"/>
  <c r="AB288" i="8"/>
  <c r="AD288" i="8"/>
  <c r="AG309" i="8" s="1"/>
  <c r="AE343" i="7"/>
  <c r="AF341" i="7"/>
  <c r="AF342" i="7"/>
  <c r="AE344" i="7"/>
  <c r="Z290" i="7"/>
  <c r="L293" i="7" a="1"/>
  <c r="L293" i="7" s="1"/>
  <c r="T292" i="7"/>
  <c r="V375" i="7"/>
  <c r="H292" i="7"/>
  <c r="S291" i="7"/>
  <c r="W374" i="7"/>
  <c r="U291" i="7"/>
  <c r="X291" i="7" s="1"/>
  <c r="Y291" i="7" s="1"/>
  <c r="R292" i="7"/>
  <c r="AD288" i="7"/>
  <c r="AG309" i="7" s="1"/>
  <c r="AB288" i="7"/>
  <c r="AA289" i="7"/>
  <c r="AC288" i="7"/>
  <c r="AE342" i="6"/>
  <c r="AF340" i="6"/>
  <c r="AF341" i="6"/>
  <c r="AE343" i="6"/>
  <c r="Z290" i="6"/>
  <c r="R292" i="6"/>
  <c r="U291" i="6"/>
  <c r="X291" i="6" s="1"/>
  <c r="Y291" i="6" s="1"/>
  <c r="AB288" i="6"/>
  <c r="AD288" i="6"/>
  <c r="AG309" i="6" s="1"/>
  <c r="W374" i="6"/>
  <c r="T293" i="6"/>
  <c r="L294" i="6" a="1"/>
  <c r="L294" i="6" s="1"/>
  <c r="AC288" i="6"/>
  <c r="AA289" i="6"/>
  <c r="V375" i="6"/>
  <c r="S291" i="6"/>
  <c r="H292" i="6"/>
  <c r="AE333" i="5"/>
  <c r="AF331" i="5"/>
  <c r="AF332" i="5"/>
  <c r="AE334" i="5"/>
  <c r="Z290" i="5"/>
  <c r="T293" i="5"/>
  <c r="L294" i="5" a="1"/>
  <c r="L294" i="5" s="1"/>
  <c r="U291" i="5"/>
  <c r="X291" i="5" s="1"/>
  <c r="Y291" i="5" s="1"/>
  <c r="R292" i="5"/>
  <c r="AC288" i="5"/>
  <c r="AA289" i="5"/>
  <c r="AD288" i="5"/>
  <c r="AG309" i="5" s="1"/>
  <c r="AB288" i="5"/>
  <c r="V375" i="5"/>
  <c r="H292" i="5"/>
  <c r="S291" i="5"/>
  <c r="W374" i="5"/>
  <c r="AE343" i="4"/>
  <c r="AF341" i="4"/>
  <c r="AE344" i="4"/>
  <c r="AF342" i="4"/>
  <c r="Z290" i="4"/>
  <c r="U291" i="4"/>
  <c r="X291" i="4" s="1"/>
  <c r="Y291" i="4" s="1"/>
  <c r="R292" i="4"/>
  <c r="AD288" i="4"/>
  <c r="AG309" i="4" s="1"/>
  <c r="AB288" i="4"/>
  <c r="AC288" i="4"/>
  <c r="AA289" i="4"/>
  <c r="L294" i="4" a="1"/>
  <c r="L294" i="4" s="1"/>
  <c r="T293" i="4"/>
  <c r="V375" i="4"/>
  <c r="H292" i="4"/>
  <c r="S291" i="4"/>
  <c r="W374" i="4"/>
  <c r="Z290" i="1"/>
  <c r="T293" i="1"/>
  <c r="L294" i="1" a="1"/>
  <c r="L294" i="1" s="1"/>
  <c r="V375" i="1"/>
  <c r="S291" i="1"/>
  <c r="H292" i="1"/>
  <c r="W374" i="1"/>
  <c r="AC288" i="1"/>
  <c r="AA289" i="1"/>
  <c r="AB288" i="1"/>
  <c r="AD288" i="1"/>
  <c r="AG309" i="1" s="1"/>
  <c r="R292" i="1"/>
  <c r="U291" i="1"/>
  <c r="X291" i="1" s="1"/>
  <c r="Y291" i="1" s="1"/>
  <c r="AF331" i="1"/>
  <c r="AE333" i="1"/>
  <c r="AE334" i="1"/>
  <c r="AF332" i="1"/>
  <c r="AF367" i="11" l="1"/>
  <c r="AE369" i="11"/>
  <c r="AF368" i="11"/>
  <c r="AE370" i="11"/>
  <c r="Z291" i="11"/>
  <c r="L295" i="11" a="1"/>
  <c r="L295" i="11" s="1"/>
  <c r="T294" i="11"/>
  <c r="U292" i="11"/>
  <c r="X292" i="11" s="1"/>
  <c r="Y292" i="11" s="1"/>
  <c r="R293" i="11"/>
  <c r="V376" i="11"/>
  <c r="S292" i="11"/>
  <c r="H293" i="11"/>
  <c r="AC289" i="11"/>
  <c r="AA290" i="11"/>
  <c r="W375" i="11"/>
  <c r="AD289" i="11"/>
  <c r="AG310" i="11" s="1"/>
  <c r="AB289" i="11"/>
  <c r="AE368" i="10"/>
  <c r="AF366" i="10"/>
  <c r="AE367" i="10"/>
  <c r="AF365" i="10"/>
  <c r="Z291" i="10"/>
  <c r="V376" i="10"/>
  <c r="H293" i="10"/>
  <c r="S292" i="10"/>
  <c r="L294" i="10" a="1"/>
  <c r="L294" i="10" s="1"/>
  <c r="T293" i="10"/>
  <c r="U292" i="10"/>
  <c r="X292" i="10" s="1"/>
  <c r="Y292" i="10" s="1"/>
  <c r="R293" i="10"/>
  <c r="AB289" i="10"/>
  <c r="AD289" i="10"/>
  <c r="AG310" i="10" s="1"/>
  <c r="W375" i="10"/>
  <c r="AA290" i="10"/>
  <c r="AC289" i="10"/>
  <c r="AE367" i="9"/>
  <c r="AF365" i="9"/>
  <c r="AF364" i="9"/>
  <c r="AE366" i="9"/>
  <c r="Z291" i="9"/>
  <c r="AD289" i="9"/>
  <c r="AG310" i="9" s="1"/>
  <c r="AB289" i="9"/>
  <c r="R293" i="9"/>
  <c r="U292" i="9"/>
  <c r="X292" i="9" s="1"/>
  <c r="Y292" i="9" s="1"/>
  <c r="V376" i="9"/>
  <c r="H293" i="9"/>
  <c r="S292" i="9"/>
  <c r="W375" i="9"/>
  <c r="L294" i="9" a="1"/>
  <c r="L294" i="9" s="1"/>
  <c r="T293" i="9"/>
  <c r="AC289" i="9"/>
  <c r="AA290" i="9"/>
  <c r="AE346" i="8"/>
  <c r="AF344" i="8"/>
  <c r="AF343" i="8"/>
  <c r="AE345" i="8"/>
  <c r="Z291" i="8"/>
  <c r="V376" i="8"/>
  <c r="H293" i="8"/>
  <c r="S292" i="8"/>
  <c r="U292" i="8"/>
  <c r="X292" i="8" s="1"/>
  <c r="Y292" i="8" s="1"/>
  <c r="R293" i="8"/>
  <c r="AB289" i="8"/>
  <c r="AD289" i="8"/>
  <c r="AG310" i="8" s="1"/>
  <c r="W375" i="8"/>
  <c r="AC289" i="8"/>
  <c r="AA290" i="8"/>
  <c r="T294" i="8"/>
  <c r="L295" i="8" a="1"/>
  <c r="L295" i="8" s="1"/>
  <c r="AF344" i="7"/>
  <c r="AE346" i="7"/>
  <c r="AF343" i="7"/>
  <c r="AE345" i="7"/>
  <c r="Z291" i="7"/>
  <c r="R293" i="7"/>
  <c r="U292" i="7"/>
  <c r="X292" i="7" s="1"/>
  <c r="Y292" i="7" s="1"/>
  <c r="V376" i="7"/>
  <c r="H293" i="7"/>
  <c r="S292" i="7"/>
  <c r="W375" i="7"/>
  <c r="AD289" i="7"/>
  <c r="AG310" i="7" s="1"/>
  <c r="AB289" i="7"/>
  <c r="T293" i="7"/>
  <c r="L294" i="7" a="1"/>
  <c r="L294" i="7" s="1"/>
  <c r="AA290" i="7"/>
  <c r="AC289" i="7"/>
  <c r="AE345" i="6"/>
  <c r="AF343" i="6"/>
  <c r="AE344" i="6"/>
  <c r="AF342" i="6"/>
  <c r="Z291" i="6"/>
  <c r="AB289" i="6"/>
  <c r="AD289" i="6"/>
  <c r="AG310" i="6" s="1"/>
  <c r="T294" i="6"/>
  <c r="L295" i="6" a="1"/>
  <c r="L295" i="6" s="1"/>
  <c r="R293" i="6"/>
  <c r="U292" i="6"/>
  <c r="X292" i="6" s="1"/>
  <c r="Y292" i="6" s="1"/>
  <c r="AC289" i="6"/>
  <c r="AA290" i="6"/>
  <c r="V376" i="6"/>
  <c r="S292" i="6"/>
  <c r="H293" i="6"/>
  <c r="W375" i="6"/>
  <c r="AE336" i="5"/>
  <c r="AF334" i="5"/>
  <c r="AE335" i="5"/>
  <c r="AF333" i="5"/>
  <c r="Z291" i="5"/>
  <c r="W375" i="5"/>
  <c r="L295" i="5" a="1"/>
  <c r="L295" i="5" s="1"/>
  <c r="T294" i="5"/>
  <c r="AD289" i="5"/>
  <c r="AG310" i="5" s="1"/>
  <c r="AB289" i="5"/>
  <c r="V376" i="5"/>
  <c r="H293" i="5"/>
  <c r="S292" i="5"/>
  <c r="U292" i="5"/>
  <c r="X292" i="5" s="1"/>
  <c r="Y292" i="5" s="1"/>
  <c r="R293" i="5"/>
  <c r="AC289" i="5"/>
  <c r="AA290" i="5"/>
  <c r="AF344" i="4"/>
  <c r="AE346" i="4"/>
  <c r="AE345" i="4"/>
  <c r="AF343" i="4"/>
  <c r="Z291" i="4"/>
  <c r="L295" i="4" a="1"/>
  <c r="L295" i="4" s="1"/>
  <c r="T294" i="4"/>
  <c r="V376" i="4"/>
  <c r="H293" i="4"/>
  <c r="S292" i="4"/>
  <c r="AD289" i="4"/>
  <c r="AG310" i="4" s="1"/>
  <c r="AB289" i="4"/>
  <c r="R293" i="4"/>
  <c r="U292" i="4"/>
  <c r="X292" i="4" s="1"/>
  <c r="Y292" i="4" s="1"/>
  <c r="AC289" i="4"/>
  <c r="AA290" i="4"/>
  <c r="W375" i="4"/>
  <c r="Z291" i="1"/>
  <c r="U292" i="1"/>
  <c r="X292" i="1" s="1"/>
  <c r="Y292" i="1" s="1"/>
  <c r="R293" i="1"/>
  <c r="AD289" i="1"/>
  <c r="AG310" i="1" s="1"/>
  <c r="AB289" i="1"/>
  <c r="V376" i="1"/>
  <c r="S292" i="1"/>
  <c r="H293" i="1"/>
  <c r="W375" i="1"/>
  <c r="AF334" i="1"/>
  <c r="AE336" i="1"/>
  <c r="AC289" i="1"/>
  <c r="AA290" i="1"/>
  <c r="T294" i="1"/>
  <c r="L295" i="1" a="1"/>
  <c r="L295" i="1" s="1"/>
  <c r="AF333" i="1"/>
  <c r="AE335" i="1"/>
  <c r="AF370" i="11" l="1"/>
  <c r="AE372" i="11"/>
  <c r="AE371" i="11"/>
  <c r="AF369" i="11"/>
  <c r="Z292" i="11"/>
  <c r="W376" i="11"/>
  <c r="U293" i="11"/>
  <c r="X293" i="11" s="1"/>
  <c r="Y293" i="11" s="1"/>
  <c r="R294" i="11"/>
  <c r="AD290" i="11"/>
  <c r="AG311" i="11" s="1"/>
  <c r="AB290" i="11"/>
  <c r="H294" i="11"/>
  <c r="V377" i="11"/>
  <c r="S293" i="11"/>
  <c r="L296" i="11" a="1"/>
  <c r="L296" i="11" s="1"/>
  <c r="T295" i="11"/>
  <c r="AC290" i="11"/>
  <c r="AA291" i="11"/>
  <c r="AE369" i="10"/>
  <c r="AF367" i="10"/>
  <c r="AE370" i="10"/>
  <c r="AF368" i="10"/>
  <c r="Z292" i="10"/>
  <c r="L295" i="10" a="1"/>
  <c r="L295" i="10" s="1"/>
  <c r="T294" i="10"/>
  <c r="V377" i="10"/>
  <c r="H294" i="10"/>
  <c r="S293" i="10"/>
  <c r="W376" i="10"/>
  <c r="AD290" i="10"/>
  <c r="AG311" i="10" s="1"/>
  <c r="AB290" i="10"/>
  <c r="U293" i="10"/>
  <c r="X293" i="10" s="1"/>
  <c r="Y293" i="10" s="1"/>
  <c r="R294" i="10"/>
  <c r="AC290" i="10"/>
  <c r="AA291" i="10"/>
  <c r="AE368" i="9"/>
  <c r="AF366" i="9"/>
  <c r="AF367" i="9"/>
  <c r="AE369" i="9"/>
  <c r="Z292" i="9"/>
  <c r="R294" i="9"/>
  <c r="U293" i="9"/>
  <c r="X293" i="9" s="1"/>
  <c r="Y293" i="9" s="1"/>
  <c r="AD290" i="9"/>
  <c r="AG311" i="9" s="1"/>
  <c r="AB290" i="9"/>
  <c r="V377" i="9"/>
  <c r="H294" i="9"/>
  <c r="S293" i="9"/>
  <c r="L295" i="9" a="1"/>
  <c r="L295" i="9" s="1"/>
  <c r="T294" i="9"/>
  <c r="AA291" i="9"/>
  <c r="AC290" i="9"/>
  <c r="W376" i="9"/>
  <c r="AF345" i="8"/>
  <c r="AE347" i="8"/>
  <c r="AF346" i="8"/>
  <c r="AE348" i="8"/>
  <c r="Z292" i="8"/>
  <c r="AD290" i="8"/>
  <c r="AG311" i="8" s="1"/>
  <c r="AB290" i="8"/>
  <c r="T295" i="8"/>
  <c r="L296" i="8" a="1"/>
  <c r="L296" i="8" s="1"/>
  <c r="V377" i="8"/>
  <c r="H294" i="8"/>
  <c r="S293" i="8"/>
  <c r="R294" i="8"/>
  <c r="U293" i="8"/>
  <c r="X293" i="8" s="1"/>
  <c r="Y293" i="8" s="1"/>
  <c r="W376" i="8"/>
  <c r="AC290" i="8"/>
  <c r="AA291" i="8"/>
  <c r="AF345" i="7"/>
  <c r="AE347" i="7"/>
  <c r="AE348" i="7"/>
  <c r="AF346" i="7"/>
  <c r="Z292" i="7"/>
  <c r="W376" i="7"/>
  <c r="AB290" i="7"/>
  <c r="AD290" i="7"/>
  <c r="AG311" i="7" s="1"/>
  <c r="V377" i="7"/>
  <c r="S293" i="7"/>
  <c r="H294" i="7"/>
  <c r="R294" i="7"/>
  <c r="U293" i="7"/>
  <c r="X293" i="7" s="1"/>
  <c r="Y293" i="7" s="1"/>
  <c r="T294" i="7"/>
  <c r="L295" i="7" a="1"/>
  <c r="L295" i="7" s="1"/>
  <c r="AA291" i="7"/>
  <c r="AC290" i="7"/>
  <c r="AE346" i="6"/>
  <c r="AF344" i="6"/>
  <c r="AE347" i="6"/>
  <c r="AF345" i="6"/>
  <c r="Z292" i="6"/>
  <c r="AD290" i="6"/>
  <c r="AG311" i="6" s="1"/>
  <c r="AB290" i="6"/>
  <c r="W376" i="6"/>
  <c r="V377" i="6"/>
  <c r="S293" i="6"/>
  <c r="H294" i="6"/>
  <c r="U293" i="6"/>
  <c r="X293" i="6" s="1"/>
  <c r="Y293" i="6" s="1"/>
  <c r="R294" i="6"/>
  <c r="AA291" i="6"/>
  <c r="AC290" i="6"/>
  <c r="T295" i="6"/>
  <c r="L296" i="6" a="1"/>
  <c r="L296" i="6" s="1"/>
  <c r="AF335" i="5"/>
  <c r="AE337" i="5"/>
  <c r="AE338" i="5"/>
  <c r="AF336" i="5"/>
  <c r="Z292" i="5"/>
  <c r="AD290" i="5"/>
  <c r="AG311" i="5" s="1"/>
  <c r="AB290" i="5"/>
  <c r="V377" i="5"/>
  <c r="H294" i="5"/>
  <c r="S293" i="5"/>
  <c r="R294" i="5"/>
  <c r="U293" i="5"/>
  <c r="X293" i="5" s="1"/>
  <c r="Y293" i="5" s="1"/>
  <c r="W376" i="5"/>
  <c r="AA291" i="5"/>
  <c r="AC290" i="5"/>
  <c r="T295" i="5"/>
  <c r="L296" i="5" a="1"/>
  <c r="L296" i="5" s="1"/>
  <c r="AF345" i="4"/>
  <c r="AE347" i="4"/>
  <c r="AF346" i="4"/>
  <c r="AE348" i="4"/>
  <c r="Z292" i="4"/>
  <c r="U293" i="4"/>
  <c r="X293" i="4" s="1"/>
  <c r="Y293" i="4" s="1"/>
  <c r="R294" i="4"/>
  <c r="AD290" i="4"/>
  <c r="AG311" i="4" s="1"/>
  <c r="AB290" i="4"/>
  <c r="V377" i="4"/>
  <c r="H294" i="4"/>
  <c r="S293" i="4"/>
  <c r="W376" i="4"/>
  <c r="AA291" i="4"/>
  <c r="AC290" i="4"/>
  <c r="L296" i="4" a="1"/>
  <c r="L296" i="4" s="1"/>
  <c r="T295" i="4"/>
  <c r="Z292" i="1"/>
  <c r="AD290" i="1"/>
  <c r="AG311" i="1" s="1"/>
  <c r="AB290" i="1"/>
  <c r="AE338" i="1"/>
  <c r="AF336" i="1"/>
  <c r="V377" i="1"/>
  <c r="H294" i="1"/>
  <c r="S293" i="1"/>
  <c r="W376" i="1"/>
  <c r="AE337" i="1"/>
  <c r="AF335" i="1"/>
  <c r="U293" i="1"/>
  <c r="X293" i="1" s="1"/>
  <c r="Y293" i="1" s="1"/>
  <c r="R294" i="1"/>
  <c r="AA291" i="1"/>
  <c r="AC290" i="1"/>
  <c r="L296" i="1" a="1"/>
  <c r="L296" i="1" s="1"/>
  <c r="T295" i="1"/>
  <c r="AF371" i="11" l="1"/>
  <c r="AE373" i="11"/>
  <c r="AE374" i="11"/>
  <c r="AF372" i="11"/>
  <c r="Z293" i="11"/>
  <c r="U294" i="11"/>
  <c r="X294" i="11" s="1"/>
  <c r="Y294" i="11" s="1"/>
  <c r="R295" i="11"/>
  <c r="L297" i="11" a="1"/>
  <c r="L297" i="11" s="1"/>
  <c r="T296" i="11"/>
  <c r="W377" i="11"/>
  <c r="AD291" i="11"/>
  <c r="AG312" i="11" s="1"/>
  <c r="AB291" i="11"/>
  <c r="AC291" i="11"/>
  <c r="AA292" i="11"/>
  <c r="V378" i="11"/>
  <c r="H295" i="11"/>
  <c r="S294" i="11"/>
  <c r="AE372" i="10"/>
  <c r="AF370" i="10"/>
  <c r="AE371" i="10"/>
  <c r="AF369" i="10"/>
  <c r="Z293" i="10"/>
  <c r="AD291" i="10"/>
  <c r="AG312" i="10" s="1"/>
  <c r="AB291" i="10"/>
  <c r="V378" i="10"/>
  <c r="S294" i="10"/>
  <c r="H295" i="10"/>
  <c r="W377" i="10"/>
  <c r="R295" i="10"/>
  <c r="U294" i="10"/>
  <c r="X294" i="10" s="1"/>
  <c r="Y294" i="10" s="1"/>
  <c r="T295" i="10"/>
  <c r="L296" i="10" a="1"/>
  <c r="L296" i="10" s="1"/>
  <c r="AC291" i="10"/>
  <c r="AA292" i="10"/>
  <c r="AE371" i="9"/>
  <c r="AF369" i="9"/>
  <c r="AE370" i="9"/>
  <c r="AF368" i="9"/>
  <c r="Z293" i="9"/>
  <c r="L296" i="9" a="1"/>
  <c r="L296" i="9" s="1"/>
  <c r="T295" i="9"/>
  <c r="R295" i="9"/>
  <c r="U294" i="9"/>
  <c r="X294" i="9" s="1"/>
  <c r="Y294" i="9" s="1"/>
  <c r="W377" i="9"/>
  <c r="AA292" i="9"/>
  <c r="AC291" i="9"/>
  <c r="AD291" i="9"/>
  <c r="AG312" i="9" s="1"/>
  <c r="AB291" i="9"/>
  <c r="V378" i="9"/>
  <c r="S294" i="9"/>
  <c r="H295" i="9"/>
  <c r="AE350" i="8"/>
  <c r="AF348" i="8"/>
  <c r="AF347" i="8"/>
  <c r="AE349" i="8"/>
  <c r="Z293" i="8"/>
  <c r="AB291" i="8"/>
  <c r="AD291" i="8"/>
  <c r="AG312" i="8" s="1"/>
  <c r="W377" i="8"/>
  <c r="L297" i="8" a="1"/>
  <c r="L297" i="8" s="1"/>
  <c r="T296" i="8"/>
  <c r="AA292" i="8"/>
  <c r="AC291" i="8"/>
  <c r="R295" i="8"/>
  <c r="U294" i="8"/>
  <c r="X294" i="8" s="1"/>
  <c r="Y294" i="8" s="1"/>
  <c r="V378" i="8"/>
  <c r="S294" i="8"/>
  <c r="H295" i="8"/>
  <c r="AF348" i="7"/>
  <c r="AE350" i="7"/>
  <c r="AF347" i="7"/>
  <c r="AE349" i="7"/>
  <c r="Z293" i="7"/>
  <c r="AB291" i="7"/>
  <c r="AD291" i="7"/>
  <c r="AG312" i="7" s="1"/>
  <c r="T295" i="7"/>
  <c r="L296" i="7" a="1"/>
  <c r="L296" i="7" s="1"/>
  <c r="V378" i="7"/>
  <c r="H295" i="7"/>
  <c r="S294" i="7"/>
  <c r="W377" i="7"/>
  <c r="AA292" i="7"/>
  <c r="AC291" i="7"/>
  <c r="R295" i="7"/>
  <c r="U294" i="7"/>
  <c r="X294" i="7" s="1"/>
  <c r="Y294" i="7" s="1"/>
  <c r="AE349" i="6"/>
  <c r="AF347" i="6"/>
  <c r="AF346" i="6"/>
  <c r="AE348" i="6"/>
  <c r="Z293" i="6"/>
  <c r="V378" i="6"/>
  <c r="H295" i="6"/>
  <c r="S294" i="6"/>
  <c r="L297" i="6" a="1"/>
  <c r="L297" i="6" s="1"/>
  <c r="T296" i="6"/>
  <c r="U294" i="6"/>
  <c r="X294" i="6" s="1"/>
  <c r="Y294" i="6" s="1"/>
  <c r="R295" i="6"/>
  <c r="AC291" i="6"/>
  <c r="AA292" i="6"/>
  <c r="AB291" i="6"/>
  <c r="AD291" i="6"/>
  <c r="AG312" i="6" s="1"/>
  <c r="W377" i="6"/>
  <c r="AF337" i="5"/>
  <c r="AE339" i="5"/>
  <c r="AF338" i="5"/>
  <c r="AE340" i="5"/>
  <c r="Z293" i="5"/>
  <c r="L297" i="5" a="1"/>
  <c r="L297" i="5" s="1"/>
  <c r="T296" i="5"/>
  <c r="AB291" i="5"/>
  <c r="AD291" i="5"/>
  <c r="AG312" i="5" s="1"/>
  <c r="W377" i="5"/>
  <c r="U294" i="5"/>
  <c r="X294" i="5" s="1"/>
  <c r="Y294" i="5" s="1"/>
  <c r="R295" i="5"/>
  <c r="V378" i="5"/>
  <c r="H295" i="5"/>
  <c r="S294" i="5"/>
  <c r="AC291" i="5"/>
  <c r="AA292" i="5"/>
  <c r="AE349" i="4"/>
  <c r="AF347" i="4"/>
  <c r="AF348" i="4"/>
  <c r="AE350" i="4"/>
  <c r="Z293" i="4"/>
  <c r="L297" i="4" a="1"/>
  <c r="L297" i="4" s="1"/>
  <c r="T296" i="4"/>
  <c r="AB291" i="4"/>
  <c r="AD291" i="4"/>
  <c r="AG312" i="4" s="1"/>
  <c r="AC291" i="4"/>
  <c r="AA292" i="4"/>
  <c r="V378" i="4"/>
  <c r="H295" i="4"/>
  <c r="S294" i="4"/>
  <c r="W377" i="4"/>
  <c r="R295" i="4"/>
  <c r="U294" i="4"/>
  <c r="X294" i="4" s="1"/>
  <c r="Y294" i="4" s="1"/>
  <c r="Z293" i="1"/>
  <c r="U294" i="1"/>
  <c r="X294" i="1" s="1"/>
  <c r="Y294" i="1" s="1"/>
  <c r="R295" i="1"/>
  <c r="AB291" i="1"/>
  <c r="AD291" i="1"/>
  <c r="AG312" i="1" s="1"/>
  <c r="AF337" i="1"/>
  <c r="AE339" i="1"/>
  <c r="L297" i="1" a="1"/>
  <c r="L297" i="1" s="1"/>
  <c r="T296" i="1"/>
  <c r="AA292" i="1"/>
  <c r="AC291" i="1"/>
  <c r="H295" i="1"/>
  <c r="V378" i="1"/>
  <c r="S294" i="1"/>
  <c r="W377" i="1"/>
  <c r="AF338" i="1"/>
  <c r="AE340" i="1"/>
  <c r="AE376" i="11" l="1"/>
  <c r="AF374" i="11"/>
  <c r="AE375" i="11"/>
  <c r="AF373" i="11"/>
  <c r="Z294" i="11"/>
  <c r="W378" i="11"/>
  <c r="L298" i="11" a="1"/>
  <c r="L298" i="11" s="1"/>
  <c r="T297" i="11"/>
  <c r="R296" i="11"/>
  <c r="U295" i="11"/>
  <c r="X295" i="11" s="1"/>
  <c r="Y295" i="11" s="1"/>
  <c r="V379" i="11"/>
  <c r="H296" i="11"/>
  <c r="S295" i="11"/>
  <c r="AC292" i="11"/>
  <c r="AA293" i="11"/>
  <c r="AD292" i="11"/>
  <c r="AG313" i="11" s="1"/>
  <c r="AB292" i="11"/>
  <c r="AE373" i="10"/>
  <c r="AF371" i="10"/>
  <c r="AE374" i="10"/>
  <c r="AF372" i="10"/>
  <c r="Z294" i="10"/>
  <c r="AD292" i="10"/>
  <c r="AG313" i="10" s="1"/>
  <c r="AB292" i="10"/>
  <c r="W378" i="10"/>
  <c r="L297" i="10" a="1"/>
  <c r="L297" i="10" s="1"/>
  <c r="T296" i="10"/>
  <c r="V379" i="10"/>
  <c r="H296" i="10"/>
  <c r="S295" i="10"/>
  <c r="AA293" i="10"/>
  <c r="AC292" i="10"/>
  <c r="U295" i="10"/>
  <c r="X295" i="10" s="1"/>
  <c r="Y295" i="10" s="1"/>
  <c r="R296" i="10"/>
  <c r="AF370" i="9"/>
  <c r="AE372" i="9"/>
  <c r="AF371" i="9"/>
  <c r="AE373" i="9"/>
  <c r="Z294" i="9"/>
  <c r="V379" i="9"/>
  <c r="S295" i="9"/>
  <c r="H296" i="9"/>
  <c r="R296" i="9"/>
  <c r="U295" i="9"/>
  <c r="X295" i="9" s="1"/>
  <c r="Y295" i="9" s="1"/>
  <c r="T296" i="9"/>
  <c r="L297" i="9" a="1"/>
  <c r="L297" i="9" s="1"/>
  <c r="AD292" i="9"/>
  <c r="AG313" i="9" s="1"/>
  <c r="AB292" i="9"/>
  <c r="AC292" i="9"/>
  <c r="AA293" i="9"/>
  <c r="W378" i="9"/>
  <c r="AE351" i="8"/>
  <c r="AF349" i="8"/>
  <c r="AE352" i="8"/>
  <c r="AF350" i="8"/>
  <c r="Z294" i="8"/>
  <c r="V379" i="8"/>
  <c r="H296" i="8"/>
  <c r="S295" i="8"/>
  <c r="W378" i="8"/>
  <c r="U295" i="8"/>
  <c r="X295" i="8" s="1"/>
  <c r="Y295" i="8" s="1"/>
  <c r="R296" i="8"/>
  <c r="AD292" i="8"/>
  <c r="AG313" i="8" s="1"/>
  <c r="AB292" i="8"/>
  <c r="AA293" i="8"/>
  <c r="AC292" i="8"/>
  <c r="L298" i="8" a="1"/>
  <c r="L298" i="8" s="1"/>
  <c r="T297" i="8"/>
  <c r="AE351" i="7"/>
  <c r="AF349" i="7"/>
  <c r="AF350" i="7"/>
  <c r="AE352" i="7"/>
  <c r="Z294" i="7"/>
  <c r="R296" i="7"/>
  <c r="U295" i="7"/>
  <c r="X295" i="7" s="1"/>
  <c r="Y295" i="7" s="1"/>
  <c r="W378" i="7"/>
  <c r="AD292" i="7"/>
  <c r="AG313" i="7" s="1"/>
  <c r="AB292" i="7"/>
  <c r="V379" i="7"/>
  <c r="H296" i="7"/>
  <c r="S295" i="7"/>
  <c r="AA293" i="7"/>
  <c r="AC292" i="7"/>
  <c r="T296" i="7"/>
  <c r="L297" i="7" a="1"/>
  <c r="L297" i="7" s="1"/>
  <c r="AF348" i="6"/>
  <c r="AE350" i="6"/>
  <c r="AF349" i="6"/>
  <c r="AE351" i="6"/>
  <c r="Z294" i="6"/>
  <c r="V379" i="6"/>
  <c r="H296" i="6"/>
  <c r="S295" i="6"/>
  <c r="W378" i="6"/>
  <c r="L298" i="6" a="1"/>
  <c r="L298" i="6" s="1"/>
  <c r="T297" i="6"/>
  <c r="AC292" i="6"/>
  <c r="AA293" i="6"/>
  <c r="AD292" i="6"/>
  <c r="AG313" i="6" s="1"/>
  <c r="AB292" i="6"/>
  <c r="U295" i="6"/>
  <c r="X295" i="6" s="1"/>
  <c r="Y295" i="6" s="1"/>
  <c r="R296" i="6"/>
  <c r="AF340" i="5"/>
  <c r="AE342" i="5"/>
  <c r="AE341" i="5"/>
  <c r="AF339" i="5"/>
  <c r="Z294" i="5"/>
  <c r="W378" i="5"/>
  <c r="AD292" i="5"/>
  <c r="AG313" i="5" s="1"/>
  <c r="AB292" i="5"/>
  <c r="L298" i="5" a="1"/>
  <c r="L298" i="5" s="1"/>
  <c r="T297" i="5"/>
  <c r="R296" i="5"/>
  <c r="U295" i="5"/>
  <c r="X295" i="5" s="1"/>
  <c r="Y295" i="5" s="1"/>
  <c r="AC292" i="5"/>
  <c r="AA293" i="5"/>
  <c r="V379" i="5"/>
  <c r="S295" i="5"/>
  <c r="H296" i="5"/>
  <c r="AE352" i="4"/>
  <c r="AF350" i="4"/>
  <c r="AE351" i="4"/>
  <c r="AF349" i="4"/>
  <c r="Z294" i="4"/>
  <c r="AD292" i="4"/>
  <c r="AG313" i="4" s="1"/>
  <c r="AB292" i="4"/>
  <c r="V379" i="4"/>
  <c r="H296" i="4"/>
  <c r="S295" i="4"/>
  <c r="R296" i="4"/>
  <c r="U295" i="4"/>
  <c r="X295" i="4" s="1"/>
  <c r="Y295" i="4" s="1"/>
  <c r="W378" i="4"/>
  <c r="AC292" i="4"/>
  <c r="AA293" i="4"/>
  <c r="L298" i="4" a="1"/>
  <c r="L298" i="4" s="1"/>
  <c r="T297" i="4"/>
  <c r="Z294" i="1"/>
  <c r="L298" i="1" a="1"/>
  <c r="L298" i="1" s="1"/>
  <c r="T297" i="1"/>
  <c r="W378" i="1"/>
  <c r="AD292" i="1"/>
  <c r="AG313" i="1" s="1"/>
  <c r="AB292" i="1"/>
  <c r="AA293" i="1"/>
  <c r="AC292" i="1"/>
  <c r="V379" i="1"/>
  <c r="H296" i="1"/>
  <c r="S295" i="1"/>
  <c r="AF339" i="1"/>
  <c r="AE341" i="1"/>
  <c r="R296" i="1"/>
  <c r="U295" i="1"/>
  <c r="X295" i="1" s="1"/>
  <c r="Y295" i="1" s="1"/>
  <c r="AF340" i="1"/>
  <c r="AE342" i="1"/>
  <c r="AE377" i="11" l="1"/>
  <c r="AF375" i="11"/>
  <c r="AE378" i="11"/>
  <c r="AF376" i="11"/>
  <c r="Z295" i="11"/>
  <c r="R297" i="11"/>
  <c r="U296" i="11"/>
  <c r="X296" i="11" s="1"/>
  <c r="Y296" i="11" s="1"/>
  <c r="L299" i="11" a="1"/>
  <c r="L299" i="11" s="1"/>
  <c r="T298" i="11"/>
  <c r="AD293" i="11"/>
  <c r="AG314" i="11" s="1"/>
  <c r="AB293" i="11"/>
  <c r="V380" i="11"/>
  <c r="H297" i="11"/>
  <c r="S296" i="11"/>
  <c r="AA294" i="11"/>
  <c r="AC293" i="11"/>
  <c r="W379" i="11"/>
  <c r="AF374" i="10"/>
  <c r="AE376" i="10"/>
  <c r="AE375" i="10"/>
  <c r="AF373" i="10"/>
  <c r="Z295" i="10"/>
  <c r="AB293" i="10"/>
  <c r="AD293" i="10"/>
  <c r="AG314" i="10" s="1"/>
  <c r="V380" i="10"/>
  <c r="H297" i="10"/>
  <c r="S296" i="10"/>
  <c r="R297" i="10"/>
  <c r="U296" i="10"/>
  <c r="X296" i="10" s="1"/>
  <c r="Y296" i="10" s="1"/>
  <c r="W379" i="10"/>
  <c r="AA294" i="10"/>
  <c r="AC293" i="10"/>
  <c r="T297" i="10"/>
  <c r="L298" i="10" a="1"/>
  <c r="L298" i="10" s="1"/>
  <c r="AF373" i="9"/>
  <c r="AE375" i="9"/>
  <c r="AF372" i="9"/>
  <c r="AE374" i="9"/>
  <c r="Z295" i="9"/>
  <c r="AB293" i="9"/>
  <c r="AD293" i="9"/>
  <c r="AG314" i="9" s="1"/>
  <c r="V380" i="9"/>
  <c r="H297" i="9"/>
  <c r="S296" i="9"/>
  <c r="W379" i="9"/>
  <c r="T297" i="9"/>
  <c r="L298" i="9" a="1"/>
  <c r="L298" i="9" s="1"/>
  <c r="U296" i="9"/>
  <c r="X296" i="9" s="1"/>
  <c r="Y296" i="9" s="1"/>
  <c r="R297" i="9"/>
  <c r="AC293" i="9"/>
  <c r="AA294" i="9"/>
  <c r="AF352" i="8"/>
  <c r="AE354" i="8"/>
  <c r="AE353" i="8"/>
  <c r="AF351" i="8"/>
  <c r="Z295" i="8"/>
  <c r="V380" i="8"/>
  <c r="H297" i="8"/>
  <c r="S296" i="8"/>
  <c r="L299" i="8" a="1"/>
  <c r="L299" i="8" s="1"/>
  <c r="T298" i="8"/>
  <c r="W379" i="8"/>
  <c r="AD293" i="8"/>
  <c r="AG314" i="8" s="1"/>
  <c r="AB293" i="8"/>
  <c r="R297" i="8"/>
  <c r="U296" i="8"/>
  <c r="X296" i="8" s="1"/>
  <c r="Y296" i="8" s="1"/>
  <c r="AC293" i="8"/>
  <c r="AA294" i="8"/>
  <c r="AF352" i="7"/>
  <c r="AE354" i="7"/>
  <c r="AF351" i="7"/>
  <c r="AE353" i="7"/>
  <c r="Z295" i="7"/>
  <c r="T297" i="7"/>
  <c r="L298" i="7" a="1"/>
  <c r="L298" i="7" s="1"/>
  <c r="V380" i="7"/>
  <c r="S296" i="7"/>
  <c r="H297" i="7"/>
  <c r="R297" i="7"/>
  <c r="U296" i="7"/>
  <c r="X296" i="7" s="1"/>
  <c r="Y296" i="7" s="1"/>
  <c r="AC293" i="7"/>
  <c r="AA294" i="7"/>
  <c r="AD293" i="7"/>
  <c r="AG314" i="7" s="1"/>
  <c r="AB293" i="7"/>
  <c r="W379" i="7"/>
  <c r="AE353" i="6"/>
  <c r="AF351" i="6"/>
  <c r="AE352" i="6"/>
  <c r="AF350" i="6"/>
  <c r="Z295" i="6"/>
  <c r="AB293" i="6"/>
  <c r="AD293" i="6"/>
  <c r="AG314" i="6" s="1"/>
  <c r="V380" i="6"/>
  <c r="H297" i="6"/>
  <c r="S296" i="6"/>
  <c r="W379" i="6"/>
  <c r="U296" i="6"/>
  <c r="X296" i="6" s="1"/>
  <c r="Y296" i="6" s="1"/>
  <c r="R297" i="6"/>
  <c r="AC293" i="6"/>
  <c r="AA294" i="6"/>
  <c r="L299" i="6" a="1"/>
  <c r="L299" i="6" s="1"/>
  <c r="T298" i="6"/>
  <c r="AE344" i="5"/>
  <c r="AF342" i="5"/>
  <c r="AF341" i="5"/>
  <c r="AE343" i="5"/>
  <c r="Z295" i="5"/>
  <c r="W379" i="5"/>
  <c r="AD293" i="5"/>
  <c r="AG314" i="5" s="1"/>
  <c r="AB293" i="5"/>
  <c r="V380" i="5"/>
  <c r="S296" i="5"/>
  <c r="H297" i="5"/>
  <c r="U296" i="5"/>
  <c r="X296" i="5" s="1"/>
  <c r="Y296" i="5" s="1"/>
  <c r="R297" i="5"/>
  <c r="AA294" i="5"/>
  <c r="AC293" i="5"/>
  <c r="L299" i="5" a="1"/>
  <c r="L299" i="5" s="1"/>
  <c r="T298" i="5"/>
  <c r="AF351" i="4"/>
  <c r="AE353" i="4"/>
  <c r="AE354" i="4"/>
  <c r="AF352" i="4"/>
  <c r="Z295" i="4"/>
  <c r="AD293" i="4"/>
  <c r="AG314" i="4" s="1"/>
  <c r="AB293" i="4"/>
  <c r="R297" i="4"/>
  <c r="U296" i="4"/>
  <c r="X296" i="4" s="1"/>
  <c r="Y296" i="4" s="1"/>
  <c r="T298" i="4"/>
  <c r="L299" i="4" a="1"/>
  <c r="L299" i="4" s="1"/>
  <c r="W379" i="4"/>
  <c r="V380" i="4"/>
  <c r="S296" i="4"/>
  <c r="H297" i="4"/>
  <c r="AA294" i="4"/>
  <c r="AC293" i="4"/>
  <c r="Z295" i="1"/>
  <c r="R297" i="1"/>
  <c r="U296" i="1"/>
  <c r="X296" i="1" s="1"/>
  <c r="Y296" i="1" s="1"/>
  <c r="AB293" i="1"/>
  <c r="AD293" i="1"/>
  <c r="AG314" i="1" s="1"/>
  <c r="AE343" i="1"/>
  <c r="AF341" i="1"/>
  <c r="V380" i="1"/>
  <c r="H297" i="1"/>
  <c r="S296" i="1"/>
  <c r="AE344" i="1"/>
  <c r="AF342" i="1"/>
  <c r="W379" i="1"/>
  <c r="AC293" i="1"/>
  <c r="AA294" i="1"/>
  <c r="L299" i="1" a="1"/>
  <c r="L299" i="1" s="1"/>
  <c r="T298" i="1"/>
  <c r="AF378" i="11" l="1"/>
  <c r="AE380" i="11"/>
  <c r="AF377" i="11"/>
  <c r="AE379" i="11"/>
  <c r="Z296" i="11"/>
  <c r="AD294" i="11"/>
  <c r="AG315" i="11" s="1"/>
  <c r="AB294" i="11"/>
  <c r="L300" i="11" a="1"/>
  <c r="L300" i="11" s="1"/>
  <c r="T299" i="11"/>
  <c r="W380" i="11"/>
  <c r="R298" i="11"/>
  <c r="U297" i="11"/>
  <c r="X297" i="11" s="1"/>
  <c r="Y297" i="11" s="1"/>
  <c r="AA295" i="11"/>
  <c r="AC294" i="11"/>
  <c r="V381" i="11"/>
  <c r="S297" i="11"/>
  <c r="H298" i="11"/>
  <c r="AF375" i="10"/>
  <c r="AE377" i="10"/>
  <c r="AF376" i="10"/>
  <c r="AE378" i="10"/>
  <c r="Z296" i="10"/>
  <c r="L299" i="10" a="1"/>
  <c r="L299" i="10" s="1"/>
  <c r="T298" i="10"/>
  <c r="V381" i="10"/>
  <c r="H298" i="10"/>
  <c r="S297" i="10"/>
  <c r="W380" i="10"/>
  <c r="AD294" i="10"/>
  <c r="AG315" i="10" s="1"/>
  <c r="AB294" i="10"/>
  <c r="R298" i="10"/>
  <c r="U297" i="10"/>
  <c r="X297" i="10" s="1"/>
  <c r="Y297" i="10" s="1"/>
  <c r="AC294" i="10"/>
  <c r="AA295" i="10"/>
  <c r="AE376" i="9"/>
  <c r="AF374" i="9"/>
  <c r="AE377" i="9"/>
  <c r="AF375" i="9"/>
  <c r="Z296" i="9"/>
  <c r="AD294" i="9"/>
  <c r="AG315" i="9" s="1"/>
  <c r="AB294" i="9"/>
  <c r="U297" i="9"/>
  <c r="X297" i="9" s="1"/>
  <c r="Y297" i="9" s="1"/>
  <c r="R298" i="9"/>
  <c r="W380" i="9"/>
  <c r="V381" i="9"/>
  <c r="H298" i="9"/>
  <c r="S297" i="9"/>
  <c r="AC294" i="9"/>
  <c r="AA295" i="9"/>
  <c r="L299" i="9" a="1"/>
  <c r="L299" i="9" s="1"/>
  <c r="T298" i="9"/>
  <c r="AF353" i="8"/>
  <c r="AE355" i="8"/>
  <c r="AF354" i="8"/>
  <c r="AE356" i="8"/>
  <c r="Z296" i="8"/>
  <c r="AD294" i="8"/>
  <c r="AG315" i="8" s="1"/>
  <c r="AB294" i="8"/>
  <c r="V381" i="8"/>
  <c r="H298" i="8"/>
  <c r="S297" i="8"/>
  <c r="R298" i="8"/>
  <c r="U297" i="8"/>
  <c r="X297" i="8" s="1"/>
  <c r="Y297" i="8" s="1"/>
  <c r="W380" i="8"/>
  <c r="AA295" i="8"/>
  <c r="AC294" i="8"/>
  <c r="L300" i="8" a="1"/>
  <c r="L300" i="8" s="1"/>
  <c r="T299" i="8"/>
  <c r="AF353" i="7"/>
  <c r="AE355" i="7"/>
  <c r="AE356" i="7"/>
  <c r="AF354" i="7"/>
  <c r="Z296" i="7"/>
  <c r="L299" i="7" a="1"/>
  <c r="L299" i="7" s="1"/>
  <c r="T298" i="7"/>
  <c r="AD294" i="7"/>
  <c r="AG315" i="7" s="1"/>
  <c r="AB294" i="7"/>
  <c r="V381" i="7"/>
  <c r="S297" i="7"/>
  <c r="H298" i="7"/>
  <c r="W380" i="7"/>
  <c r="AC294" i="7"/>
  <c r="AA295" i="7"/>
  <c r="U297" i="7"/>
  <c r="X297" i="7" s="1"/>
  <c r="Y297" i="7" s="1"/>
  <c r="R298" i="7"/>
  <c r="AF352" i="6"/>
  <c r="AE354" i="6"/>
  <c r="AF353" i="6"/>
  <c r="AE355" i="6"/>
  <c r="Z296" i="6"/>
  <c r="L300" i="6" a="1"/>
  <c r="L300" i="6" s="1"/>
  <c r="T299" i="6"/>
  <c r="AD294" i="6"/>
  <c r="AG315" i="6" s="1"/>
  <c r="AB294" i="6"/>
  <c r="U297" i="6"/>
  <c r="X297" i="6" s="1"/>
  <c r="Y297" i="6" s="1"/>
  <c r="R298" i="6"/>
  <c r="V381" i="6"/>
  <c r="H298" i="6"/>
  <c r="S297" i="6"/>
  <c r="W380" i="6"/>
  <c r="AC294" i="6"/>
  <c r="AA295" i="6"/>
  <c r="AE345" i="5"/>
  <c r="AF343" i="5"/>
  <c r="AF344" i="5"/>
  <c r="AE346" i="5"/>
  <c r="Z296" i="5"/>
  <c r="AB294" i="5"/>
  <c r="AD294" i="5"/>
  <c r="AG315" i="5" s="1"/>
  <c r="V381" i="5"/>
  <c r="S297" i="5"/>
  <c r="H298" i="5"/>
  <c r="T299" i="5"/>
  <c r="L300" i="5" a="1"/>
  <c r="L300" i="5" s="1"/>
  <c r="R298" i="5"/>
  <c r="U297" i="5"/>
  <c r="X297" i="5" s="1"/>
  <c r="Y297" i="5" s="1"/>
  <c r="AA295" i="5"/>
  <c r="AC294" i="5"/>
  <c r="W380" i="5"/>
  <c r="AF354" i="4"/>
  <c r="AE356" i="4"/>
  <c r="AE355" i="4"/>
  <c r="AF353" i="4"/>
  <c r="Z296" i="4"/>
  <c r="V381" i="4"/>
  <c r="H298" i="4"/>
  <c r="S297" i="4"/>
  <c r="W380" i="4"/>
  <c r="U297" i="4"/>
  <c r="X297" i="4" s="1"/>
  <c r="Y297" i="4" s="1"/>
  <c r="R298" i="4"/>
  <c r="L300" i="4" a="1"/>
  <c r="L300" i="4" s="1"/>
  <c r="T299" i="4"/>
  <c r="AB294" i="4"/>
  <c r="AD294" i="4"/>
  <c r="AG315" i="4" s="1"/>
  <c r="AC294" i="4"/>
  <c r="AA295" i="4"/>
  <c r="Z296" i="1"/>
  <c r="V381" i="1"/>
  <c r="H298" i="1"/>
  <c r="S297" i="1"/>
  <c r="AE346" i="1"/>
  <c r="AF344" i="1"/>
  <c r="U297" i="1"/>
  <c r="X297" i="1" s="1"/>
  <c r="Y297" i="1" s="1"/>
  <c r="R298" i="1"/>
  <c r="W380" i="1"/>
  <c r="AE345" i="1"/>
  <c r="AF343" i="1"/>
  <c r="AA295" i="1"/>
  <c r="AC294" i="1"/>
  <c r="L300" i="1" a="1"/>
  <c r="L300" i="1" s="1"/>
  <c r="T299" i="1"/>
  <c r="AD294" i="1"/>
  <c r="AG315" i="1" s="1"/>
  <c r="AB294" i="1"/>
  <c r="AF379" i="11" l="1"/>
  <c r="AE381" i="11"/>
  <c r="AE382" i="11"/>
  <c r="AF380" i="11"/>
  <c r="Z297" i="11"/>
  <c r="V382" i="11"/>
  <c r="S298" i="11"/>
  <c r="H299" i="11"/>
  <c r="T300" i="11"/>
  <c r="L301" i="11" a="1"/>
  <c r="L301" i="11" s="1"/>
  <c r="AD295" i="11"/>
  <c r="AG316" i="11" s="1"/>
  <c r="AB295" i="11"/>
  <c r="R299" i="11"/>
  <c r="U298" i="11"/>
  <c r="X298" i="11" s="1"/>
  <c r="Y298" i="11" s="1"/>
  <c r="AA296" i="11"/>
  <c r="AC295" i="11"/>
  <c r="W381" i="11"/>
  <c r="AE380" i="10"/>
  <c r="AF378" i="10"/>
  <c r="AE379" i="10"/>
  <c r="AF377" i="10"/>
  <c r="Z297" i="10"/>
  <c r="AD295" i="10"/>
  <c r="AG316" i="10" s="1"/>
  <c r="AB295" i="10"/>
  <c r="V382" i="10"/>
  <c r="S298" i="10"/>
  <c r="H299" i="10"/>
  <c r="U298" i="10"/>
  <c r="X298" i="10" s="1"/>
  <c r="Y298" i="10" s="1"/>
  <c r="R299" i="10"/>
  <c r="W381" i="10"/>
  <c r="L300" i="10" a="1"/>
  <c r="L300" i="10" s="1"/>
  <c r="T299" i="10"/>
  <c r="AA296" i="10"/>
  <c r="AC295" i="10"/>
  <c r="AF377" i="9"/>
  <c r="AE379" i="9"/>
  <c r="AF376" i="9"/>
  <c r="AE378" i="9"/>
  <c r="Z297" i="9"/>
  <c r="L300" i="9" a="1"/>
  <c r="L300" i="9" s="1"/>
  <c r="T299" i="9"/>
  <c r="U298" i="9"/>
  <c r="X298" i="9" s="1"/>
  <c r="Y298" i="9" s="1"/>
  <c r="R299" i="9"/>
  <c r="V382" i="9"/>
  <c r="H299" i="9"/>
  <c r="S298" i="9"/>
  <c r="AB295" i="9"/>
  <c r="AD295" i="9"/>
  <c r="AG316" i="9" s="1"/>
  <c r="AA296" i="9"/>
  <c r="AC295" i="9"/>
  <c r="W381" i="9"/>
  <c r="AF356" i="8"/>
  <c r="AE358" i="8"/>
  <c r="AF355" i="8"/>
  <c r="AE357" i="8"/>
  <c r="Z297" i="8"/>
  <c r="W381" i="8"/>
  <c r="AD295" i="8"/>
  <c r="AG316" i="8" s="1"/>
  <c r="AB295" i="8"/>
  <c r="L301" i="8" a="1"/>
  <c r="L301" i="8" s="1"/>
  <c r="T300" i="8"/>
  <c r="V382" i="8"/>
  <c r="H299" i="8"/>
  <c r="S298" i="8"/>
  <c r="AA296" i="8"/>
  <c r="AC295" i="8"/>
  <c r="U298" i="8"/>
  <c r="X298" i="8" s="1"/>
  <c r="Y298" i="8" s="1"/>
  <c r="R299" i="8"/>
  <c r="AF356" i="7"/>
  <c r="AE358" i="7"/>
  <c r="AF355" i="7"/>
  <c r="AE357" i="7"/>
  <c r="Z297" i="7"/>
  <c r="AD295" i="7"/>
  <c r="AG316" i="7" s="1"/>
  <c r="AB295" i="7"/>
  <c r="U298" i="7"/>
  <c r="X298" i="7" s="1"/>
  <c r="Y298" i="7" s="1"/>
  <c r="R299" i="7"/>
  <c r="L300" i="7" a="1"/>
  <c r="L300" i="7" s="1"/>
  <c r="T299" i="7"/>
  <c r="AC295" i="7"/>
  <c r="AA296" i="7"/>
  <c r="V382" i="7"/>
  <c r="H299" i="7"/>
  <c r="S298" i="7"/>
  <c r="W381" i="7"/>
  <c r="AF354" i="6"/>
  <c r="AE356" i="6"/>
  <c r="AF355" i="6"/>
  <c r="AE357" i="6"/>
  <c r="Z297" i="6"/>
  <c r="L301" i="6" a="1"/>
  <c r="L301" i="6" s="1"/>
  <c r="T300" i="6"/>
  <c r="U298" i="6"/>
  <c r="X298" i="6" s="1"/>
  <c r="Y298" i="6" s="1"/>
  <c r="R299" i="6"/>
  <c r="AA296" i="6"/>
  <c r="AC295" i="6"/>
  <c r="AD295" i="6"/>
  <c r="AG316" i="6" s="1"/>
  <c r="AB295" i="6"/>
  <c r="V382" i="6"/>
  <c r="H299" i="6"/>
  <c r="S298" i="6"/>
  <c r="W381" i="6"/>
  <c r="AF346" i="5"/>
  <c r="AE348" i="5"/>
  <c r="AE347" i="5"/>
  <c r="AF345" i="5"/>
  <c r="Z297" i="5"/>
  <c r="AD295" i="5"/>
  <c r="AG316" i="5" s="1"/>
  <c r="AB295" i="5"/>
  <c r="L301" i="5" a="1"/>
  <c r="L301" i="5" s="1"/>
  <c r="T300" i="5"/>
  <c r="W381" i="5"/>
  <c r="AC295" i="5"/>
  <c r="AA296" i="5"/>
  <c r="U298" i="5"/>
  <c r="X298" i="5" s="1"/>
  <c r="Y298" i="5" s="1"/>
  <c r="R299" i="5"/>
  <c r="V382" i="5"/>
  <c r="S298" i="5"/>
  <c r="H299" i="5"/>
  <c r="AE357" i="4"/>
  <c r="AF355" i="4"/>
  <c r="AE358" i="4"/>
  <c r="AF356" i="4"/>
  <c r="Z297" i="4"/>
  <c r="T300" i="4"/>
  <c r="L301" i="4" a="1"/>
  <c r="L301" i="4" s="1"/>
  <c r="V382" i="4"/>
  <c r="S298" i="4"/>
  <c r="H299" i="4"/>
  <c r="AD295" i="4"/>
  <c r="AG316" i="4" s="1"/>
  <c r="AB295" i="4"/>
  <c r="W381" i="4"/>
  <c r="R299" i="4"/>
  <c r="U298" i="4"/>
  <c r="X298" i="4" s="1"/>
  <c r="Y298" i="4" s="1"/>
  <c r="AC295" i="4"/>
  <c r="AA296" i="4"/>
  <c r="Z297" i="1"/>
  <c r="T300" i="1"/>
  <c r="L301" i="1" a="1"/>
  <c r="L301" i="1" s="1"/>
  <c r="AD295" i="1"/>
  <c r="AG316" i="1" s="1"/>
  <c r="AB295" i="1"/>
  <c r="V382" i="1"/>
  <c r="H299" i="1"/>
  <c r="S298" i="1"/>
  <c r="W381" i="1"/>
  <c r="AF346" i="1"/>
  <c r="AE348" i="1"/>
  <c r="AA296" i="1"/>
  <c r="AC295" i="1"/>
  <c r="AF345" i="1"/>
  <c r="AE347" i="1"/>
  <c r="R299" i="1"/>
  <c r="U298" i="1"/>
  <c r="X298" i="1" s="1"/>
  <c r="Y298" i="1" s="1"/>
  <c r="AE384" i="11" l="1"/>
  <c r="AF384" i="11" s="1"/>
  <c r="AF382" i="11"/>
  <c r="AE383" i="11"/>
  <c r="AF381" i="11"/>
  <c r="Z298" i="11"/>
  <c r="T301" i="11"/>
  <c r="L302" i="11" a="1"/>
  <c r="L302" i="11" s="1"/>
  <c r="V383" i="11"/>
  <c r="S299" i="11"/>
  <c r="H300" i="11"/>
  <c r="AB296" i="11"/>
  <c r="AD296" i="11"/>
  <c r="AG317" i="11" s="1"/>
  <c r="R300" i="11"/>
  <c r="U299" i="11"/>
  <c r="X299" i="11" s="1"/>
  <c r="Y299" i="11" s="1"/>
  <c r="W382" i="11"/>
  <c r="AC296" i="11"/>
  <c r="AA297" i="11"/>
  <c r="AF379" i="10"/>
  <c r="AE381" i="10"/>
  <c r="AF380" i="10"/>
  <c r="AE382" i="10"/>
  <c r="Z298" i="10"/>
  <c r="L301" i="10" a="1"/>
  <c r="L301" i="10" s="1"/>
  <c r="T300" i="10"/>
  <c r="W382" i="10"/>
  <c r="AD296" i="10"/>
  <c r="AG317" i="10" s="1"/>
  <c r="AB296" i="10"/>
  <c r="AC296" i="10"/>
  <c r="AA297" i="10"/>
  <c r="R300" i="10"/>
  <c r="U299" i="10"/>
  <c r="X299" i="10" s="1"/>
  <c r="Y299" i="10" s="1"/>
  <c r="V383" i="10"/>
  <c r="H300" i="10"/>
  <c r="S299" i="10"/>
  <c r="AF378" i="9"/>
  <c r="AE380" i="9"/>
  <c r="AE381" i="9"/>
  <c r="AF379" i="9"/>
  <c r="Z298" i="9"/>
  <c r="R300" i="9"/>
  <c r="U299" i="9"/>
  <c r="X299" i="9" s="1"/>
  <c r="Y299" i="9" s="1"/>
  <c r="V383" i="9"/>
  <c r="H300" i="9"/>
  <c r="S299" i="9"/>
  <c r="L301" i="9" a="1"/>
  <c r="L301" i="9" s="1"/>
  <c r="T300" i="9"/>
  <c r="AD296" i="9"/>
  <c r="AG317" i="9" s="1"/>
  <c r="AB296" i="9"/>
  <c r="W382" i="9"/>
  <c r="AA297" i="9"/>
  <c r="AC296" i="9"/>
  <c r="AE359" i="8"/>
  <c r="AF357" i="8"/>
  <c r="AF358" i="8"/>
  <c r="AE360" i="8"/>
  <c r="Z298" i="8"/>
  <c r="R300" i="8"/>
  <c r="U299" i="8"/>
  <c r="X299" i="8" s="1"/>
  <c r="Y299" i="8" s="1"/>
  <c r="T301" i="8"/>
  <c r="L302" i="8" a="1"/>
  <c r="L302" i="8" s="1"/>
  <c r="AD296" i="8"/>
  <c r="AG317" i="8" s="1"/>
  <c r="AB296" i="8"/>
  <c r="V383" i="8"/>
  <c r="S299" i="8"/>
  <c r="H300" i="8"/>
  <c r="W382" i="8"/>
  <c r="AC296" i="8"/>
  <c r="AA297" i="8"/>
  <c r="AF357" i="7"/>
  <c r="AE359" i="7"/>
  <c r="AE360" i="7"/>
  <c r="AF358" i="7"/>
  <c r="Z298" i="7"/>
  <c r="V383" i="7"/>
  <c r="H300" i="7"/>
  <c r="S299" i="7"/>
  <c r="W382" i="7"/>
  <c r="L301" i="7" a="1"/>
  <c r="L301" i="7" s="1"/>
  <c r="T300" i="7"/>
  <c r="AB296" i="7"/>
  <c r="AD296" i="7"/>
  <c r="AG317" i="7" s="1"/>
  <c r="AC296" i="7"/>
  <c r="AA297" i="7"/>
  <c r="U299" i="7"/>
  <c r="X299" i="7" s="1"/>
  <c r="Y299" i="7" s="1"/>
  <c r="R300" i="7"/>
  <c r="AF357" i="6"/>
  <c r="AE359" i="6"/>
  <c r="AF356" i="6"/>
  <c r="AE358" i="6"/>
  <c r="Z298" i="6"/>
  <c r="T301" i="6"/>
  <c r="L302" i="6" a="1"/>
  <c r="L302" i="6" s="1"/>
  <c r="V383" i="6"/>
  <c r="H300" i="6"/>
  <c r="S299" i="6"/>
  <c r="AD296" i="6"/>
  <c r="AG317" i="6" s="1"/>
  <c r="AB296" i="6"/>
  <c r="AA297" i="6"/>
  <c r="AC296" i="6"/>
  <c r="W382" i="6"/>
  <c r="R300" i="6"/>
  <c r="U299" i="6"/>
  <c r="X299" i="6" s="1"/>
  <c r="Y299" i="6" s="1"/>
  <c r="AE350" i="5"/>
  <c r="AF348" i="5"/>
  <c r="AF347" i="5"/>
  <c r="AE349" i="5"/>
  <c r="Z298" i="5"/>
  <c r="W382" i="5"/>
  <c r="V383" i="5"/>
  <c r="S299" i="5"/>
  <c r="H300" i="5"/>
  <c r="R300" i="5"/>
  <c r="U299" i="5"/>
  <c r="X299" i="5" s="1"/>
  <c r="Y299" i="5" s="1"/>
  <c r="AD296" i="5"/>
  <c r="AG317" i="5" s="1"/>
  <c r="AB296" i="5"/>
  <c r="AC296" i="5"/>
  <c r="AA297" i="5"/>
  <c r="T301" i="5"/>
  <c r="L302" i="5" a="1"/>
  <c r="L302" i="5" s="1"/>
  <c r="AE360" i="4"/>
  <c r="AF358" i="4"/>
  <c r="AE359" i="4"/>
  <c r="AF357" i="4"/>
  <c r="Z298" i="4"/>
  <c r="AB296" i="4"/>
  <c r="AD296" i="4"/>
  <c r="AG317" i="4" s="1"/>
  <c r="U299" i="4"/>
  <c r="X299" i="4" s="1"/>
  <c r="Y299" i="4" s="1"/>
  <c r="R300" i="4"/>
  <c r="V383" i="4"/>
  <c r="S299" i="4"/>
  <c r="H300" i="4"/>
  <c r="W382" i="4"/>
  <c r="AC296" i="4"/>
  <c r="AA297" i="4"/>
  <c r="L302" i="4" a="1"/>
  <c r="L302" i="4" s="1"/>
  <c r="T301" i="4"/>
  <c r="Z298" i="1"/>
  <c r="AB296" i="1"/>
  <c r="AD296" i="1"/>
  <c r="AG317" i="1" s="1"/>
  <c r="AF348" i="1"/>
  <c r="AE350" i="1"/>
  <c r="W382" i="1"/>
  <c r="T301" i="1"/>
  <c r="L302" i="1" a="1"/>
  <c r="L302" i="1" s="1"/>
  <c r="AC296" i="1"/>
  <c r="AA297" i="1"/>
  <c r="V383" i="1"/>
  <c r="S299" i="1"/>
  <c r="H300" i="1"/>
  <c r="R300" i="1"/>
  <c r="U299" i="1"/>
  <c r="X299" i="1" s="1"/>
  <c r="Y299" i="1" s="1"/>
  <c r="AF347" i="1"/>
  <c r="AE349" i="1"/>
  <c r="AE385" i="11" l="1"/>
  <c r="AF385" i="11" s="1"/>
  <c r="AA1" i="3" s="1" a="1"/>
  <c r="AA1" i="3" s="1"/>
  <c r="AF383" i="11"/>
  <c r="Z299" i="11"/>
  <c r="V384" i="11"/>
  <c r="S300" i="11"/>
  <c r="H301" i="11"/>
  <c r="AD297" i="11"/>
  <c r="AG318" i="11" s="1"/>
  <c r="AB297" i="11"/>
  <c r="W383" i="11"/>
  <c r="T302" i="11"/>
  <c r="L303" i="11" a="1"/>
  <c r="L303" i="11" s="1"/>
  <c r="AC297" i="11"/>
  <c r="AA298" i="11"/>
  <c r="U300" i="11"/>
  <c r="X300" i="11" s="1"/>
  <c r="Y300" i="11" s="1"/>
  <c r="R301" i="11"/>
  <c r="AE384" i="10"/>
  <c r="AF384" i="10" s="1"/>
  <c r="AF382" i="10"/>
  <c r="AF381" i="10"/>
  <c r="AE383" i="10"/>
  <c r="Z299" i="10"/>
  <c r="V384" i="10"/>
  <c r="S300" i="10"/>
  <c r="H301" i="10"/>
  <c r="W383" i="10"/>
  <c r="R301" i="10"/>
  <c r="U300" i="10"/>
  <c r="X300" i="10" s="1"/>
  <c r="Y300" i="10" s="1"/>
  <c r="L302" i="10" a="1"/>
  <c r="L302" i="10" s="1"/>
  <c r="T301" i="10"/>
  <c r="AA298" i="10"/>
  <c r="AC297" i="10"/>
  <c r="AD297" i="10"/>
  <c r="AG318" i="10" s="1"/>
  <c r="AB297" i="10"/>
  <c r="AE383" i="9"/>
  <c r="AF381" i="9"/>
  <c r="AF380" i="9"/>
  <c r="AE382" i="9"/>
  <c r="Z299" i="9"/>
  <c r="AD297" i="9"/>
  <c r="AG318" i="9" s="1"/>
  <c r="AB297" i="9"/>
  <c r="W383" i="9"/>
  <c r="R301" i="9"/>
  <c r="U300" i="9"/>
  <c r="X300" i="9" s="1"/>
  <c r="Y300" i="9" s="1"/>
  <c r="V384" i="9"/>
  <c r="S300" i="9"/>
  <c r="H301" i="9"/>
  <c r="AA298" i="9"/>
  <c r="AC297" i="9"/>
  <c r="L302" i="9" a="1"/>
  <c r="L302" i="9" s="1"/>
  <c r="T301" i="9"/>
  <c r="AE362" i="8"/>
  <c r="AF360" i="8"/>
  <c r="AF359" i="8"/>
  <c r="AE361" i="8"/>
  <c r="Z299" i="8"/>
  <c r="AD297" i="8"/>
  <c r="AG318" i="8" s="1"/>
  <c r="AB297" i="8"/>
  <c r="W383" i="8"/>
  <c r="U300" i="8"/>
  <c r="X300" i="8" s="1"/>
  <c r="Y300" i="8" s="1"/>
  <c r="R301" i="8"/>
  <c r="L303" i="8" a="1"/>
  <c r="L303" i="8" s="1"/>
  <c r="T302" i="8"/>
  <c r="AA298" i="8"/>
  <c r="AC297" i="8"/>
  <c r="V384" i="8"/>
  <c r="S300" i="8"/>
  <c r="H301" i="8"/>
  <c r="AE362" i="7"/>
  <c r="AF360" i="7"/>
  <c r="AF359" i="7"/>
  <c r="AE361" i="7"/>
  <c r="Z299" i="7"/>
  <c r="U300" i="7"/>
  <c r="X300" i="7" s="1"/>
  <c r="Y300" i="7" s="1"/>
  <c r="R301" i="7"/>
  <c r="V384" i="7"/>
  <c r="H301" i="7"/>
  <c r="S300" i="7"/>
  <c r="AD297" i="7"/>
  <c r="AG318" i="7" s="1"/>
  <c r="AB297" i="7"/>
  <c r="W383" i="7"/>
  <c r="L302" i="7" a="1"/>
  <c r="L302" i="7" s="1"/>
  <c r="T301" i="7"/>
  <c r="AC297" i="7"/>
  <c r="AA298" i="7"/>
  <c r="AF358" i="6"/>
  <c r="AE360" i="6"/>
  <c r="AE361" i="6"/>
  <c r="AF359" i="6"/>
  <c r="Z299" i="6"/>
  <c r="AB297" i="6"/>
  <c r="AD297" i="6"/>
  <c r="AG318" i="6" s="1"/>
  <c r="R301" i="6"/>
  <c r="U300" i="6"/>
  <c r="X300" i="6" s="1"/>
  <c r="Y300" i="6" s="1"/>
  <c r="V384" i="6"/>
  <c r="S300" i="6"/>
  <c r="H301" i="6"/>
  <c r="W383" i="6"/>
  <c r="AC297" i="6"/>
  <c r="AA298" i="6"/>
  <c r="T302" i="6"/>
  <c r="L303" i="6" a="1"/>
  <c r="L303" i="6" s="1"/>
  <c r="AF349" i="5"/>
  <c r="AE351" i="5"/>
  <c r="AE352" i="5"/>
  <c r="AF350" i="5"/>
  <c r="Z299" i="5"/>
  <c r="AB297" i="5"/>
  <c r="AD297" i="5"/>
  <c r="AG318" i="5" s="1"/>
  <c r="V384" i="5"/>
  <c r="S300" i="5"/>
  <c r="H301" i="5"/>
  <c r="AA298" i="5"/>
  <c r="AC297" i="5"/>
  <c r="T302" i="5"/>
  <c r="L303" i="5" a="1"/>
  <c r="L303" i="5" s="1"/>
  <c r="U300" i="5"/>
  <c r="X300" i="5" s="1"/>
  <c r="Y300" i="5" s="1"/>
  <c r="R301" i="5"/>
  <c r="W383" i="5"/>
  <c r="AE361" i="4"/>
  <c r="AF359" i="4"/>
  <c r="AF360" i="4"/>
  <c r="AE362" i="4"/>
  <c r="Z299" i="4"/>
  <c r="L303" i="4" a="1"/>
  <c r="L303" i="4" s="1"/>
  <c r="T302" i="4"/>
  <c r="AD297" i="4"/>
  <c r="AG318" i="4" s="1"/>
  <c r="AB297" i="4"/>
  <c r="W383" i="4"/>
  <c r="V384" i="4"/>
  <c r="H301" i="4"/>
  <c r="S300" i="4"/>
  <c r="U300" i="4"/>
  <c r="X300" i="4" s="1"/>
  <c r="Y300" i="4" s="1"/>
  <c r="R301" i="4"/>
  <c r="AC297" i="4"/>
  <c r="AA298" i="4"/>
  <c r="Z299" i="1"/>
  <c r="U300" i="1"/>
  <c r="X300" i="1" s="1"/>
  <c r="Y300" i="1" s="1"/>
  <c r="R301" i="1"/>
  <c r="V384" i="1"/>
  <c r="S300" i="1"/>
  <c r="H301" i="1"/>
  <c r="W383" i="1"/>
  <c r="AE352" i="1"/>
  <c r="AF350" i="1"/>
  <c r="AD297" i="1"/>
  <c r="AG318" i="1" s="1"/>
  <c r="AB297" i="1"/>
  <c r="AC297" i="1"/>
  <c r="AA298" i="1"/>
  <c r="T302" i="1"/>
  <c r="L303" i="1" a="1"/>
  <c r="L303" i="1" s="1"/>
  <c r="AE351" i="1"/>
  <c r="AF349" i="1"/>
  <c r="Z300" i="11" l="1"/>
  <c r="U301" i="11"/>
  <c r="X301" i="11" s="1"/>
  <c r="Y301" i="11" s="1"/>
  <c r="R302" i="11"/>
  <c r="H302" i="11"/>
  <c r="V385" i="11"/>
  <c r="S301" i="11"/>
  <c r="L304" i="11" a="1"/>
  <c r="L304" i="11" s="1"/>
  <c r="T303" i="11"/>
  <c r="W384" i="11"/>
  <c r="AC298" i="11"/>
  <c r="AA299" i="11"/>
  <c r="AD298" i="11"/>
  <c r="AG319" i="11" s="1"/>
  <c r="AB298" i="11"/>
  <c r="AE385" i="10"/>
  <c r="AF385" i="10" s="1"/>
  <c r="X1" i="3" s="1" a="1"/>
  <c r="X1" i="3" s="1"/>
  <c r="AF383" i="10"/>
  <c r="Z300" i="10"/>
  <c r="AD298" i="10"/>
  <c r="AG319" i="10" s="1"/>
  <c r="AB298" i="10"/>
  <c r="V385" i="10"/>
  <c r="S301" i="10"/>
  <c r="H302" i="10"/>
  <c r="R302" i="10"/>
  <c r="U301" i="10"/>
  <c r="X301" i="10" s="1"/>
  <c r="Y301" i="10" s="1"/>
  <c r="W384" i="10"/>
  <c r="T302" i="10"/>
  <c r="L303" i="10" a="1"/>
  <c r="L303" i="10" s="1"/>
  <c r="AA299" i="10"/>
  <c r="AC298" i="10"/>
  <c r="AF382" i="9"/>
  <c r="AE384" i="9"/>
  <c r="AF384" i="9" s="1"/>
  <c r="AF383" i="9"/>
  <c r="AE385" i="9"/>
  <c r="AF385" i="9" s="1"/>
  <c r="U1" i="3" s="1" a="1"/>
  <c r="U1" i="3" s="1"/>
  <c r="Z300" i="9"/>
  <c r="AD298" i="9"/>
  <c r="AG319" i="9" s="1"/>
  <c r="AB298" i="9"/>
  <c r="W384" i="9"/>
  <c r="L303" i="9" a="1"/>
  <c r="L303" i="9" s="1"/>
  <c r="T302" i="9"/>
  <c r="AA299" i="9"/>
  <c r="AC298" i="9"/>
  <c r="V385" i="9"/>
  <c r="H302" i="9"/>
  <c r="S301" i="9"/>
  <c r="R302" i="9"/>
  <c r="U301" i="9"/>
  <c r="X301" i="9" s="1"/>
  <c r="Y301" i="9" s="1"/>
  <c r="AF361" i="8"/>
  <c r="AE363" i="8"/>
  <c r="AF362" i="8"/>
  <c r="AE364" i="8"/>
  <c r="Z300" i="8"/>
  <c r="W384" i="8"/>
  <c r="T303" i="8"/>
  <c r="L304" i="8" a="1"/>
  <c r="L304" i="8" s="1"/>
  <c r="AD298" i="8"/>
  <c r="AG319" i="8" s="1"/>
  <c r="AB298" i="8"/>
  <c r="AA299" i="8"/>
  <c r="AC298" i="8"/>
  <c r="V385" i="8"/>
  <c r="H302" i="8"/>
  <c r="S301" i="8"/>
  <c r="U301" i="8"/>
  <c r="X301" i="8" s="1"/>
  <c r="Y301" i="8" s="1"/>
  <c r="R302" i="8"/>
  <c r="AF361" i="7"/>
  <c r="AE363" i="7"/>
  <c r="AE364" i="7"/>
  <c r="AF362" i="7"/>
  <c r="Z300" i="7"/>
  <c r="R302" i="7"/>
  <c r="U301" i="7"/>
  <c r="X301" i="7" s="1"/>
  <c r="Y301" i="7" s="1"/>
  <c r="W384" i="7"/>
  <c r="AD298" i="7"/>
  <c r="AG319" i="7" s="1"/>
  <c r="AB298" i="7"/>
  <c r="AC298" i="7"/>
  <c r="AA299" i="7"/>
  <c r="L303" i="7" a="1"/>
  <c r="L303" i="7" s="1"/>
  <c r="T302" i="7"/>
  <c r="V385" i="7"/>
  <c r="H302" i="7"/>
  <c r="S301" i="7"/>
  <c r="AE363" i="6"/>
  <c r="AF361" i="6"/>
  <c r="AF360" i="6"/>
  <c r="AE362" i="6"/>
  <c r="Z300" i="6"/>
  <c r="T303" i="6"/>
  <c r="L304" i="6" a="1"/>
  <c r="L304" i="6" s="1"/>
  <c r="AD298" i="6"/>
  <c r="AG319" i="6" s="1"/>
  <c r="AB298" i="6"/>
  <c r="V385" i="6"/>
  <c r="S301" i="6"/>
  <c r="H302" i="6"/>
  <c r="W384" i="6"/>
  <c r="U301" i="6"/>
  <c r="X301" i="6" s="1"/>
  <c r="Y301" i="6" s="1"/>
  <c r="R302" i="6"/>
  <c r="AC298" i="6"/>
  <c r="AA299" i="6"/>
  <c r="AE354" i="5"/>
  <c r="AF352" i="5"/>
  <c r="AE353" i="5"/>
  <c r="AF351" i="5"/>
  <c r="Z300" i="5"/>
  <c r="R302" i="5"/>
  <c r="U301" i="5"/>
  <c r="X301" i="5" s="1"/>
  <c r="Y301" i="5" s="1"/>
  <c r="T303" i="5"/>
  <c r="L304" i="5" a="1"/>
  <c r="L304" i="5" s="1"/>
  <c r="V385" i="5"/>
  <c r="H302" i="5"/>
  <c r="S301" i="5"/>
  <c r="AC298" i="5"/>
  <c r="AA299" i="5"/>
  <c r="AD298" i="5"/>
  <c r="AG319" i="5" s="1"/>
  <c r="AB298" i="5"/>
  <c r="W384" i="5"/>
  <c r="AE364" i="4"/>
  <c r="AF362" i="4"/>
  <c r="AF361" i="4"/>
  <c r="AE363" i="4"/>
  <c r="Z300" i="4"/>
  <c r="V385" i="4"/>
  <c r="H302" i="4"/>
  <c r="S301" i="4"/>
  <c r="AD298" i="4"/>
  <c r="AG319" i="4" s="1"/>
  <c r="AB298" i="4"/>
  <c r="U301" i="4"/>
  <c r="X301" i="4" s="1"/>
  <c r="Y301" i="4" s="1"/>
  <c r="R302" i="4"/>
  <c r="W384" i="4"/>
  <c r="AA299" i="4"/>
  <c r="AC298" i="4"/>
  <c r="L304" i="4" a="1"/>
  <c r="L304" i="4" s="1"/>
  <c r="T303" i="4"/>
  <c r="Z300" i="1"/>
  <c r="W384" i="1"/>
  <c r="V385" i="1"/>
  <c r="H302" i="1"/>
  <c r="S301" i="1"/>
  <c r="AD298" i="1"/>
  <c r="AG319" i="1" s="1"/>
  <c r="AB298" i="1"/>
  <c r="AE354" i="1"/>
  <c r="AF352" i="1"/>
  <c r="U301" i="1"/>
  <c r="X301" i="1" s="1"/>
  <c r="Y301" i="1" s="1"/>
  <c r="R302" i="1"/>
  <c r="AE353" i="1"/>
  <c r="AF351" i="1"/>
  <c r="AC298" i="1"/>
  <c r="AA299" i="1"/>
  <c r="L304" i="1" a="1"/>
  <c r="L304" i="1" s="1"/>
  <c r="T303" i="1"/>
  <c r="Z301" i="11" l="1"/>
  <c r="AD299" i="11"/>
  <c r="AG320" i="11" s="1"/>
  <c r="AB299" i="11"/>
  <c r="W385" i="11"/>
  <c r="H303" i="11"/>
  <c r="S302" i="11"/>
  <c r="U302" i="11"/>
  <c r="X302" i="11" s="1"/>
  <c r="Y302" i="11" s="1"/>
  <c r="R303" i="11"/>
  <c r="L305" i="11" a="1"/>
  <c r="L305" i="11" s="1"/>
  <c r="T304" i="11"/>
  <c r="AC299" i="11"/>
  <c r="AA300" i="11"/>
  <c r="Z301" i="10"/>
  <c r="AB299" i="10"/>
  <c r="AD299" i="10"/>
  <c r="AG320" i="10" s="1"/>
  <c r="R303" i="10"/>
  <c r="U302" i="10"/>
  <c r="X302" i="10" s="1"/>
  <c r="Y302" i="10" s="1"/>
  <c r="W385" i="10"/>
  <c r="T303" i="10"/>
  <c r="L304" i="10" a="1"/>
  <c r="L304" i="10" s="1"/>
  <c r="S302" i="10"/>
  <c r="H303" i="10"/>
  <c r="AC299" i="10"/>
  <c r="AA300" i="10"/>
  <c r="Z301" i="9"/>
  <c r="W385" i="9"/>
  <c r="S302" i="9"/>
  <c r="H303" i="9"/>
  <c r="AB299" i="9"/>
  <c r="AD299" i="9"/>
  <c r="AG320" i="9" s="1"/>
  <c r="R303" i="9"/>
  <c r="U302" i="9"/>
  <c r="X302" i="9" s="1"/>
  <c r="Y302" i="9" s="1"/>
  <c r="AC299" i="9"/>
  <c r="AA300" i="9"/>
  <c r="T303" i="9"/>
  <c r="L304" i="9" a="1"/>
  <c r="L304" i="9" s="1"/>
  <c r="AF364" i="8"/>
  <c r="AE366" i="8"/>
  <c r="AE365" i="8"/>
  <c r="AF363" i="8"/>
  <c r="Z301" i="8"/>
  <c r="R303" i="8"/>
  <c r="U302" i="8"/>
  <c r="X302" i="8" s="1"/>
  <c r="Y302" i="8" s="1"/>
  <c r="H303" i="8"/>
  <c r="S302" i="8"/>
  <c r="T304" i="8"/>
  <c r="L305" i="8" a="1"/>
  <c r="L305" i="8" s="1"/>
  <c r="AB299" i="8"/>
  <c r="AD299" i="8"/>
  <c r="AG320" i="8" s="1"/>
  <c r="AC299" i="8"/>
  <c r="AA300" i="8"/>
  <c r="W385" i="8"/>
  <c r="AF364" i="7"/>
  <c r="AE366" i="7"/>
  <c r="AE365" i="7"/>
  <c r="AF363" i="7"/>
  <c r="Z301" i="7"/>
  <c r="AB299" i="7"/>
  <c r="AD299" i="7"/>
  <c r="AG320" i="7" s="1"/>
  <c r="H303" i="7"/>
  <c r="S302" i="7"/>
  <c r="R303" i="7"/>
  <c r="U302" i="7"/>
  <c r="X302" i="7" s="1"/>
  <c r="Y302" i="7" s="1"/>
  <c r="W385" i="7"/>
  <c r="AA300" i="7"/>
  <c r="AC299" i="7"/>
  <c r="T303" i="7"/>
  <c r="L304" i="7" a="1"/>
  <c r="L304" i="7" s="1"/>
  <c r="AE364" i="6"/>
  <c r="AF362" i="6"/>
  <c r="AF363" i="6"/>
  <c r="AE365" i="6"/>
  <c r="Z301" i="6"/>
  <c r="AD299" i="6"/>
  <c r="AG320" i="6" s="1"/>
  <c r="AB299" i="6"/>
  <c r="H303" i="6"/>
  <c r="S302" i="6"/>
  <c r="U302" i="6"/>
  <c r="X302" i="6" s="1"/>
  <c r="Y302" i="6" s="1"/>
  <c r="R303" i="6"/>
  <c r="W385" i="6"/>
  <c r="AC299" i="6"/>
  <c r="AA300" i="6"/>
  <c r="L305" i="6" a="1"/>
  <c r="L305" i="6" s="1"/>
  <c r="T304" i="6"/>
  <c r="AF353" i="5"/>
  <c r="AE355" i="5"/>
  <c r="AF354" i="5"/>
  <c r="AE356" i="5"/>
  <c r="Z301" i="5"/>
  <c r="AD299" i="5"/>
  <c r="AG320" i="5" s="1"/>
  <c r="AB299" i="5"/>
  <c r="S302" i="5"/>
  <c r="H303" i="5"/>
  <c r="L305" i="5" a="1"/>
  <c r="L305" i="5" s="1"/>
  <c r="T304" i="5"/>
  <c r="AC299" i="5"/>
  <c r="AA300" i="5"/>
  <c r="W385" i="5"/>
  <c r="U302" i="5"/>
  <c r="X302" i="5" s="1"/>
  <c r="Y302" i="5" s="1"/>
  <c r="R303" i="5"/>
  <c r="AE365" i="4"/>
  <c r="AF363" i="4"/>
  <c r="AE366" i="4"/>
  <c r="AF364" i="4"/>
  <c r="Z301" i="4"/>
  <c r="R303" i="4"/>
  <c r="U302" i="4"/>
  <c r="X302" i="4" s="1"/>
  <c r="Y302" i="4" s="1"/>
  <c r="AB299" i="4"/>
  <c r="AD299" i="4"/>
  <c r="AG320" i="4" s="1"/>
  <c r="H303" i="4"/>
  <c r="S302" i="4"/>
  <c r="AC299" i="4"/>
  <c r="AA300" i="4"/>
  <c r="L305" i="4" a="1"/>
  <c r="L305" i="4" s="1"/>
  <c r="T304" i="4"/>
  <c r="W385" i="4"/>
  <c r="Z301" i="1"/>
  <c r="U302" i="1"/>
  <c r="X302" i="1" s="1"/>
  <c r="Y302" i="1" s="1"/>
  <c r="R303" i="1"/>
  <c r="AF353" i="1"/>
  <c r="AE355" i="1"/>
  <c r="AF354" i="1"/>
  <c r="AE356" i="1"/>
  <c r="H303" i="1"/>
  <c r="S302" i="1"/>
  <c r="W385" i="1"/>
  <c r="AC299" i="1"/>
  <c r="AA300" i="1"/>
  <c r="L305" i="1" a="1"/>
  <c r="L305" i="1" s="1"/>
  <c r="T304" i="1"/>
  <c r="AD299" i="1"/>
  <c r="AG320" i="1" s="1"/>
  <c r="AB299" i="1"/>
  <c r="Z302" i="11" l="1"/>
  <c r="U303" i="11"/>
  <c r="X303" i="11" s="1"/>
  <c r="Y303" i="11" s="1"/>
  <c r="R304" i="11"/>
  <c r="L306" i="11" a="1"/>
  <c r="L306" i="11" s="1"/>
  <c r="T305" i="11"/>
  <c r="AD300" i="11"/>
  <c r="AG321" i="11" s="1"/>
  <c r="AB300" i="11"/>
  <c r="H304" i="11"/>
  <c r="S303" i="11"/>
  <c r="AA301" i="11"/>
  <c r="AC300" i="11"/>
  <c r="Z302" i="10"/>
  <c r="T304" i="10"/>
  <c r="L305" i="10" a="1"/>
  <c r="L305" i="10" s="1"/>
  <c r="S303" i="10"/>
  <c r="H304" i="10"/>
  <c r="U303" i="10"/>
  <c r="X303" i="10" s="1"/>
  <c r="Y303" i="10" s="1"/>
  <c r="R304" i="10"/>
  <c r="AD300" i="10"/>
  <c r="AG321" i="10" s="1"/>
  <c r="AB300" i="10"/>
  <c r="AC300" i="10"/>
  <c r="AA301" i="10"/>
  <c r="Z302" i="9"/>
  <c r="U303" i="9"/>
  <c r="X303" i="9" s="1"/>
  <c r="Y303" i="9" s="1"/>
  <c r="R304" i="9"/>
  <c r="AD300" i="9"/>
  <c r="AG321" i="9" s="1"/>
  <c r="AB300" i="9"/>
  <c r="T304" i="9"/>
  <c r="L305" i="9" a="1"/>
  <c r="L305" i="9" s="1"/>
  <c r="S303" i="9"/>
  <c r="H304" i="9"/>
  <c r="AC300" i="9"/>
  <c r="AA301" i="9"/>
  <c r="AF365" i="8"/>
  <c r="AE367" i="8"/>
  <c r="AF366" i="8"/>
  <c r="AE368" i="8"/>
  <c r="Z302" i="8"/>
  <c r="AD300" i="8"/>
  <c r="AG321" i="8" s="1"/>
  <c r="AB300" i="8"/>
  <c r="U303" i="8"/>
  <c r="X303" i="8" s="1"/>
  <c r="Y303" i="8" s="1"/>
  <c r="R304" i="8"/>
  <c r="L306" i="8" a="1"/>
  <c r="L306" i="8" s="1"/>
  <c r="T305" i="8"/>
  <c r="S303" i="8"/>
  <c r="H304" i="8"/>
  <c r="AA301" i="8"/>
  <c r="AC300" i="8"/>
  <c r="AE367" i="7"/>
  <c r="AF365" i="7"/>
  <c r="AE368" i="7"/>
  <c r="AF366" i="7"/>
  <c r="Z302" i="7"/>
  <c r="R304" i="7"/>
  <c r="U303" i="7"/>
  <c r="X303" i="7" s="1"/>
  <c r="Y303" i="7" s="1"/>
  <c r="AD300" i="7"/>
  <c r="AG321" i="7" s="1"/>
  <c r="AB300" i="7"/>
  <c r="AA301" i="7"/>
  <c r="AC300" i="7"/>
  <c r="T304" i="7"/>
  <c r="L305" i="7" a="1"/>
  <c r="L305" i="7" s="1"/>
  <c r="S303" i="7"/>
  <c r="H304" i="7"/>
  <c r="AE367" i="6"/>
  <c r="AF365" i="6"/>
  <c r="AE366" i="6"/>
  <c r="AF364" i="6"/>
  <c r="Z302" i="6"/>
  <c r="AD300" i="6"/>
  <c r="AG321" i="6" s="1"/>
  <c r="AB300" i="6"/>
  <c r="U303" i="6"/>
  <c r="X303" i="6" s="1"/>
  <c r="Y303" i="6" s="1"/>
  <c r="R304" i="6"/>
  <c r="L306" i="6" a="1"/>
  <c r="L306" i="6" s="1"/>
  <c r="T305" i="6"/>
  <c r="H304" i="6"/>
  <c r="S303" i="6"/>
  <c r="AC300" i="6"/>
  <c r="AA301" i="6"/>
  <c r="AE358" i="5"/>
  <c r="AF356" i="5"/>
  <c r="AE357" i="5"/>
  <c r="AF355" i="5"/>
  <c r="Z302" i="5"/>
  <c r="AD300" i="5"/>
  <c r="AG321" i="5" s="1"/>
  <c r="AB300" i="5"/>
  <c r="U303" i="5"/>
  <c r="X303" i="5" s="1"/>
  <c r="Y303" i="5" s="1"/>
  <c r="R304" i="5"/>
  <c r="H304" i="5"/>
  <c r="S303" i="5"/>
  <c r="AA301" i="5"/>
  <c r="AC300" i="5"/>
  <c r="L306" i="5" a="1"/>
  <c r="L306" i="5" s="1"/>
  <c r="T305" i="5"/>
  <c r="AE368" i="4"/>
  <c r="AF366" i="4"/>
  <c r="AF365" i="4"/>
  <c r="AE367" i="4"/>
  <c r="Z302" i="4"/>
  <c r="T305" i="4"/>
  <c r="L306" i="4" a="1"/>
  <c r="L306" i="4" s="1"/>
  <c r="AD300" i="4"/>
  <c r="AG321" i="4" s="1"/>
  <c r="AB300" i="4"/>
  <c r="H304" i="4"/>
  <c r="S303" i="4"/>
  <c r="AA301" i="4"/>
  <c r="AC300" i="4"/>
  <c r="R304" i="4"/>
  <c r="U303" i="4"/>
  <c r="X303" i="4" s="1"/>
  <c r="Y303" i="4" s="1"/>
  <c r="Z302" i="1"/>
  <c r="L306" i="1" a="1"/>
  <c r="L306" i="1" s="1"/>
  <c r="T305" i="1"/>
  <c r="AF356" i="1"/>
  <c r="AE358" i="1"/>
  <c r="U303" i="1"/>
  <c r="X303" i="1" s="1"/>
  <c r="Y303" i="1" s="1"/>
  <c r="R304" i="1"/>
  <c r="AC300" i="1"/>
  <c r="AA301" i="1"/>
  <c r="AD300" i="1"/>
  <c r="AG321" i="1" s="1"/>
  <c r="AB300" i="1"/>
  <c r="H304" i="1"/>
  <c r="S303" i="1"/>
  <c r="AF355" i="1"/>
  <c r="AE357" i="1"/>
  <c r="Z303" i="11" l="1"/>
  <c r="L307" i="11" a="1"/>
  <c r="L307" i="11" s="1"/>
  <c r="T306" i="11"/>
  <c r="U304" i="11"/>
  <c r="X304" i="11" s="1"/>
  <c r="Y304" i="11" s="1"/>
  <c r="R305" i="11"/>
  <c r="AC301" i="11"/>
  <c r="AA302" i="11"/>
  <c r="AD301" i="11"/>
  <c r="AG322" i="11" s="1"/>
  <c r="AB301" i="11"/>
  <c r="H305" i="11"/>
  <c r="S304" i="11"/>
  <c r="Z303" i="10"/>
  <c r="AD301" i="10"/>
  <c r="AG322" i="10" s="1"/>
  <c r="AB301" i="10"/>
  <c r="T305" i="10"/>
  <c r="L306" i="10" a="1"/>
  <c r="L306" i="10" s="1"/>
  <c r="U304" i="10"/>
  <c r="X304" i="10" s="1"/>
  <c r="Y304" i="10" s="1"/>
  <c r="R305" i="10"/>
  <c r="H305" i="10"/>
  <c r="S304" i="10"/>
  <c r="AA302" i="10"/>
  <c r="AC301" i="10"/>
  <c r="Z303" i="9"/>
  <c r="U304" i="9"/>
  <c r="X304" i="9" s="1"/>
  <c r="Y304" i="9" s="1"/>
  <c r="R305" i="9"/>
  <c r="H305" i="9"/>
  <c r="S304" i="9"/>
  <c r="T305" i="9"/>
  <c r="L306" i="9" a="1"/>
  <c r="L306" i="9" s="1"/>
  <c r="AC301" i="9"/>
  <c r="AA302" i="9"/>
  <c r="AD301" i="9"/>
  <c r="AG322" i="9" s="1"/>
  <c r="AB301" i="9"/>
  <c r="AF368" i="8"/>
  <c r="AE370" i="8"/>
  <c r="AF367" i="8"/>
  <c r="AE369" i="8"/>
  <c r="Z303" i="8"/>
  <c r="H305" i="8"/>
  <c r="S304" i="8"/>
  <c r="U304" i="8"/>
  <c r="X304" i="8" s="1"/>
  <c r="Y304" i="8" s="1"/>
  <c r="R305" i="8"/>
  <c r="L307" i="8" a="1"/>
  <c r="L307" i="8" s="1"/>
  <c r="T306" i="8"/>
  <c r="AA302" i="8"/>
  <c r="AC301" i="8"/>
  <c r="AD301" i="8"/>
  <c r="AG322" i="8" s="1"/>
  <c r="AB301" i="8"/>
  <c r="AF368" i="7"/>
  <c r="AE370" i="7"/>
  <c r="AF367" i="7"/>
  <c r="AE369" i="7"/>
  <c r="Z303" i="7"/>
  <c r="S304" i="7"/>
  <c r="H305" i="7"/>
  <c r="T305" i="7"/>
  <c r="L306" i="7" a="1"/>
  <c r="L306" i="7" s="1"/>
  <c r="U304" i="7"/>
  <c r="X304" i="7" s="1"/>
  <c r="Y304" i="7" s="1"/>
  <c r="R305" i="7"/>
  <c r="AD301" i="7"/>
  <c r="AG322" i="7" s="1"/>
  <c r="AB301" i="7"/>
  <c r="AC301" i="7"/>
  <c r="AA302" i="7"/>
  <c r="AE368" i="6"/>
  <c r="AF366" i="6"/>
  <c r="AF367" i="6"/>
  <c r="AE369" i="6"/>
  <c r="Z303" i="6"/>
  <c r="AD301" i="6"/>
  <c r="AG322" i="6" s="1"/>
  <c r="AB301" i="6"/>
  <c r="L307" i="6" a="1"/>
  <c r="L307" i="6" s="1"/>
  <c r="T306" i="6"/>
  <c r="H305" i="6"/>
  <c r="S304" i="6"/>
  <c r="AC301" i="6"/>
  <c r="AA302" i="6"/>
  <c r="U304" i="6"/>
  <c r="X304" i="6" s="1"/>
  <c r="Y304" i="6" s="1"/>
  <c r="R305" i="6"/>
  <c r="AE359" i="5"/>
  <c r="AF357" i="5"/>
  <c r="AF358" i="5"/>
  <c r="AE360" i="5"/>
  <c r="Z303" i="5"/>
  <c r="AD301" i="5"/>
  <c r="AG322" i="5" s="1"/>
  <c r="AB301" i="5"/>
  <c r="L307" i="5" a="1"/>
  <c r="L307" i="5" s="1"/>
  <c r="T306" i="5"/>
  <c r="H305" i="5"/>
  <c r="S304" i="5"/>
  <c r="AC301" i="5"/>
  <c r="AA302" i="5"/>
  <c r="U304" i="5"/>
  <c r="X304" i="5" s="1"/>
  <c r="Y304" i="5" s="1"/>
  <c r="R305" i="5"/>
  <c r="AF367" i="4"/>
  <c r="AE369" i="4"/>
  <c r="AF368" i="4"/>
  <c r="AE370" i="4"/>
  <c r="Z303" i="4"/>
  <c r="AD301" i="4"/>
  <c r="AG322" i="4" s="1"/>
  <c r="AB301" i="4"/>
  <c r="R305" i="4"/>
  <c r="U304" i="4"/>
  <c r="X304" i="4" s="1"/>
  <c r="Y304" i="4" s="1"/>
  <c r="H305" i="4"/>
  <c r="S304" i="4"/>
  <c r="AA302" i="4"/>
  <c r="AC301" i="4"/>
  <c r="T306" i="4"/>
  <c r="L307" i="4" a="1"/>
  <c r="L307" i="4" s="1"/>
  <c r="Z303" i="1"/>
  <c r="H305" i="1"/>
  <c r="S304" i="1"/>
  <c r="AD301" i="1"/>
  <c r="AG322" i="1" s="1"/>
  <c r="AB301" i="1"/>
  <c r="U304" i="1"/>
  <c r="X304" i="1" s="1"/>
  <c r="Y304" i="1" s="1"/>
  <c r="R305" i="1"/>
  <c r="AE359" i="1"/>
  <c r="AF357" i="1"/>
  <c r="AE360" i="1"/>
  <c r="AF358" i="1"/>
  <c r="AC301" i="1"/>
  <c r="AA302" i="1"/>
  <c r="L307" i="1" a="1"/>
  <c r="L307" i="1" s="1"/>
  <c r="T306" i="1"/>
  <c r="Z304" i="11" l="1"/>
  <c r="R306" i="11"/>
  <c r="U305" i="11"/>
  <c r="X305" i="11" s="1"/>
  <c r="Y305" i="11" s="1"/>
  <c r="AD302" i="11"/>
  <c r="AG323" i="11" s="1"/>
  <c r="AB302" i="11"/>
  <c r="L308" i="11" a="1"/>
  <c r="L308" i="11" s="1"/>
  <c r="T307" i="11"/>
  <c r="AA303" i="11"/>
  <c r="AC302" i="11"/>
  <c r="S305" i="11"/>
  <c r="H306" i="11"/>
  <c r="Z304" i="10"/>
  <c r="R306" i="10"/>
  <c r="U305" i="10"/>
  <c r="X305" i="10" s="1"/>
  <c r="Y305" i="10" s="1"/>
  <c r="AD302" i="10"/>
  <c r="AG323" i="10" s="1"/>
  <c r="AB302" i="10"/>
  <c r="H306" i="10"/>
  <c r="S305" i="10"/>
  <c r="L307" i="10" a="1"/>
  <c r="L307" i="10" s="1"/>
  <c r="T306" i="10"/>
  <c r="AC302" i="10"/>
  <c r="AA303" i="10"/>
  <c r="Z304" i="9"/>
  <c r="L307" i="9" a="1"/>
  <c r="L307" i="9" s="1"/>
  <c r="T306" i="9"/>
  <c r="H306" i="9"/>
  <c r="S305" i="9"/>
  <c r="AD302" i="9"/>
  <c r="AG323" i="9" s="1"/>
  <c r="AB302" i="9"/>
  <c r="U305" i="9"/>
  <c r="X305" i="9" s="1"/>
  <c r="Y305" i="9" s="1"/>
  <c r="R306" i="9"/>
  <c r="AC302" i="9"/>
  <c r="AA303" i="9"/>
  <c r="AF369" i="8"/>
  <c r="AE371" i="8"/>
  <c r="AF370" i="8"/>
  <c r="AE372" i="8"/>
  <c r="Z304" i="8"/>
  <c r="AB302" i="8"/>
  <c r="AD302" i="8"/>
  <c r="AG323" i="8" s="1"/>
  <c r="U305" i="8"/>
  <c r="X305" i="8" s="1"/>
  <c r="Y305" i="8" s="1"/>
  <c r="R306" i="8"/>
  <c r="H306" i="8"/>
  <c r="S305" i="8"/>
  <c r="L308" i="8" a="1"/>
  <c r="L308" i="8" s="1"/>
  <c r="T307" i="8"/>
  <c r="AA303" i="8"/>
  <c r="AC302" i="8"/>
  <c r="AF369" i="7"/>
  <c r="AE371" i="7"/>
  <c r="AF370" i="7"/>
  <c r="AE372" i="7"/>
  <c r="Z304" i="7"/>
  <c r="H306" i="7"/>
  <c r="S305" i="7"/>
  <c r="L307" i="7" a="1"/>
  <c r="L307" i="7" s="1"/>
  <c r="T306" i="7"/>
  <c r="AC302" i="7"/>
  <c r="AA303" i="7"/>
  <c r="AD302" i="7"/>
  <c r="AG323" i="7" s="1"/>
  <c r="AB302" i="7"/>
  <c r="U305" i="7"/>
  <c r="X305" i="7" s="1"/>
  <c r="Y305" i="7" s="1"/>
  <c r="R306" i="7"/>
  <c r="AE371" i="6"/>
  <c r="AF369" i="6"/>
  <c r="AF368" i="6"/>
  <c r="AE370" i="6"/>
  <c r="Z304" i="6"/>
  <c r="AD302" i="6"/>
  <c r="AG323" i="6" s="1"/>
  <c r="AB302" i="6"/>
  <c r="L308" i="6" a="1"/>
  <c r="L308" i="6" s="1"/>
  <c r="T307" i="6"/>
  <c r="AC302" i="6"/>
  <c r="AA303" i="6"/>
  <c r="U305" i="6"/>
  <c r="X305" i="6" s="1"/>
  <c r="Y305" i="6" s="1"/>
  <c r="R306" i="6"/>
  <c r="H306" i="6"/>
  <c r="S305" i="6"/>
  <c r="AE362" i="5"/>
  <c r="AF360" i="5"/>
  <c r="AF359" i="5"/>
  <c r="AE361" i="5"/>
  <c r="Z304" i="5"/>
  <c r="AD302" i="5"/>
  <c r="AG323" i="5" s="1"/>
  <c r="AB302" i="5"/>
  <c r="L308" i="5" a="1"/>
  <c r="L308" i="5" s="1"/>
  <c r="T307" i="5"/>
  <c r="AA303" i="5"/>
  <c r="AC302" i="5"/>
  <c r="U305" i="5"/>
  <c r="X305" i="5" s="1"/>
  <c r="Y305" i="5" s="1"/>
  <c r="R306" i="5"/>
  <c r="H306" i="5"/>
  <c r="S305" i="5"/>
  <c r="AF369" i="4"/>
  <c r="AE371" i="4"/>
  <c r="AF370" i="4"/>
  <c r="AE372" i="4"/>
  <c r="Z304" i="4"/>
  <c r="AB302" i="4"/>
  <c r="AD302" i="4"/>
  <c r="AG323" i="4" s="1"/>
  <c r="S305" i="4"/>
  <c r="H306" i="4"/>
  <c r="R306" i="4"/>
  <c r="U305" i="4"/>
  <c r="X305" i="4" s="1"/>
  <c r="Y305" i="4" s="1"/>
  <c r="AA303" i="4"/>
  <c r="AC302" i="4"/>
  <c r="T307" i="4"/>
  <c r="L308" i="4" a="1"/>
  <c r="L308" i="4" s="1"/>
  <c r="Z304" i="1"/>
  <c r="AD302" i="1"/>
  <c r="AG323" i="1" s="1"/>
  <c r="AB302" i="1"/>
  <c r="U305" i="1"/>
  <c r="X305" i="1" s="1"/>
  <c r="Y305" i="1" s="1"/>
  <c r="R306" i="1"/>
  <c r="L308" i="1" a="1"/>
  <c r="L308" i="1" s="1"/>
  <c r="T307" i="1"/>
  <c r="AA303" i="1"/>
  <c r="AC302" i="1"/>
  <c r="AF360" i="1"/>
  <c r="AE362" i="1"/>
  <c r="AE361" i="1"/>
  <c r="AF359" i="1"/>
  <c r="H306" i="1"/>
  <c r="S305" i="1"/>
  <c r="Z305" i="11" l="1"/>
  <c r="R307" i="11"/>
  <c r="U306" i="11"/>
  <c r="X306" i="11" s="1"/>
  <c r="Y306" i="11" s="1"/>
  <c r="T308" i="11"/>
  <c r="L309" i="11" a="1"/>
  <c r="L309" i="11" s="1"/>
  <c r="AA304" i="11"/>
  <c r="AC303" i="11"/>
  <c r="H307" i="11"/>
  <c r="S306" i="11"/>
  <c r="AD303" i="11"/>
  <c r="AG324" i="11" s="1"/>
  <c r="AB303" i="11"/>
  <c r="Z305" i="10"/>
  <c r="L308" i="10" a="1"/>
  <c r="L308" i="10" s="1"/>
  <c r="T307" i="10"/>
  <c r="H307" i="10"/>
  <c r="S306" i="10"/>
  <c r="U306" i="10"/>
  <c r="X306" i="10" s="1"/>
  <c r="Y306" i="10" s="1"/>
  <c r="R307" i="10"/>
  <c r="AC303" i="10"/>
  <c r="AA304" i="10"/>
  <c r="AD303" i="10"/>
  <c r="AG324" i="10" s="1"/>
  <c r="AB303" i="10"/>
  <c r="Z305" i="9"/>
  <c r="AD303" i="9"/>
  <c r="AG324" i="9" s="1"/>
  <c r="AB303" i="9"/>
  <c r="U306" i="9"/>
  <c r="X306" i="9" s="1"/>
  <c r="Y306" i="9" s="1"/>
  <c r="R307" i="9"/>
  <c r="H307" i="9"/>
  <c r="S306" i="9"/>
  <c r="L308" i="9" a="1"/>
  <c r="L308" i="9" s="1"/>
  <c r="T307" i="9"/>
  <c r="AC303" i="9"/>
  <c r="AA304" i="9"/>
  <c r="AF372" i="8"/>
  <c r="AE374" i="8"/>
  <c r="AF371" i="8"/>
  <c r="AE373" i="8"/>
  <c r="Z305" i="8"/>
  <c r="AD303" i="8"/>
  <c r="AG324" i="8" s="1"/>
  <c r="AB303" i="8"/>
  <c r="R307" i="8"/>
  <c r="U306" i="8"/>
  <c r="X306" i="8" s="1"/>
  <c r="Y306" i="8" s="1"/>
  <c r="T308" i="8"/>
  <c r="L309" i="8" a="1"/>
  <c r="L309" i="8" s="1"/>
  <c r="H307" i="8"/>
  <c r="S306" i="8"/>
  <c r="AA304" i="8"/>
  <c r="AC303" i="8"/>
  <c r="AE374" i="7"/>
  <c r="AF372" i="7"/>
  <c r="AE373" i="7"/>
  <c r="AF371" i="7"/>
  <c r="Z305" i="7"/>
  <c r="L308" i="7" a="1"/>
  <c r="L308" i="7" s="1"/>
  <c r="T307" i="7"/>
  <c r="U306" i="7"/>
  <c r="X306" i="7" s="1"/>
  <c r="Y306" i="7" s="1"/>
  <c r="R307" i="7"/>
  <c r="AD303" i="7"/>
  <c r="AG324" i="7" s="1"/>
  <c r="AB303" i="7"/>
  <c r="H307" i="7"/>
  <c r="S306" i="7"/>
  <c r="AC303" i="7"/>
  <c r="AA304" i="7"/>
  <c r="AE372" i="6"/>
  <c r="AF370" i="6"/>
  <c r="AF371" i="6"/>
  <c r="AE373" i="6"/>
  <c r="Z305" i="6"/>
  <c r="H307" i="6"/>
  <c r="S306" i="6"/>
  <c r="L309" i="6" a="1"/>
  <c r="L309" i="6" s="1"/>
  <c r="T308" i="6"/>
  <c r="AA304" i="6"/>
  <c r="AC303" i="6"/>
  <c r="U306" i="6"/>
  <c r="X306" i="6" s="1"/>
  <c r="Y306" i="6" s="1"/>
  <c r="R307" i="6"/>
  <c r="AD303" i="6"/>
  <c r="AG324" i="6" s="1"/>
  <c r="AB303" i="6"/>
  <c r="AE363" i="5"/>
  <c r="AF361" i="5"/>
  <c r="AF362" i="5"/>
  <c r="AE364" i="5"/>
  <c r="Z305" i="5"/>
  <c r="U306" i="5"/>
  <c r="X306" i="5" s="1"/>
  <c r="Y306" i="5" s="1"/>
  <c r="R307" i="5"/>
  <c r="L309" i="5" a="1"/>
  <c r="L309" i="5" s="1"/>
  <c r="T308" i="5"/>
  <c r="H307" i="5"/>
  <c r="S306" i="5"/>
  <c r="AD303" i="5"/>
  <c r="AG324" i="5" s="1"/>
  <c r="AB303" i="5"/>
  <c r="AC303" i="5"/>
  <c r="AA304" i="5"/>
  <c r="AE374" i="4"/>
  <c r="AF372" i="4"/>
  <c r="AF371" i="4"/>
  <c r="AE373" i="4"/>
  <c r="Z305" i="4"/>
  <c r="L309" i="4" a="1"/>
  <c r="L309" i="4" s="1"/>
  <c r="T308" i="4"/>
  <c r="U306" i="4"/>
  <c r="X306" i="4" s="1"/>
  <c r="Y306" i="4" s="1"/>
  <c r="R307" i="4"/>
  <c r="AD303" i="4"/>
  <c r="AG324" i="4" s="1"/>
  <c r="AB303" i="4"/>
  <c r="AC303" i="4"/>
  <c r="AA304" i="4"/>
  <c r="S306" i="4"/>
  <c r="H307" i="4"/>
  <c r="Z305" i="1"/>
  <c r="H307" i="1"/>
  <c r="S306" i="1"/>
  <c r="T308" i="1"/>
  <c r="L309" i="1" a="1"/>
  <c r="L309" i="1" s="1"/>
  <c r="AF362" i="1"/>
  <c r="AE364" i="1"/>
  <c r="AD303" i="1"/>
  <c r="AG324" i="1" s="1"/>
  <c r="AB303" i="1"/>
  <c r="R307" i="1"/>
  <c r="U306" i="1"/>
  <c r="X306" i="1" s="1"/>
  <c r="Y306" i="1" s="1"/>
  <c r="AA304" i="1"/>
  <c r="AC303" i="1"/>
  <c r="AF361" i="1"/>
  <c r="AE363" i="1"/>
  <c r="Z306" i="11" l="1"/>
  <c r="T309" i="11"/>
  <c r="L310" i="11" a="1"/>
  <c r="L310" i="11" s="1"/>
  <c r="S307" i="11"/>
  <c r="H308" i="11"/>
  <c r="R308" i="11"/>
  <c r="U307" i="11"/>
  <c r="X307" i="11" s="1"/>
  <c r="Y307" i="11" s="1"/>
  <c r="AB304" i="11"/>
  <c r="AD304" i="11"/>
  <c r="AG325" i="11" s="1"/>
  <c r="AC304" i="11"/>
  <c r="AA305" i="11"/>
  <c r="Z306" i="10"/>
  <c r="AB304" i="10"/>
  <c r="AD304" i="10"/>
  <c r="AG325" i="10" s="1"/>
  <c r="H308" i="10"/>
  <c r="S307" i="10"/>
  <c r="L309" i="10" a="1"/>
  <c r="L309" i="10" s="1"/>
  <c r="T308" i="10"/>
  <c r="AC304" i="10"/>
  <c r="AA305" i="10"/>
  <c r="U307" i="10"/>
  <c r="X307" i="10" s="1"/>
  <c r="Y307" i="10" s="1"/>
  <c r="R308" i="10"/>
  <c r="Z306" i="9"/>
  <c r="AD304" i="9"/>
  <c r="AG325" i="9" s="1"/>
  <c r="AB304" i="9"/>
  <c r="L309" i="9" a="1"/>
  <c r="L309" i="9" s="1"/>
  <c r="T308" i="9"/>
  <c r="H308" i="9"/>
  <c r="S307" i="9"/>
  <c r="U307" i="9"/>
  <c r="X307" i="9" s="1"/>
  <c r="Y307" i="9" s="1"/>
  <c r="R308" i="9"/>
  <c r="AC304" i="9"/>
  <c r="AA305" i="9"/>
  <c r="AF373" i="8"/>
  <c r="AE375" i="8"/>
  <c r="AE376" i="8"/>
  <c r="AF374" i="8"/>
  <c r="Z306" i="8"/>
  <c r="AD304" i="8"/>
  <c r="AG325" i="8" s="1"/>
  <c r="AB304" i="8"/>
  <c r="S307" i="8"/>
  <c r="H308" i="8"/>
  <c r="L310" i="8" a="1"/>
  <c r="L310" i="8" s="1"/>
  <c r="T309" i="8"/>
  <c r="U307" i="8"/>
  <c r="X307" i="8" s="1"/>
  <c r="Y307" i="8" s="1"/>
  <c r="R308" i="8"/>
  <c r="AC304" i="8"/>
  <c r="AA305" i="8"/>
  <c r="AE375" i="7"/>
  <c r="AF373" i="7"/>
  <c r="AF374" i="7"/>
  <c r="AE376" i="7"/>
  <c r="Z306" i="7"/>
  <c r="AD304" i="7"/>
  <c r="AG325" i="7" s="1"/>
  <c r="AB304" i="7"/>
  <c r="L309" i="7" a="1"/>
  <c r="L309" i="7" s="1"/>
  <c r="T308" i="7"/>
  <c r="AC304" i="7"/>
  <c r="AA305" i="7"/>
  <c r="H308" i="7"/>
  <c r="S307" i="7"/>
  <c r="U307" i="7"/>
  <c r="X307" i="7" s="1"/>
  <c r="Y307" i="7" s="1"/>
  <c r="R308" i="7"/>
  <c r="AF373" i="6"/>
  <c r="AE375" i="6"/>
  <c r="AE374" i="6"/>
  <c r="AF372" i="6"/>
  <c r="Z306" i="6"/>
  <c r="R308" i="6"/>
  <c r="U307" i="6"/>
  <c r="X307" i="6" s="1"/>
  <c r="Y307" i="6" s="1"/>
  <c r="AB304" i="6"/>
  <c r="AD304" i="6"/>
  <c r="AG325" i="6" s="1"/>
  <c r="AA305" i="6"/>
  <c r="AC304" i="6"/>
  <c r="T309" i="6"/>
  <c r="L310" i="6" a="1"/>
  <c r="L310" i="6" s="1"/>
  <c r="H308" i="6"/>
  <c r="S307" i="6"/>
  <c r="AE366" i="5"/>
  <c r="AF364" i="5"/>
  <c r="AF363" i="5"/>
  <c r="AE365" i="5"/>
  <c r="Z306" i="5"/>
  <c r="AD304" i="5"/>
  <c r="AG325" i="5" s="1"/>
  <c r="AB304" i="5"/>
  <c r="S307" i="5"/>
  <c r="H308" i="5"/>
  <c r="R308" i="5"/>
  <c r="U307" i="5"/>
  <c r="X307" i="5" s="1"/>
  <c r="Y307" i="5" s="1"/>
  <c r="AC304" i="5"/>
  <c r="AA305" i="5"/>
  <c r="T309" i="5"/>
  <c r="L310" i="5" a="1"/>
  <c r="L310" i="5" s="1"/>
  <c r="AF373" i="4"/>
  <c r="AE375" i="4"/>
  <c r="AE376" i="4"/>
  <c r="AF374" i="4"/>
  <c r="Z306" i="4"/>
  <c r="U307" i="4"/>
  <c r="X307" i="4" s="1"/>
  <c r="Y307" i="4" s="1"/>
  <c r="R308" i="4"/>
  <c r="H308" i="4"/>
  <c r="S307" i="4"/>
  <c r="AD304" i="4"/>
  <c r="AG325" i="4" s="1"/>
  <c r="AB304" i="4"/>
  <c r="AC304" i="4"/>
  <c r="AA305" i="4"/>
  <c r="L310" i="4" a="1"/>
  <c r="L310" i="4" s="1"/>
  <c r="T309" i="4"/>
  <c r="Z306" i="1"/>
  <c r="AF363" i="1"/>
  <c r="AE365" i="1"/>
  <c r="AB304" i="1"/>
  <c r="AD304" i="1"/>
  <c r="AG325" i="1" s="1"/>
  <c r="T309" i="1"/>
  <c r="L310" i="1" a="1"/>
  <c r="L310" i="1" s="1"/>
  <c r="AC304" i="1"/>
  <c r="AA305" i="1"/>
  <c r="R308" i="1"/>
  <c r="U307" i="1"/>
  <c r="X307" i="1" s="1"/>
  <c r="Y307" i="1" s="1"/>
  <c r="AF364" i="1"/>
  <c r="AE366" i="1"/>
  <c r="S307" i="1"/>
  <c r="H308" i="1"/>
  <c r="Z307" i="11" l="1"/>
  <c r="U308" i="11"/>
  <c r="X308" i="11" s="1"/>
  <c r="Y308" i="11" s="1"/>
  <c r="R309" i="11"/>
  <c r="AD305" i="11"/>
  <c r="AG326" i="11" s="1"/>
  <c r="AB305" i="11"/>
  <c r="S308" i="11"/>
  <c r="H309" i="11"/>
  <c r="T310" i="11"/>
  <c r="L311" i="11" a="1"/>
  <c r="L311" i="11" s="1"/>
  <c r="AC305" i="11"/>
  <c r="AA306" i="11"/>
  <c r="Z307" i="10"/>
  <c r="AD305" i="10"/>
  <c r="AG326" i="10" s="1"/>
  <c r="AB305" i="10"/>
  <c r="L310" i="10" a="1"/>
  <c r="L310" i="10" s="1"/>
  <c r="T309" i="10"/>
  <c r="U308" i="10"/>
  <c r="X308" i="10" s="1"/>
  <c r="Y308" i="10" s="1"/>
  <c r="R309" i="10"/>
  <c r="H309" i="10"/>
  <c r="S308" i="10"/>
  <c r="AA306" i="10"/>
  <c r="AC305" i="10"/>
  <c r="Z307" i="9"/>
  <c r="U308" i="9"/>
  <c r="X308" i="9" s="1"/>
  <c r="Y308" i="9" s="1"/>
  <c r="R309" i="9"/>
  <c r="L310" i="9" a="1"/>
  <c r="L310" i="9" s="1"/>
  <c r="T309" i="9"/>
  <c r="H309" i="9"/>
  <c r="S308" i="9"/>
  <c r="AA306" i="9"/>
  <c r="AC305" i="9"/>
  <c r="AD305" i="9"/>
  <c r="AG326" i="9" s="1"/>
  <c r="AB305" i="9"/>
  <c r="AE378" i="8"/>
  <c r="AF376" i="8"/>
  <c r="AE377" i="8"/>
  <c r="AF375" i="8"/>
  <c r="Z307" i="8"/>
  <c r="AD305" i="8"/>
  <c r="AG326" i="8" s="1"/>
  <c r="AB305" i="8"/>
  <c r="T310" i="8"/>
  <c r="L311" i="8" a="1"/>
  <c r="L311" i="8" s="1"/>
  <c r="S308" i="8"/>
  <c r="H309" i="8"/>
  <c r="AC305" i="8"/>
  <c r="AA306" i="8"/>
  <c r="U308" i="8"/>
  <c r="X308" i="8" s="1"/>
  <c r="Y308" i="8" s="1"/>
  <c r="R309" i="8"/>
  <c r="AF376" i="7"/>
  <c r="AE378" i="7"/>
  <c r="AE377" i="7"/>
  <c r="AF375" i="7"/>
  <c r="Z307" i="7"/>
  <c r="U308" i="7"/>
  <c r="X308" i="7" s="1"/>
  <c r="Y308" i="7" s="1"/>
  <c r="R309" i="7"/>
  <c r="L310" i="7" a="1"/>
  <c r="L310" i="7" s="1"/>
  <c r="T309" i="7"/>
  <c r="AD305" i="7"/>
  <c r="AG326" i="7" s="1"/>
  <c r="AB305" i="7"/>
  <c r="AC305" i="7"/>
  <c r="AA306" i="7"/>
  <c r="H309" i="7"/>
  <c r="S308" i="7"/>
  <c r="AF375" i="6"/>
  <c r="AE377" i="6"/>
  <c r="AE376" i="6"/>
  <c r="AF374" i="6"/>
  <c r="Z307" i="6"/>
  <c r="T310" i="6"/>
  <c r="L311" i="6" a="1"/>
  <c r="L311" i="6" s="1"/>
  <c r="AB305" i="6"/>
  <c r="AD305" i="6"/>
  <c r="AG326" i="6" s="1"/>
  <c r="AC305" i="6"/>
  <c r="AA306" i="6"/>
  <c r="S308" i="6"/>
  <c r="H309" i="6"/>
  <c r="R309" i="6"/>
  <c r="U308" i="6"/>
  <c r="X308" i="6" s="1"/>
  <c r="Y308" i="6" s="1"/>
  <c r="AF365" i="5"/>
  <c r="AE367" i="5"/>
  <c r="AE368" i="5"/>
  <c r="AF366" i="5"/>
  <c r="Z307" i="5"/>
  <c r="T310" i="5"/>
  <c r="L311" i="5" a="1"/>
  <c r="L311" i="5" s="1"/>
  <c r="S308" i="5"/>
  <c r="H309" i="5"/>
  <c r="AA306" i="5"/>
  <c r="AC305" i="5"/>
  <c r="AB305" i="5"/>
  <c r="AD305" i="5"/>
  <c r="AG326" i="5" s="1"/>
  <c r="U308" i="5"/>
  <c r="X308" i="5" s="1"/>
  <c r="Y308" i="5" s="1"/>
  <c r="R309" i="5"/>
  <c r="AF375" i="4"/>
  <c r="AE377" i="4"/>
  <c r="AF376" i="4"/>
  <c r="AE378" i="4"/>
  <c r="Z307" i="4"/>
  <c r="AD305" i="4"/>
  <c r="AG326" i="4" s="1"/>
  <c r="AB305" i="4"/>
  <c r="L311" i="4" a="1"/>
  <c r="L311" i="4" s="1"/>
  <c r="T310" i="4"/>
  <c r="H309" i="4"/>
  <c r="S308" i="4"/>
  <c r="U308" i="4"/>
  <c r="X308" i="4" s="1"/>
  <c r="Y308" i="4" s="1"/>
  <c r="R309" i="4"/>
  <c r="AC305" i="4"/>
  <c r="AA306" i="4"/>
  <c r="Z307" i="1"/>
  <c r="S308" i="1"/>
  <c r="H309" i="1"/>
  <c r="AD305" i="1"/>
  <c r="AG326" i="1" s="1"/>
  <c r="AB305" i="1"/>
  <c r="AE368" i="1"/>
  <c r="AF366" i="1"/>
  <c r="U308" i="1"/>
  <c r="X308" i="1" s="1"/>
  <c r="Y308" i="1" s="1"/>
  <c r="R309" i="1"/>
  <c r="AE367" i="1"/>
  <c r="AF365" i="1"/>
  <c r="T310" i="1"/>
  <c r="L311" i="1" a="1"/>
  <c r="L311" i="1" s="1"/>
  <c r="AC305" i="1"/>
  <c r="AA306" i="1"/>
  <c r="Z308" i="11" l="1"/>
  <c r="AD306" i="11"/>
  <c r="AG327" i="11" s="1"/>
  <c r="AB306" i="11"/>
  <c r="U309" i="11"/>
  <c r="X309" i="11" s="1"/>
  <c r="Y309" i="11" s="1"/>
  <c r="R310" i="11"/>
  <c r="AC306" i="11"/>
  <c r="AA307" i="11"/>
  <c r="L312" i="11" a="1"/>
  <c r="L312" i="11" s="1"/>
  <c r="T311" i="11"/>
  <c r="H310" i="11"/>
  <c r="S309" i="11"/>
  <c r="Z308" i="10"/>
  <c r="L311" i="10" a="1"/>
  <c r="L311" i="10" s="1"/>
  <c r="T310" i="10"/>
  <c r="R310" i="10"/>
  <c r="U309" i="10"/>
  <c r="X309" i="10" s="1"/>
  <c r="Y309" i="10" s="1"/>
  <c r="H310" i="10"/>
  <c r="S309" i="10"/>
  <c r="AA307" i="10"/>
  <c r="AC306" i="10"/>
  <c r="AD306" i="10"/>
  <c r="AG327" i="10" s="1"/>
  <c r="AB306" i="10"/>
  <c r="Z308" i="9"/>
  <c r="T310" i="9"/>
  <c r="L311" i="9" a="1"/>
  <c r="L311" i="9" s="1"/>
  <c r="R310" i="9"/>
  <c r="U309" i="9"/>
  <c r="X309" i="9" s="1"/>
  <c r="Y309" i="9" s="1"/>
  <c r="H310" i="9"/>
  <c r="S309" i="9"/>
  <c r="AA307" i="9"/>
  <c r="AC306" i="9"/>
  <c r="AD306" i="9"/>
  <c r="AG327" i="9" s="1"/>
  <c r="AB306" i="9"/>
  <c r="AF377" i="8"/>
  <c r="AE379" i="8"/>
  <c r="AE380" i="8"/>
  <c r="AF378" i="8"/>
  <c r="Z308" i="8"/>
  <c r="U309" i="8"/>
  <c r="X309" i="8" s="1"/>
  <c r="Y309" i="8" s="1"/>
  <c r="R310" i="8"/>
  <c r="AB306" i="8"/>
  <c r="AD306" i="8"/>
  <c r="AG327" i="8" s="1"/>
  <c r="H310" i="8"/>
  <c r="S309" i="8"/>
  <c r="AC306" i="8"/>
  <c r="AA307" i="8"/>
  <c r="L312" i="8" a="1"/>
  <c r="L312" i="8" s="1"/>
  <c r="T311" i="8"/>
  <c r="AF377" i="7"/>
  <c r="AE379" i="7"/>
  <c r="AE380" i="7"/>
  <c r="AF378" i="7"/>
  <c r="Z308" i="7"/>
  <c r="AB306" i="7"/>
  <c r="AD306" i="7"/>
  <c r="AG327" i="7" s="1"/>
  <c r="L311" i="7" a="1"/>
  <c r="L311" i="7" s="1"/>
  <c r="T310" i="7"/>
  <c r="AA307" i="7"/>
  <c r="AC306" i="7"/>
  <c r="H310" i="7"/>
  <c r="S309" i="7"/>
  <c r="R310" i="7"/>
  <c r="U309" i="7"/>
  <c r="X309" i="7" s="1"/>
  <c r="Y309" i="7" s="1"/>
  <c r="AF376" i="6"/>
  <c r="AE378" i="6"/>
  <c r="AE379" i="6"/>
  <c r="AF377" i="6"/>
  <c r="Z308" i="6"/>
  <c r="T311" i="6"/>
  <c r="L312" i="6" a="1"/>
  <c r="L312" i="6" s="1"/>
  <c r="S309" i="6"/>
  <c r="H310" i="6"/>
  <c r="AC306" i="6"/>
  <c r="AA307" i="6"/>
  <c r="U309" i="6"/>
  <c r="X309" i="6" s="1"/>
  <c r="Y309" i="6" s="1"/>
  <c r="R310" i="6"/>
  <c r="AD306" i="6"/>
  <c r="AG327" i="6" s="1"/>
  <c r="AB306" i="6"/>
  <c r="AF368" i="5"/>
  <c r="AE370" i="5"/>
  <c r="AF367" i="5"/>
  <c r="AE369" i="5"/>
  <c r="Z308" i="5"/>
  <c r="R310" i="5"/>
  <c r="U309" i="5"/>
  <c r="X309" i="5" s="1"/>
  <c r="Y309" i="5" s="1"/>
  <c r="AD306" i="5"/>
  <c r="AG327" i="5" s="1"/>
  <c r="AB306" i="5"/>
  <c r="L312" i="5" a="1"/>
  <c r="L312" i="5" s="1"/>
  <c r="T311" i="5"/>
  <c r="AC306" i="5"/>
  <c r="AA307" i="5"/>
  <c r="H310" i="5"/>
  <c r="S309" i="5"/>
  <c r="AE380" i="4"/>
  <c r="AF378" i="4"/>
  <c r="AF377" i="4"/>
  <c r="AE379" i="4"/>
  <c r="Z308" i="4"/>
  <c r="AD306" i="4"/>
  <c r="AG327" i="4" s="1"/>
  <c r="AB306" i="4"/>
  <c r="U309" i="4"/>
  <c r="X309" i="4" s="1"/>
  <c r="Y309" i="4" s="1"/>
  <c r="R310" i="4"/>
  <c r="H310" i="4"/>
  <c r="S309" i="4"/>
  <c r="AC306" i="4"/>
  <c r="AA307" i="4"/>
  <c r="L312" i="4" a="1"/>
  <c r="L312" i="4" s="1"/>
  <c r="T311" i="4"/>
  <c r="Z308" i="1"/>
  <c r="L312" i="1" a="1"/>
  <c r="L312" i="1" s="1"/>
  <c r="T311" i="1"/>
  <c r="AF368" i="1"/>
  <c r="AE370" i="1"/>
  <c r="AD306" i="1"/>
  <c r="AG327" i="1" s="1"/>
  <c r="AB306" i="1"/>
  <c r="AE369" i="1"/>
  <c r="AF367" i="1"/>
  <c r="AC306" i="1"/>
  <c r="AA307" i="1"/>
  <c r="U309" i="1"/>
  <c r="X309" i="1" s="1"/>
  <c r="Y309" i="1" s="1"/>
  <c r="R310" i="1"/>
  <c r="H310" i="1"/>
  <c r="S309" i="1"/>
  <c r="Z309" i="11" l="1"/>
  <c r="U310" i="11"/>
  <c r="X310" i="11" s="1"/>
  <c r="Y310" i="11" s="1"/>
  <c r="R311" i="11"/>
  <c r="H311" i="11"/>
  <c r="S310" i="11"/>
  <c r="L313" i="11" a="1"/>
  <c r="L313" i="11" s="1"/>
  <c r="T312" i="11"/>
  <c r="AC307" i="11"/>
  <c r="AA308" i="11"/>
  <c r="AD307" i="11"/>
  <c r="AG328" i="11" s="1"/>
  <c r="AB307" i="11"/>
  <c r="Z309" i="10"/>
  <c r="S310" i="10"/>
  <c r="H311" i="10"/>
  <c r="T311" i="10"/>
  <c r="L312" i="10" a="1"/>
  <c r="L312" i="10" s="1"/>
  <c r="AC307" i="10"/>
  <c r="AA308" i="10"/>
  <c r="AB307" i="10"/>
  <c r="AD307" i="10"/>
  <c r="AG328" i="10" s="1"/>
  <c r="R311" i="10"/>
  <c r="U310" i="10"/>
  <c r="X310" i="10" s="1"/>
  <c r="Y310" i="10" s="1"/>
  <c r="Z309" i="9"/>
  <c r="S310" i="9"/>
  <c r="H311" i="9"/>
  <c r="AB307" i="9"/>
  <c r="AD307" i="9"/>
  <c r="AG328" i="9" s="1"/>
  <c r="R311" i="9"/>
  <c r="U310" i="9"/>
  <c r="X310" i="9" s="1"/>
  <c r="Y310" i="9" s="1"/>
  <c r="T311" i="9"/>
  <c r="L312" i="9" a="1"/>
  <c r="L312" i="9" s="1"/>
  <c r="AC307" i="9"/>
  <c r="AA308" i="9"/>
  <c r="AF380" i="8"/>
  <c r="AE382" i="8"/>
  <c r="AF379" i="8"/>
  <c r="AE381" i="8"/>
  <c r="Z309" i="8"/>
  <c r="U310" i="8"/>
  <c r="X310" i="8" s="1"/>
  <c r="Y310" i="8" s="1"/>
  <c r="R311" i="8"/>
  <c r="AD307" i="8"/>
  <c r="AG328" i="8" s="1"/>
  <c r="AB307" i="8"/>
  <c r="H311" i="8"/>
  <c r="S310" i="8"/>
  <c r="AC307" i="8"/>
  <c r="AA308" i="8"/>
  <c r="T312" i="8"/>
  <c r="L313" i="8" a="1"/>
  <c r="L313" i="8" s="1"/>
  <c r="AE382" i="7"/>
  <c r="AF380" i="7"/>
  <c r="AE381" i="7"/>
  <c r="AF379" i="7"/>
  <c r="Z309" i="7"/>
  <c r="R311" i="7"/>
  <c r="U310" i="7"/>
  <c r="X310" i="7" s="1"/>
  <c r="Y310" i="7" s="1"/>
  <c r="H311" i="7"/>
  <c r="S310" i="7"/>
  <c r="T311" i="7"/>
  <c r="L312" i="7" a="1"/>
  <c r="L312" i="7" s="1"/>
  <c r="AA308" i="7"/>
  <c r="AC307" i="7"/>
  <c r="AB307" i="7"/>
  <c r="AD307" i="7"/>
  <c r="AG328" i="7" s="1"/>
  <c r="AE381" i="6"/>
  <c r="AF379" i="6"/>
  <c r="AF378" i="6"/>
  <c r="AE380" i="6"/>
  <c r="Z309" i="6"/>
  <c r="U310" i="6"/>
  <c r="X310" i="6" s="1"/>
  <c r="Y310" i="6" s="1"/>
  <c r="R311" i="6"/>
  <c r="L313" i="6" a="1"/>
  <c r="L313" i="6" s="1"/>
  <c r="T312" i="6"/>
  <c r="AC307" i="6"/>
  <c r="AA308" i="6"/>
  <c r="AD307" i="6"/>
  <c r="AG328" i="6" s="1"/>
  <c r="AB307" i="6"/>
  <c r="H311" i="6"/>
  <c r="S310" i="6"/>
  <c r="AF370" i="5"/>
  <c r="AE372" i="5"/>
  <c r="AE371" i="5"/>
  <c r="AF369" i="5"/>
  <c r="Z309" i="5"/>
  <c r="L313" i="5" a="1"/>
  <c r="L313" i="5" s="1"/>
  <c r="T312" i="5"/>
  <c r="AD307" i="5"/>
  <c r="AG328" i="5" s="1"/>
  <c r="AB307" i="5"/>
  <c r="S310" i="5"/>
  <c r="H311" i="5"/>
  <c r="AC307" i="5"/>
  <c r="AA308" i="5"/>
  <c r="U310" i="5"/>
  <c r="X310" i="5" s="1"/>
  <c r="Y310" i="5" s="1"/>
  <c r="R311" i="5"/>
  <c r="AF379" i="4"/>
  <c r="AE381" i="4"/>
  <c r="AF380" i="4"/>
  <c r="AE382" i="4"/>
  <c r="Z309" i="4"/>
  <c r="L313" i="4" a="1"/>
  <c r="L313" i="4" s="1"/>
  <c r="T312" i="4"/>
  <c r="H311" i="4"/>
  <c r="S310" i="4"/>
  <c r="AD307" i="4"/>
  <c r="AG328" i="4" s="1"/>
  <c r="AB307" i="4"/>
  <c r="AC307" i="4"/>
  <c r="AA308" i="4"/>
  <c r="U310" i="4"/>
  <c r="X310" i="4" s="1"/>
  <c r="Y310" i="4" s="1"/>
  <c r="R311" i="4"/>
  <c r="Z309" i="1"/>
  <c r="H311" i="1"/>
  <c r="S310" i="1"/>
  <c r="U310" i="1"/>
  <c r="X310" i="1" s="1"/>
  <c r="Y310" i="1" s="1"/>
  <c r="R311" i="1"/>
  <c r="AF369" i="1"/>
  <c r="AE371" i="1"/>
  <c r="AD307" i="1"/>
  <c r="AG328" i="1" s="1"/>
  <c r="AB307" i="1"/>
  <c r="AF370" i="1"/>
  <c r="AE372" i="1"/>
  <c r="AC307" i="1"/>
  <c r="AA308" i="1"/>
  <c r="L313" i="1" a="1"/>
  <c r="L313" i="1" s="1"/>
  <c r="T312" i="1"/>
  <c r="Z310" i="11" l="1"/>
  <c r="H312" i="11"/>
  <c r="S311" i="11"/>
  <c r="L314" i="11" a="1"/>
  <c r="L314" i="11" s="1"/>
  <c r="T313" i="11"/>
  <c r="U311" i="11"/>
  <c r="X311" i="11" s="1"/>
  <c r="Y311" i="11" s="1"/>
  <c r="R312" i="11"/>
  <c r="AC308" i="11"/>
  <c r="AA309" i="11"/>
  <c r="AD308" i="11"/>
  <c r="AG329" i="11" s="1"/>
  <c r="AB308" i="11"/>
  <c r="Z310" i="10"/>
  <c r="S311" i="10"/>
  <c r="H312" i="10"/>
  <c r="AD308" i="10"/>
  <c r="AG329" i="10" s="1"/>
  <c r="AB308" i="10"/>
  <c r="T312" i="10"/>
  <c r="L313" i="10" a="1"/>
  <c r="L313" i="10" s="1"/>
  <c r="AC308" i="10"/>
  <c r="AA309" i="10"/>
  <c r="U311" i="10"/>
  <c r="X311" i="10" s="1"/>
  <c r="Y311" i="10" s="1"/>
  <c r="R312" i="10"/>
  <c r="Z310" i="9"/>
  <c r="T312" i="9"/>
  <c r="L313" i="9" a="1"/>
  <c r="L313" i="9" s="1"/>
  <c r="AD308" i="9"/>
  <c r="AG329" i="9" s="1"/>
  <c r="AB308" i="9"/>
  <c r="S311" i="9"/>
  <c r="H312" i="9"/>
  <c r="AC308" i="9"/>
  <c r="AA309" i="9"/>
  <c r="U311" i="9"/>
  <c r="X311" i="9" s="1"/>
  <c r="Y311" i="9" s="1"/>
  <c r="R312" i="9"/>
  <c r="AE383" i="8"/>
  <c r="AF381" i="8"/>
  <c r="AE384" i="8"/>
  <c r="AF384" i="8" s="1"/>
  <c r="AF382" i="8"/>
  <c r="Z310" i="8"/>
  <c r="U311" i="8"/>
  <c r="X311" i="8" s="1"/>
  <c r="Y311" i="8" s="1"/>
  <c r="R312" i="8"/>
  <c r="L314" i="8" a="1"/>
  <c r="L314" i="8" s="1"/>
  <c r="T313" i="8"/>
  <c r="H312" i="8"/>
  <c r="S311" i="8"/>
  <c r="AC308" i="8"/>
  <c r="AA309" i="8"/>
  <c r="AD308" i="8"/>
  <c r="AG329" i="8" s="1"/>
  <c r="AB308" i="8"/>
  <c r="AF381" i="7"/>
  <c r="AE383" i="7"/>
  <c r="AE384" i="7"/>
  <c r="AF384" i="7" s="1"/>
  <c r="AF382" i="7"/>
  <c r="Z310" i="7"/>
  <c r="R312" i="7"/>
  <c r="U311" i="7"/>
  <c r="X311" i="7" s="1"/>
  <c r="Y311" i="7" s="1"/>
  <c r="T312" i="7"/>
  <c r="L313" i="7" a="1"/>
  <c r="L313" i="7" s="1"/>
  <c r="AC308" i="7"/>
  <c r="AA309" i="7"/>
  <c r="AD308" i="7"/>
  <c r="AG329" i="7" s="1"/>
  <c r="AB308" i="7"/>
  <c r="S311" i="7"/>
  <c r="H312" i="7"/>
  <c r="AF380" i="6"/>
  <c r="AE382" i="6"/>
  <c r="AE383" i="6"/>
  <c r="AF381" i="6"/>
  <c r="Z310" i="6"/>
  <c r="H312" i="6"/>
  <c r="S311" i="6"/>
  <c r="U311" i="6"/>
  <c r="X311" i="6" s="1"/>
  <c r="Y311" i="6" s="1"/>
  <c r="R312" i="6"/>
  <c r="AD308" i="6"/>
  <c r="AG329" i="6" s="1"/>
  <c r="AB308" i="6"/>
  <c r="AC308" i="6"/>
  <c r="AA309" i="6"/>
  <c r="L314" i="6" a="1"/>
  <c r="L314" i="6" s="1"/>
  <c r="T313" i="6"/>
  <c r="AE373" i="5"/>
  <c r="AF371" i="5"/>
  <c r="AE374" i="5"/>
  <c r="AF372" i="5"/>
  <c r="Z310" i="5"/>
  <c r="U311" i="5"/>
  <c r="X311" i="5" s="1"/>
  <c r="Y311" i="5" s="1"/>
  <c r="R312" i="5"/>
  <c r="AD308" i="5"/>
  <c r="AG329" i="5" s="1"/>
  <c r="AB308" i="5"/>
  <c r="H312" i="5"/>
  <c r="S311" i="5"/>
  <c r="AC308" i="5"/>
  <c r="AA309" i="5"/>
  <c r="L314" i="5" a="1"/>
  <c r="L314" i="5" s="1"/>
  <c r="T313" i="5"/>
  <c r="AF381" i="4"/>
  <c r="AE383" i="4"/>
  <c r="AE384" i="4"/>
  <c r="AF384" i="4" s="1"/>
  <c r="AF382" i="4"/>
  <c r="Z310" i="4"/>
  <c r="AD308" i="4"/>
  <c r="AG329" i="4" s="1"/>
  <c r="AB308" i="4"/>
  <c r="R312" i="4"/>
  <c r="U311" i="4"/>
  <c r="X311" i="4" s="1"/>
  <c r="Y311" i="4" s="1"/>
  <c r="H312" i="4"/>
  <c r="S311" i="4"/>
  <c r="AA309" i="4"/>
  <c r="AC308" i="4"/>
  <c r="T313" i="4"/>
  <c r="L314" i="4" a="1"/>
  <c r="L314" i="4" s="1"/>
  <c r="Z310" i="1"/>
  <c r="AD308" i="1"/>
  <c r="AG329" i="1" s="1"/>
  <c r="AB308" i="1"/>
  <c r="U311" i="1"/>
  <c r="X311" i="1" s="1"/>
  <c r="Y311" i="1" s="1"/>
  <c r="R312" i="1"/>
  <c r="L314" i="1" a="1"/>
  <c r="L314" i="1" s="1"/>
  <c r="T313" i="1"/>
  <c r="AF372" i="1"/>
  <c r="AE374" i="1"/>
  <c r="AC308" i="1"/>
  <c r="AA309" i="1"/>
  <c r="AF371" i="1"/>
  <c r="AE373" i="1"/>
  <c r="H312" i="1"/>
  <c r="S311" i="1"/>
  <c r="Z311" i="11" l="1"/>
  <c r="L315" i="11" a="1"/>
  <c r="L315" i="11" s="1"/>
  <c r="T314" i="11"/>
  <c r="AD309" i="11"/>
  <c r="AG330" i="11" s="1"/>
  <c r="AB309" i="11"/>
  <c r="U312" i="11"/>
  <c r="X312" i="11" s="1"/>
  <c r="Y312" i="11" s="1"/>
  <c r="R313" i="11"/>
  <c r="H313" i="11"/>
  <c r="S312" i="11"/>
  <c r="AC309" i="11"/>
  <c r="AA310" i="11"/>
  <c r="Z311" i="10"/>
  <c r="H313" i="10"/>
  <c r="S312" i="10"/>
  <c r="U312" i="10"/>
  <c r="X312" i="10" s="1"/>
  <c r="Y312" i="10" s="1"/>
  <c r="R313" i="10"/>
  <c r="AD309" i="10"/>
  <c r="AG330" i="10" s="1"/>
  <c r="AB309" i="10"/>
  <c r="AC309" i="10"/>
  <c r="AA310" i="10"/>
  <c r="T313" i="10"/>
  <c r="L314" i="10" a="1"/>
  <c r="L314" i="10" s="1"/>
  <c r="Z311" i="9"/>
  <c r="U312" i="9"/>
  <c r="X312" i="9" s="1"/>
  <c r="Y312" i="9" s="1"/>
  <c r="R313" i="9"/>
  <c r="AD309" i="9"/>
  <c r="AG330" i="9" s="1"/>
  <c r="AB309" i="9"/>
  <c r="L314" i="9" a="1"/>
  <c r="L314" i="9" s="1"/>
  <c r="T313" i="9"/>
  <c r="H313" i="9"/>
  <c r="S312" i="9"/>
  <c r="AC309" i="9"/>
  <c r="AA310" i="9"/>
  <c r="AE385" i="8"/>
  <c r="AF385" i="8" s="1"/>
  <c r="R1" i="3" s="1" a="1"/>
  <c r="R1" i="3" s="1"/>
  <c r="AF383" i="8"/>
  <c r="Z311" i="8"/>
  <c r="U312" i="8"/>
  <c r="X312" i="8" s="1"/>
  <c r="Y312" i="8" s="1"/>
  <c r="R313" i="8"/>
  <c r="AD309" i="8"/>
  <c r="AG330" i="8" s="1"/>
  <c r="AB309" i="8"/>
  <c r="H313" i="8"/>
  <c r="S312" i="8"/>
  <c r="AC309" i="8"/>
  <c r="AA310" i="8"/>
  <c r="L315" i="8" a="1"/>
  <c r="L315" i="8" s="1"/>
  <c r="T314" i="8"/>
  <c r="AE385" i="7"/>
  <c r="AF385" i="7" s="1"/>
  <c r="O1" i="3" s="1" a="1"/>
  <c r="O1" i="3" s="1"/>
  <c r="AF383" i="7"/>
  <c r="Z311" i="7"/>
  <c r="S312" i="7"/>
  <c r="H313" i="7"/>
  <c r="AD309" i="7"/>
  <c r="AG330" i="7" s="1"/>
  <c r="AB309" i="7"/>
  <c r="U312" i="7"/>
  <c r="X312" i="7" s="1"/>
  <c r="Y312" i="7" s="1"/>
  <c r="R313" i="7"/>
  <c r="AC309" i="7"/>
  <c r="AA310" i="7"/>
  <c r="T313" i="7"/>
  <c r="L314" i="7" a="1"/>
  <c r="L314" i="7" s="1"/>
  <c r="AF382" i="6"/>
  <c r="AE384" i="6"/>
  <c r="AF384" i="6" s="1"/>
  <c r="AE385" i="6"/>
  <c r="AF385" i="6" s="1"/>
  <c r="L1" i="3" s="1" a="1"/>
  <c r="L1" i="3" s="1"/>
  <c r="AF383" i="6"/>
  <c r="Z311" i="6"/>
  <c r="H313" i="6"/>
  <c r="S312" i="6"/>
  <c r="L315" i="6" a="1"/>
  <c r="L315" i="6" s="1"/>
  <c r="T314" i="6"/>
  <c r="U312" i="6"/>
  <c r="X312" i="6" s="1"/>
  <c r="Y312" i="6" s="1"/>
  <c r="R313" i="6"/>
  <c r="AC309" i="6"/>
  <c r="AA310" i="6"/>
  <c r="AD309" i="6"/>
  <c r="AG330" i="6" s="1"/>
  <c r="AB309" i="6"/>
  <c r="AF374" i="5"/>
  <c r="AE376" i="5"/>
  <c r="AF373" i="5"/>
  <c r="AE375" i="5"/>
  <c r="Z311" i="5"/>
  <c r="L315" i="5" a="1"/>
  <c r="L315" i="5" s="1"/>
  <c r="T314" i="5"/>
  <c r="H313" i="5"/>
  <c r="S312" i="5"/>
  <c r="AD309" i="5"/>
  <c r="AG330" i="5" s="1"/>
  <c r="AB309" i="5"/>
  <c r="AC309" i="5"/>
  <c r="AA310" i="5"/>
  <c r="U312" i="5"/>
  <c r="X312" i="5" s="1"/>
  <c r="Y312" i="5" s="1"/>
  <c r="R313" i="5"/>
  <c r="AE385" i="4"/>
  <c r="AF385" i="4" s="1"/>
  <c r="F1" i="3" s="1" a="1"/>
  <c r="F1" i="3" s="1"/>
  <c r="AF383" i="4"/>
  <c r="Z311" i="4"/>
  <c r="T314" i="4"/>
  <c r="L315" i="4" a="1"/>
  <c r="L315" i="4" s="1"/>
  <c r="AB309" i="4"/>
  <c r="AD309" i="4"/>
  <c r="AG330" i="4" s="1"/>
  <c r="H313" i="4"/>
  <c r="S312" i="4"/>
  <c r="R313" i="4"/>
  <c r="U312" i="4"/>
  <c r="X312" i="4" s="1"/>
  <c r="Y312" i="4" s="1"/>
  <c r="AA310" i="4"/>
  <c r="AC309" i="4"/>
  <c r="Z311" i="1"/>
  <c r="AD309" i="1"/>
  <c r="AG330" i="1" s="1"/>
  <c r="AB309" i="1"/>
  <c r="H313" i="1"/>
  <c r="S312" i="1"/>
  <c r="L315" i="1" a="1"/>
  <c r="L315" i="1" s="1"/>
  <c r="T314" i="1"/>
  <c r="U312" i="1"/>
  <c r="X312" i="1" s="1"/>
  <c r="Y312" i="1" s="1"/>
  <c r="R313" i="1"/>
  <c r="AC309" i="1"/>
  <c r="AA310" i="1"/>
  <c r="AE375" i="1"/>
  <c r="AF373" i="1"/>
  <c r="AE376" i="1"/>
  <c r="AF374" i="1"/>
  <c r="Z312" i="11" l="1"/>
  <c r="AD310" i="11"/>
  <c r="AG331" i="11" s="1"/>
  <c r="AB310" i="11"/>
  <c r="L316" i="11" a="1"/>
  <c r="L316" i="11" s="1"/>
  <c r="T315" i="11"/>
  <c r="H314" i="11"/>
  <c r="S313" i="11"/>
  <c r="AA311" i="11"/>
  <c r="AC310" i="11"/>
  <c r="U313" i="11"/>
  <c r="X313" i="11" s="1"/>
  <c r="Y313" i="11" s="1"/>
  <c r="R314" i="11"/>
  <c r="Z312" i="10"/>
  <c r="AD310" i="10"/>
  <c r="AG331" i="10" s="1"/>
  <c r="AB310" i="10"/>
  <c r="L315" i="10" a="1"/>
  <c r="L315" i="10" s="1"/>
  <c r="T314" i="10"/>
  <c r="H314" i="10"/>
  <c r="S313" i="10"/>
  <c r="AC310" i="10"/>
  <c r="AA311" i="10"/>
  <c r="U313" i="10"/>
  <c r="X313" i="10" s="1"/>
  <c r="Y313" i="10" s="1"/>
  <c r="R314" i="10"/>
  <c r="Z312" i="9"/>
  <c r="U313" i="9"/>
  <c r="X313" i="9" s="1"/>
  <c r="Y313" i="9" s="1"/>
  <c r="R314" i="9"/>
  <c r="H314" i="9"/>
  <c r="S313" i="9"/>
  <c r="L315" i="9" a="1"/>
  <c r="L315" i="9" s="1"/>
  <c r="T314" i="9"/>
  <c r="AC310" i="9"/>
  <c r="AA311" i="9"/>
  <c r="AD310" i="9"/>
  <c r="AG331" i="9" s="1"/>
  <c r="AB310" i="9"/>
  <c r="Z312" i="8"/>
  <c r="U313" i="8"/>
  <c r="X313" i="8" s="1"/>
  <c r="Y313" i="8" s="1"/>
  <c r="R314" i="8"/>
  <c r="L316" i="8" a="1"/>
  <c r="L316" i="8" s="1"/>
  <c r="T315" i="8"/>
  <c r="AD310" i="8"/>
  <c r="AG331" i="8" s="1"/>
  <c r="AB310" i="8"/>
  <c r="H314" i="8"/>
  <c r="S313" i="8"/>
  <c r="AA311" i="8"/>
  <c r="AC310" i="8"/>
  <c r="Z312" i="7"/>
  <c r="L315" i="7" a="1"/>
  <c r="L315" i="7" s="1"/>
  <c r="T314" i="7"/>
  <c r="AD310" i="7"/>
  <c r="AG331" i="7" s="1"/>
  <c r="AB310" i="7"/>
  <c r="H314" i="7"/>
  <c r="S313" i="7"/>
  <c r="AC310" i="7"/>
  <c r="AA311" i="7"/>
  <c r="U313" i="7"/>
  <c r="X313" i="7" s="1"/>
  <c r="Y313" i="7" s="1"/>
  <c r="R314" i="7"/>
  <c r="Z312" i="6"/>
  <c r="H314" i="6"/>
  <c r="S313" i="6"/>
  <c r="AD310" i="6"/>
  <c r="AG331" i="6" s="1"/>
  <c r="AB310" i="6"/>
  <c r="U313" i="6"/>
  <c r="X313" i="6" s="1"/>
  <c r="Y313" i="6" s="1"/>
  <c r="R314" i="6"/>
  <c r="AC310" i="6"/>
  <c r="AA311" i="6"/>
  <c r="L316" i="6" a="1"/>
  <c r="L316" i="6" s="1"/>
  <c r="T315" i="6"/>
  <c r="AE377" i="5"/>
  <c r="AF375" i="5"/>
  <c r="AE378" i="5"/>
  <c r="AF376" i="5"/>
  <c r="Z312" i="5"/>
  <c r="AD310" i="5"/>
  <c r="AG331" i="5" s="1"/>
  <c r="AB310" i="5"/>
  <c r="U313" i="5"/>
  <c r="X313" i="5" s="1"/>
  <c r="Y313" i="5" s="1"/>
  <c r="R314" i="5"/>
  <c r="H314" i="5"/>
  <c r="S313" i="5"/>
  <c r="AA311" i="5"/>
  <c r="AC310" i="5"/>
  <c r="L316" i="5" a="1"/>
  <c r="L316" i="5" s="1"/>
  <c r="T315" i="5"/>
  <c r="Z312" i="4"/>
  <c r="AD310" i="4"/>
  <c r="AG331" i="4" s="1"/>
  <c r="AB310" i="4"/>
  <c r="S313" i="4"/>
  <c r="H314" i="4"/>
  <c r="T315" i="4"/>
  <c r="L316" i="4" a="1"/>
  <c r="L316" i="4" s="1"/>
  <c r="R314" i="4"/>
  <c r="U313" i="4"/>
  <c r="X313" i="4" s="1"/>
  <c r="Y313" i="4" s="1"/>
  <c r="AC310" i="4"/>
  <c r="AA311" i="4"/>
  <c r="Z312" i="1"/>
  <c r="AE377" i="1"/>
  <c r="AF375" i="1"/>
  <c r="AF376" i="1"/>
  <c r="AE378" i="1"/>
  <c r="U313" i="1"/>
  <c r="X313" i="1" s="1"/>
  <c r="Y313" i="1" s="1"/>
  <c r="R314" i="1"/>
  <c r="AD310" i="1"/>
  <c r="AG331" i="1" s="1"/>
  <c r="AB310" i="1"/>
  <c r="H314" i="1"/>
  <c r="S313" i="1"/>
  <c r="AA311" i="1"/>
  <c r="AC310" i="1"/>
  <c r="L316" i="1" a="1"/>
  <c r="L316" i="1" s="1"/>
  <c r="T315" i="1"/>
  <c r="Z313" i="11" l="1"/>
  <c r="R315" i="11"/>
  <c r="U314" i="11"/>
  <c r="X314" i="11" s="1"/>
  <c r="Y314" i="11" s="1"/>
  <c r="H315" i="11"/>
  <c r="S314" i="11"/>
  <c r="T316" i="11"/>
  <c r="L317" i="11" a="1"/>
  <c r="L317" i="11" s="1"/>
  <c r="AA312" i="11"/>
  <c r="AC311" i="11"/>
  <c r="AD311" i="11"/>
  <c r="AG332" i="11" s="1"/>
  <c r="AB311" i="11"/>
  <c r="Z313" i="10"/>
  <c r="H315" i="10"/>
  <c r="S314" i="10"/>
  <c r="L316" i="10" a="1"/>
  <c r="L316" i="10" s="1"/>
  <c r="T315" i="10"/>
  <c r="AD311" i="10"/>
  <c r="AG332" i="10" s="1"/>
  <c r="AB311" i="10"/>
  <c r="U314" i="10"/>
  <c r="X314" i="10" s="1"/>
  <c r="Y314" i="10" s="1"/>
  <c r="R315" i="10"/>
  <c r="AC311" i="10"/>
  <c r="AA312" i="10"/>
  <c r="Z313" i="9"/>
  <c r="U314" i="9"/>
  <c r="X314" i="9" s="1"/>
  <c r="Y314" i="9" s="1"/>
  <c r="R315" i="9"/>
  <c r="AD311" i="9"/>
  <c r="AG332" i="9" s="1"/>
  <c r="AB311" i="9"/>
  <c r="AC311" i="9"/>
  <c r="AA312" i="9"/>
  <c r="L316" i="9" a="1"/>
  <c r="L316" i="9" s="1"/>
  <c r="T315" i="9"/>
  <c r="H315" i="9"/>
  <c r="S314" i="9"/>
  <c r="Z313" i="8"/>
  <c r="T316" i="8"/>
  <c r="L317" i="8" a="1"/>
  <c r="L317" i="8" s="1"/>
  <c r="AA312" i="8"/>
  <c r="AC311" i="8"/>
  <c r="AD311" i="8"/>
  <c r="AG332" i="8" s="1"/>
  <c r="AB311" i="8"/>
  <c r="H315" i="8"/>
  <c r="S314" i="8"/>
  <c r="R315" i="8"/>
  <c r="U314" i="8"/>
  <c r="X314" i="8" s="1"/>
  <c r="Y314" i="8" s="1"/>
  <c r="Z313" i="7"/>
  <c r="AD311" i="7"/>
  <c r="AG332" i="7" s="1"/>
  <c r="AB311" i="7"/>
  <c r="L316" i="7" a="1"/>
  <c r="L316" i="7" s="1"/>
  <c r="T315" i="7"/>
  <c r="H315" i="7"/>
  <c r="S314" i="7"/>
  <c r="AC311" i="7"/>
  <c r="AA312" i="7"/>
  <c r="U314" i="7"/>
  <c r="X314" i="7" s="1"/>
  <c r="Y314" i="7" s="1"/>
  <c r="R315" i="7"/>
  <c r="Z313" i="6"/>
  <c r="AD311" i="6"/>
  <c r="AG332" i="6" s="1"/>
  <c r="AB311" i="6"/>
  <c r="U314" i="6"/>
  <c r="X314" i="6" s="1"/>
  <c r="Y314" i="6" s="1"/>
  <c r="R315" i="6"/>
  <c r="H315" i="6"/>
  <c r="S314" i="6"/>
  <c r="AA312" i="6"/>
  <c r="AC311" i="6"/>
  <c r="L317" i="6" a="1"/>
  <c r="L317" i="6" s="1"/>
  <c r="T316" i="6"/>
  <c r="AE380" i="5"/>
  <c r="AF378" i="5"/>
  <c r="AF377" i="5"/>
  <c r="AE379" i="5"/>
  <c r="Z313" i="5"/>
  <c r="H315" i="5"/>
  <c r="S314" i="5"/>
  <c r="AD311" i="5"/>
  <c r="AG332" i="5" s="1"/>
  <c r="AB311" i="5"/>
  <c r="R315" i="5"/>
  <c r="U314" i="5"/>
  <c r="X314" i="5" s="1"/>
  <c r="Y314" i="5" s="1"/>
  <c r="AC311" i="5"/>
  <c r="AA312" i="5"/>
  <c r="T316" i="5"/>
  <c r="L317" i="5" a="1"/>
  <c r="L317" i="5" s="1"/>
  <c r="Z313" i="4"/>
  <c r="S314" i="4"/>
  <c r="H315" i="4"/>
  <c r="U314" i="4"/>
  <c r="X314" i="4" s="1"/>
  <c r="Y314" i="4" s="1"/>
  <c r="R315" i="4"/>
  <c r="AD311" i="4"/>
  <c r="AG332" i="4" s="1"/>
  <c r="AB311" i="4"/>
  <c r="AC311" i="4"/>
  <c r="AA312" i="4"/>
  <c r="L317" i="4" a="1"/>
  <c r="L317" i="4" s="1"/>
  <c r="T316" i="4"/>
  <c r="Z313" i="1"/>
  <c r="T316" i="1"/>
  <c r="L317" i="1" a="1"/>
  <c r="L317" i="1" s="1"/>
  <c r="H315" i="1"/>
  <c r="S314" i="1"/>
  <c r="R315" i="1"/>
  <c r="U314" i="1"/>
  <c r="X314" i="1" s="1"/>
  <c r="Y314" i="1" s="1"/>
  <c r="AF378" i="1"/>
  <c r="AE380" i="1"/>
  <c r="AA312" i="1"/>
  <c r="AC311" i="1"/>
  <c r="AD311" i="1"/>
  <c r="AG332" i="1" s="1"/>
  <c r="AB311" i="1"/>
  <c r="AF377" i="1"/>
  <c r="AE379" i="1"/>
  <c r="Z314" i="11" l="1"/>
  <c r="S315" i="11"/>
  <c r="H316" i="11"/>
  <c r="T317" i="11"/>
  <c r="L318" i="11" a="1"/>
  <c r="L318" i="11" s="1"/>
  <c r="R316" i="11"/>
  <c r="U315" i="11"/>
  <c r="X315" i="11" s="1"/>
  <c r="Y315" i="11" s="1"/>
  <c r="AB312" i="11"/>
  <c r="AD312" i="11"/>
  <c r="AG333" i="11" s="1"/>
  <c r="AC312" i="11"/>
  <c r="AA313" i="11"/>
  <c r="Z314" i="10"/>
  <c r="U315" i="10"/>
  <c r="X315" i="10" s="1"/>
  <c r="Y315" i="10" s="1"/>
  <c r="R316" i="10"/>
  <c r="AD312" i="10"/>
  <c r="AG333" i="10" s="1"/>
  <c r="AB312" i="10"/>
  <c r="H316" i="10"/>
  <c r="S315" i="10"/>
  <c r="AC312" i="10"/>
  <c r="AA313" i="10"/>
  <c r="L317" i="10" a="1"/>
  <c r="L317" i="10" s="1"/>
  <c r="T316" i="10"/>
  <c r="Z314" i="9"/>
  <c r="U315" i="9"/>
  <c r="X315" i="9" s="1"/>
  <c r="Y315" i="9" s="1"/>
  <c r="R316" i="9"/>
  <c r="H316" i="9"/>
  <c r="S315" i="9"/>
  <c r="AD312" i="9"/>
  <c r="AG333" i="9" s="1"/>
  <c r="AB312" i="9"/>
  <c r="AC312" i="9"/>
  <c r="AA313" i="9"/>
  <c r="L317" i="9" a="1"/>
  <c r="L317" i="9" s="1"/>
  <c r="T316" i="9"/>
  <c r="Z314" i="8"/>
  <c r="R316" i="8"/>
  <c r="U315" i="8"/>
  <c r="X315" i="8" s="1"/>
  <c r="Y315" i="8" s="1"/>
  <c r="L318" i="8" a="1"/>
  <c r="L318" i="8" s="1"/>
  <c r="T317" i="8"/>
  <c r="AC312" i="8"/>
  <c r="AA313" i="8"/>
  <c r="S315" i="8"/>
  <c r="H316" i="8"/>
  <c r="AB312" i="8"/>
  <c r="AD312" i="8"/>
  <c r="AG333" i="8" s="1"/>
  <c r="Z314" i="7"/>
  <c r="U315" i="7"/>
  <c r="X315" i="7" s="1"/>
  <c r="Y315" i="7" s="1"/>
  <c r="R316" i="7"/>
  <c r="AD312" i="7"/>
  <c r="AG333" i="7" s="1"/>
  <c r="AB312" i="7"/>
  <c r="H316" i="7"/>
  <c r="S315" i="7"/>
  <c r="AC312" i="7"/>
  <c r="AA313" i="7"/>
  <c r="L317" i="7" a="1"/>
  <c r="L317" i="7" s="1"/>
  <c r="T316" i="7"/>
  <c r="Z314" i="6"/>
  <c r="T317" i="6"/>
  <c r="L318" i="6" a="1"/>
  <c r="L318" i="6" s="1"/>
  <c r="H316" i="6"/>
  <c r="S315" i="6"/>
  <c r="AA313" i="6"/>
  <c r="AC312" i="6"/>
  <c r="AB312" i="6"/>
  <c r="AD312" i="6"/>
  <c r="AG333" i="6" s="1"/>
  <c r="R316" i="6"/>
  <c r="U315" i="6"/>
  <c r="X315" i="6" s="1"/>
  <c r="Y315" i="6" s="1"/>
  <c r="AE381" i="5"/>
  <c r="AF379" i="5"/>
  <c r="AF380" i="5"/>
  <c r="AE382" i="5"/>
  <c r="Z314" i="5"/>
  <c r="R316" i="5"/>
  <c r="U315" i="5"/>
  <c r="X315" i="5" s="1"/>
  <c r="Y315" i="5" s="1"/>
  <c r="T317" i="5"/>
  <c r="L318" i="5" a="1"/>
  <c r="L318" i="5" s="1"/>
  <c r="AC312" i="5"/>
  <c r="AA313" i="5"/>
  <c r="AB312" i="5"/>
  <c r="AD312" i="5"/>
  <c r="AG333" i="5" s="1"/>
  <c r="S315" i="5"/>
  <c r="H316" i="5"/>
  <c r="Z314" i="4"/>
  <c r="L318" i="4" a="1"/>
  <c r="L318" i="4" s="1"/>
  <c r="T317" i="4"/>
  <c r="AD312" i="4"/>
  <c r="AG333" i="4" s="1"/>
  <c r="AB312" i="4"/>
  <c r="AC312" i="4"/>
  <c r="AA313" i="4"/>
  <c r="U315" i="4"/>
  <c r="X315" i="4" s="1"/>
  <c r="Y315" i="4" s="1"/>
  <c r="R316" i="4"/>
  <c r="H316" i="4"/>
  <c r="S315" i="4"/>
  <c r="Z314" i="1"/>
  <c r="AF380" i="1"/>
  <c r="AE382" i="1"/>
  <c r="AF379" i="1"/>
  <c r="AE381" i="1"/>
  <c r="AB312" i="1"/>
  <c r="AD312" i="1"/>
  <c r="AG333" i="1" s="1"/>
  <c r="R316" i="1"/>
  <c r="U315" i="1"/>
  <c r="X315" i="1" s="1"/>
  <c r="Y315" i="1" s="1"/>
  <c r="S315" i="1"/>
  <c r="H316" i="1"/>
  <c r="AC312" i="1"/>
  <c r="AA313" i="1"/>
  <c r="T317" i="1"/>
  <c r="L318" i="1" a="1"/>
  <c r="L318" i="1" s="1"/>
  <c r="Z315" i="11" l="1"/>
  <c r="AD313" i="11"/>
  <c r="AG334" i="11" s="1"/>
  <c r="AB313" i="11"/>
  <c r="U316" i="11"/>
  <c r="X316" i="11" s="1"/>
  <c r="Y316" i="11" s="1"/>
  <c r="R317" i="11"/>
  <c r="T318" i="11"/>
  <c r="L319" i="11" a="1"/>
  <c r="L319" i="11" s="1"/>
  <c r="AC313" i="11"/>
  <c r="AA314" i="11"/>
  <c r="S316" i="11"/>
  <c r="H317" i="11"/>
  <c r="Z315" i="10"/>
  <c r="L318" i="10" a="1"/>
  <c r="L318" i="10" s="1"/>
  <c r="T317" i="10"/>
  <c r="AD313" i="10"/>
  <c r="AG334" i="10" s="1"/>
  <c r="AB313" i="10"/>
  <c r="H317" i="10"/>
  <c r="S316" i="10"/>
  <c r="U316" i="10"/>
  <c r="X316" i="10" s="1"/>
  <c r="Y316" i="10" s="1"/>
  <c r="R317" i="10"/>
  <c r="AA314" i="10"/>
  <c r="AC313" i="10"/>
  <c r="Z315" i="9"/>
  <c r="AD313" i="9"/>
  <c r="AG334" i="9" s="1"/>
  <c r="AB313" i="9"/>
  <c r="R317" i="9"/>
  <c r="U316" i="9"/>
  <c r="X316" i="9" s="1"/>
  <c r="Y316" i="9" s="1"/>
  <c r="L318" i="9" a="1"/>
  <c r="L318" i="9" s="1"/>
  <c r="T317" i="9"/>
  <c r="H317" i="9"/>
  <c r="S316" i="9"/>
  <c r="AA314" i="9"/>
  <c r="AC313" i="9"/>
  <c r="Z315" i="8"/>
  <c r="AD313" i="8"/>
  <c r="AG334" i="8" s="1"/>
  <c r="AB313" i="8"/>
  <c r="U316" i="8"/>
  <c r="X316" i="8" s="1"/>
  <c r="Y316" i="8" s="1"/>
  <c r="R317" i="8"/>
  <c r="S316" i="8"/>
  <c r="H317" i="8"/>
  <c r="AC313" i="8"/>
  <c r="AA314" i="8"/>
  <c r="L319" i="8" a="1"/>
  <c r="L319" i="8" s="1"/>
  <c r="T318" i="8"/>
  <c r="Z315" i="7"/>
  <c r="AD313" i="7"/>
  <c r="AG334" i="7" s="1"/>
  <c r="AB313" i="7"/>
  <c r="U316" i="7"/>
  <c r="X316" i="7" s="1"/>
  <c r="Y316" i="7" s="1"/>
  <c r="R317" i="7"/>
  <c r="AC313" i="7"/>
  <c r="AA314" i="7"/>
  <c r="L318" i="7" a="1"/>
  <c r="L318" i="7" s="1"/>
  <c r="T317" i="7"/>
  <c r="H317" i="7"/>
  <c r="S316" i="7"/>
  <c r="Z315" i="6"/>
  <c r="AB313" i="6"/>
  <c r="AD313" i="6"/>
  <c r="AG334" i="6" s="1"/>
  <c r="R317" i="6"/>
  <c r="U316" i="6"/>
  <c r="X316" i="6" s="1"/>
  <c r="Y316" i="6" s="1"/>
  <c r="S316" i="6"/>
  <c r="H317" i="6"/>
  <c r="AC313" i="6"/>
  <c r="AA314" i="6"/>
  <c r="T318" i="6"/>
  <c r="L319" i="6" a="1"/>
  <c r="L319" i="6" s="1"/>
  <c r="AF382" i="5"/>
  <c r="AE384" i="5"/>
  <c r="AF384" i="5" s="1"/>
  <c r="AF381" i="5"/>
  <c r="AE383" i="5"/>
  <c r="Z315" i="5"/>
  <c r="S316" i="5"/>
  <c r="H317" i="5"/>
  <c r="AD313" i="5"/>
  <c r="AG334" i="5" s="1"/>
  <c r="AB313" i="5"/>
  <c r="AA314" i="5"/>
  <c r="AC313" i="5"/>
  <c r="T318" i="5"/>
  <c r="L319" i="5" a="1"/>
  <c r="L319" i="5" s="1"/>
  <c r="U316" i="5"/>
  <c r="X316" i="5" s="1"/>
  <c r="Y316" i="5" s="1"/>
  <c r="R317" i="5"/>
  <c r="Z315" i="4"/>
  <c r="U316" i="4"/>
  <c r="X316" i="4" s="1"/>
  <c r="Y316" i="4" s="1"/>
  <c r="R317" i="4"/>
  <c r="H317" i="4"/>
  <c r="S316" i="4"/>
  <c r="AD313" i="4"/>
  <c r="AG334" i="4" s="1"/>
  <c r="AB313" i="4"/>
  <c r="AC313" i="4"/>
  <c r="AA314" i="4"/>
  <c r="L319" i="4" a="1"/>
  <c r="L319" i="4" s="1"/>
  <c r="T318" i="4"/>
  <c r="Z315" i="1"/>
  <c r="AD313" i="1"/>
  <c r="AG334" i="1" s="1"/>
  <c r="AB313" i="1"/>
  <c r="AE383" i="1"/>
  <c r="AF381" i="1"/>
  <c r="AC313" i="1"/>
  <c r="AA314" i="1"/>
  <c r="T318" i="1"/>
  <c r="L319" i="1" a="1"/>
  <c r="L319" i="1" s="1"/>
  <c r="S316" i="1"/>
  <c r="H317" i="1"/>
  <c r="U316" i="1"/>
  <c r="X316" i="1" s="1"/>
  <c r="Y316" i="1" s="1"/>
  <c r="R317" i="1"/>
  <c r="AE384" i="1"/>
  <c r="AF384" i="1" s="1"/>
  <c r="AF382" i="1"/>
  <c r="Z316" i="11" l="1"/>
  <c r="H318" i="11"/>
  <c r="S317" i="11"/>
  <c r="AD314" i="11"/>
  <c r="AG335" i="11" s="1"/>
  <c r="AB314" i="11"/>
  <c r="L320" i="11" a="1"/>
  <c r="L320" i="11" s="1"/>
  <c r="T319" i="11"/>
  <c r="U317" i="11"/>
  <c r="X317" i="11" s="1"/>
  <c r="Y317" i="11" s="1"/>
  <c r="R318" i="11"/>
  <c r="AC314" i="11"/>
  <c r="AA315" i="11"/>
  <c r="Z316" i="10"/>
  <c r="R318" i="10"/>
  <c r="U317" i="10"/>
  <c r="X317" i="10" s="1"/>
  <c r="Y317" i="10" s="1"/>
  <c r="H318" i="10"/>
  <c r="S317" i="10"/>
  <c r="L319" i="10" a="1"/>
  <c r="L319" i="10" s="1"/>
  <c r="T318" i="10"/>
  <c r="AA315" i="10"/>
  <c r="AC314" i="10"/>
  <c r="AD314" i="10"/>
  <c r="AG335" i="10" s="1"/>
  <c r="AB314" i="10"/>
  <c r="Z316" i="9"/>
  <c r="T318" i="9"/>
  <c r="L319" i="9" a="1"/>
  <c r="L319" i="9" s="1"/>
  <c r="R318" i="9"/>
  <c r="U317" i="9"/>
  <c r="X317" i="9" s="1"/>
  <c r="Y317" i="9" s="1"/>
  <c r="H318" i="9"/>
  <c r="S317" i="9"/>
  <c r="AA315" i="9"/>
  <c r="AC314" i="9"/>
  <c r="AB314" i="9"/>
  <c r="AD314" i="9"/>
  <c r="AG335" i="9" s="1"/>
  <c r="Z316" i="8"/>
  <c r="L320" i="8" a="1"/>
  <c r="L320" i="8" s="1"/>
  <c r="T319" i="8"/>
  <c r="H318" i="8"/>
  <c r="S317" i="8"/>
  <c r="U317" i="8"/>
  <c r="X317" i="8" s="1"/>
  <c r="Y317" i="8" s="1"/>
  <c r="R318" i="8"/>
  <c r="AC314" i="8"/>
  <c r="AA315" i="8"/>
  <c r="AB314" i="8"/>
  <c r="AD314" i="8"/>
  <c r="AG335" i="8" s="1"/>
  <c r="Z316" i="7"/>
  <c r="L319" i="7" a="1"/>
  <c r="L319" i="7" s="1"/>
  <c r="T318" i="7"/>
  <c r="R318" i="7"/>
  <c r="U317" i="7"/>
  <c r="X317" i="7" s="1"/>
  <c r="Y317" i="7" s="1"/>
  <c r="H318" i="7"/>
  <c r="S317" i="7"/>
  <c r="AA315" i="7"/>
  <c r="AC314" i="7"/>
  <c r="AB314" i="7"/>
  <c r="AD314" i="7"/>
  <c r="AG335" i="7" s="1"/>
  <c r="Z316" i="6"/>
  <c r="T319" i="6"/>
  <c r="L320" i="6" a="1"/>
  <c r="L320" i="6" s="1"/>
  <c r="AD314" i="6"/>
  <c r="AG335" i="6" s="1"/>
  <c r="AB314" i="6"/>
  <c r="S317" i="6"/>
  <c r="H318" i="6"/>
  <c r="AC314" i="6"/>
  <c r="AA315" i="6"/>
  <c r="U317" i="6"/>
  <c r="X317" i="6" s="1"/>
  <c r="Y317" i="6" s="1"/>
  <c r="R318" i="6"/>
  <c r="AE385" i="5"/>
  <c r="AF385" i="5" s="1"/>
  <c r="I1" i="3" s="1" a="1"/>
  <c r="I1" i="3" s="1"/>
  <c r="AF383" i="5"/>
  <c r="Z316" i="5"/>
  <c r="R318" i="5"/>
  <c r="U317" i="5"/>
  <c r="X317" i="5" s="1"/>
  <c r="Y317" i="5" s="1"/>
  <c r="L320" i="5" a="1"/>
  <c r="L320" i="5" s="1"/>
  <c r="T319" i="5"/>
  <c r="H318" i="5"/>
  <c r="S317" i="5"/>
  <c r="AC314" i="5"/>
  <c r="AA315" i="5"/>
  <c r="AD314" i="5"/>
  <c r="AG335" i="5" s="1"/>
  <c r="AB314" i="5"/>
  <c r="Z316" i="4"/>
  <c r="AD314" i="4"/>
  <c r="AG335" i="4" s="1"/>
  <c r="AB314" i="4"/>
  <c r="U317" i="4"/>
  <c r="X317" i="4" s="1"/>
  <c r="Y317" i="4" s="1"/>
  <c r="R318" i="4"/>
  <c r="AC314" i="4"/>
  <c r="AA315" i="4"/>
  <c r="L320" i="4" a="1"/>
  <c r="L320" i="4" s="1"/>
  <c r="T319" i="4"/>
  <c r="H318" i="4"/>
  <c r="S317" i="4"/>
  <c r="Z316" i="1"/>
  <c r="H318" i="1"/>
  <c r="S317" i="1"/>
  <c r="L320" i="1" a="1"/>
  <c r="L320" i="1" s="1"/>
  <c r="T319" i="1"/>
  <c r="AE385" i="1"/>
  <c r="AF385" i="1" s="1"/>
  <c r="AF383" i="1"/>
  <c r="U317" i="1"/>
  <c r="X317" i="1" s="1"/>
  <c r="Y317" i="1" s="1"/>
  <c r="R318" i="1"/>
  <c r="AD314" i="1"/>
  <c r="AG335" i="1" s="1"/>
  <c r="AB314" i="1"/>
  <c r="AC314" i="1"/>
  <c r="AA315" i="1"/>
  <c r="Z317" i="11" l="1"/>
  <c r="AD315" i="11"/>
  <c r="AG336" i="11" s="1"/>
  <c r="AB315" i="11"/>
  <c r="U318" i="11"/>
  <c r="X318" i="11" s="1"/>
  <c r="Y318" i="11" s="1"/>
  <c r="R319" i="11"/>
  <c r="H319" i="11"/>
  <c r="S318" i="11"/>
  <c r="L321" i="11" a="1"/>
  <c r="L321" i="11" s="1"/>
  <c r="T320" i="11"/>
  <c r="AC315" i="11"/>
  <c r="AA316" i="11"/>
  <c r="Z317" i="10"/>
  <c r="AB315" i="10"/>
  <c r="AD315" i="10"/>
  <c r="AG336" i="10" s="1"/>
  <c r="R319" i="10"/>
  <c r="U318" i="10"/>
  <c r="X318" i="10" s="1"/>
  <c r="Y318" i="10" s="1"/>
  <c r="T319" i="10"/>
  <c r="L320" i="10" a="1"/>
  <c r="L320" i="10" s="1"/>
  <c r="AC315" i="10"/>
  <c r="AA316" i="10"/>
  <c r="S318" i="10"/>
  <c r="H319" i="10"/>
  <c r="Z317" i="9"/>
  <c r="AD315" i="9"/>
  <c r="AG336" i="9" s="1"/>
  <c r="AB315" i="9"/>
  <c r="L320" i="9" a="1"/>
  <c r="L320" i="9" s="1"/>
  <c r="T319" i="9"/>
  <c r="AC315" i="9"/>
  <c r="AA316" i="9"/>
  <c r="S318" i="9"/>
  <c r="H319" i="9"/>
  <c r="R319" i="9"/>
  <c r="U318" i="9"/>
  <c r="X318" i="9" s="1"/>
  <c r="Y318" i="9" s="1"/>
  <c r="Z317" i="8"/>
  <c r="AD315" i="8"/>
  <c r="AG336" i="8" s="1"/>
  <c r="AB315" i="8"/>
  <c r="L321" i="8" a="1"/>
  <c r="L321" i="8" s="1"/>
  <c r="T320" i="8"/>
  <c r="U318" i="8"/>
  <c r="X318" i="8" s="1"/>
  <c r="Y318" i="8" s="1"/>
  <c r="R319" i="8"/>
  <c r="S318" i="8"/>
  <c r="H319" i="8"/>
  <c r="AC315" i="8"/>
  <c r="AA316" i="8"/>
  <c r="Z317" i="7"/>
  <c r="T319" i="7"/>
  <c r="L320" i="7" a="1"/>
  <c r="L320" i="7" s="1"/>
  <c r="AB315" i="7"/>
  <c r="AD315" i="7"/>
  <c r="AG336" i="7" s="1"/>
  <c r="H319" i="7"/>
  <c r="S318" i="7"/>
  <c r="AA316" i="7"/>
  <c r="AC315" i="7"/>
  <c r="R319" i="7"/>
  <c r="U318" i="7"/>
  <c r="X318" i="7" s="1"/>
  <c r="Y318" i="7" s="1"/>
  <c r="Z317" i="6"/>
  <c r="H319" i="6"/>
  <c r="S318" i="6"/>
  <c r="L321" i="6" a="1"/>
  <c r="L321" i="6" s="1"/>
  <c r="T320" i="6"/>
  <c r="AC315" i="6"/>
  <c r="AA316" i="6"/>
  <c r="U318" i="6"/>
  <c r="X318" i="6" s="1"/>
  <c r="Y318" i="6" s="1"/>
  <c r="R319" i="6"/>
  <c r="AD315" i="6"/>
  <c r="AG336" i="6" s="1"/>
  <c r="AB315" i="6"/>
  <c r="Z317" i="5"/>
  <c r="AD315" i="5"/>
  <c r="AG336" i="5" s="1"/>
  <c r="AB315" i="5"/>
  <c r="S318" i="5"/>
  <c r="H319" i="5"/>
  <c r="AC315" i="5"/>
  <c r="AA316" i="5"/>
  <c r="L321" i="5" a="1"/>
  <c r="L321" i="5" s="1"/>
  <c r="T320" i="5"/>
  <c r="U318" i="5"/>
  <c r="X318" i="5" s="1"/>
  <c r="Y318" i="5" s="1"/>
  <c r="R319" i="5"/>
  <c r="Z317" i="4"/>
  <c r="H319" i="4"/>
  <c r="S318" i="4"/>
  <c r="L321" i="4" a="1"/>
  <c r="L321" i="4" s="1"/>
  <c r="T320" i="4"/>
  <c r="AC315" i="4"/>
  <c r="AA316" i="4"/>
  <c r="AD315" i="4"/>
  <c r="AG336" i="4" s="1"/>
  <c r="AB315" i="4"/>
  <c r="U318" i="4"/>
  <c r="X318" i="4" s="1"/>
  <c r="Y318" i="4" s="1"/>
  <c r="R319" i="4"/>
  <c r="Z317" i="1"/>
  <c r="AD315" i="1"/>
  <c r="AG336" i="1" s="1"/>
  <c r="AB315" i="1"/>
  <c r="U318" i="1"/>
  <c r="X318" i="1" s="1"/>
  <c r="Y318" i="1" s="1"/>
  <c r="R319" i="1"/>
  <c r="L321" i="1" a="1"/>
  <c r="L321" i="1" s="1"/>
  <c r="T320" i="1"/>
  <c r="AC315" i="1"/>
  <c r="AA316" i="1"/>
  <c r="H319" i="1"/>
  <c r="S318" i="1"/>
  <c r="Z318" i="11" l="1"/>
  <c r="AD316" i="11"/>
  <c r="AG337" i="11" s="1"/>
  <c r="AB316" i="11"/>
  <c r="L322" i="11" a="1"/>
  <c r="L322" i="11" s="1"/>
  <c r="T321" i="11"/>
  <c r="U319" i="11"/>
  <c r="X319" i="11" s="1"/>
  <c r="Y319" i="11" s="1"/>
  <c r="R320" i="11"/>
  <c r="AC316" i="11"/>
  <c r="AA317" i="11"/>
  <c r="H320" i="11"/>
  <c r="S319" i="11"/>
  <c r="Z318" i="10"/>
  <c r="T320" i="10"/>
  <c r="L321" i="10" a="1"/>
  <c r="L321" i="10" s="1"/>
  <c r="AD316" i="10"/>
  <c r="AG337" i="10" s="1"/>
  <c r="AB316" i="10"/>
  <c r="AC316" i="10"/>
  <c r="AA317" i="10"/>
  <c r="S319" i="10"/>
  <c r="H320" i="10"/>
  <c r="U319" i="10"/>
  <c r="X319" i="10" s="1"/>
  <c r="Y319" i="10" s="1"/>
  <c r="R320" i="10"/>
  <c r="Z318" i="9"/>
  <c r="U319" i="9"/>
  <c r="X319" i="9" s="1"/>
  <c r="Y319" i="9" s="1"/>
  <c r="R320" i="9"/>
  <c r="H320" i="9"/>
  <c r="S319" i="9"/>
  <c r="AD316" i="9"/>
  <c r="AG337" i="9" s="1"/>
  <c r="AB316" i="9"/>
  <c r="AC316" i="9"/>
  <c r="AA317" i="9"/>
  <c r="L321" i="9" a="1"/>
  <c r="L321" i="9" s="1"/>
  <c r="T320" i="9"/>
  <c r="Z318" i="8"/>
  <c r="H320" i="8"/>
  <c r="S319" i="8"/>
  <c r="AD316" i="8"/>
  <c r="AG337" i="8" s="1"/>
  <c r="AB316" i="8"/>
  <c r="T321" i="8"/>
  <c r="L322" i="8" a="1"/>
  <c r="L322" i="8" s="1"/>
  <c r="AC316" i="8"/>
  <c r="AA317" i="8"/>
  <c r="U319" i="8"/>
  <c r="X319" i="8" s="1"/>
  <c r="Y319" i="8" s="1"/>
  <c r="R320" i="8"/>
  <c r="Z318" i="7"/>
  <c r="R320" i="7"/>
  <c r="U319" i="7"/>
  <c r="X319" i="7" s="1"/>
  <c r="Y319" i="7" s="1"/>
  <c r="S319" i="7"/>
  <c r="H320" i="7"/>
  <c r="AD316" i="7"/>
  <c r="AG337" i="7" s="1"/>
  <c r="AB316" i="7"/>
  <c r="AC316" i="7"/>
  <c r="AA317" i="7"/>
  <c r="T320" i="7"/>
  <c r="L321" i="7" a="1"/>
  <c r="L321" i="7" s="1"/>
  <c r="Z318" i="6"/>
  <c r="AD316" i="6"/>
  <c r="AG337" i="6" s="1"/>
  <c r="AB316" i="6"/>
  <c r="U319" i="6"/>
  <c r="X319" i="6" s="1"/>
  <c r="Y319" i="6" s="1"/>
  <c r="R320" i="6"/>
  <c r="L322" i="6" a="1"/>
  <c r="L322" i="6" s="1"/>
  <c r="T321" i="6"/>
  <c r="AC316" i="6"/>
  <c r="AA317" i="6"/>
  <c r="H320" i="6"/>
  <c r="S319" i="6"/>
  <c r="Z318" i="5"/>
  <c r="L322" i="5" a="1"/>
  <c r="L322" i="5" s="1"/>
  <c r="T321" i="5"/>
  <c r="U319" i="5"/>
  <c r="X319" i="5" s="1"/>
  <c r="Y319" i="5" s="1"/>
  <c r="R320" i="5"/>
  <c r="AD316" i="5"/>
  <c r="AG337" i="5" s="1"/>
  <c r="AB316" i="5"/>
  <c r="H320" i="5"/>
  <c r="S319" i="5"/>
  <c r="AC316" i="5"/>
  <c r="AA317" i="5"/>
  <c r="Z318" i="4"/>
  <c r="R320" i="4"/>
  <c r="U319" i="4"/>
  <c r="X319" i="4" s="1"/>
  <c r="Y319" i="4" s="1"/>
  <c r="AD316" i="4"/>
  <c r="AG337" i="4" s="1"/>
  <c r="AB316" i="4"/>
  <c r="AA317" i="4"/>
  <c r="AC316" i="4"/>
  <c r="T321" i="4"/>
  <c r="L322" i="4" a="1"/>
  <c r="L322" i="4" s="1"/>
  <c r="H320" i="4"/>
  <c r="S319" i="4"/>
  <c r="Z318" i="1"/>
  <c r="H320" i="1"/>
  <c r="S319" i="1"/>
  <c r="AD316" i="1"/>
  <c r="AG337" i="1" s="1"/>
  <c r="AB316" i="1"/>
  <c r="U319" i="1"/>
  <c r="X319" i="1" s="1"/>
  <c r="Y319" i="1" s="1"/>
  <c r="R320" i="1"/>
  <c r="L322" i="1" a="1"/>
  <c r="L322" i="1" s="1"/>
  <c r="T321" i="1"/>
  <c r="AC316" i="1"/>
  <c r="AA317" i="1"/>
  <c r="Z319" i="11" l="1"/>
  <c r="AD317" i="11"/>
  <c r="AG338" i="11" s="1"/>
  <c r="AB317" i="11"/>
  <c r="H321" i="11"/>
  <c r="S320" i="11"/>
  <c r="L323" i="11" a="1"/>
  <c r="L323" i="11" s="1"/>
  <c r="T322" i="11"/>
  <c r="AC317" i="11"/>
  <c r="AA318" i="11"/>
  <c r="U320" i="11"/>
  <c r="X320" i="11" s="1"/>
  <c r="Y320" i="11" s="1"/>
  <c r="R321" i="11"/>
  <c r="Z319" i="10"/>
  <c r="T321" i="10"/>
  <c r="L322" i="10" a="1"/>
  <c r="L322" i="10" s="1"/>
  <c r="H321" i="10"/>
  <c r="S320" i="10"/>
  <c r="U320" i="10"/>
  <c r="X320" i="10" s="1"/>
  <c r="Y320" i="10" s="1"/>
  <c r="R321" i="10"/>
  <c r="AC317" i="10"/>
  <c r="AA318" i="10"/>
  <c r="AD317" i="10"/>
  <c r="AG338" i="10" s="1"/>
  <c r="AB317" i="10"/>
  <c r="Z319" i="9"/>
  <c r="AD317" i="9"/>
  <c r="AG338" i="9" s="1"/>
  <c r="AB317" i="9"/>
  <c r="R321" i="9"/>
  <c r="U320" i="9"/>
  <c r="X320" i="9" s="1"/>
  <c r="Y320" i="9" s="1"/>
  <c r="L322" i="9" a="1"/>
  <c r="L322" i="9" s="1"/>
  <c r="T321" i="9"/>
  <c r="H321" i="9"/>
  <c r="S320" i="9"/>
  <c r="AC317" i="9"/>
  <c r="AA318" i="9"/>
  <c r="Z319" i="8"/>
  <c r="R321" i="8"/>
  <c r="U320" i="8"/>
  <c r="X320" i="8" s="1"/>
  <c r="Y320" i="8" s="1"/>
  <c r="AD317" i="8"/>
  <c r="AG338" i="8" s="1"/>
  <c r="AB317" i="8"/>
  <c r="H321" i="8"/>
  <c r="S320" i="8"/>
  <c r="T322" i="8"/>
  <c r="L323" i="8" a="1"/>
  <c r="L323" i="8" s="1"/>
  <c r="AC317" i="8"/>
  <c r="AA318" i="8"/>
  <c r="Z319" i="7"/>
  <c r="S320" i="7"/>
  <c r="H321" i="7"/>
  <c r="U320" i="7"/>
  <c r="X320" i="7" s="1"/>
  <c r="Y320" i="7" s="1"/>
  <c r="R321" i="7"/>
  <c r="T321" i="7"/>
  <c r="L322" i="7" a="1"/>
  <c r="L322" i="7" s="1"/>
  <c r="AC317" i="7"/>
  <c r="AA318" i="7"/>
  <c r="AD317" i="7"/>
  <c r="AG338" i="7" s="1"/>
  <c r="AB317" i="7"/>
  <c r="Z319" i="6"/>
  <c r="H321" i="6"/>
  <c r="S320" i="6"/>
  <c r="AD317" i="6"/>
  <c r="AG338" i="6" s="1"/>
  <c r="AB317" i="6"/>
  <c r="U320" i="6"/>
  <c r="X320" i="6" s="1"/>
  <c r="Y320" i="6" s="1"/>
  <c r="R321" i="6"/>
  <c r="AC317" i="6"/>
  <c r="AA318" i="6"/>
  <c r="L323" i="6" a="1"/>
  <c r="L323" i="6" s="1"/>
  <c r="T322" i="6"/>
  <c r="Z319" i="5"/>
  <c r="AD317" i="5"/>
  <c r="AG338" i="5" s="1"/>
  <c r="AB317" i="5"/>
  <c r="H321" i="5"/>
  <c r="S320" i="5"/>
  <c r="U320" i="5"/>
  <c r="X320" i="5" s="1"/>
  <c r="Y320" i="5" s="1"/>
  <c r="R321" i="5"/>
  <c r="AC317" i="5"/>
  <c r="AA318" i="5"/>
  <c r="L323" i="5" a="1"/>
  <c r="L323" i="5" s="1"/>
  <c r="T322" i="5"/>
  <c r="Z319" i="4"/>
  <c r="H321" i="4"/>
  <c r="S320" i="4"/>
  <c r="AB317" i="4"/>
  <c r="AD317" i="4"/>
  <c r="AG338" i="4" s="1"/>
  <c r="T322" i="4"/>
  <c r="L323" i="4" a="1"/>
  <c r="L323" i="4" s="1"/>
  <c r="R321" i="4"/>
  <c r="U320" i="4"/>
  <c r="X320" i="4" s="1"/>
  <c r="Y320" i="4" s="1"/>
  <c r="AA318" i="4"/>
  <c r="AC317" i="4"/>
  <c r="Z319" i="1"/>
  <c r="AD317" i="1"/>
  <c r="AG338" i="1" s="1"/>
  <c r="AB317" i="1"/>
  <c r="R321" i="1"/>
  <c r="U320" i="1"/>
  <c r="X320" i="1" s="1"/>
  <c r="Y320" i="1" s="1"/>
  <c r="AC317" i="1"/>
  <c r="AA318" i="1"/>
  <c r="T322" i="1"/>
  <c r="L323" i="1" a="1"/>
  <c r="L323" i="1" s="1"/>
  <c r="H321" i="1"/>
  <c r="S320" i="1"/>
  <c r="Z320" i="11" l="1"/>
  <c r="U321" i="11"/>
  <c r="X321" i="11" s="1"/>
  <c r="Y321" i="11" s="1"/>
  <c r="R322" i="11"/>
  <c r="AD318" i="11"/>
  <c r="AG339" i="11" s="1"/>
  <c r="AB318" i="11"/>
  <c r="AA319" i="11"/>
  <c r="AC318" i="11"/>
  <c r="L324" i="11" a="1"/>
  <c r="L324" i="11" s="1"/>
  <c r="T323" i="11"/>
  <c r="H322" i="11"/>
  <c r="S321" i="11"/>
  <c r="Z320" i="10"/>
  <c r="L323" i="10" a="1"/>
  <c r="L323" i="10" s="1"/>
  <c r="T322" i="10"/>
  <c r="AD318" i="10"/>
  <c r="AG339" i="10" s="1"/>
  <c r="AB318" i="10"/>
  <c r="U321" i="10"/>
  <c r="X321" i="10" s="1"/>
  <c r="Y321" i="10" s="1"/>
  <c r="R322" i="10"/>
  <c r="H322" i="10"/>
  <c r="S321" i="10"/>
  <c r="AC318" i="10"/>
  <c r="AA319" i="10"/>
  <c r="Z320" i="9"/>
  <c r="H322" i="9"/>
  <c r="S321" i="9"/>
  <c r="R322" i="9"/>
  <c r="U321" i="9"/>
  <c r="X321" i="9" s="1"/>
  <c r="Y321" i="9" s="1"/>
  <c r="T322" i="9"/>
  <c r="L323" i="9" a="1"/>
  <c r="L323" i="9" s="1"/>
  <c r="AD318" i="9"/>
  <c r="AG339" i="9" s="1"/>
  <c r="AB318" i="9"/>
  <c r="AC318" i="9"/>
  <c r="AA319" i="9"/>
  <c r="Z320" i="8"/>
  <c r="L324" i="8" a="1"/>
  <c r="L324" i="8" s="1"/>
  <c r="T323" i="8"/>
  <c r="U321" i="8"/>
  <c r="X321" i="8" s="1"/>
  <c r="Y321" i="8" s="1"/>
  <c r="R322" i="8"/>
  <c r="AD318" i="8"/>
  <c r="AG339" i="8" s="1"/>
  <c r="AB318" i="8"/>
  <c r="AA319" i="8"/>
  <c r="AC318" i="8"/>
  <c r="H322" i="8"/>
  <c r="S321" i="8"/>
  <c r="Z320" i="7"/>
  <c r="L323" i="7" a="1"/>
  <c r="L323" i="7" s="1"/>
  <c r="T322" i="7"/>
  <c r="U321" i="7"/>
  <c r="X321" i="7" s="1"/>
  <c r="Y321" i="7" s="1"/>
  <c r="R322" i="7"/>
  <c r="AD318" i="7"/>
  <c r="AG339" i="7" s="1"/>
  <c r="AB318" i="7"/>
  <c r="AC318" i="7"/>
  <c r="AA319" i="7"/>
  <c r="H322" i="7"/>
  <c r="S321" i="7"/>
  <c r="Z320" i="6"/>
  <c r="U321" i="6"/>
  <c r="X321" i="6" s="1"/>
  <c r="Y321" i="6" s="1"/>
  <c r="R322" i="6"/>
  <c r="AD318" i="6"/>
  <c r="AG339" i="6" s="1"/>
  <c r="AB318" i="6"/>
  <c r="H322" i="6"/>
  <c r="S321" i="6"/>
  <c r="L324" i="6" a="1"/>
  <c r="L324" i="6" s="1"/>
  <c r="T323" i="6"/>
  <c r="AC318" i="6"/>
  <c r="AA319" i="6"/>
  <c r="Z320" i="5"/>
  <c r="AD318" i="5"/>
  <c r="AG339" i="5" s="1"/>
  <c r="AB318" i="5"/>
  <c r="U321" i="5"/>
  <c r="X321" i="5" s="1"/>
  <c r="Y321" i="5" s="1"/>
  <c r="R322" i="5"/>
  <c r="AA319" i="5"/>
  <c r="AC318" i="5"/>
  <c r="L324" i="5" a="1"/>
  <c r="L324" i="5" s="1"/>
  <c r="T323" i="5"/>
  <c r="H322" i="5"/>
  <c r="S321" i="5"/>
  <c r="Z320" i="4"/>
  <c r="T323" i="4"/>
  <c r="L324" i="4" a="1"/>
  <c r="L324" i="4" s="1"/>
  <c r="AD318" i="4"/>
  <c r="AG339" i="4" s="1"/>
  <c r="AB318" i="4"/>
  <c r="AC318" i="4"/>
  <c r="AA319" i="4"/>
  <c r="R322" i="4"/>
  <c r="U321" i="4"/>
  <c r="X321" i="4" s="1"/>
  <c r="Y321" i="4" s="1"/>
  <c r="S321" i="4"/>
  <c r="H322" i="4"/>
  <c r="Z320" i="1"/>
  <c r="T323" i="1"/>
  <c r="L324" i="1" a="1"/>
  <c r="L324" i="1" s="1"/>
  <c r="S321" i="1"/>
  <c r="H322" i="1"/>
  <c r="R322" i="1"/>
  <c r="U321" i="1"/>
  <c r="X321" i="1" s="1"/>
  <c r="Y321" i="1" s="1"/>
  <c r="AB318" i="1"/>
  <c r="AD318" i="1"/>
  <c r="AG339" i="1" s="1"/>
  <c r="AA319" i="1"/>
  <c r="AC318" i="1"/>
  <c r="Z321" i="11" l="1"/>
  <c r="R323" i="11"/>
  <c r="U322" i="11"/>
  <c r="X322" i="11" s="1"/>
  <c r="Y322" i="11" s="1"/>
  <c r="T324" i="11"/>
  <c r="L325" i="11" a="1"/>
  <c r="L325" i="11" s="1"/>
  <c r="AA320" i="11"/>
  <c r="AC319" i="11"/>
  <c r="H323" i="11"/>
  <c r="S322" i="11"/>
  <c r="AD319" i="11"/>
  <c r="AG340" i="11" s="1"/>
  <c r="AB319" i="11"/>
  <c r="Z321" i="10"/>
  <c r="L324" i="10" a="1"/>
  <c r="L324" i="10" s="1"/>
  <c r="T323" i="10"/>
  <c r="AD319" i="10"/>
  <c r="AG340" i="10" s="1"/>
  <c r="AB319" i="10"/>
  <c r="U322" i="10"/>
  <c r="X322" i="10" s="1"/>
  <c r="Y322" i="10" s="1"/>
  <c r="R323" i="10"/>
  <c r="AC319" i="10"/>
  <c r="AA320" i="10"/>
  <c r="H323" i="10"/>
  <c r="S322" i="10"/>
  <c r="Z321" i="9"/>
  <c r="T323" i="9"/>
  <c r="L324" i="9" a="1"/>
  <c r="L324" i="9" s="1"/>
  <c r="AD319" i="9"/>
  <c r="AG340" i="9" s="1"/>
  <c r="AB319" i="9"/>
  <c r="H323" i="9"/>
  <c r="S322" i="9"/>
  <c r="R323" i="9"/>
  <c r="U322" i="9"/>
  <c r="X322" i="9" s="1"/>
  <c r="Y322" i="9" s="1"/>
  <c r="AA320" i="9"/>
  <c r="AC319" i="9"/>
  <c r="Z321" i="8"/>
  <c r="T324" i="8"/>
  <c r="L325" i="8" a="1"/>
  <c r="L325" i="8" s="1"/>
  <c r="H323" i="8"/>
  <c r="S322" i="8"/>
  <c r="AD319" i="8"/>
  <c r="AG340" i="8" s="1"/>
  <c r="AB319" i="8"/>
  <c r="AC319" i="8"/>
  <c r="AA320" i="8"/>
  <c r="U322" i="8"/>
  <c r="X322" i="8" s="1"/>
  <c r="Y322" i="8" s="1"/>
  <c r="R323" i="8"/>
  <c r="Z321" i="7"/>
  <c r="L324" i="7" a="1"/>
  <c r="L324" i="7" s="1"/>
  <c r="T323" i="7"/>
  <c r="H323" i="7"/>
  <c r="S322" i="7"/>
  <c r="AC319" i="7"/>
  <c r="AA320" i="7"/>
  <c r="AD319" i="7"/>
  <c r="AG340" i="7" s="1"/>
  <c r="AB319" i="7"/>
  <c r="U322" i="7"/>
  <c r="X322" i="7" s="1"/>
  <c r="Y322" i="7" s="1"/>
  <c r="R323" i="7"/>
  <c r="Z321" i="6"/>
  <c r="L325" i="6" a="1"/>
  <c r="L325" i="6" s="1"/>
  <c r="T324" i="6"/>
  <c r="AD319" i="6"/>
  <c r="AG340" i="6" s="1"/>
  <c r="AB319" i="6"/>
  <c r="U322" i="6"/>
  <c r="X322" i="6" s="1"/>
  <c r="Y322" i="6" s="1"/>
  <c r="R323" i="6"/>
  <c r="H323" i="6"/>
  <c r="S322" i="6"/>
  <c r="AA320" i="6"/>
  <c r="AC319" i="6"/>
  <c r="Z321" i="5"/>
  <c r="T324" i="5"/>
  <c r="L325" i="5" a="1"/>
  <c r="L325" i="5" s="1"/>
  <c r="R323" i="5"/>
  <c r="U322" i="5"/>
  <c r="X322" i="5" s="1"/>
  <c r="Y322" i="5" s="1"/>
  <c r="AA320" i="5"/>
  <c r="AC319" i="5"/>
  <c r="H323" i="5"/>
  <c r="S322" i="5"/>
  <c r="AD319" i="5"/>
  <c r="AG340" i="5" s="1"/>
  <c r="AB319" i="5"/>
  <c r="Z321" i="4"/>
  <c r="AD319" i="4"/>
  <c r="AG340" i="4" s="1"/>
  <c r="AB319" i="4"/>
  <c r="S322" i="4"/>
  <c r="H323" i="4"/>
  <c r="U322" i="4"/>
  <c r="X322" i="4" s="1"/>
  <c r="Y322" i="4" s="1"/>
  <c r="R323" i="4"/>
  <c r="AC319" i="4"/>
  <c r="AA320" i="4"/>
  <c r="L325" i="4" a="1"/>
  <c r="L325" i="4" s="1"/>
  <c r="T324" i="4"/>
  <c r="Z321" i="1"/>
  <c r="R323" i="1"/>
  <c r="U322" i="1"/>
  <c r="X322" i="1" s="1"/>
  <c r="Y322" i="1" s="1"/>
  <c r="T324" i="1"/>
  <c r="L325" i="1" a="1"/>
  <c r="L325" i="1" s="1"/>
  <c r="AC319" i="1"/>
  <c r="AA320" i="1"/>
  <c r="AB319" i="1"/>
  <c r="AD319" i="1"/>
  <c r="AG340" i="1" s="1"/>
  <c r="H323" i="1"/>
  <c r="S322" i="1"/>
  <c r="Z322" i="11" l="1"/>
  <c r="S323" i="11"/>
  <c r="H324" i="11"/>
  <c r="R324" i="11"/>
  <c r="U323" i="11"/>
  <c r="X323" i="11" s="1"/>
  <c r="Y323" i="11" s="1"/>
  <c r="AB320" i="11"/>
  <c r="AD320" i="11"/>
  <c r="AG341" i="11" s="1"/>
  <c r="AC320" i="11"/>
  <c r="AA321" i="11"/>
  <c r="T325" i="11"/>
  <c r="L326" i="11" a="1"/>
  <c r="L326" i="11" s="1"/>
  <c r="Z322" i="10"/>
  <c r="H324" i="10"/>
  <c r="S323" i="10"/>
  <c r="L325" i="10" a="1"/>
  <c r="L325" i="10" s="1"/>
  <c r="T324" i="10"/>
  <c r="AD320" i="10"/>
  <c r="AG341" i="10" s="1"/>
  <c r="AB320" i="10"/>
  <c r="AC320" i="10"/>
  <c r="AA321" i="10"/>
  <c r="U323" i="10"/>
  <c r="X323" i="10" s="1"/>
  <c r="Y323" i="10" s="1"/>
  <c r="R324" i="10"/>
  <c r="Z322" i="9"/>
  <c r="AB320" i="9"/>
  <c r="AD320" i="9"/>
  <c r="AG341" i="9" s="1"/>
  <c r="T324" i="9"/>
  <c r="L325" i="9" a="1"/>
  <c r="L325" i="9" s="1"/>
  <c r="H324" i="9"/>
  <c r="S323" i="9"/>
  <c r="R324" i="9"/>
  <c r="U323" i="9"/>
  <c r="X323" i="9" s="1"/>
  <c r="Y323" i="9" s="1"/>
  <c r="AC320" i="9"/>
  <c r="AA321" i="9"/>
  <c r="Z322" i="8"/>
  <c r="R324" i="8"/>
  <c r="U323" i="8"/>
  <c r="X323" i="8" s="1"/>
  <c r="Y323" i="8" s="1"/>
  <c r="H324" i="8"/>
  <c r="S323" i="8"/>
  <c r="L326" i="8" a="1"/>
  <c r="L326" i="8" s="1"/>
  <c r="T325" i="8"/>
  <c r="AB320" i="8"/>
  <c r="AD320" i="8"/>
  <c r="AG341" i="8" s="1"/>
  <c r="AC320" i="8"/>
  <c r="AA321" i="8"/>
  <c r="Z322" i="7"/>
  <c r="U323" i="7"/>
  <c r="X323" i="7" s="1"/>
  <c r="Y323" i="7" s="1"/>
  <c r="R324" i="7"/>
  <c r="L325" i="7" a="1"/>
  <c r="L325" i="7" s="1"/>
  <c r="T324" i="7"/>
  <c r="H324" i="7"/>
  <c r="S323" i="7"/>
  <c r="AC320" i="7"/>
  <c r="AA321" i="7"/>
  <c r="AD320" i="7"/>
  <c r="AG341" i="7" s="1"/>
  <c r="AB320" i="7"/>
  <c r="Z322" i="6"/>
  <c r="R324" i="6"/>
  <c r="U323" i="6"/>
  <c r="X323" i="6" s="1"/>
  <c r="Y323" i="6" s="1"/>
  <c r="H324" i="6"/>
  <c r="S323" i="6"/>
  <c r="AB320" i="6"/>
  <c r="AD320" i="6"/>
  <c r="AG341" i="6" s="1"/>
  <c r="AA321" i="6"/>
  <c r="AC320" i="6"/>
  <c r="T325" i="6"/>
  <c r="L326" i="6" a="1"/>
  <c r="L326" i="6" s="1"/>
  <c r="Z322" i="5"/>
  <c r="AB320" i="5"/>
  <c r="AD320" i="5"/>
  <c r="AG341" i="5" s="1"/>
  <c r="S323" i="5"/>
  <c r="H324" i="5"/>
  <c r="R324" i="5"/>
  <c r="U323" i="5"/>
  <c r="X323" i="5" s="1"/>
  <c r="Y323" i="5" s="1"/>
  <c r="AC320" i="5"/>
  <c r="AA321" i="5"/>
  <c r="T325" i="5"/>
  <c r="L326" i="5" a="1"/>
  <c r="L326" i="5" s="1"/>
  <c r="Z322" i="4"/>
  <c r="L326" i="4" a="1"/>
  <c r="L326" i="4" s="1"/>
  <c r="T325" i="4"/>
  <c r="U323" i="4"/>
  <c r="X323" i="4" s="1"/>
  <c r="Y323" i="4" s="1"/>
  <c r="R324" i="4"/>
  <c r="AD320" i="4"/>
  <c r="AG341" i="4" s="1"/>
  <c r="AB320" i="4"/>
  <c r="H324" i="4"/>
  <c r="S323" i="4"/>
  <c r="AC320" i="4"/>
  <c r="AA321" i="4"/>
  <c r="Z322" i="1"/>
  <c r="H324" i="1"/>
  <c r="S323" i="1"/>
  <c r="AB320" i="1"/>
  <c r="AD320" i="1"/>
  <c r="AG341" i="1" s="1"/>
  <c r="L326" i="1" a="1"/>
  <c r="L326" i="1" s="1"/>
  <c r="T325" i="1"/>
  <c r="U323" i="1"/>
  <c r="X323" i="1" s="1"/>
  <c r="Y323" i="1" s="1"/>
  <c r="R324" i="1"/>
  <c r="AC320" i="1"/>
  <c r="AA321" i="1"/>
  <c r="Z323" i="11" l="1"/>
  <c r="S324" i="11"/>
  <c r="H325" i="11"/>
  <c r="T326" i="11"/>
  <c r="L327" i="11" a="1"/>
  <c r="L327" i="11" s="1"/>
  <c r="AD321" i="11"/>
  <c r="AG342" i="11" s="1"/>
  <c r="AB321" i="11"/>
  <c r="U324" i="11"/>
  <c r="X324" i="11" s="1"/>
  <c r="Y324" i="11" s="1"/>
  <c r="R325" i="11"/>
  <c r="AC321" i="11"/>
  <c r="AA322" i="11"/>
  <c r="Z323" i="10"/>
  <c r="U324" i="10"/>
  <c r="X324" i="10" s="1"/>
  <c r="Y324" i="10" s="1"/>
  <c r="R325" i="10"/>
  <c r="L326" i="10" a="1"/>
  <c r="L326" i="10" s="1"/>
  <c r="T325" i="10"/>
  <c r="H325" i="10"/>
  <c r="S324" i="10"/>
  <c r="AD321" i="10"/>
  <c r="AG342" i="10" s="1"/>
  <c r="AB321" i="10"/>
  <c r="AA322" i="10"/>
  <c r="AC321" i="10"/>
  <c r="Z323" i="9"/>
  <c r="L326" i="9" a="1"/>
  <c r="L326" i="9" s="1"/>
  <c r="T325" i="9"/>
  <c r="AD321" i="9"/>
  <c r="AG342" i="9" s="1"/>
  <c r="AB321" i="9"/>
  <c r="U324" i="9"/>
  <c r="X324" i="9" s="1"/>
  <c r="Y324" i="9" s="1"/>
  <c r="R325" i="9"/>
  <c r="H325" i="9"/>
  <c r="S324" i="9"/>
  <c r="AC321" i="9"/>
  <c r="AA322" i="9"/>
  <c r="Z323" i="8"/>
  <c r="AB321" i="8"/>
  <c r="AD321" i="8"/>
  <c r="AG342" i="8" s="1"/>
  <c r="U324" i="8"/>
  <c r="X324" i="8" s="1"/>
  <c r="Y324" i="8" s="1"/>
  <c r="R325" i="8"/>
  <c r="H325" i="8"/>
  <c r="S324" i="8"/>
  <c r="AC321" i="8"/>
  <c r="AA322" i="8"/>
  <c r="L327" i="8" a="1"/>
  <c r="L327" i="8" s="1"/>
  <c r="T326" i="8"/>
  <c r="Z323" i="7"/>
  <c r="H325" i="7"/>
  <c r="S324" i="7"/>
  <c r="L326" i="7" a="1"/>
  <c r="L326" i="7" s="1"/>
  <c r="T325" i="7"/>
  <c r="AC321" i="7"/>
  <c r="AA322" i="7"/>
  <c r="AD321" i="7"/>
  <c r="AG342" i="7" s="1"/>
  <c r="AB321" i="7"/>
  <c r="U324" i="7"/>
  <c r="X324" i="7" s="1"/>
  <c r="Y324" i="7" s="1"/>
  <c r="R325" i="7"/>
  <c r="Z323" i="6"/>
  <c r="T326" i="6"/>
  <c r="L327" i="6" a="1"/>
  <c r="L327" i="6" s="1"/>
  <c r="S324" i="6"/>
  <c r="H325" i="6"/>
  <c r="AB321" i="6"/>
  <c r="AD321" i="6"/>
  <c r="AG342" i="6" s="1"/>
  <c r="R325" i="6"/>
  <c r="U324" i="6"/>
  <c r="X324" i="6" s="1"/>
  <c r="Y324" i="6" s="1"/>
  <c r="AC321" i="6"/>
  <c r="AA322" i="6"/>
  <c r="Z323" i="5"/>
  <c r="T326" i="5"/>
  <c r="L327" i="5" a="1"/>
  <c r="L327" i="5" s="1"/>
  <c r="S324" i="5"/>
  <c r="H325" i="5"/>
  <c r="AA322" i="5"/>
  <c r="AC321" i="5"/>
  <c r="AD321" i="5"/>
  <c r="AG342" i="5" s="1"/>
  <c r="AB321" i="5"/>
  <c r="U324" i="5"/>
  <c r="X324" i="5" s="1"/>
  <c r="Y324" i="5" s="1"/>
  <c r="R325" i="5"/>
  <c r="Z323" i="4"/>
  <c r="AD321" i="4"/>
  <c r="AG342" i="4" s="1"/>
  <c r="AB321" i="4"/>
  <c r="H325" i="4"/>
  <c r="S324" i="4"/>
  <c r="U324" i="4"/>
  <c r="X324" i="4" s="1"/>
  <c r="Y324" i="4" s="1"/>
  <c r="R325" i="4"/>
  <c r="L327" i="4" a="1"/>
  <c r="L327" i="4" s="1"/>
  <c r="T326" i="4"/>
  <c r="AC321" i="4"/>
  <c r="AA322" i="4"/>
  <c r="Z323" i="1"/>
  <c r="L327" i="1" a="1"/>
  <c r="L327" i="1" s="1"/>
  <c r="T326" i="1"/>
  <c r="AC321" i="1"/>
  <c r="AA322" i="1"/>
  <c r="AD321" i="1"/>
  <c r="AG342" i="1" s="1"/>
  <c r="AB321" i="1"/>
  <c r="U324" i="1"/>
  <c r="X324" i="1" s="1"/>
  <c r="Y324" i="1" s="1"/>
  <c r="R325" i="1"/>
  <c r="H325" i="1"/>
  <c r="S324" i="1"/>
  <c r="Z324" i="11" l="1"/>
  <c r="AD322" i="11"/>
  <c r="AG343" i="11" s="1"/>
  <c r="AB322" i="11"/>
  <c r="U325" i="11"/>
  <c r="X325" i="11" s="1"/>
  <c r="Y325" i="11" s="1"/>
  <c r="R326" i="11"/>
  <c r="H326" i="11"/>
  <c r="S325" i="11"/>
  <c r="AC322" i="11"/>
  <c r="AA323" i="11"/>
  <c r="L328" i="11" a="1"/>
  <c r="L328" i="11" s="1"/>
  <c r="T327" i="11"/>
  <c r="Z324" i="10"/>
  <c r="R326" i="10"/>
  <c r="U325" i="10"/>
  <c r="X325" i="10" s="1"/>
  <c r="Y325" i="10" s="1"/>
  <c r="AD322" i="10"/>
  <c r="AG343" i="10" s="1"/>
  <c r="AB322" i="10"/>
  <c r="H326" i="10"/>
  <c r="S325" i="10"/>
  <c r="AA323" i="10"/>
  <c r="AC322" i="10"/>
  <c r="L327" i="10" a="1"/>
  <c r="L327" i="10" s="1"/>
  <c r="T326" i="10"/>
  <c r="Z324" i="9"/>
  <c r="R326" i="9"/>
  <c r="U325" i="9"/>
  <c r="X325" i="9" s="1"/>
  <c r="Y325" i="9" s="1"/>
  <c r="AD322" i="9"/>
  <c r="AG343" i="9" s="1"/>
  <c r="AB322" i="9"/>
  <c r="L327" i="9" a="1"/>
  <c r="L327" i="9" s="1"/>
  <c r="T326" i="9"/>
  <c r="S325" i="9"/>
  <c r="H326" i="9"/>
  <c r="AA323" i="9"/>
  <c r="AC322" i="9"/>
  <c r="Z324" i="8"/>
  <c r="AD322" i="8"/>
  <c r="AG343" i="8" s="1"/>
  <c r="AB322" i="8"/>
  <c r="R326" i="8"/>
  <c r="U325" i="8"/>
  <c r="X325" i="8" s="1"/>
  <c r="Y325" i="8" s="1"/>
  <c r="L328" i="8" a="1"/>
  <c r="L328" i="8" s="1"/>
  <c r="T327" i="8"/>
  <c r="AA323" i="8"/>
  <c r="AC322" i="8"/>
  <c r="H326" i="8"/>
  <c r="S325" i="8"/>
  <c r="Z324" i="7"/>
  <c r="L327" i="7" a="1"/>
  <c r="L327" i="7" s="1"/>
  <c r="T326" i="7"/>
  <c r="H326" i="7"/>
  <c r="S325" i="7"/>
  <c r="AB322" i="7"/>
  <c r="AD322" i="7"/>
  <c r="AG343" i="7" s="1"/>
  <c r="AA323" i="7"/>
  <c r="AC322" i="7"/>
  <c r="R326" i="7"/>
  <c r="U325" i="7"/>
  <c r="X325" i="7" s="1"/>
  <c r="Y325" i="7" s="1"/>
  <c r="Z324" i="6"/>
  <c r="AD322" i="6"/>
  <c r="AG343" i="6" s="1"/>
  <c r="AB322" i="6"/>
  <c r="U325" i="6"/>
  <c r="X325" i="6" s="1"/>
  <c r="Y325" i="6" s="1"/>
  <c r="R326" i="6"/>
  <c r="S325" i="6"/>
  <c r="H326" i="6"/>
  <c r="AC322" i="6"/>
  <c r="AA323" i="6"/>
  <c r="L328" i="6" a="1"/>
  <c r="L328" i="6" s="1"/>
  <c r="T327" i="6"/>
  <c r="Z324" i="5"/>
  <c r="R326" i="5"/>
  <c r="U325" i="5"/>
  <c r="X325" i="5" s="1"/>
  <c r="Y325" i="5" s="1"/>
  <c r="AD322" i="5"/>
  <c r="AG343" i="5" s="1"/>
  <c r="AB322" i="5"/>
  <c r="H326" i="5"/>
  <c r="S325" i="5"/>
  <c r="AC322" i="5"/>
  <c r="AA323" i="5"/>
  <c r="L328" i="5" a="1"/>
  <c r="L328" i="5" s="1"/>
  <c r="T327" i="5"/>
  <c r="Z324" i="4"/>
  <c r="AD322" i="4"/>
  <c r="AG343" i="4" s="1"/>
  <c r="AB322" i="4"/>
  <c r="U325" i="4"/>
  <c r="X325" i="4" s="1"/>
  <c r="Y325" i="4" s="1"/>
  <c r="R326" i="4"/>
  <c r="L328" i="4" a="1"/>
  <c r="L328" i="4" s="1"/>
  <c r="T327" i="4"/>
  <c r="AC322" i="4"/>
  <c r="AA323" i="4"/>
  <c r="H326" i="4"/>
  <c r="S325" i="4"/>
  <c r="Z324" i="1"/>
  <c r="H326" i="1"/>
  <c r="S325" i="1"/>
  <c r="R326" i="1"/>
  <c r="U325" i="1"/>
  <c r="X325" i="1" s="1"/>
  <c r="Y325" i="1" s="1"/>
  <c r="AD322" i="1"/>
  <c r="AG343" i="1" s="1"/>
  <c r="AB322" i="1"/>
  <c r="AC322" i="1"/>
  <c r="AA323" i="1"/>
  <c r="T327" i="1"/>
  <c r="L328" i="1" a="1"/>
  <c r="L328" i="1" s="1"/>
  <c r="Z325" i="11" l="1"/>
  <c r="L329" i="11" a="1"/>
  <c r="L329" i="11" s="1"/>
  <c r="T328" i="11"/>
  <c r="AD323" i="11"/>
  <c r="AG344" i="11" s="1"/>
  <c r="AB323" i="11"/>
  <c r="H327" i="11"/>
  <c r="S326" i="11"/>
  <c r="AC323" i="11"/>
  <c r="AA324" i="11"/>
  <c r="U326" i="11"/>
  <c r="X326" i="11" s="1"/>
  <c r="Y326" i="11" s="1"/>
  <c r="R327" i="11"/>
  <c r="Z325" i="10"/>
  <c r="AB323" i="10"/>
  <c r="AD323" i="10"/>
  <c r="AG344" i="10" s="1"/>
  <c r="R327" i="10"/>
  <c r="U326" i="10"/>
  <c r="X326" i="10" s="1"/>
  <c r="Y326" i="10" s="1"/>
  <c r="T327" i="10"/>
  <c r="L328" i="10" a="1"/>
  <c r="L328" i="10" s="1"/>
  <c r="S326" i="10"/>
  <c r="H327" i="10"/>
  <c r="AC323" i="10"/>
  <c r="AA324" i="10"/>
  <c r="Z325" i="9"/>
  <c r="AD323" i="9"/>
  <c r="AG344" i="9" s="1"/>
  <c r="AB323" i="9"/>
  <c r="R327" i="9"/>
  <c r="U326" i="9"/>
  <c r="X326" i="9" s="1"/>
  <c r="Y326" i="9" s="1"/>
  <c r="L328" i="9" a="1"/>
  <c r="L328" i="9" s="1"/>
  <c r="T327" i="9"/>
  <c r="AC323" i="9"/>
  <c r="AA324" i="9"/>
  <c r="S326" i="9"/>
  <c r="H327" i="9"/>
  <c r="Z325" i="8"/>
  <c r="AD323" i="8"/>
  <c r="AG344" i="8" s="1"/>
  <c r="AB323" i="8"/>
  <c r="H327" i="8"/>
  <c r="S326" i="8"/>
  <c r="R327" i="8"/>
  <c r="U326" i="8"/>
  <c r="X326" i="8" s="1"/>
  <c r="Y326" i="8" s="1"/>
  <c r="L329" i="8" a="1"/>
  <c r="L329" i="8" s="1"/>
  <c r="T328" i="8"/>
  <c r="AC323" i="8"/>
  <c r="AA324" i="8"/>
  <c r="Z325" i="7"/>
  <c r="R327" i="7"/>
  <c r="U326" i="7"/>
  <c r="X326" i="7" s="1"/>
  <c r="Y326" i="7" s="1"/>
  <c r="T327" i="7"/>
  <c r="L328" i="7" a="1"/>
  <c r="L328" i="7" s="1"/>
  <c r="AB323" i="7"/>
  <c r="AD323" i="7"/>
  <c r="AG344" i="7" s="1"/>
  <c r="H327" i="7"/>
  <c r="S326" i="7"/>
  <c r="AA324" i="7"/>
  <c r="AC323" i="7"/>
  <c r="Z325" i="6"/>
  <c r="L329" i="6" a="1"/>
  <c r="L329" i="6" s="1"/>
  <c r="T328" i="6"/>
  <c r="H327" i="6"/>
  <c r="S326" i="6"/>
  <c r="U326" i="6"/>
  <c r="X326" i="6" s="1"/>
  <c r="Y326" i="6" s="1"/>
  <c r="R327" i="6"/>
  <c r="AC323" i="6"/>
  <c r="AA324" i="6"/>
  <c r="AD323" i="6"/>
  <c r="AG344" i="6" s="1"/>
  <c r="AB323" i="6"/>
  <c r="Z325" i="5"/>
  <c r="L329" i="5" a="1"/>
  <c r="L329" i="5" s="1"/>
  <c r="T328" i="5"/>
  <c r="S326" i="5"/>
  <c r="H327" i="5"/>
  <c r="AD323" i="5"/>
  <c r="AG344" i="5" s="1"/>
  <c r="AB323" i="5"/>
  <c r="AC323" i="5"/>
  <c r="AA324" i="5"/>
  <c r="U326" i="5"/>
  <c r="X326" i="5" s="1"/>
  <c r="Y326" i="5" s="1"/>
  <c r="R327" i="5"/>
  <c r="Z325" i="4"/>
  <c r="L329" i="4" a="1"/>
  <c r="L329" i="4" s="1"/>
  <c r="T328" i="4"/>
  <c r="H327" i="4"/>
  <c r="S326" i="4"/>
  <c r="AC323" i="4"/>
  <c r="AA324" i="4"/>
  <c r="AD323" i="4"/>
  <c r="AG344" i="4" s="1"/>
  <c r="AB323" i="4"/>
  <c r="U326" i="4"/>
  <c r="X326" i="4" s="1"/>
  <c r="Y326" i="4" s="1"/>
  <c r="R327" i="4"/>
  <c r="Z325" i="1"/>
  <c r="L329" i="1" a="1"/>
  <c r="L329" i="1" s="1"/>
  <c r="T328" i="1"/>
  <c r="AB323" i="1"/>
  <c r="AD323" i="1"/>
  <c r="AG344" i="1" s="1"/>
  <c r="AA324" i="1"/>
  <c r="AC323" i="1"/>
  <c r="R327" i="1"/>
  <c r="U326" i="1"/>
  <c r="X326" i="1" s="1"/>
  <c r="Y326" i="1" s="1"/>
  <c r="S326" i="1"/>
  <c r="H327" i="1"/>
  <c r="Z326" i="11" l="1"/>
  <c r="L330" i="11" a="1"/>
  <c r="L330" i="11" s="1"/>
  <c r="T329" i="11"/>
  <c r="AD324" i="11"/>
  <c r="AG345" i="11" s="1"/>
  <c r="AB324" i="11"/>
  <c r="AC324" i="11"/>
  <c r="AA325" i="11"/>
  <c r="U327" i="11"/>
  <c r="X327" i="11" s="1"/>
  <c r="Y327" i="11" s="1"/>
  <c r="R328" i="11"/>
  <c r="H328" i="11"/>
  <c r="S327" i="11"/>
  <c r="Z326" i="10"/>
  <c r="AD324" i="10"/>
  <c r="AG345" i="10" s="1"/>
  <c r="AB324" i="10"/>
  <c r="S327" i="10"/>
  <c r="H328" i="10"/>
  <c r="AC324" i="10"/>
  <c r="AA325" i="10"/>
  <c r="T328" i="10"/>
  <c r="L329" i="10" a="1"/>
  <c r="L329" i="10" s="1"/>
  <c r="U327" i="10"/>
  <c r="X327" i="10" s="1"/>
  <c r="Y327" i="10" s="1"/>
  <c r="R328" i="10"/>
  <c r="Z326" i="9"/>
  <c r="L329" i="9" a="1"/>
  <c r="L329" i="9" s="1"/>
  <c r="T328" i="9"/>
  <c r="H328" i="9"/>
  <c r="S327" i="9"/>
  <c r="AD324" i="9"/>
  <c r="AG345" i="9" s="1"/>
  <c r="AB324" i="9"/>
  <c r="R328" i="9"/>
  <c r="U327" i="9"/>
  <c r="X327" i="9" s="1"/>
  <c r="Y327" i="9" s="1"/>
  <c r="AA325" i="9"/>
  <c r="AC324" i="9"/>
  <c r="Z326" i="8"/>
  <c r="AB324" i="8"/>
  <c r="AD324" i="8"/>
  <c r="AG345" i="8" s="1"/>
  <c r="H328" i="8"/>
  <c r="S327" i="8"/>
  <c r="R328" i="8"/>
  <c r="U327" i="8"/>
  <c r="X327" i="8" s="1"/>
  <c r="Y327" i="8" s="1"/>
  <c r="L330" i="8" a="1"/>
  <c r="L330" i="8" s="1"/>
  <c r="T329" i="8"/>
  <c r="AC324" i="8"/>
  <c r="AA325" i="8"/>
  <c r="Z326" i="7"/>
  <c r="AD324" i="7"/>
  <c r="AG345" i="7" s="1"/>
  <c r="AB324" i="7"/>
  <c r="S327" i="7"/>
  <c r="H328" i="7"/>
  <c r="R328" i="7"/>
  <c r="U327" i="7"/>
  <c r="X327" i="7" s="1"/>
  <c r="Y327" i="7" s="1"/>
  <c r="AC324" i="7"/>
  <c r="AA325" i="7"/>
  <c r="L329" i="7" a="1"/>
  <c r="L329" i="7" s="1"/>
  <c r="T328" i="7"/>
  <c r="Z326" i="6"/>
  <c r="AD324" i="6"/>
  <c r="AG345" i="6" s="1"/>
  <c r="AB324" i="6"/>
  <c r="U327" i="6"/>
  <c r="X327" i="6" s="1"/>
  <c r="Y327" i="6" s="1"/>
  <c r="R328" i="6"/>
  <c r="H328" i="6"/>
  <c r="S327" i="6"/>
  <c r="AC324" i="6"/>
  <c r="AA325" i="6"/>
  <c r="T329" i="6"/>
  <c r="L330" i="6" a="1"/>
  <c r="L330" i="6" s="1"/>
  <c r="Z326" i="5"/>
  <c r="U327" i="5"/>
  <c r="X327" i="5" s="1"/>
  <c r="Y327" i="5" s="1"/>
  <c r="R328" i="5"/>
  <c r="AD324" i="5"/>
  <c r="AG345" i="5" s="1"/>
  <c r="AB324" i="5"/>
  <c r="H328" i="5"/>
  <c r="S327" i="5"/>
  <c r="AC324" i="5"/>
  <c r="AA325" i="5"/>
  <c r="L330" i="5" a="1"/>
  <c r="L330" i="5" s="1"/>
  <c r="T329" i="5"/>
  <c r="Z326" i="4"/>
  <c r="R328" i="4"/>
  <c r="U327" i="4"/>
  <c r="X327" i="4" s="1"/>
  <c r="Y327" i="4" s="1"/>
  <c r="AD324" i="4"/>
  <c r="AG345" i="4" s="1"/>
  <c r="AB324" i="4"/>
  <c r="H328" i="4"/>
  <c r="S327" i="4"/>
  <c r="AA325" i="4"/>
  <c r="AC324" i="4"/>
  <c r="T329" i="4"/>
  <c r="L330" i="4" a="1"/>
  <c r="L330" i="4" s="1"/>
  <c r="Z326" i="1"/>
  <c r="H328" i="1"/>
  <c r="S327" i="1"/>
  <c r="AB324" i="1"/>
  <c r="AD324" i="1"/>
  <c r="AG345" i="1" s="1"/>
  <c r="U327" i="1"/>
  <c r="X327" i="1" s="1"/>
  <c r="Y327" i="1" s="1"/>
  <c r="R328" i="1"/>
  <c r="AC324" i="1"/>
  <c r="AA325" i="1"/>
  <c r="L330" i="1" a="1"/>
  <c r="L330" i="1" s="1"/>
  <c r="T329" i="1"/>
  <c r="Z327" i="11" l="1"/>
  <c r="U328" i="11"/>
  <c r="X328" i="11" s="1"/>
  <c r="Y328" i="11" s="1"/>
  <c r="R329" i="11"/>
  <c r="AD325" i="11"/>
  <c r="AG346" i="11" s="1"/>
  <c r="AB325" i="11"/>
  <c r="L331" i="11" a="1"/>
  <c r="L331" i="11" s="1"/>
  <c r="T330" i="11"/>
  <c r="H329" i="11"/>
  <c r="S328" i="11"/>
  <c r="AC325" i="11"/>
  <c r="AA326" i="11"/>
  <c r="Z327" i="10"/>
  <c r="U328" i="10"/>
  <c r="X328" i="10" s="1"/>
  <c r="Y328" i="10" s="1"/>
  <c r="R329" i="10"/>
  <c r="T329" i="10"/>
  <c r="L330" i="10" a="1"/>
  <c r="L330" i="10" s="1"/>
  <c r="AC325" i="10"/>
  <c r="AA326" i="10"/>
  <c r="AD325" i="10"/>
  <c r="AG346" i="10" s="1"/>
  <c r="AB325" i="10"/>
  <c r="H329" i="10"/>
  <c r="S328" i="10"/>
  <c r="Z327" i="9"/>
  <c r="AD325" i="9"/>
  <c r="AG346" i="9" s="1"/>
  <c r="AB325" i="9"/>
  <c r="L330" i="9" a="1"/>
  <c r="L330" i="9" s="1"/>
  <c r="T329" i="9"/>
  <c r="H329" i="9"/>
  <c r="S328" i="9"/>
  <c r="AC325" i="9"/>
  <c r="AA326" i="9"/>
  <c r="R329" i="9"/>
  <c r="U328" i="9"/>
  <c r="X328" i="9" s="1"/>
  <c r="Y328" i="9" s="1"/>
  <c r="Z327" i="8"/>
  <c r="T330" i="8"/>
  <c r="L331" i="8" a="1"/>
  <c r="L331" i="8" s="1"/>
  <c r="S328" i="8"/>
  <c r="H329" i="8"/>
  <c r="AD325" i="8"/>
  <c r="AG346" i="8" s="1"/>
  <c r="AB325" i="8"/>
  <c r="R329" i="8"/>
  <c r="U328" i="8"/>
  <c r="X328" i="8" s="1"/>
  <c r="Y328" i="8" s="1"/>
  <c r="AC325" i="8"/>
  <c r="AA326" i="8"/>
  <c r="Z327" i="7"/>
  <c r="AD325" i="7"/>
  <c r="AG346" i="7" s="1"/>
  <c r="AB325" i="7"/>
  <c r="S328" i="7"/>
  <c r="H329" i="7"/>
  <c r="L330" i="7" a="1"/>
  <c r="L330" i="7" s="1"/>
  <c r="T329" i="7"/>
  <c r="AC325" i="7"/>
  <c r="AA326" i="7"/>
  <c r="R329" i="7"/>
  <c r="U328" i="7"/>
  <c r="X328" i="7" s="1"/>
  <c r="Y328" i="7" s="1"/>
  <c r="Z327" i="6"/>
  <c r="AD325" i="6"/>
  <c r="AG346" i="6" s="1"/>
  <c r="AB325" i="6"/>
  <c r="H329" i="6"/>
  <c r="S328" i="6"/>
  <c r="T330" i="6"/>
  <c r="L331" i="6" a="1"/>
  <c r="L331" i="6" s="1"/>
  <c r="AC325" i="6"/>
  <c r="AA326" i="6"/>
  <c r="R329" i="6"/>
  <c r="U328" i="6"/>
  <c r="X328" i="6" s="1"/>
  <c r="Y328" i="6" s="1"/>
  <c r="Z327" i="5"/>
  <c r="H329" i="5"/>
  <c r="S328" i="5"/>
  <c r="AD325" i="5"/>
  <c r="AG346" i="5" s="1"/>
  <c r="AB325" i="5"/>
  <c r="L331" i="5" a="1"/>
  <c r="L331" i="5" s="1"/>
  <c r="T330" i="5"/>
  <c r="U328" i="5"/>
  <c r="X328" i="5" s="1"/>
  <c r="Y328" i="5" s="1"/>
  <c r="R329" i="5"/>
  <c r="AC325" i="5"/>
  <c r="AA326" i="5"/>
  <c r="Z327" i="4"/>
  <c r="AB325" i="4"/>
  <c r="AD325" i="4"/>
  <c r="AG346" i="4" s="1"/>
  <c r="H329" i="4"/>
  <c r="S328" i="4"/>
  <c r="AA326" i="4"/>
  <c r="AC325" i="4"/>
  <c r="L331" i="4" a="1"/>
  <c r="L331" i="4" s="1"/>
  <c r="T330" i="4"/>
  <c r="R329" i="4"/>
  <c r="U328" i="4"/>
  <c r="X328" i="4" s="1"/>
  <c r="Y328" i="4" s="1"/>
  <c r="Z327" i="1"/>
  <c r="AD325" i="1"/>
  <c r="AG346" i="1" s="1"/>
  <c r="AB325" i="1"/>
  <c r="U328" i="1"/>
  <c r="X328" i="1" s="1"/>
  <c r="Y328" i="1" s="1"/>
  <c r="R329" i="1"/>
  <c r="AC325" i="1"/>
  <c r="AA326" i="1"/>
  <c r="L331" i="1" a="1"/>
  <c r="L331" i="1" s="1"/>
  <c r="T330" i="1"/>
  <c r="H329" i="1"/>
  <c r="S328" i="1"/>
  <c r="Z328" i="11" l="1"/>
  <c r="AD326" i="11"/>
  <c r="AG347" i="11" s="1"/>
  <c r="AB326" i="11"/>
  <c r="H330" i="11"/>
  <c r="S329" i="11"/>
  <c r="U329" i="11"/>
  <c r="X329" i="11" s="1"/>
  <c r="Y329" i="11" s="1"/>
  <c r="R330" i="11"/>
  <c r="AA327" i="11"/>
  <c r="AC326" i="11"/>
  <c r="L332" i="11" a="1"/>
  <c r="L332" i="11" s="1"/>
  <c r="T331" i="11"/>
  <c r="Z328" i="10"/>
  <c r="U329" i="10"/>
  <c r="X329" i="10" s="1"/>
  <c r="Y329" i="10" s="1"/>
  <c r="R330" i="10"/>
  <c r="L331" i="10" a="1"/>
  <c r="L331" i="10" s="1"/>
  <c r="T330" i="10"/>
  <c r="AC326" i="10"/>
  <c r="AA327" i="10"/>
  <c r="H330" i="10"/>
  <c r="S329" i="10"/>
  <c r="AD326" i="10"/>
  <c r="AG347" i="10" s="1"/>
  <c r="AB326" i="10"/>
  <c r="Z328" i="9"/>
  <c r="R330" i="9"/>
  <c r="U329" i="9"/>
  <c r="X329" i="9" s="1"/>
  <c r="Y329" i="9" s="1"/>
  <c r="T330" i="9"/>
  <c r="L331" i="9" a="1"/>
  <c r="L331" i="9" s="1"/>
  <c r="AA327" i="9"/>
  <c r="AC326" i="9"/>
  <c r="AB326" i="9"/>
  <c r="AD326" i="9"/>
  <c r="AG347" i="9" s="1"/>
  <c r="H330" i="9"/>
  <c r="S329" i="9"/>
  <c r="Z328" i="8"/>
  <c r="AB326" i="8"/>
  <c r="AD326" i="8"/>
  <c r="AG347" i="8" s="1"/>
  <c r="T331" i="8"/>
  <c r="L332" i="8" a="1"/>
  <c r="L332" i="8" s="1"/>
  <c r="R330" i="8"/>
  <c r="U329" i="8"/>
  <c r="X329" i="8" s="1"/>
  <c r="Y329" i="8" s="1"/>
  <c r="S329" i="8"/>
  <c r="H330" i="8"/>
  <c r="AC326" i="8"/>
  <c r="AA327" i="8"/>
  <c r="Z328" i="7"/>
  <c r="U329" i="7"/>
  <c r="X329" i="7" s="1"/>
  <c r="Y329" i="7" s="1"/>
  <c r="R330" i="7"/>
  <c r="H330" i="7"/>
  <c r="S329" i="7"/>
  <c r="AD326" i="7"/>
  <c r="AG347" i="7" s="1"/>
  <c r="AB326" i="7"/>
  <c r="AC326" i="7"/>
  <c r="AA327" i="7"/>
  <c r="T330" i="7"/>
  <c r="L331" i="7" a="1"/>
  <c r="L331" i="7" s="1"/>
  <c r="Z328" i="6"/>
  <c r="AB326" i="6"/>
  <c r="AD326" i="6"/>
  <c r="AG347" i="6" s="1"/>
  <c r="L332" i="6" a="1"/>
  <c r="L332" i="6" s="1"/>
  <c r="T331" i="6"/>
  <c r="AA327" i="6"/>
  <c r="AC326" i="6"/>
  <c r="U329" i="6"/>
  <c r="X329" i="6" s="1"/>
  <c r="Y329" i="6" s="1"/>
  <c r="R330" i="6"/>
  <c r="S329" i="6"/>
  <c r="H330" i="6"/>
  <c r="Z328" i="5"/>
  <c r="L332" i="5" a="1"/>
  <c r="L332" i="5" s="1"/>
  <c r="T331" i="5"/>
  <c r="AA327" i="5"/>
  <c r="AC326" i="5"/>
  <c r="AD326" i="5"/>
  <c r="AG347" i="5" s="1"/>
  <c r="AB326" i="5"/>
  <c r="U329" i="5"/>
  <c r="X329" i="5" s="1"/>
  <c r="Y329" i="5" s="1"/>
  <c r="R330" i="5"/>
  <c r="H330" i="5"/>
  <c r="S329" i="5"/>
  <c r="Z328" i="4"/>
  <c r="T331" i="4"/>
  <c r="L332" i="4" a="1"/>
  <c r="L332" i="4" s="1"/>
  <c r="AD326" i="4"/>
  <c r="AG347" i="4" s="1"/>
  <c r="AB326" i="4"/>
  <c r="S329" i="4"/>
  <c r="H330" i="4"/>
  <c r="AC326" i="4"/>
  <c r="AA327" i="4"/>
  <c r="R330" i="4"/>
  <c r="U329" i="4"/>
  <c r="X329" i="4" s="1"/>
  <c r="Y329" i="4" s="1"/>
  <c r="Z328" i="1"/>
  <c r="T331" i="1"/>
  <c r="L332" i="1" a="1"/>
  <c r="L332" i="1" s="1"/>
  <c r="AD326" i="1"/>
  <c r="AG347" i="1" s="1"/>
  <c r="AB326" i="1"/>
  <c r="U329" i="1"/>
  <c r="X329" i="1" s="1"/>
  <c r="Y329" i="1" s="1"/>
  <c r="R330" i="1"/>
  <c r="AC326" i="1"/>
  <c r="AA327" i="1"/>
  <c r="H330" i="1"/>
  <c r="S329" i="1"/>
  <c r="Z329" i="11" l="1"/>
  <c r="T332" i="11"/>
  <c r="L333" i="11" a="1"/>
  <c r="L333" i="11" s="1"/>
  <c r="AD327" i="11"/>
  <c r="AG348" i="11" s="1"/>
  <c r="AB327" i="11"/>
  <c r="H331" i="11"/>
  <c r="S330" i="11"/>
  <c r="AA328" i="11"/>
  <c r="AC327" i="11"/>
  <c r="R331" i="11"/>
  <c r="U330" i="11"/>
  <c r="X330" i="11" s="1"/>
  <c r="Y330" i="11" s="1"/>
  <c r="Z329" i="10"/>
  <c r="U330" i="10"/>
  <c r="X330" i="10" s="1"/>
  <c r="Y330" i="10" s="1"/>
  <c r="R331" i="10"/>
  <c r="AD327" i="10"/>
  <c r="AG348" i="10" s="1"/>
  <c r="AB327" i="10"/>
  <c r="T331" i="10"/>
  <c r="L332" i="10" a="1"/>
  <c r="L332" i="10" s="1"/>
  <c r="AC327" i="10"/>
  <c r="AA328" i="10"/>
  <c r="H331" i="10"/>
  <c r="S330" i="10"/>
  <c r="Z329" i="9"/>
  <c r="R331" i="9"/>
  <c r="U330" i="9"/>
  <c r="X330" i="9" s="1"/>
  <c r="Y330" i="9" s="1"/>
  <c r="H331" i="9"/>
  <c r="S330" i="9"/>
  <c r="AD327" i="9"/>
  <c r="AG348" i="9" s="1"/>
  <c r="AB327" i="9"/>
  <c r="AC327" i="9"/>
  <c r="AA328" i="9"/>
  <c r="T331" i="9"/>
  <c r="L332" i="9" a="1"/>
  <c r="L332" i="9" s="1"/>
  <c r="Z329" i="8"/>
  <c r="H331" i="8"/>
  <c r="S330" i="8"/>
  <c r="T332" i="8"/>
  <c r="L333" i="8" a="1"/>
  <c r="L333" i="8" s="1"/>
  <c r="AC327" i="8"/>
  <c r="AA328" i="8"/>
  <c r="AD327" i="8"/>
  <c r="AG348" i="8" s="1"/>
  <c r="AB327" i="8"/>
  <c r="R331" i="8"/>
  <c r="U330" i="8"/>
  <c r="X330" i="8" s="1"/>
  <c r="Y330" i="8" s="1"/>
  <c r="Z329" i="7"/>
  <c r="T331" i="7"/>
  <c r="L332" i="7" a="1"/>
  <c r="L332" i="7" s="1"/>
  <c r="AD327" i="7"/>
  <c r="AG348" i="7" s="1"/>
  <c r="AB327" i="7"/>
  <c r="H331" i="7"/>
  <c r="S330" i="7"/>
  <c r="AC327" i="7"/>
  <c r="AA328" i="7"/>
  <c r="R331" i="7"/>
  <c r="U330" i="7"/>
  <c r="X330" i="7" s="1"/>
  <c r="Y330" i="7" s="1"/>
  <c r="Z329" i="6"/>
  <c r="H331" i="6"/>
  <c r="S330" i="6"/>
  <c r="U330" i="6"/>
  <c r="X330" i="6" s="1"/>
  <c r="Y330" i="6" s="1"/>
  <c r="R331" i="6"/>
  <c r="T332" i="6"/>
  <c r="L333" i="6" a="1"/>
  <c r="L333" i="6" s="1"/>
  <c r="AA328" i="6"/>
  <c r="AC327" i="6"/>
  <c r="AD327" i="6"/>
  <c r="AG348" i="6" s="1"/>
  <c r="AB327" i="6"/>
  <c r="Z329" i="5"/>
  <c r="H331" i="5"/>
  <c r="S330" i="5"/>
  <c r="R331" i="5"/>
  <c r="U330" i="5"/>
  <c r="X330" i="5" s="1"/>
  <c r="Y330" i="5" s="1"/>
  <c r="AD327" i="5"/>
  <c r="AG348" i="5" s="1"/>
  <c r="AB327" i="5"/>
  <c r="AA328" i="5"/>
  <c r="AC327" i="5"/>
  <c r="T332" i="5"/>
  <c r="L333" i="5" a="1"/>
  <c r="L333" i="5" s="1"/>
  <c r="Z329" i="4"/>
  <c r="AD327" i="4"/>
  <c r="AG348" i="4" s="1"/>
  <c r="AB327" i="4"/>
  <c r="H331" i="4"/>
  <c r="S330" i="4"/>
  <c r="U330" i="4"/>
  <c r="X330" i="4" s="1"/>
  <c r="Y330" i="4" s="1"/>
  <c r="R331" i="4"/>
  <c r="T332" i="4"/>
  <c r="L333" i="4" a="1"/>
  <c r="L333" i="4" s="1"/>
  <c r="AC327" i="4"/>
  <c r="AA328" i="4"/>
  <c r="Z329" i="1"/>
  <c r="H331" i="1"/>
  <c r="S330" i="1"/>
  <c r="T332" i="1"/>
  <c r="L333" i="1" a="1"/>
  <c r="L333" i="1" s="1"/>
  <c r="AC327" i="1"/>
  <c r="AA328" i="1"/>
  <c r="AD327" i="1"/>
  <c r="AG348" i="1" s="1"/>
  <c r="AB327" i="1"/>
  <c r="R331" i="1"/>
  <c r="U330" i="1"/>
  <c r="X330" i="1" s="1"/>
  <c r="Y330" i="1" s="1"/>
  <c r="Z330" i="11" l="1"/>
  <c r="L334" i="11" a="1"/>
  <c r="L334" i="11" s="1"/>
  <c r="T333" i="11"/>
  <c r="R332" i="11"/>
  <c r="U331" i="11"/>
  <c r="X331" i="11" s="1"/>
  <c r="Y331" i="11" s="1"/>
  <c r="AB328" i="11"/>
  <c r="AD328" i="11"/>
  <c r="AG349" i="11" s="1"/>
  <c r="S331" i="11"/>
  <c r="H332" i="11"/>
  <c r="AC328" i="11"/>
  <c r="AA329" i="11"/>
  <c r="Z330" i="10"/>
  <c r="R332" i="10"/>
  <c r="U331" i="10"/>
  <c r="X331" i="10" s="1"/>
  <c r="Y331" i="10" s="1"/>
  <c r="H332" i="10"/>
  <c r="S331" i="10"/>
  <c r="AD328" i="10"/>
  <c r="AG349" i="10" s="1"/>
  <c r="AB328" i="10"/>
  <c r="AC328" i="10"/>
  <c r="AA329" i="10"/>
  <c r="L333" i="10" a="1"/>
  <c r="L333" i="10" s="1"/>
  <c r="T332" i="10"/>
  <c r="Z330" i="9"/>
  <c r="T332" i="9"/>
  <c r="L333" i="9" a="1"/>
  <c r="L333" i="9" s="1"/>
  <c r="R332" i="9"/>
  <c r="U331" i="9"/>
  <c r="X331" i="9" s="1"/>
  <c r="Y331" i="9" s="1"/>
  <c r="AC328" i="9"/>
  <c r="AA329" i="9"/>
  <c r="AD328" i="9"/>
  <c r="AG349" i="9" s="1"/>
  <c r="AB328" i="9"/>
  <c r="S331" i="9"/>
  <c r="H332" i="9"/>
  <c r="Z330" i="8"/>
  <c r="R332" i="8"/>
  <c r="U331" i="8"/>
  <c r="X331" i="8" s="1"/>
  <c r="Y331" i="8" s="1"/>
  <c r="S331" i="8"/>
  <c r="H332" i="8"/>
  <c r="L334" i="8" a="1"/>
  <c r="L334" i="8" s="1"/>
  <c r="T333" i="8"/>
  <c r="AA329" i="8"/>
  <c r="AC328" i="8"/>
  <c r="AD328" i="8"/>
  <c r="AG349" i="8" s="1"/>
  <c r="AB328" i="8"/>
  <c r="Z330" i="7"/>
  <c r="R332" i="7"/>
  <c r="U331" i="7"/>
  <c r="X331" i="7" s="1"/>
  <c r="Y331" i="7" s="1"/>
  <c r="AD328" i="7"/>
  <c r="AG349" i="7" s="1"/>
  <c r="AB328" i="7"/>
  <c r="S331" i="7"/>
  <c r="H332" i="7"/>
  <c r="AC328" i="7"/>
  <c r="AA329" i="7"/>
  <c r="L333" i="7" a="1"/>
  <c r="L333" i="7" s="1"/>
  <c r="T332" i="7"/>
  <c r="Z330" i="6"/>
  <c r="AD328" i="6"/>
  <c r="AG349" i="6" s="1"/>
  <c r="AB328" i="6"/>
  <c r="R332" i="6"/>
  <c r="U331" i="6"/>
  <c r="X331" i="6" s="1"/>
  <c r="Y331" i="6" s="1"/>
  <c r="H332" i="6"/>
  <c r="S331" i="6"/>
  <c r="AC328" i="6"/>
  <c r="AA329" i="6"/>
  <c r="L334" i="6" a="1"/>
  <c r="L334" i="6" s="1"/>
  <c r="T333" i="6"/>
  <c r="Z330" i="5"/>
  <c r="AB328" i="5"/>
  <c r="AD328" i="5"/>
  <c r="AG349" i="5" s="1"/>
  <c r="AC328" i="5"/>
  <c r="AA329" i="5"/>
  <c r="L334" i="5" a="1"/>
  <c r="L334" i="5" s="1"/>
  <c r="T333" i="5"/>
  <c r="R332" i="5"/>
  <c r="U331" i="5"/>
  <c r="X331" i="5" s="1"/>
  <c r="Y331" i="5" s="1"/>
  <c r="S331" i="5"/>
  <c r="H332" i="5"/>
  <c r="Z330" i="4"/>
  <c r="AD328" i="4"/>
  <c r="AG349" i="4" s="1"/>
  <c r="AB328" i="4"/>
  <c r="T333" i="4"/>
  <c r="L334" i="4" a="1"/>
  <c r="L334" i="4" s="1"/>
  <c r="AC328" i="4"/>
  <c r="AA329" i="4"/>
  <c r="U331" i="4"/>
  <c r="X331" i="4" s="1"/>
  <c r="Y331" i="4" s="1"/>
  <c r="R332" i="4"/>
  <c r="H332" i="4"/>
  <c r="S331" i="4"/>
  <c r="Z330" i="1"/>
  <c r="U331" i="1"/>
  <c r="X331" i="1" s="1"/>
  <c r="Y331" i="1" s="1"/>
  <c r="R332" i="1"/>
  <c r="AB328" i="1"/>
  <c r="AD328" i="1"/>
  <c r="AG349" i="1" s="1"/>
  <c r="S331" i="1"/>
  <c r="H332" i="1"/>
  <c r="L334" i="1" a="1"/>
  <c r="L334" i="1" s="1"/>
  <c r="T333" i="1"/>
  <c r="AA329" i="1"/>
  <c r="AC328" i="1"/>
  <c r="Z331" i="11" l="1"/>
  <c r="L335" i="11" a="1"/>
  <c r="L335" i="11" s="1"/>
  <c r="T334" i="11"/>
  <c r="AD329" i="11"/>
  <c r="AG350" i="11" s="1"/>
  <c r="AB329" i="11"/>
  <c r="AC329" i="11"/>
  <c r="AA330" i="11"/>
  <c r="S332" i="11"/>
  <c r="H333" i="11"/>
  <c r="U332" i="11"/>
  <c r="X332" i="11" s="1"/>
  <c r="Y332" i="11" s="1"/>
  <c r="R333" i="11"/>
  <c r="Z331" i="10"/>
  <c r="U332" i="10"/>
  <c r="X332" i="10" s="1"/>
  <c r="Y332" i="10" s="1"/>
  <c r="R333" i="10"/>
  <c r="AD329" i="10"/>
  <c r="AG350" i="10" s="1"/>
  <c r="AB329" i="10"/>
  <c r="AA330" i="10"/>
  <c r="AC329" i="10"/>
  <c r="T333" i="10"/>
  <c r="L334" i="10" a="1"/>
  <c r="L334" i="10" s="1"/>
  <c r="S332" i="10"/>
  <c r="H333" i="10"/>
  <c r="Z331" i="9"/>
  <c r="S332" i="9"/>
  <c r="H333" i="9"/>
  <c r="L334" i="9" a="1"/>
  <c r="L334" i="9" s="1"/>
  <c r="T333" i="9"/>
  <c r="R333" i="9"/>
  <c r="U332" i="9"/>
  <c r="X332" i="9" s="1"/>
  <c r="Y332" i="9" s="1"/>
  <c r="AA330" i="9"/>
  <c r="AC329" i="9"/>
  <c r="AD329" i="9"/>
  <c r="AG350" i="9" s="1"/>
  <c r="AB329" i="9"/>
  <c r="Z331" i="8"/>
  <c r="L335" i="8" a="1"/>
  <c r="L335" i="8" s="1"/>
  <c r="T334" i="8"/>
  <c r="U332" i="8"/>
  <c r="X332" i="8" s="1"/>
  <c r="Y332" i="8" s="1"/>
  <c r="R333" i="8"/>
  <c r="AD329" i="8"/>
  <c r="AG350" i="8" s="1"/>
  <c r="AB329" i="8"/>
  <c r="S332" i="8"/>
  <c r="H333" i="8"/>
  <c r="AC329" i="8"/>
  <c r="AA330" i="8"/>
  <c r="Z331" i="7"/>
  <c r="S332" i="7"/>
  <c r="H333" i="7"/>
  <c r="R333" i="7"/>
  <c r="U332" i="7"/>
  <c r="X332" i="7" s="1"/>
  <c r="Y332" i="7" s="1"/>
  <c r="L334" i="7" a="1"/>
  <c r="L334" i="7" s="1"/>
  <c r="T333" i="7"/>
  <c r="AC329" i="7"/>
  <c r="AA330" i="7"/>
  <c r="AB329" i="7"/>
  <c r="AD329" i="7"/>
  <c r="AG350" i="7" s="1"/>
  <c r="Z331" i="6"/>
  <c r="L335" i="6" a="1"/>
  <c r="L335" i="6" s="1"/>
  <c r="T334" i="6"/>
  <c r="S332" i="6"/>
  <c r="H333" i="6"/>
  <c r="AB329" i="6"/>
  <c r="AD329" i="6"/>
  <c r="AG350" i="6" s="1"/>
  <c r="R333" i="6"/>
  <c r="U332" i="6"/>
  <c r="X332" i="6" s="1"/>
  <c r="Y332" i="6" s="1"/>
  <c r="AC329" i="6"/>
  <c r="AA330" i="6"/>
  <c r="Z331" i="5"/>
  <c r="S332" i="5"/>
  <c r="H333" i="5"/>
  <c r="L335" i="5" a="1"/>
  <c r="L335" i="5" s="1"/>
  <c r="T334" i="5"/>
  <c r="AA330" i="5"/>
  <c r="AC329" i="5"/>
  <c r="U332" i="5"/>
  <c r="X332" i="5" s="1"/>
  <c r="Y332" i="5" s="1"/>
  <c r="R333" i="5"/>
  <c r="AD329" i="5"/>
  <c r="AG350" i="5" s="1"/>
  <c r="AB329" i="5"/>
  <c r="Z331" i="4"/>
  <c r="R333" i="4"/>
  <c r="U332" i="4"/>
  <c r="X332" i="4" s="1"/>
  <c r="Y332" i="4" s="1"/>
  <c r="AD329" i="4"/>
  <c r="AG350" i="4" s="1"/>
  <c r="AB329" i="4"/>
  <c r="S332" i="4"/>
  <c r="H333" i="4"/>
  <c r="L335" i="4" a="1"/>
  <c r="L335" i="4" s="1"/>
  <c r="T334" i="4"/>
  <c r="AC329" i="4"/>
  <c r="AA330" i="4"/>
  <c r="Z331" i="1"/>
  <c r="AD329" i="1"/>
  <c r="AG350" i="1" s="1"/>
  <c r="AB329" i="1"/>
  <c r="H333" i="1"/>
  <c r="S332" i="1"/>
  <c r="AC329" i="1"/>
  <c r="AA330" i="1"/>
  <c r="L335" i="1" a="1"/>
  <c r="L335" i="1" s="1"/>
  <c r="T334" i="1"/>
  <c r="U332" i="1"/>
  <c r="X332" i="1" s="1"/>
  <c r="Y332" i="1" s="1"/>
  <c r="R333" i="1"/>
  <c r="Z332" i="11" l="1"/>
  <c r="U333" i="11"/>
  <c r="X333" i="11" s="1"/>
  <c r="Y333" i="11" s="1"/>
  <c r="R334" i="11"/>
  <c r="H334" i="11"/>
  <c r="S333" i="11"/>
  <c r="L336" i="11" a="1"/>
  <c r="L336" i="11" s="1"/>
  <c r="T335" i="11"/>
  <c r="AC330" i="11"/>
  <c r="AA331" i="11"/>
  <c r="AD330" i="11"/>
  <c r="AG351" i="11" s="1"/>
  <c r="AB330" i="11"/>
  <c r="Z332" i="10"/>
  <c r="H334" i="10"/>
  <c r="S333" i="10"/>
  <c r="U333" i="10"/>
  <c r="X333" i="10" s="1"/>
  <c r="Y333" i="10" s="1"/>
  <c r="R334" i="10"/>
  <c r="L335" i="10" a="1"/>
  <c r="L335" i="10" s="1"/>
  <c r="T334" i="10"/>
  <c r="AD330" i="10"/>
  <c r="AG351" i="10" s="1"/>
  <c r="AB330" i="10"/>
  <c r="AA331" i="10"/>
  <c r="AC330" i="10"/>
  <c r="Z332" i="9"/>
  <c r="H334" i="9"/>
  <c r="S333" i="9"/>
  <c r="L335" i="9" a="1"/>
  <c r="L335" i="9" s="1"/>
  <c r="T334" i="9"/>
  <c r="AC330" i="9"/>
  <c r="AA331" i="9"/>
  <c r="AD330" i="9"/>
  <c r="AG351" i="9" s="1"/>
  <c r="AB330" i="9"/>
  <c r="U333" i="9"/>
  <c r="X333" i="9" s="1"/>
  <c r="Y333" i="9" s="1"/>
  <c r="R334" i="9"/>
  <c r="Z332" i="8"/>
  <c r="L336" i="8" a="1"/>
  <c r="L336" i="8" s="1"/>
  <c r="T335" i="8"/>
  <c r="AA331" i="8"/>
  <c r="AC330" i="8"/>
  <c r="AD330" i="8"/>
  <c r="AG351" i="8" s="1"/>
  <c r="AB330" i="8"/>
  <c r="S333" i="8"/>
  <c r="H334" i="8"/>
  <c r="U333" i="8"/>
  <c r="X333" i="8" s="1"/>
  <c r="Y333" i="8" s="1"/>
  <c r="R334" i="8"/>
  <c r="Z332" i="7"/>
  <c r="AD330" i="7"/>
  <c r="AG351" i="7" s="1"/>
  <c r="AB330" i="7"/>
  <c r="U333" i="7"/>
  <c r="X333" i="7" s="1"/>
  <c r="Y333" i="7" s="1"/>
  <c r="R334" i="7"/>
  <c r="AC330" i="7"/>
  <c r="AA331" i="7"/>
  <c r="T334" i="7"/>
  <c r="L335" i="7" a="1"/>
  <c r="L335" i="7" s="1"/>
  <c r="S333" i="7"/>
  <c r="H334" i="7"/>
  <c r="Z332" i="6"/>
  <c r="AD330" i="6"/>
  <c r="AG351" i="6" s="1"/>
  <c r="AB330" i="6"/>
  <c r="U333" i="6"/>
  <c r="X333" i="6" s="1"/>
  <c r="Y333" i="6" s="1"/>
  <c r="R334" i="6"/>
  <c r="H334" i="6"/>
  <c r="S333" i="6"/>
  <c r="AA331" i="6"/>
  <c r="AC330" i="6"/>
  <c r="L336" i="6" a="1"/>
  <c r="L336" i="6" s="1"/>
  <c r="T335" i="6"/>
  <c r="Z332" i="5"/>
  <c r="U333" i="5"/>
  <c r="X333" i="5" s="1"/>
  <c r="Y333" i="5" s="1"/>
  <c r="R334" i="5"/>
  <c r="AD330" i="5"/>
  <c r="AG351" i="5" s="1"/>
  <c r="AB330" i="5"/>
  <c r="H334" i="5"/>
  <c r="S333" i="5"/>
  <c r="AC330" i="5"/>
  <c r="AA331" i="5"/>
  <c r="L336" i="5" a="1"/>
  <c r="L336" i="5" s="1"/>
  <c r="T335" i="5"/>
  <c r="Z332" i="4"/>
  <c r="L336" i="4" a="1"/>
  <c r="L336" i="4" s="1"/>
  <c r="T335" i="4"/>
  <c r="AA331" i="4"/>
  <c r="AC330" i="4"/>
  <c r="AD330" i="4"/>
  <c r="AG351" i="4" s="1"/>
  <c r="AB330" i="4"/>
  <c r="S333" i="4"/>
  <c r="H334" i="4"/>
  <c r="U333" i="4"/>
  <c r="X333" i="4" s="1"/>
  <c r="Y333" i="4" s="1"/>
  <c r="R334" i="4"/>
  <c r="Z332" i="1"/>
  <c r="U333" i="1"/>
  <c r="X333" i="1" s="1"/>
  <c r="Y333" i="1" s="1"/>
  <c r="R334" i="1"/>
  <c r="AD330" i="1"/>
  <c r="AG351" i="1" s="1"/>
  <c r="AB330" i="1"/>
  <c r="H334" i="1"/>
  <c r="S333" i="1"/>
  <c r="AC330" i="1"/>
  <c r="AA331" i="1"/>
  <c r="T335" i="1"/>
  <c r="L336" i="1" a="1"/>
  <c r="L336" i="1" s="1"/>
  <c r="Z333" i="11" l="1"/>
  <c r="H335" i="11"/>
  <c r="S334" i="11"/>
  <c r="AD331" i="11"/>
  <c r="AG352" i="11" s="1"/>
  <c r="AB331" i="11"/>
  <c r="U334" i="11"/>
  <c r="X334" i="11" s="1"/>
  <c r="Y334" i="11" s="1"/>
  <c r="R335" i="11"/>
  <c r="L337" i="11" a="1"/>
  <c r="L337" i="11" s="1"/>
  <c r="T336" i="11"/>
  <c r="AC331" i="11"/>
  <c r="AA332" i="11"/>
  <c r="Z333" i="10"/>
  <c r="AD331" i="10"/>
  <c r="AG352" i="10" s="1"/>
  <c r="AB331" i="10"/>
  <c r="H335" i="10"/>
  <c r="S334" i="10"/>
  <c r="L336" i="10" a="1"/>
  <c r="L336" i="10" s="1"/>
  <c r="T335" i="10"/>
  <c r="AC331" i="10"/>
  <c r="AA332" i="10"/>
  <c r="R335" i="10"/>
  <c r="U334" i="10"/>
  <c r="X334" i="10" s="1"/>
  <c r="Y334" i="10" s="1"/>
  <c r="Z333" i="9"/>
  <c r="R335" i="9"/>
  <c r="U334" i="9"/>
  <c r="X334" i="9" s="1"/>
  <c r="Y334" i="9" s="1"/>
  <c r="H335" i="9"/>
  <c r="S334" i="9"/>
  <c r="L336" i="9" a="1"/>
  <c r="L336" i="9" s="1"/>
  <c r="T335" i="9"/>
  <c r="AA332" i="9"/>
  <c r="AC331" i="9"/>
  <c r="AD331" i="9"/>
  <c r="AG352" i="9" s="1"/>
  <c r="AB331" i="9"/>
  <c r="Z333" i="8"/>
  <c r="R335" i="8"/>
  <c r="U334" i="8"/>
  <c r="X334" i="8" s="1"/>
  <c r="Y334" i="8" s="1"/>
  <c r="L337" i="8" a="1"/>
  <c r="L337" i="8" s="1"/>
  <c r="T336" i="8"/>
  <c r="AC331" i="8"/>
  <c r="AA332" i="8"/>
  <c r="H335" i="8"/>
  <c r="S334" i="8"/>
  <c r="AB331" i="8"/>
  <c r="AD331" i="8"/>
  <c r="AG352" i="8" s="1"/>
  <c r="Z333" i="7"/>
  <c r="T335" i="7"/>
  <c r="L336" i="7" a="1"/>
  <c r="L336" i="7" s="1"/>
  <c r="H335" i="7"/>
  <c r="S334" i="7"/>
  <c r="AD331" i="7"/>
  <c r="AG352" i="7" s="1"/>
  <c r="AB331" i="7"/>
  <c r="AA332" i="7"/>
  <c r="AC331" i="7"/>
  <c r="U334" i="7"/>
  <c r="X334" i="7" s="1"/>
  <c r="Y334" i="7" s="1"/>
  <c r="R335" i="7"/>
  <c r="Z333" i="6"/>
  <c r="L337" i="6" a="1"/>
  <c r="L337" i="6" s="1"/>
  <c r="T336" i="6"/>
  <c r="H335" i="6"/>
  <c r="S334" i="6"/>
  <c r="U334" i="6"/>
  <c r="X334" i="6" s="1"/>
  <c r="Y334" i="6" s="1"/>
  <c r="R335" i="6"/>
  <c r="AC331" i="6"/>
  <c r="AA332" i="6"/>
  <c r="AB331" i="6"/>
  <c r="AD331" i="6"/>
  <c r="AG352" i="6" s="1"/>
  <c r="Z333" i="5"/>
  <c r="U334" i="5"/>
  <c r="X334" i="5" s="1"/>
  <c r="Y334" i="5" s="1"/>
  <c r="R335" i="5"/>
  <c r="AD331" i="5"/>
  <c r="AG352" i="5" s="1"/>
  <c r="AB331" i="5"/>
  <c r="T336" i="5"/>
  <c r="L337" i="5" a="1"/>
  <c r="L337" i="5" s="1"/>
  <c r="H335" i="5"/>
  <c r="S334" i="5"/>
  <c r="AC331" i="5"/>
  <c r="AA332" i="5"/>
  <c r="Z333" i="4"/>
  <c r="U334" i="4"/>
  <c r="X334" i="4" s="1"/>
  <c r="Y334" i="4" s="1"/>
  <c r="R335" i="4"/>
  <c r="H335" i="4"/>
  <c r="S334" i="4"/>
  <c r="AB331" i="4"/>
  <c r="AD331" i="4"/>
  <c r="AG352" i="4" s="1"/>
  <c r="AA332" i="4"/>
  <c r="AC331" i="4"/>
  <c r="L337" i="4" a="1"/>
  <c r="L337" i="4" s="1"/>
  <c r="T336" i="4"/>
  <c r="Z333" i="1"/>
  <c r="AD331" i="1"/>
  <c r="AG352" i="1" s="1"/>
  <c r="AB331" i="1"/>
  <c r="L337" i="1" a="1"/>
  <c r="L337" i="1" s="1"/>
  <c r="T336" i="1"/>
  <c r="H335" i="1"/>
  <c r="S334" i="1"/>
  <c r="R335" i="1"/>
  <c r="U334" i="1"/>
  <c r="X334" i="1" s="1"/>
  <c r="Y334" i="1" s="1"/>
  <c r="AC331" i="1"/>
  <c r="AA332" i="1"/>
  <c r="Z334" i="11" l="1"/>
  <c r="AD332" i="11"/>
  <c r="AG353" i="11" s="1"/>
  <c r="AB332" i="11"/>
  <c r="T337" i="11"/>
  <c r="L338" i="11" a="1"/>
  <c r="L338" i="11" s="1"/>
  <c r="H336" i="11"/>
  <c r="S335" i="11"/>
  <c r="U335" i="11"/>
  <c r="X335" i="11" s="1"/>
  <c r="Y335" i="11" s="1"/>
  <c r="R336" i="11"/>
  <c r="AC332" i="11"/>
  <c r="AA333" i="11"/>
  <c r="Z334" i="10"/>
  <c r="L337" i="10" a="1"/>
  <c r="L337" i="10" s="1"/>
  <c r="T336" i="10"/>
  <c r="AD332" i="10"/>
  <c r="AG353" i="10" s="1"/>
  <c r="AB332" i="10"/>
  <c r="H336" i="10"/>
  <c r="S335" i="10"/>
  <c r="AA333" i="10"/>
  <c r="AC332" i="10"/>
  <c r="R336" i="10"/>
  <c r="U335" i="10"/>
  <c r="X335" i="10" s="1"/>
  <c r="Y335" i="10" s="1"/>
  <c r="Z334" i="9"/>
  <c r="AD332" i="9"/>
  <c r="AG353" i="9" s="1"/>
  <c r="AB332" i="9"/>
  <c r="U335" i="9"/>
  <c r="X335" i="9" s="1"/>
  <c r="Y335" i="9" s="1"/>
  <c r="R336" i="9"/>
  <c r="L337" i="9" a="1"/>
  <c r="L337" i="9" s="1"/>
  <c r="T336" i="9"/>
  <c r="H336" i="9"/>
  <c r="S335" i="9"/>
  <c r="AA333" i="9"/>
  <c r="AC332" i="9"/>
  <c r="Z334" i="8"/>
  <c r="AD332" i="8"/>
  <c r="AG353" i="8" s="1"/>
  <c r="AB332" i="8"/>
  <c r="U335" i="8"/>
  <c r="X335" i="8" s="1"/>
  <c r="Y335" i="8" s="1"/>
  <c r="R336" i="8"/>
  <c r="L338" i="8" a="1"/>
  <c r="L338" i="8" s="1"/>
  <c r="T337" i="8"/>
  <c r="AC332" i="8"/>
  <c r="AA333" i="8"/>
  <c r="H336" i="8"/>
  <c r="S335" i="8"/>
  <c r="Z334" i="7"/>
  <c r="R336" i="7"/>
  <c r="U335" i="7"/>
  <c r="X335" i="7" s="1"/>
  <c r="Y335" i="7" s="1"/>
  <c r="AD332" i="7"/>
  <c r="AG353" i="7" s="1"/>
  <c r="AB332" i="7"/>
  <c r="S335" i="7"/>
  <c r="H336" i="7"/>
  <c r="AC332" i="7"/>
  <c r="AA333" i="7"/>
  <c r="L337" i="7" a="1"/>
  <c r="L337" i="7" s="1"/>
  <c r="T336" i="7"/>
  <c r="Z334" i="6"/>
  <c r="AD332" i="6"/>
  <c r="AG353" i="6" s="1"/>
  <c r="AB332" i="6"/>
  <c r="L338" i="6" a="1"/>
  <c r="L338" i="6" s="1"/>
  <c r="T337" i="6"/>
  <c r="R336" i="6"/>
  <c r="U335" i="6"/>
  <c r="X335" i="6" s="1"/>
  <c r="Y335" i="6" s="1"/>
  <c r="H336" i="6"/>
  <c r="S335" i="6"/>
  <c r="AA333" i="6"/>
  <c r="AC332" i="6"/>
  <c r="Z334" i="5"/>
  <c r="L338" i="5" a="1"/>
  <c r="L338" i="5" s="1"/>
  <c r="T337" i="5"/>
  <c r="AD332" i="5"/>
  <c r="AG353" i="5" s="1"/>
  <c r="AB332" i="5"/>
  <c r="H336" i="5"/>
  <c r="S335" i="5"/>
  <c r="U335" i="5"/>
  <c r="X335" i="5" s="1"/>
  <c r="Y335" i="5" s="1"/>
  <c r="R336" i="5"/>
  <c r="AC332" i="5"/>
  <c r="AA333" i="5"/>
  <c r="Z334" i="4"/>
  <c r="AD332" i="4"/>
  <c r="AG353" i="4" s="1"/>
  <c r="AB332" i="4"/>
  <c r="R336" i="4"/>
  <c r="U335" i="4"/>
  <c r="X335" i="4" s="1"/>
  <c r="Y335" i="4" s="1"/>
  <c r="AA333" i="4"/>
  <c r="AC332" i="4"/>
  <c r="L338" i="4" a="1"/>
  <c r="L338" i="4" s="1"/>
  <c r="T337" i="4"/>
  <c r="H336" i="4"/>
  <c r="S335" i="4"/>
  <c r="Z334" i="1"/>
  <c r="AD332" i="1"/>
  <c r="AG353" i="1" s="1"/>
  <c r="AB332" i="1"/>
  <c r="T337" i="1"/>
  <c r="L338" i="1" a="1"/>
  <c r="L338" i="1" s="1"/>
  <c r="AA333" i="1"/>
  <c r="AC332" i="1"/>
  <c r="U335" i="1"/>
  <c r="X335" i="1" s="1"/>
  <c r="Y335" i="1" s="1"/>
  <c r="R336" i="1"/>
  <c r="S335" i="1"/>
  <c r="H336" i="1"/>
  <c r="Z335" i="11" l="1"/>
  <c r="AD333" i="11"/>
  <c r="AG354" i="11" s="1"/>
  <c r="AB333" i="11"/>
  <c r="L339" i="11" a="1"/>
  <c r="L339" i="11" s="1"/>
  <c r="T338" i="11"/>
  <c r="AA334" i="11"/>
  <c r="AC333" i="11"/>
  <c r="R337" i="11"/>
  <c r="U336" i="11"/>
  <c r="X336" i="11" s="1"/>
  <c r="Y336" i="11" s="1"/>
  <c r="H337" i="11"/>
  <c r="S336" i="11"/>
  <c r="Z335" i="10"/>
  <c r="H337" i="10"/>
  <c r="S336" i="10"/>
  <c r="L338" i="10" a="1"/>
  <c r="L338" i="10" s="1"/>
  <c r="T337" i="10"/>
  <c r="R337" i="10"/>
  <c r="U336" i="10"/>
  <c r="X336" i="10" s="1"/>
  <c r="Y336" i="10" s="1"/>
  <c r="AA334" i="10"/>
  <c r="AC333" i="10"/>
  <c r="AD333" i="10"/>
  <c r="AG354" i="10" s="1"/>
  <c r="AB333" i="10"/>
  <c r="Z335" i="9"/>
  <c r="S336" i="9"/>
  <c r="H337" i="9"/>
  <c r="AD333" i="9"/>
  <c r="AG354" i="9" s="1"/>
  <c r="AB333" i="9"/>
  <c r="R337" i="9"/>
  <c r="U336" i="9"/>
  <c r="X336" i="9" s="1"/>
  <c r="Y336" i="9" s="1"/>
  <c r="AA334" i="9"/>
  <c r="AC333" i="9"/>
  <c r="L338" i="9" a="1"/>
  <c r="L338" i="9" s="1"/>
  <c r="T337" i="9"/>
  <c r="Z335" i="8"/>
  <c r="T338" i="8"/>
  <c r="L339" i="8" a="1"/>
  <c r="L339" i="8" s="1"/>
  <c r="H337" i="8"/>
  <c r="S336" i="8"/>
  <c r="AA334" i="8"/>
  <c r="AC333" i="8"/>
  <c r="AD333" i="8"/>
  <c r="AG354" i="8" s="1"/>
  <c r="AB333" i="8"/>
  <c r="R337" i="8"/>
  <c r="U336" i="8"/>
  <c r="X336" i="8" s="1"/>
  <c r="Y336" i="8" s="1"/>
  <c r="Z335" i="7"/>
  <c r="AD333" i="7"/>
  <c r="AG354" i="7" s="1"/>
  <c r="AB333" i="7"/>
  <c r="R337" i="7"/>
  <c r="U336" i="7"/>
  <c r="X336" i="7" s="1"/>
  <c r="Y336" i="7" s="1"/>
  <c r="L338" i="7" a="1"/>
  <c r="L338" i="7" s="1"/>
  <c r="T337" i="7"/>
  <c r="S336" i="7"/>
  <c r="H337" i="7"/>
  <c r="AA334" i="7"/>
  <c r="AC333" i="7"/>
  <c r="Z335" i="6"/>
  <c r="AD333" i="6"/>
  <c r="AG354" i="6" s="1"/>
  <c r="AB333" i="6"/>
  <c r="R337" i="6"/>
  <c r="U336" i="6"/>
  <c r="X336" i="6" s="1"/>
  <c r="Y336" i="6" s="1"/>
  <c r="S336" i="6"/>
  <c r="H337" i="6"/>
  <c r="AC333" i="6"/>
  <c r="AA334" i="6"/>
  <c r="T338" i="6"/>
  <c r="L339" i="6" a="1"/>
  <c r="L339" i="6" s="1"/>
  <c r="Z335" i="5"/>
  <c r="R337" i="5"/>
  <c r="U336" i="5"/>
  <c r="X336" i="5" s="1"/>
  <c r="Y336" i="5" s="1"/>
  <c r="AD333" i="5"/>
  <c r="AG354" i="5" s="1"/>
  <c r="AB333" i="5"/>
  <c r="H337" i="5"/>
  <c r="S336" i="5"/>
  <c r="AA334" i="5"/>
  <c r="AC333" i="5"/>
  <c r="T338" i="5"/>
  <c r="L339" i="5" a="1"/>
  <c r="L339" i="5" s="1"/>
  <c r="Z335" i="4"/>
  <c r="S336" i="4"/>
  <c r="H337" i="4"/>
  <c r="AD333" i="4"/>
  <c r="AG354" i="4" s="1"/>
  <c r="AB333" i="4"/>
  <c r="AA334" i="4"/>
  <c r="AC333" i="4"/>
  <c r="L339" i="4" a="1"/>
  <c r="L339" i="4" s="1"/>
  <c r="T338" i="4"/>
  <c r="R337" i="4"/>
  <c r="U336" i="4"/>
  <c r="X336" i="4" s="1"/>
  <c r="Y336" i="4" s="1"/>
  <c r="Z335" i="1"/>
  <c r="H337" i="1"/>
  <c r="S336" i="1"/>
  <c r="U336" i="1"/>
  <c r="X336" i="1" s="1"/>
  <c r="Y336" i="1" s="1"/>
  <c r="R337" i="1"/>
  <c r="L339" i="1" a="1"/>
  <c r="L339" i="1" s="1"/>
  <c r="T338" i="1"/>
  <c r="AC333" i="1"/>
  <c r="AA334" i="1"/>
  <c r="AD333" i="1"/>
  <c r="AG354" i="1" s="1"/>
  <c r="AB333" i="1"/>
  <c r="Z336" i="11" l="1"/>
  <c r="H338" i="11"/>
  <c r="S337" i="11"/>
  <c r="T339" i="11"/>
  <c r="L340" i="11" a="1"/>
  <c r="L340" i="11" s="1"/>
  <c r="AC334" i="11"/>
  <c r="AA335" i="11"/>
  <c r="U337" i="11"/>
  <c r="X337" i="11" s="1"/>
  <c r="Y337" i="11" s="1"/>
  <c r="R338" i="11"/>
  <c r="AD334" i="11"/>
  <c r="AG355" i="11" s="1"/>
  <c r="AB334" i="11"/>
  <c r="Z336" i="10"/>
  <c r="S337" i="10"/>
  <c r="H338" i="10"/>
  <c r="L339" i="10" a="1"/>
  <c r="L339" i="10" s="1"/>
  <c r="T338" i="10"/>
  <c r="AA335" i="10"/>
  <c r="AC334" i="10"/>
  <c r="AD334" i="10"/>
  <c r="AG355" i="10" s="1"/>
  <c r="AB334" i="10"/>
  <c r="R338" i="10"/>
  <c r="U337" i="10"/>
  <c r="X337" i="10" s="1"/>
  <c r="Y337" i="10" s="1"/>
  <c r="Z336" i="9"/>
  <c r="T338" i="9"/>
  <c r="L339" i="9" a="1"/>
  <c r="L339" i="9" s="1"/>
  <c r="R338" i="9"/>
  <c r="U337" i="9"/>
  <c r="X337" i="9" s="1"/>
  <c r="Y337" i="9" s="1"/>
  <c r="H338" i="9"/>
  <c r="S337" i="9"/>
  <c r="AB334" i="9"/>
  <c r="AD334" i="9"/>
  <c r="AG355" i="9" s="1"/>
  <c r="AA335" i="9"/>
  <c r="AC334" i="9"/>
  <c r="Z336" i="8"/>
  <c r="AB334" i="8"/>
  <c r="AD334" i="8"/>
  <c r="AG355" i="8" s="1"/>
  <c r="R338" i="8"/>
  <c r="U337" i="8"/>
  <c r="X337" i="8" s="1"/>
  <c r="Y337" i="8" s="1"/>
  <c r="H338" i="8"/>
  <c r="S337" i="8"/>
  <c r="AC334" i="8"/>
  <c r="AA335" i="8"/>
  <c r="T339" i="8"/>
  <c r="L340" i="8" a="1"/>
  <c r="L340" i="8" s="1"/>
  <c r="Z336" i="7"/>
  <c r="AB334" i="7"/>
  <c r="AD334" i="7"/>
  <c r="AG355" i="7" s="1"/>
  <c r="S337" i="7"/>
  <c r="H338" i="7"/>
  <c r="AC334" i="7"/>
  <c r="AA335" i="7"/>
  <c r="T338" i="7"/>
  <c r="L339" i="7" a="1"/>
  <c r="L339" i="7" s="1"/>
  <c r="R338" i="7"/>
  <c r="U337" i="7"/>
  <c r="X337" i="7" s="1"/>
  <c r="Y337" i="7" s="1"/>
  <c r="Z336" i="6"/>
  <c r="T339" i="6"/>
  <c r="L340" i="6" a="1"/>
  <c r="L340" i="6" s="1"/>
  <c r="AA335" i="6"/>
  <c r="AC334" i="6"/>
  <c r="AB334" i="6"/>
  <c r="AD334" i="6"/>
  <c r="AG355" i="6" s="1"/>
  <c r="H338" i="6"/>
  <c r="S337" i="6"/>
  <c r="R338" i="6"/>
  <c r="U337" i="6"/>
  <c r="X337" i="6" s="1"/>
  <c r="Y337" i="6" s="1"/>
  <c r="Z336" i="5"/>
  <c r="T339" i="5"/>
  <c r="L340" i="5" a="1"/>
  <c r="L340" i="5" s="1"/>
  <c r="U337" i="5"/>
  <c r="X337" i="5" s="1"/>
  <c r="Y337" i="5" s="1"/>
  <c r="R338" i="5"/>
  <c r="AB334" i="5"/>
  <c r="AD334" i="5"/>
  <c r="AG355" i="5" s="1"/>
  <c r="AC334" i="5"/>
  <c r="AA335" i="5"/>
  <c r="H338" i="5"/>
  <c r="S337" i="5"/>
  <c r="Z336" i="4"/>
  <c r="R338" i="4"/>
  <c r="U337" i="4"/>
  <c r="X337" i="4" s="1"/>
  <c r="Y337" i="4" s="1"/>
  <c r="AD334" i="4"/>
  <c r="AG355" i="4" s="1"/>
  <c r="AB334" i="4"/>
  <c r="AA335" i="4"/>
  <c r="AC334" i="4"/>
  <c r="T339" i="4"/>
  <c r="L340" i="4" a="1"/>
  <c r="L340" i="4" s="1"/>
  <c r="H338" i="4"/>
  <c r="S337" i="4"/>
  <c r="Z336" i="1"/>
  <c r="AD334" i="1"/>
  <c r="AG355" i="1" s="1"/>
  <c r="AB334" i="1"/>
  <c r="R338" i="1"/>
  <c r="U337" i="1"/>
  <c r="X337" i="1" s="1"/>
  <c r="Y337" i="1" s="1"/>
  <c r="AA335" i="1"/>
  <c r="AC334" i="1"/>
  <c r="T339" i="1"/>
  <c r="L340" i="1" a="1"/>
  <c r="L340" i="1" s="1"/>
  <c r="H338" i="1"/>
  <c r="S337" i="1"/>
  <c r="Z337" i="11" l="1"/>
  <c r="T340" i="11"/>
  <c r="L341" i="11" a="1"/>
  <c r="L341" i="11" s="1"/>
  <c r="H339" i="11"/>
  <c r="S338" i="11"/>
  <c r="R339" i="11"/>
  <c r="U338" i="11"/>
  <c r="X338" i="11" s="1"/>
  <c r="Y338" i="11" s="1"/>
  <c r="AD335" i="11"/>
  <c r="AG356" i="11" s="1"/>
  <c r="AB335" i="11"/>
  <c r="AA336" i="11"/>
  <c r="AC335" i="11"/>
  <c r="Z337" i="10"/>
  <c r="S338" i="10"/>
  <c r="H339" i="10"/>
  <c r="R339" i="10"/>
  <c r="U338" i="10"/>
  <c r="X338" i="10" s="1"/>
  <c r="Y338" i="10" s="1"/>
  <c r="T339" i="10"/>
  <c r="L340" i="10" a="1"/>
  <c r="L340" i="10" s="1"/>
  <c r="AC335" i="10"/>
  <c r="AA336" i="10"/>
  <c r="AB335" i="10"/>
  <c r="AD335" i="10"/>
  <c r="AG356" i="10" s="1"/>
  <c r="Z337" i="9"/>
  <c r="R339" i="9"/>
  <c r="U338" i="9"/>
  <c r="X338" i="9" s="1"/>
  <c r="Y338" i="9" s="1"/>
  <c r="T339" i="9"/>
  <c r="L340" i="9" a="1"/>
  <c r="L340" i="9" s="1"/>
  <c r="S338" i="9"/>
  <c r="H339" i="9"/>
  <c r="AD335" i="9"/>
  <c r="AG356" i="9" s="1"/>
  <c r="AB335" i="9"/>
  <c r="AC335" i="9"/>
  <c r="AA336" i="9"/>
  <c r="Z337" i="8"/>
  <c r="AD335" i="8"/>
  <c r="AG356" i="8" s="1"/>
  <c r="AB335" i="8"/>
  <c r="T340" i="8"/>
  <c r="L341" i="8" a="1"/>
  <c r="L341" i="8" s="1"/>
  <c r="H339" i="8"/>
  <c r="S338" i="8"/>
  <c r="R339" i="8"/>
  <c r="U338" i="8"/>
  <c r="X338" i="8" s="1"/>
  <c r="Y338" i="8" s="1"/>
  <c r="AA336" i="8"/>
  <c r="AC335" i="8"/>
  <c r="Z337" i="7"/>
  <c r="H339" i="7"/>
  <c r="S338" i="7"/>
  <c r="R339" i="7"/>
  <c r="U338" i="7"/>
  <c r="X338" i="7" s="1"/>
  <c r="Y338" i="7" s="1"/>
  <c r="AD335" i="7"/>
  <c r="AG356" i="7" s="1"/>
  <c r="AB335" i="7"/>
  <c r="AA336" i="7"/>
  <c r="AC335" i="7"/>
  <c r="L340" i="7" a="1"/>
  <c r="L340" i="7" s="1"/>
  <c r="T339" i="7"/>
  <c r="Z337" i="6"/>
  <c r="T340" i="6"/>
  <c r="L341" i="6" a="1"/>
  <c r="L341" i="6" s="1"/>
  <c r="R339" i="6"/>
  <c r="U338" i="6"/>
  <c r="X338" i="6" s="1"/>
  <c r="Y338" i="6" s="1"/>
  <c r="AD335" i="6"/>
  <c r="AG356" i="6" s="1"/>
  <c r="AB335" i="6"/>
  <c r="AA336" i="6"/>
  <c r="AC335" i="6"/>
  <c r="H339" i="6"/>
  <c r="S338" i="6"/>
  <c r="Z337" i="5"/>
  <c r="H339" i="5"/>
  <c r="S338" i="5"/>
  <c r="AD335" i="5"/>
  <c r="AG356" i="5" s="1"/>
  <c r="AB335" i="5"/>
  <c r="R339" i="5"/>
  <c r="U338" i="5"/>
  <c r="X338" i="5" s="1"/>
  <c r="Y338" i="5" s="1"/>
  <c r="AA336" i="5"/>
  <c r="AC335" i="5"/>
  <c r="L341" i="5" a="1"/>
  <c r="L341" i="5" s="1"/>
  <c r="T340" i="5"/>
  <c r="Z337" i="4"/>
  <c r="AB335" i="4"/>
  <c r="AD335" i="4"/>
  <c r="AG356" i="4" s="1"/>
  <c r="T340" i="4"/>
  <c r="L341" i="4" a="1"/>
  <c r="L341" i="4" s="1"/>
  <c r="AA336" i="4"/>
  <c r="AC335" i="4"/>
  <c r="S338" i="4"/>
  <c r="H339" i="4"/>
  <c r="R339" i="4"/>
  <c r="U338" i="4"/>
  <c r="X338" i="4" s="1"/>
  <c r="Y338" i="4" s="1"/>
  <c r="Z337" i="1"/>
  <c r="S338" i="1"/>
  <c r="H339" i="1"/>
  <c r="AB335" i="1"/>
  <c r="AD335" i="1"/>
  <c r="AG356" i="1" s="1"/>
  <c r="T340" i="1"/>
  <c r="L341" i="1" a="1"/>
  <c r="L341" i="1" s="1"/>
  <c r="R339" i="1"/>
  <c r="U338" i="1"/>
  <c r="X338" i="1" s="1"/>
  <c r="Y338" i="1" s="1"/>
  <c r="AC335" i="1"/>
  <c r="AA336" i="1"/>
  <c r="Z338" i="11" l="1"/>
  <c r="T341" i="11"/>
  <c r="L342" i="11" a="1"/>
  <c r="L342" i="11" s="1"/>
  <c r="AB336" i="11"/>
  <c r="AD336" i="11"/>
  <c r="AG357" i="11" s="1"/>
  <c r="H340" i="11"/>
  <c r="S339" i="11"/>
  <c r="R340" i="11"/>
  <c r="U339" i="11"/>
  <c r="X339" i="11" s="1"/>
  <c r="Y339" i="11" s="1"/>
  <c r="AA337" i="11"/>
  <c r="AC336" i="11"/>
  <c r="Z338" i="10"/>
  <c r="T340" i="10"/>
  <c r="L341" i="10" a="1"/>
  <c r="L341" i="10" s="1"/>
  <c r="H340" i="10"/>
  <c r="S339" i="10"/>
  <c r="AA337" i="10"/>
  <c r="AC336" i="10"/>
  <c r="AD336" i="10"/>
  <c r="AG357" i="10" s="1"/>
  <c r="AB336" i="10"/>
  <c r="U339" i="10"/>
  <c r="X339" i="10" s="1"/>
  <c r="Y339" i="10" s="1"/>
  <c r="R340" i="10"/>
  <c r="Z338" i="9"/>
  <c r="T340" i="9"/>
  <c r="L341" i="9" a="1"/>
  <c r="L341" i="9" s="1"/>
  <c r="U339" i="9"/>
  <c r="X339" i="9" s="1"/>
  <c r="Y339" i="9" s="1"/>
  <c r="R340" i="9"/>
  <c r="AD336" i="9"/>
  <c r="AG357" i="9" s="1"/>
  <c r="AB336" i="9"/>
  <c r="S339" i="9"/>
  <c r="H340" i="9"/>
  <c r="AC336" i="9"/>
  <c r="AA337" i="9"/>
  <c r="Z338" i="8"/>
  <c r="AD336" i="8"/>
  <c r="AG357" i="8" s="1"/>
  <c r="AB336" i="8"/>
  <c r="R340" i="8"/>
  <c r="U339" i="8"/>
  <c r="X339" i="8" s="1"/>
  <c r="Y339" i="8" s="1"/>
  <c r="S339" i="8"/>
  <c r="H340" i="8"/>
  <c r="AA337" i="8"/>
  <c r="AC336" i="8"/>
  <c r="L342" i="8" a="1"/>
  <c r="L342" i="8" s="1"/>
  <c r="T341" i="8"/>
  <c r="Z338" i="7"/>
  <c r="T340" i="7"/>
  <c r="L341" i="7" a="1"/>
  <c r="L341" i="7" s="1"/>
  <c r="S339" i="7"/>
  <c r="H340" i="7"/>
  <c r="R340" i="7"/>
  <c r="U339" i="7"/>
  <c r="X339" i="7" s="1"/>
  <c r="Y339" i="7" s="1"/>
  <c r="AA337" i="7"/>
  <c r="AC336" i="7"/>
  <c r="AB336" i="7"/>
  <c r="AD336" i="7"/>
  <c r="AG357" i="7" s="1"/>
  <c r="Z338" i="6"/>
  <c r="S339" i="6"/>
  <c r="H340" i="6"/>
  <c r="AD336" i="6"/>
  <c r="AG357" i="6" s="1"/>
  <c r="AB336" i="6"/>
  <c r="R340" i="6"/>
  <c r="U339" i="6"/>
  <c r="X339" i="6" s="1"/>
  <c r="Y339" i="6" s="1"/>
  <c r="AC336" i="6"/>
  <c r="AA337" i="6"/>
  <c r="L342" i="6" a="1"/>
  <c r="L342" i="6" s="1"/>
  <c r="T341" i="6"/>
  <c r="Z338" i="5"/>
  <c r="L342" i="5" a="1"/>
  <c r="L342" i="5" s="1"/>
  <c r="T341" i="5"/>
  <c r="AA337" i="5"/>
  <c r="AC336" i="5"/>
  <c r="AD336" i="5"/>
  <c r="AG357" i="5" s="1"/>
  <c r="AB336" i="5"/>
  <c r="U339" i="5"/>
  <c r="X339" i="5" s="1"/>
  <c r="Y339" i="5" s="1"/>
  <c r="R340" i="5"/>
  <c r="S339" i="5"/>
  <c r="H340" i="5"/>
  <c r="Z338" i="4"/>
  <c r="S339" i="4"/>
  <c r="H340" i="4"/>
  <c r="R340" i="4"/>
  <c r="U339" i="4"/>
  <c r="X339" i="4" s="1"/>
  <c r="Y339" i="4" s="1"/>
  <c r="AD336" i="4"/>
  <c r="AG357" i="4" s="1"/>
  <c r="AB336" i="4"/>
  <c r="AC336" i="4"/>
  <c r="AA337" i="4"/>
  <c r="T341" i="4"/>
  <c r="L342" i="4" a="1"/>
  <c r="L342" i="4" s="1"/>
  <c r="Z338" i="1"/>
  <c r="AD336" i="1"/>
  <c r="AG357" i="1" s="1"/>
  <c r="AB336" i="1"/>
  <c r="L342" i="1" a="1"/>
  <c r="L342" i="1" s="1"/>
  <c r="T341" i="1"/>
  <c r="AA337" i="1"/>
  <c r="AC336" i="1"/>
  <c r="U339" i="1"/>
  <c r="X339" i="1" s="1"/>
  <c r="Y339" i="1" s="1"/>
  <c r="R340" i="1"/>
  <c r="S339" i="1"/>
  <c r="H340" i="1"/>
  <c r="Z339" i="11" l="1"/>
  <c r="AD337" i="11"/>
  <c r="AG358" i="11" s="1"/>
  <c r="AB337" i="11"/>
  <c r="S340" i="11"/>
  <c r="H341" i="11"/>
  <c r="T342" i="11"/>
  <c r="L343" i="11" a="1"/>
  <c r="L343" i="11" s="1"/>
  <c r="R341" i="11"/>
  <c r="U340" i="11"/>
  <c r="X340" i="11" s="1"/>
  <c r="Y340" i="11" s="1"/>
  <c r="AC337" i="11"/>
  <c r="AA338" i="11"/>
  <c r="Z339" i="10"/>
  <c r="T341" i="10"/>
  <c r="L342" i="10" a="1"/>
  <c r="L342" i="10" s="1"/>
  <c r="U340" i="10"/>
  <c r="X340" i="10" s="1"/>
  <c r="Y340" i="10" s="1"/>
  <c r="R341" i="10"/>
  <c r="AD337" i="10"/>
  <c r="AG358" i="10" s="1"/>
  <c r="AB337" i="10"/>
  <c r="AC337" i="10"/>
  <c r="AA338" i="10"/>
  <c r="H341" i="10"/>
  <c r="S340" i="10"/>
  <c r="Z339" i="9"/>
  <c r="H341" i="9"/>
  <c r="S340" i="9"/>
  <c r="L342" i="9" a="1"/>
  <c r="L342" i="9" s="1"/>
  <c r="T341" i="9"/>
  <c r="AD337" i="9"/>
  <c r="AG358" i="9" s="1"/>
  <c r="AB337" i="9"/>
  <c r="AC337" i="9"/>
  <c r="AA338" i="9"/>
  <c r="U340" i="9"/>
  <c r="X340" i="9" s="1"/>
  <c r="Y340" i="9" s="1"/>
  <c r="R341" i="9"/>
  <c r="Z339" i="8"/>
  <c r="L343" i="8" a="1"/>
  <c r="L343" i="8" s="1"/>
  <c r="T342" i="8"/>
  <c r="S340" i="8"/>
  <c r="H341" i="8"/>
  <c r="R341" i="8"/>
  <c r="U340" i="8"/>
  <c r="X340" i="8" s="1"/>
  <c r="Y340" i="8" s="1"/>
  <c r="AC337" i="8"/>
  <c r="AA338" i="8"/>
  <c r="AD337" i="8"/>
  <c r="AG358" i="8" s="1"/>
  <c r="AB337" i="8"/>
  <c r="Z339" i="7"/>
  <c r="S340" i="7"/>
  <c r="H341" i="7"/>
  <c r="AD337" i="7"/>
  <c r="AG358" i="7" s="1"/>
  <c r="AB337" i="7"/>
  <c r="U340" i="7"/>
  <c r="X340" i="7" s="1"/>
  <c r="Y340" i="7" s="1"/>
  <c r="R341" i="7"/>
  <c r="AC337" i="7"/>
  <c r="AA338" i="7"/>
  <c r="L342" i="7" a="1"/>
  <c r="L342" i="7" s="1"/>
  <c r="T341" i="7"/>
  <c r="Z339" i="6"/>
  <c r="AD337" i="6"/>
  <c r="AG358" i="6" s="1"/>
  <c r="AB337" i="6"/>
  <c r="U340" i="6"/>
  <c r="X340" i="6" s="1"/>
  <c r="Y340" i="6" s="1"/>
  <c r="R341" i="6"/>
  <c r="S340" i="6"/>
  <c r="H341" i="6"/>
  <c r="L343" i="6" a="1"/>
  <c r="L343" i="6" s="1"/>
  <c r="T342" i="6"/>
  <c r="AC337" i="6"/>
  <c r="AA338" i="6"/>
  <c r="Z339" i="5"/>
  <c r="S340" i="5"/>
  <c r="H341" i="5"/>
  <c r="U340" i="5"/>
  <c r="X340" i="5" s="1"/>
  <c r="Y340" i="5" s="1"/>
  <c r="R341" i="5"/>
  <c r="AB337" i="5"/>
  <c r="AD337" i="5"/>
  <c r="AG358" i="5" s="1"/>
  <c r="AC337" i="5"/>
  <c r="AA338" i="5"/>
  <c r="L343" i="5" a="1"/>
  <c r="L343" i="5" s="1"/>
  <c r="T342" i="5"/>
  <c r="Z339" i="4"/>
  <c r="AD337" i="4"/>
  <c r="AG358" i="4" s="1"/>
  <c r="AB337" i="4"/>
  <c r="S340" i="4"/>
  <c r="H341" i="4"/>
  <c r="AC337" i="4"/>
  <c r="AA338" i="4"/>
  <c r="L343" i="4" a="1"/>
  <c r="L343" i="4" s="1"/>
  <c r="T342" i="4"/>
  <c r="U340" i="4"/>
  <c r="X340" i="4" s="1"/>
  <c r="Y340" i="4" s="1"/>
  <c r="R341" i="4"/>
  <c r="Z339" i="1"/>
  <c r="U340" i="1"/>
  <c r="X340" i="1" s="1"/>
  <c r="Y340" i="1" s="1"/>
  <c r="R341" i="1"/>
  <c r="H341" i="1"/>
  <c r="S340" i="1"/>
  <c r="AD337" i="1"/>
  <c r="AG358" i="1" s="1"/>
  <c r="AB337" i="1"/>
  <c r="AC337" i="1"/>
  <c r="AA338" i="1"/>
  <c r="L343" i="1" a="1"/>
  <c r="L343" i="1" s="1"/>
  <c r="T342" i="1"/>
  <c r="Z340" i="11" l="1"/>
  <c r="L344" i="11" a="1"/>
  <c r="L344" i="11" s="1"/>
  <c r="T343" i="11"/>
  <c r="AC338" i="11"/>
  <c r="AA339" i="11"/>
  <c r="AD338" i="11"/>
  <c r="AG359" i="11" s="1"/>
  <c r="AB338" i="11"/>
  <c r="U341" i="11"/>
  <c r="X341" i="11" s="1"/>
  <c r="Y341" i="11" s="1"/>
  <c r="R342" i="11"/>
  <c r="H342" i="11"/>
  <c r="S341" i="11"/>
  <c r="Z340" i="10"/>
  <c r="AD338" i="10"/>
  <c r="AG359" i="10" s="1"/>
  <c r="AB338" i="10"/>
  <c r="L343" i="10" a="1"/>
  <c r="L343" i="10" s="1"/>
  <c r="T342" i="10"/>
  <c r="U341" i="10"/>
  <c r="X341" i="10" s="1"/>
  <c r="Y341" i="10" s="1"/>
  <c r="R342" i="10"/>
  <c r="AA339" i="10"/>
  <c r="AC338" i="10"/>
  <c r="H342" i="10"/>
  <c r="S341" i="10"/>
  <c r="Z340" i="9"/>
  <c r="U341" i="9"/>
  <c r="X341" i="9" s="1"/>
  <c r="Y341" i="9" s="1"/>
  <c r="R342" i="9"/>
  <c r="L343" i="9" a="1"/>
  <c r="L343" i="9" s="1"/>
  <c r="T342" i="9"/>
  <c r="AD338" i="9"/>
  <c r="AG359" i="9" s="1"/>
  <c r="AB338" i="9"/>
  <c r="H342" i="9"/>
  <c r="S341" i="9"/>
  <c r="AC338" i="9"/>
  <c r="AA339" i="9"/>
  <c r="Z340" i="8"/>
  <c r="AD338" i="8"/>
  <c r="AG359" i="8" s="1"/>
  <c r="AB338" i="8"/>
  <c r="U341" i="8"/>
  <c r="X341" i="8" s="1"/>
  <c r="Y341" i="8" s="1"/>
  <c r="R342" i="8"/>
  <c r="S341" i="8"/>
  <c r="H342" i="8"/>
  <c r="AC338" i="8"/>
  <c r="AA339" i="8"/>
  <c r="L344" i="8" a="1"/>
  <c r="L344" i="8" s="1"/>
  <c r="T343" i="8"/>
  <c r="Z340" i="7"/>
  <c r="U341" i="7"/>
  <c r="X341" i="7" s="1"/>
  <c r="Y341" i="7" s="1"/>
  <c r="R342" i="7"/>
  <c r="AD338" i="7"/>
  <c r="AG359" i="7" s="1"/>
  <c r="AB338" i="7"/>
  <c r="AC338" i="7"/>
  <c r="AA339" i="7"/>
  <c r="T342" i="7"/>
  <c r="L343" i="7" a="1"/>
  <c r="L343" i="7" s="1"/>
  <c r="H342" i="7"/>
  <c r="S341" i="7"/>
  <c r="Z340" i="6"/>
  <c r="AD338" i="6"/>
  <c r="AG359" i="6" s="1"/>
  <c r="AB338" i="6"/>
  <c r="H342" i="6"/>
  <c r="S341" i="6"/>
  <c r="L344" i="6" a="1"/>
  <c r="L344" i="6" s="1"/>
  <c r="T343" i="6"/>
  <c r="U341" i="6"/>
  <c r="X341" i="6" s="1"/>
  <c r="Y341" i="6" s="1"/>
  <c r="R342" i="6"/>
  <c r="AC338" i="6"/>
  <c r="AA339" i="6"/>
  <c r="Z340" i="5"/>
  <c r="L344" i="5" a="1"/>
  <c r="L344" i="5" s="1"/>
  <c r="T343" i="5"/>
  <c r="AD338" i="5"/>
  <c r="AG359" i="5" s="1"/>
  <c r="AB338" i="5"/>
  <c r="H342" i="5"/>
  <c r="S341" i="5"/>
  <c r="AC338" i="5"/>
  <c r="AA339" i="5"/>
  <c r="U341" i="5"/>
  <c r="X341" i="5" s="1"/>
  <c r="Y341" i="5" s="1"/>
  <c r="R342" i="5"/>
  <c r="Z340" i="4"/>
  <c r="L344" i="4" a="1"/>
  <c r="L344" i="4" s="1"/>
  <c r="T343" i="4"/>
  <c r="U341" i="4"/>
  <c r="X341" i="4" s="1"/>
  <c r="Y341" i="4" s="1"/>
  <c r="R342" i="4"/>
  <c r="AD338" i="4"/>
  <c r="AG359" i="4" s="1"/>
  <c r="AB338" i="4"/>
  <c r="H342" i="4"/>
  <c r="S341" i="4"/>
  <c r="AC338" i="4"/>
  <c r="AA339" i="4"/>
  <c r="Z340" i="1"/>
  <c r="L344" i="1" a="1"/>
  <c r="L344" i="1" s="1"/>
  <c r="T343" i="1"/>
  <c r="AD338" i="1"/>
  <c r="AG359" i="1" s="1"/>
  <c r="AB338" i="1"/>
  <c r="H342" i="1"/>
  <c r="S341" i="1"/>
  <c r="AC338" i="1"/>
  <c r="AA339" i="1"/>
  <c r="U341" i="1"/>
  <c r="X341" i="1" s="1"/>
  <c r="Y341" i="1" s="1"/>
  <c r="R342" i="1"/>
  <c r="Z341" i="11" l="1"/>
  <c r="U342" i="11"/>
  <c r="X342" i="11" s="1"/>
  <c r="Y342" i="11" s="1"/>
  <c r="R343" i="11"/>
  <c r="L345" i="11" a="1"/>
  <c r="L345" i="11" s="1"/>
  <c r="T344" i="11"/>
  <c r="AA340" i="11"/>
  <c r="AC339" i="11"/>
  <c r="H343" i="11"/>
  <c r="S342" i="11"/>
  <c r="AD339" i="11"/>
  <c r="AG360" i="11" s="1"/>
  <c r="AB339" i="11"/>
  <c r="Z341" i="10"/>
  <c r="H343" i="10"/>
  <c r="S342" i="10"/>
  <c r="AB339" i="10"/>
  <c r="AD339" i="10"/>
  <c r="AG360" i="10" s="1"/>
  <c r="U342" i="10"/>
  <c r="X342" i="10" s="1"/>
  <c r="Y342" i="10" s="1"/>
  <c r="R343" i="10"/>
  <c r="AA340" i="10"/>
  <c r="AC339" i="10"/>
  <c r="L344" i="10" a="1"/>
  <c r="L344" i="10" s="1"/>
  <c r="T343" i="10"/>
  <c r="Z341" i="9"/>
  <c r="AD339" i="9"/>
  <c r="AG360" i="9" s="1"/>
  <c r="AB339" i="9"/>
  <c r="H343" i="9"/>
  <c r="S342" i="9"/>
  <c r="L344" i="9" a="1"/>
  <c r="L344" i="9" s="1"/>
  <c r="T343" i="9"/>
  <c r="U342" i="9"/>
  <c r="X342" i="9" s="1"/>
  <c r="Y342" i="9" s="1"/>
  <c r="R343" i="9"/>
  <c r="AC339" i="9"/>
  <c r="AA340" i="9"/>
  <c r="Z341" i="8"/>
  <c r="L345" i="8" a="1"/>
  <c r="L345" i="8" s="1"/>
  <c r="T344" i="8"/>
  <c r="AD339" i="8"/>
  <c r="AG360" i="8" s="1"/>
  <c r="AB339" i="8"/>
  <c r="H343" i="8"/>
  <c r="S342" i="8"/>
  <c r="AC339" i="8"/>
  <c r="AA340" i="8"/>
  <c r="U342" i="8"/>
  <c r="X342" i="8" s="1"/>
  <c r="Y342" i="8" s="1"/>
  <c r="R343" i="8"/>
  <c r="Z341" i="7"/>
  <c r="L344" i="7" a="1"/>
  <c r="L344" i="7" s="1"/>
  <c r="T343" i="7"/>
  <c r="AD339" i="7"/>
  <c r="AG360" i="7" s="1"/>
  <c r="AB339" i="7"/>
  <c r="AC339" i="7"/>
  <c r="AA340" i="7"/>
  <c r="H343" i="7"/>
  <c r="S342" i="7"/>
  <c r="U342" i="7"/>
  <c r="X342" i="7" s="1"/>
  <c r="Y342" i="7" s="1"/>
  <c r="R343" i="7"/>
  <c r="Z341" i="6"/>
  <c r="AD339" i="6"/>
  <c r="AG360" i="6" s="1"/>
  <c r="AB339" i="6"/>
  <c r="L345" i="6" a="1"/>
  <c r="L345" i="6" s="1"/>
  <c r="T344" i="6"/>
  <c r="AC339" i="6"/>
  <c r="AA340" i="6"/>
  <c r="U342" i="6"/>
  <c r="X342" i="6" s="1"/>
  <c r="Y342" i="6" s="1"/>
  <c r="R343" i="6"/>
  <c r="H343" i="6"/>
  <c r="S342" i="6"/>
  <c r="Z341" i="5"/>
  <c r="U342" i="5"/>
  <c r="X342" i="5" s="1"/>
  <c r="Y342" i="5" s="1"/>
  <c r="R343" i="5"/>
  <c r="AD339" i="5"/>
  <c r="AG360" i="5" s="1"/>
  <c r="AB339" i="5"/>
  <c r="H343" i="5"/>
  <c r="S342" i="5"/>
  <c r="AA340" i="5"/>
  <c r="AC339" i="5"/>
  <c r="L345" i="5" a="1"/>
  <c r="L345" i="5" s="1"/>
  <c r="T344" i="5"/>
  <c r="Z341" i="4"/>
  <c r="H343" i="4"/>
  <c r="S342" i="4"/>
  <c r="AD339" i="4"/>
  <c r="AG360" i="4" s="1"/>
  <c r="AB339" i="4"/>
  <c r="U342" i="4"/>
  <c r="X342" i="4" s="1"/>
  <c r="Y342" i="4" s="1"/>
  <c r="R343" i="4"/>
  <c r="AC339" i="4"/>
  <c r="AA340" i="4"/>
  <c r="L345" i="4" a="1"/>
  <c r="L345" i="4" s="1"/>
  <c r="T344" i="4"/>
  <c r="Z341" i="1"/>
  <c r="R343" i="1"/>
  <c r="U342" i="1"/>
  <c r="X342" i="1" s="1"/>
  <c r="Y342" i="1" s="1"/>
  <c r="H343" i="1"/>
  <c r="S342" i="1"/>
  <c r="AD339" i="1"/>
  <c r="AG360" i="1" s="1"/>
  <c r="AB339" i="1"/>
  <c r="L345" i="1" a="1"/>
  <c r="L345" i="1" s="1"/>
  <c r="T344" i="1"/>
  <c r="AC339" i="1"/>
  <c r="AA340" i="1"/>
  <c r="Z342" i="11" l="1"/>
  <c r="H344" i="11"/>
  <c r="S343" i="11"/>
  <c r="R344" i="11"/>
  <c r="U343" i="11"/>
  <c r="X343" i="11" s="1"/>
  <c r="Y343" i="11" s="1"/>
  <c r="L346" i="11" a="1"/>
  <c r="L346" i="11" s="1"/>
  <c r="T345" i="11"/>
  <c r="AC340" i="11"/>
  <c r="AA341" i="11"/>
  <c r="AD340" i="11"/>
  <c r="AG361" i="11" s="1"/>
  <c r="AB340" i="11"/>
  <c r="Z342" i="10"/>
  <c r="L345" i="10" a="1"/>
  <c r="L345" i="10" s="1"/>
  <c r="T344" i="10"/>
  <c r="R344" i="10"/>
  <c r="U343" i="10"/>
  <c r="X343" i="10" s="1"/>
  <c r="Y343" i="10" s="1"/>
  <c r="H344" i="10"/>
  <c r="S343" i="10"/>
  <c r="AD340" i="10"/>
  <c r="AG361" i="10" s="1"/>
  <c r="AB340" i="10"/>
  <c r="AC340" i="10"/>
  <c r="AA341" i="10"/>
  <c r="Z342" i="9"/>
  <c r="U343" i="9"/>
  <c r="X343" i="9" s="1"/>
  <c r="Y343" i="9" s="1"/>
  <c r="R344" i="9"/>
  <c r="AD340" i="9"/>
  <c r="AG361" i="9" s="1"/>
  <c r="AB340" i="9"/>
  <c r="L345" i="9" a="1"/>
  <c r="L345" i="9" s="1"/>
  <c r="T344" i="9"/>
  <c r="H344" i="9"/>
  <c r="S343" i="9"/>
  <c r="AC340" i="9"/>
  <c r="AA341" i="9"/>
  <c r="Z342" i="8"/>
  <c r="U343" i="8"/>
  <c r="X343" i="8" s="1"/>
  <c r="Y343" i="8" s="1"/>
  <c r="R344" i="8"/>
  <c r="AD340" i="8"/>
  <c r="AG361" i="8" s="1"/>
  <c r="AB340" i="8"/>
  <c r="H344" i="8"/>
  <c r="S343" i="8"/>
  <c r="AC340" i="8"/>
  <c r="AA341" i="8"/>
  <c r="L346" i="8" a="1"/>
  <c r="L346" i="8" s="1"/>
  <c r="T345" i="8"/>
  <c r="Z342" i="7"/>
  <c r="L345" i="7" a="1"/>
  <c r="L345" i="7" s="1"/>
  <c r="T344" i="7"/>
  <c r="H344" i="7"/>
  <c r="S343" i="7"/>
  <c r="AC340" i="7"/>
  <c r="AA341" i="7"/>
  <c r="U343" i="7"/>
  <c r="X343" i="7" s="1"/>
  <c r="Y343" i="7" s="1"/>
  <c r="R344" i="7"/>
  <c r="AD340" i="7"/>
  <c r="AG361" i="7" s="1"/>
  <c r="AB340" i="7"/>
  <c r="Z342" i="6"/>
  <c r="H344" i="6"/>
  <c r="S343" i="6"/>
  <c r="U343" i="6"/>
  <c r="X343" i="6" s="1"/>
  <c r="Y343" i="6" s="1"/>
  <c r="R344" i="6"/>
  <c r="AD340" i="6"/>
  <c r="AG361" i="6" s="1"/>
  <c r="AB340" i="6"/>
  <c r="AC340" i="6"/>
  <c r="AA341" i="6"/>
  <c r="L346" i="6" a="1"/>
  <c r="L346" i="6" s="1"/>
  <c r="T345" i="6"/>
  <c r="Z342" i="5"/>
  <c r="AB340" i="5"/>
  <c r="AD340" i="5"/>
  <c r="AG361" i="5" s="1"/>
  <c r="H344" i="5"/>
  <c r="S343" i="5"/>
  <c r="R344" i="5"/>
  <c r="U343" i="5"/>
  <c r="X343" i="5" s="1"/>
  <c r="Y343" i="5" s="1"/>
  <c r="AC340" i="5"/>
  <c r="AA341" i="5"/>
  <c r="L346" i="5" a="1"/>
  <c r="L346" i="5" s="1"/>
  <c r="T345" i="5"/>
  <c r="Z342" i="4"/>
  <c r="U343" i="4"/>
  <c r="X343" i="4" s="1"/>
  <c r="Y343" i="4" s="1"/>
  <c r="R344" i="4"/>
  <c r="L346" i="4" a="1"/>
  <c r="L346" i="4" s="1"/>
  <c r="T345" i="4"/>
  <c r="AC340" i="4"/>
  <c r="AA341" i="4"/>
  <c r="AD340" i="4"/>
  <c r="AG361" i="4" s="1"/>
  <c r="AB340" i="4"/>
  <c r="H344" i="4"/>
  <c r="S343" i="4"/>
  <c r="Z342" i="1"/>
  <c r="L346" i="1" a="1"/>
  <c r="L346" i="1" s="1"/>
  <c r="T345" i="1"/>
  <c r="AD340" i="1"/>
  <c r="AG361" i="1" s="1"/>
  <c r="AB340" i="1"/>
  <c r="H344" i="1"/>
  <c r="S343" i="1"/>
  <c r="AA341" i="1"/>
  <c r="AC340" i="1"/>
  <c r="U343" i="1"/>
  <c r="X343" i="1" s="1"/>
  <c r="Y343" i="1" s="1"/>
  <c r="R344" i="1"/>
  <c r="Z343" i="11" l="1"/>
  <c r="AD341" i="11"/>
  <c r="AG362" i="11" s="1"/>
  <c r="AB341" i="11"/>
  <c r="L347" i="11" a="1"/>
  <c r="L347" i="11" s="1"/>
  <c r="T346" i="11"/>
  <c r="S344" i="11"/>
  <c r="H345" i="11"/>
  <c r="R345" i="11"/>
  <c r="U344" i="11"/>
  <c r="X344" i="11" s="1"/>
  <c r="Y344" i="11" s="1"/>
  <c r="AA342" i="11"/>
  <c r="AC341" i="11"/>
  <c r="Z343" i="10"/>
  <c r="AD341" i="10"/>
  <c r="AG362" i="10" s="1"/>
  <c r="AB341" i="10"/>
  <c r="L346" i="10" a="1"/>
  <c r="L346" i="10" s="1"/>
  <c r="T345" i="10"/>
  <c r="AA342" i="10"/>
  <c r="AC341" i="10"/>
  <c r="H345" i="10"/>
  <c r="S344" i="10"/>
  <c r="R345" i="10"/>
  <c r="U344" i="10"/>
  <c r="X344" i="10" s="1"/>
  <c r="Y344" i="10" s="1"/>
  <c r="Z343" i="9"/>
  <c r="H345" i="9"/>
  <c r="S344" i="9"/>
  <c r="R345" i="9"/>
  <c r="U344" i="9"/>
  <c r="X344" i="9" s="1"/>
  <c r="Y344" i="9" s="1"/>
  <c r="AD341" i="9"/>
  <c r="AG362" i="9" s="1"/>
  <c r="AB341" i="9"/>
  <c r="AA342" i="9"/>
  <c r="AC341" i="9"/>
  <c r="L346" i="9" a="1"/>
  <c r="L346" i="9" s="1"/>
  <c r="T345" i="9"/>
  <c r="Z343" i="8"/>
  <c r="R345" i="8"/>
  <c r="U344" i="8"/>
  <c r="X344" i="8" s="1"/>
  <c r="Y344" i="8" s="1"/>
  <c r="AD341" i="8"/>
  <c r="AG362" i="8" s="1"/>
  <c r="AB341" i="8"/>
  <c r="AC341" i="8"/>
  <c r="AA342" i="8"/>
  <c r="T346" i="8"/>
  <c r="L347" i="8" a="1"/>
  <c r="L347" i="8" s="1"/>
  <c r="H345" i="8"/>
  <c r="S344" i="8"/>
  <c r="Z343" i="7"/>
  <c r="L346" i="7" a="1"/>
  <c r="L346" i="7" s="1"/>
  <c r="T345" i="7"/>
  <c r="H345" i="7"/>
  <c r="S344" i="7"/>
  <c r="AC341" i="7"/>
  <c r="AA342" i="7"/>
  <c r="R345" i="7"/>
  <c r="U344" i="7"/>
  <c r="X344" i="7" s="1"/>
  <c r="Y344" i="7" s="1"/>
  <c r="AD341" i="7"/>
  <c r="AG362" i="7" s="1"/>
  <c r="AB341" i="7"/>
  <c r="Z343" i="6"/>
  <c r="AD341" i="6"/>
  <c r="AG362" i="6" s="1"/>
  <c r="AB341" i="6"/>
  <c r="H345" i="6"/>
  <c r="S344" i="6"/>
  <c r="T346" i="6"/>
  <c r="L347" i="6" a="1"/>
  <c r="L347" i="6" s="1"/>
  <c r="R345" i="6"/>
  <c r="U344" i="6"/>
  <c r="X344" i="6" s="1"/>
  <c r="Y344" i="6" s="1"/>
  <c r="AC341" i="6"/>
  <c r="AA342" i="6"/>
  <c r="Z343" i="5"/>
  <c r="T346" i="5"/>
  <c r="L347" i="5" a="1"/>
  <c r="L347" i="5" s="1"/>
  <c r="AC341" i="5"/>
  <c r="AA342" i="5"/>
  <c r="AD341" i="5"/>
  <c r="AG362" i="5" s="1"/>
  <c r="AB341" i="5"/>
  <c r="R345" i="5"/>
  <c r="U344" i="5"/>
  <c r="X344" i="5" s="1"/>
  <c r="Y344" i="5" s="1"/>
  <c r="H345" i="5"/>
  <c r="S344" i="5"/>
  <c r="Z343" i="4"/>
  <c r="H345" i="4"/>
  <c r="S344" i="4"/>
  <c r="AD341" i="4"/>
  <c r="AG362" i="4" s="1"/>
  <c r="AB341" i="4"/>
  <c r="U344" i="4"/>
  <c r="X344" i="4" s="1"/>
  <c r="Y344" i="4" s="1"/>
  <c r="R345" i="4"/>
  <c r="AC341" i="4"/>
  <c r="AA342" i="4"/>
  <c r="L347" i="4" a="1"/>
  <c r="L347" i="4" s="1"/>
  <c r="T346" i="4"/>
  <c r="Z343" i="1"/>
  <c r="AD341" i="1"/>
  <c r="AG362" i="1" s="1"/>
  <c r="AB341" i="1"/>
  <c r="U344" i="1"/>
  <c r="X344" i="1" s="1"/>
  <c r="Y344" i="1" s="1"/>
  <c r="R345" i="1"/>
  <c r="H345" i="1"/>
  <c r="S344" i="1"/>
  <c r="AA342" i="1"/>
  <c r="AC341" i="1"/>
  <c r="L347" i="1" a="1"/>
  <c r="L347" i="1" s="1"/>
  <c r="T346" i="1"/>
  <c r="Z344" i="11" l="1"/>
  <c r="AD342" i="11"/>
  <c r="AG363" i="11" s="1"/>
  <c r="AB342" i="11"/>
  <c r="H346" i="11"/>
  <c r="S345" i="11"/>
  <c r="T347" i="11"/>
  <c r="L348" i="11" a="1"/>
  <c r="L348" i="11" s="1"/>
  <c r="AA343" i="11"/>
  <c r="AC342" i="11"/>
  <c r="R346" i="11"/>
  <c r="U345" i="11"/>
  <c r="X345" i="11" s="1"/>
  <c r="Y345" i="11" s="1"/>
  <c r="Z344" i="10"/>
  <c r="H346" i="10"/>
  <c r="S345" i="10"/>
  <c r="T346" i="10"/>
  <c r="L347" i="10" a="1"/>
  <c r="L347" i="10" s="1"/>
  <c r="AA343" i="10"/>
  <c r="AC342" i="10"/>
  <c r="R346" i="10"/>
  <c r="U345" i="10"/>
  <c r="X345" i="10" s="1"/>
  <c r="Y345" i="10" s="1"/>
  <c r="AD342" i="10"/>
  <c r="AG363" i="10" s="1"/>
  <c r="AB342" i="10"/>
  <c r="Z344" i="9"/>
  <c r="T346" i="9"/>
  <c r="L347" i="9" a="1"/>
  <c r="L347" i="9" s="1"/>
  <c r="AB342" i="9"/>
  <c r="AD342" i="9"/>
  <c r="AG363" i="9" s="1"/>
  <c r="H346" i="9"/>
  <c r="S345" i="9"/>
  <c r="AA343" i="9"/>
  <c r="AC342" i="9"/>
  <c r="R346" i="9"/>
  <c r="U345" i="9"/>
  <c r="X345" i="9" s="1"/>
  <c r="Y345" i="9" s="1"/>
  <c r="Z344" i="8"/>
  <c r="T347" i="8"/>
  <c r="L348" i="8" a="1"/>
  <c r="L348" i="8" s="1"/>
  <c r="R346" i="8"/>
  <c r="U345" i="8"/>
  <c r="X345" i="8" s="1"/>
  <c r="Y345" i="8" s="1"/>
  <c r="H346" i="8"/>
  <c r="S345" i="8"/>
  <c r="AB342" i="8"/>
  <c r="AD342" i="8"/>
  <c r="AG363" i="8" s="1"/>
  <c r="AA343" i="8"/>
  <c r="AC342" i="8"/>
  <c r="Z344" i="7"/>
  <c r="T346" i="7"/>
  <c r="L347" i="7" a="1"/>
  <c r="L347" i="7" s="1"/>
  <c r="U345" i="7"/>
  <c r="X345" i="7" s="1"/>
  <c r="Y345" i="7" s="1"/>
  <c r="R346" i="7"/>
  <c r="AA343" i="7"/>
  <c r="AC342" i="7"/>
  <c r="AB342" i="7"/>
  <c r="AD342" i="7"/>
  <c r="AG363" i="7" s="1"/>
  <c r="H346" i="7"/>
  <c r="S345" i="7"/>
  <c r="Z344" i="6"/>
  <c r="AB342" i="6"/>
  <c r="AD342" i="6"/>
  <c r="AG363" i="6" s="1"/>
  <c r="T347" i="6"/>
  <c r="L348" i="6" a="1"/>
  <c r="L348" i="6" s="1"/>
  <c r="AA343" i="6"/>
  <c r="AC342" i="6"/>
  <c r="R346" i="6"/>
  <c r="U345" i="6"/>
  <c r="X345" i="6" s="1"/>
  <c r="Y345" i="6" s="1"/>
  <c r="H346" i="6"/>
  <c r="S345" i="6"/>
  <c r="Z344" i="5"/>
  <c r="H346" i="5"/>
  <c r="S345" i="5"/>
  <c r="T347" i="5"/>
  <c r="L348" i="5" a="1"/>
  <c r="L348" i="5" s="1"/>
  <c r="AA343" i="5"/>
  <c r="AC342" i="5"/>
  <c r="R346" i="5"/>
  <c r="U345" i="5"/>
  <c r="X345" i="5" s="1"/>
  <c r="Y345" i="5" s="1"/>
  <c r="AB342" i="5"/>
  <c r="AD342" i="5"/>
  <c r="AG363" i="5" s="1"/>
  <c r="Z344" i="4"/>
  <c r="AD342" i="4"/>
  <c r="AG363" i="4" s="1"/>
  <c r="AB342" i="4"/>
  <c r="T347" i="4"/>
  <c r="L348" i="4" a="1"/>
  <c r="L348" i="4" s="1"/>
  <c r="AA343" i="4"/>
  <c r="AC342" i="4"/>
  <c r="R346" i="4"/>
  <c r="U345" i="4"/>
  <c r="X345" i="4" s="1"/>
  <c r="Y345" i="4" s="1"/>
  <c r="H346" i="4"/>
  <c r="S345" i="4"/>
  <c r="Z344" i="1"/>
  <c r="AD342" i="1"/>
  <c r="AG363" i="1" s="1"/>
  <c r="AB342" i="1"/>
  <c r="T347" i="1"/>
  <c r="L348" i="1" a="1"/>
  <c r="L348" i="1" s="1"/>
  <c r="R346" i="1"/>
  <c r="U345" i="1"/>
  <c r="X345" i="1" s="1"/>
  <c r="Y345" i="1" s="1"/>
  <c r="AC342" i="1"/>
  <c r="AA343" i="1"/>
  <c r="S345" i="1"/>
  <c r="H346" i="1"/>
  <c r="Z345" i="11" l="1"/>
  <c r="R347" i="11"/>
  <c r="U346" i="11"/>
  <c r="X346" i="11" s="1"/>
  <c r="Y346" i="11" s="1"/>
  <c r="H347" i="11"/>
  <c r="S346" i="11"/>
  <c r="AD343" i="11"/>
  <c r="AG364" i="11" s="1"/>
  <c r="AB343" i="11"/>
  <c r="AA344" i="11"/>
  <c r="AC343" i="11"/>
  <c r="T348" i="11"/>
  <c r="L349" i="11" a="1"/>
  <c r="L349" i="11" s="1"/>
  <c r="Z345" i="10"/>
  <c r="S346" i="10"/>
  <c r="H347" i="10"/>
  <c r="R347" i="10"/>
  <c r="U346" i="10"/>
  <c r="X346" i="10" s="1"/>
  <c r="Y346" i="10" s="1"/>
  <c r="AB343" i="10"/>
  <c r="AD343" i="10"/>
  <c r="AG364" i="10" s="1"/>
  <c r="AC343" i="10"/>
  <c r="AA344" i="10"/>
  <c r="T347" i="10"/>
  <c r="L348" i="10" a="1"/>
  <c r="L348" i="10" s="1"/>
  <c r="Z345" i="9"/>
  <c r="R347" i="9"/>
  <c r="U346" i="9"/>
  <c r="X346" i="9" s="1"/>
  <c r="Y346" i="9" s="1"/>
  <c r="AD343" i="9"/>
  <c r="AG364" i="9" s="1"/>
  <c r="AB343" i="9"/>
  <c r="T347" i="9"/>
  <c r="L348" i="9" a="1"/>
  <c r="L348" i="9" s="1"/>
  <c r="AC343" i="9"/>
  <c r="AA344" i="9"/>
  <c r="S346" i="9"/>
  <c r="H347" i="9"/>
  <c r="Z345" i="8"/>
  <c r="AD343" i="8"/>
  <c r="AG364" i="8" s="1"/>
  <c r="AB343" i="8"/>
  <c r="H347" i="8"/>
  <c r="S346" i="8"/>
  <c r="R347" i="8"/>
  <c r="U346" i="8"/>
  <c r="X346" i="8" s="1"/>
  <c r="Y346" i="8" s="1"/>
  <c r="AA344" i="8"/>
  <c r="AC343" i="8"/>
  <c r="T348" i="8"/>
  <c r="L349" i="8" a="1"/>
  <c r="L349" i="8" s="1"/>
  <c r="Z345" i="7"/>
  <c r="H347" i="7"/>
  <c r="S346" i="7"/>
  <c r="R347" i="7"/>
  <c r="U346" i="7"/>
  <c r="X346" i="7" s="1"/>
  <c r="Y346" i="7" s="1"/>
  <c r="AD343" i="7"/>
  <c r="AG364" i="7" s="1"/>
  <c r="AB343" i="7"/>
  <c r="AA344" i="7"/>
  <c r="AC343" i="7"/>
  <c r="L348" i="7" a="1"/>
  <c r="L348" i="7" s="1"/>
  <c r="T347" i="7"/>
  <c r="Z345" i="6"/>
  <c r="T348" i="6"/>
  <c r="L349" i="6" a="1"/>
  <c r="L349" i="6" s="1"/>
  <c r="H347" i="6"/>
  <c r="S346" i="6"/>
  <c r="AA344" i="6"/>
  <c r="AC343" i="6"/>
  <c r="R347" i="6"/>
  <c r="U346" i="6"/>
  <c r="X346" i="6" s="1"/>
  <c r="Y346" i="6" s="1"/>
  <c r="AD343" i="6"/>
  <c r="AG364" i="6" s="1"/>
  <c r="AB343" i="6"/>
  <c r="Z345" i="5"/>
  <c r="R347" i="5"/>
  <c r="U346" i="5"/>
  <c r="X346" i="5" s="1"/>
  <c r="Y346" i="5" s="1"/>
  <c r="AD343" i="5"/>
  <c r="AG364" i="5" s="1"/>
  <c r="AB343" i="5"/>
  <c r="AA344" i="5"/>
  <c r="AC343" i="5"/>
  <c r="T348" i="5"/>
  <c r="L349" i="5" a="1"/>
  <c r="L349" i="5" s="1"/>
  <c r="H347" i="5"/>
  <c r="S346" i="5"/>
  <c r="Z345" i="4"/>
  <c r="R347" i="4"/>
  <c r="U346" i="4"/>
  <c r="X346" i="4" s="1"/>
  <c r="Y346" i="4" s="1"/>
  <c r="H347" i="4"/>
  <c r="S346" i="4"/>
  <c r="AB343" i="4"/>
  <c r="AD343" i="4"/>
  <c r="AG364" i="4" s="1"/>
  <c r="AA344" i="4"/>
  <c r="AC343" i="4"/>
  <c r="T348" i="4"/>
  <c r="L349" i="4" a="1"/>
  <c r="L349" i="4" s="1"/>
  <c r="Z345" i="1"/>
  <c r="S346" i="1"/>
  <c r="H347" i="1"/>
  <c r="AB343" i="1"/>
  <c r="AD343" i="1"/>
  <c r="AG364" i="1" s="1"/>
  <c r="U346" i="1"/>
  <c r="X346" i="1" s="1"/>
  <c r="Y346" i="1" s="1"/>
  <c r="R347" i="1"/>
  <c r="T348" i="1"/>
  <c r="L349" i="1" a="1"/>
  <c r="L349" i="1" s="1"/>
  <c r="AC343" i="1"/>
  <c r="AA344" i="1"/>
  <c r="Z346" i="11" l="1"/>
  <c r="AB344" i="11"/>
  <c r="AD344" i="11"/>
  <c r="AG365" i="11" s="1"/>
  <c r="T349" i="11"/>
  <c r="L350" i="11" a="1"/>
  <c r="L350" i="11" s="1"/>
  <c r="S347" i="11"/>
  <c r="H348" i="11"/>
  <c r="R348" i="11"/>
  <c r="U347" i="11"/>
  <c r="X347" i="11" s="1"/>
  <c r="Y347" i="11" s="1"/>
  <c r="AC344" i="11"/>
  <c r="AA345" i="11"/>
  <c r="Z346" i="10"/>
  <c r="S347" i="10"/>
  <c r="H348" i="10"/>
  <c r="AD344" i="10"/>
  <c r="AG365" i="10" s="1"/>
  <c r="AB344" i="10"/>
  <c r="U347" i="10"/>
  <c r="X347" i="10" s="1"/>
  <c r="Y347" i="10" s="1"/>
  <c r="R348" i="10"/>
  <c r="AC344" i="10"/>
  <c r="AA345" i="10"/>
  <c r="T348" i="10"/>
  <c r="L349" i="10" a="1"/>
  <c r="L349" i="10" s="1"/>
  <c r="Z346" i="9"/>
  <c r="S347" i="9"/>
  <c r="H348" i="9"/>
  <c r="AD344" i="9"/>
  <c r="AG365" i="9" s="1"/>
  <c r="AB344" i="9"/>
  <c r="U347" i="9"/>
  <c r="X347" i="9" s="1"/>
  <c r="Y347" i="9" s="1"/>
  <c r="R348" i="9"/>
  <c r="T348" i="9"/>
  <c r="L349" i="9" a="1"/>
  <c r="L349" i="9" s="1"/>
  <c r="AC344" i="9"/>
  <c r="AA345" i="9"/>
  <c r="Z346" i="8"/>
  <c r="L350" i="8" a="1"/>
  <c r="L350" i="8" s="1"/>
  <c r="T349" i="8"/>
  <c r="AD344" i="8"/>
  <c r="AG365" i="8" s="1"/>
  <c r="AB344" i="8"/>
  <c r="AA345" i="8"/>
  <c r="AC344" i="8"/>
  <c r="R348" i="8"/>
  <c r="U347" i="8"/>
  <c r="X347" i="8" s="1"/>
  <c r="Y347" i="8" s="1"/>
  <c r="H348" i="8"/>
  <c r="S347" i="8"/>
  <c r="Z346" i="7"/>
  <c r="T348" i="7"/>
  <c r="L349" i="7" a="1"/>
  <c r="L349" i="7" s="1"/>
  <c r="S347" i="7"/>
  <c r="H348" i="7"/>
  <c r="R348" i="7"/>
  <c r="U347" i="7"/>
  <c r="X347" i="7" s="1"/>
  <c r="Y347" i="7" s="1"/>
  <c r="AC344" i="7"/>
  <c r="AA345" i="7"/>
  <c r="AB344" i="7"/>
  <c r="AD344" i="7"/>
  <c r="AG365" i="7" s="1"/>
  <c r="Z346" i="6"/>
  <c r="R348" i="6"/>
  <c r="U347" i="6"/>
  <c r="X347" i="6" s="1"/>
  <c r="Y347" i="6" s="1"/>
  <c r="AD344" i="6"/>
  <c r="AG365" i="6" s="1"/>
  <c r="AB344" i="6"/>
  <c r="S347" i="6"/>
  <c r="H348" i="6"/>
  <c r="AC344" i="6"/>
  <c r="AA345" i="6"/>
  <c r="L350" i="6" a="1"/>
  <c r="L350" i="6" s="1"/>
  <c r="T349" i="6"/>
  <c r="Z346" i="5"/>
  <c r="L350" i="5" a="1"/>
  <c r="L350" i="5" s="1"/>
  <c r="T349" i="5"/>
  <c r="S347" i="5"/>
  <c r="H348" i="5"/>
  <c r="AC344" i="5"/>
  <c r="AA345" i="5"/>
  <c r="AD344" i="5"/>
  <c r="AG365" i="5" s="1"/>
  <c r="AB344" i="5"/>
  <c r="R348" i="5"/>
  <c r="U347" i="5"/>
  <c r="X347" i="5" s="1"/>
  <c r="Y347" i="5" s="1"/>
  <c r="Z346" i="4"/>
  <c r="AD344" i="4"/>
  <c r="AG365" i="4" s="1"/>
  <c r="AB344" i="4"/>
  <c r="AC344" i="4"/>
  <c r="AA345" i="4"/>
  <c r="T349" i="4"/>
  <c r="L350" i="4" a="1"/>
  <c r="L350" i="4" s="1"/>
  <c r="S347" i="4"/>
  <c r="H348" i="4"/>
  <c r="R348" i="4"/>
  <c r="U347" i="4"/>
  <c r="X347" i="4" s="1"/>
  <c r="Y347" i="4" s="1"/>
  <c r="Z346" i="1"/>
  <c r="AD344" i="1"/>
  <c r="AG365" i="1" s="1"/>
  <c r="AB344" i="1"/>
  <c r="AC344" i="1"/>
  <c r="AA345" i="1"/>
  <c r="L350" i="1" a="1"/>
  <c r="L350" i="1" s="1"/>
  <c r="T349" i="1"/>
  <c r="U347" i="1"/>
  <c r="X347" i="1" s="1"/>
  <c r="Y347" i="1" s="1"/>
  <c r="R348" i="1"/>
  <c r="H348" i="1"/>
  <c r="S347" i="1"/>
  <c r="Z347" i="11" l="1"/>
  <c r="L351" i="11" a="1"/>
  <c r="L351" i="11" s="1"/>
  <c r="T350" i="11"/>
  <c r="AD345" i="11"/>
  <c r="AG366" i="11" s="1"/>
  <c r="AB345" i="11"/>
  <c r="S348" i="11"/>
  <c r="H349" i="11"/>
  <c r="U348" i="11"/>
  <c r="X348" i="11" s="1"/>
  <c r="Y348" i="11" s="1"/>
  <c r="R349" i="11"/>
  <c r="AC345" i="11"/>
  <c r="AA346" i="11"/>
  <c r="Z347" i="10"/>
  <c r="L350" i="10" a="1"/>
  <c r="L350" i="10" s="1"/>
  <c r="T349" i="10"/>
  <c r="H349" i="10"/>
  <c r="S348" i="10"/>
  <c r="AD345" i="10"/>
  <c r="AG366" i="10" s="1"/>
  <c r="AB345" i="10"/>
  <c r="AC345" i="10"/>
  <c r="AA346" i="10"/>
  <c r="U348" i="10"/>
  <c r="X348" i="10" s="1"/>
  <c r="Y348" i="10" s="1"/>
  <c r="R349" i="10"/>
  <c r="Z347" i="9"/>
  <c r="L350" i="9" a="1"/>
  <c r="L350" i="9" s="1"/>
  <c r="T349" i="9"/>
  <c r="H349" i="9"/>
  <c r="S348" i="9"/>
  <c r="AD345" i="9"/>
  <c r="AG366" i="9" s="1"/>
  <c r="AB345" i="9"/>
  <c r="U348" i="9"/>
  <c r="X348" i="9" s="1"/>
  <c r="Y348" i="9" s="1"/>
  <c r="R349" i="9"/>
  <c r="AC345" i="9"/>
  <c r="AA346" i="9"/>
  <c r="Z347" i="8"/>
  <c r="H349" i="8"/>
  <c r="S348" i="8"/>
  <c r="AD345" i="8"/>
  <c r="AG366" i="8" s="1"/>
  <c r="AB345" i="8"/>
  <c r="R349" i="8"/>
  <c r="U348" i="8"/>
  <c r="X348" i="8" s="1"/>
  <c r="Y348" i="8" s="1"/>
  <c r="AC345" i="8"/>
  <c r="AA346" i="8"/>
  <c r="L351" i="8" a="1"/>
  <c r="L351" i="8" s="1"/>
  <c r="T350" i="8"/>
  <c r="Z347" i="7"/>
  <c r="AD345" i="7"/>
  <c r="AG366" i="7" s="1"/>
  <c r="AB345" i="7"/>
  <c r="S348" i="7"/>
  <c r="H349" i="7"/>
  <c r="U348" i="7"/>
  <c r="X348" i="7" s="1"/>
  <c r="Y348" i="7" s="1"/>
  <c r="R349" i="7"/>
  <c r="AC345" i="7"/>
  <c r="AA346" i="7"/>
  <c r="L350" i="7" a="1"/>
  <c r="L350" i="7" s="1"/>
  <c r="T349" i="7"/>
  <c r="Z347" i="6"/>
  <c r="AD345" i="6"/>
  <c r="AG366" i="6" s="1"/>
  <c r="AB345" i="6"/>
  <c r="U348" i="6"/>
  <c r="X348" i="6" s="1"/>
  <c r="Y348" i="6" s="1"/>
  <c r="R349" i="6"/>
  <c r="L351" i="6" a="1"/>
  <c r="L351" i="6" s="1"/>
  <c r="T350" i="6"/>
  <c r="AC345" i="6"/>
  <c r="AA346" i="6"/>
  <c r="S348" i="6"/>
  <c r="H349" i="6"/>
  <c r="Z347" i="5"/>
  <c r="U348" i="5"/>
  <c r="X348" i="5" s="1"/>
  <c r="Y348" i="5" s="1"/>
  <c r="R349" i="5"/>
  <c r="AD345" i="5"/>
  <c r="AG366" i="5" s="1"/>
  <c r="AB345" i="5"/>
  <c r="S348" i="5"/>
  <c r="H349" i="5"/>
  <c r="AC345" i="5"/>
  <c r="AA346" i="5"/>
  <c r="L351" i="5" a="1"/>
  <c r="L351" i="5" s="1"/>
  <c r="T350" i="5"/>
  <c r="Z347" i="4"/>
  <c r="U348" i="4"/>
  <c r="X348" i="4" s="1"/>
  <c r="Y348" i="4" s="1"/>
  <c r="R349" i="4"/>
  <c r="S348" i="4"/>
  <c r="H349" i="4"/>
  <c r="AC345" i="4"/>
  <c r="AA346" i="4"/>
  <c r="L351" i="4" a="1"/>
  <c r="L351" i="4" s="1"/>
  <c r="T350" i="4"/>
  <c r="AD345" i="4"/>
  <c r="AG366" i="4" s="1"/>
  <c r="AB345" i="4"/>
  <c r="Z347" i="1"/>
  <c r="H349" i="1"/>
  <c r="S348" i="1"/>
  <c r="L351" i="1" a="1"/>
  <c r="L351" i="1" s="1"/>
  <c r="T350" i="1"/>
  <c r="U348" i="1"/>
  <c r="X348" i="1" s="1"/>
  <c r="Y348" i="1" s="1"/>
  <c r="R349" i="1"/>
  <c r="AC345" i="1"/>
  <c r="AA346" i="1"/>
  <c r="AD345" i="1"/>
  <c r="AG366" i="1" s="1"/>
  <c r="AB345" i="1"/>
  <c r="Z348" i="11" l="1"/>
  <c r="H350" i="11"/>
  <c r="S349" i="11"/>
  <c r="AD346" i="11"/>
  <c r="AG367" i="11" s="1"/>
  <c r="AB346" i="11"/>
  <c r="U349" i="11"/>
  <c r="X349" i="11" s="1"/>
  <c r="Y349" i="11" s="1"/>
  <c r="R350" i="11"/>
  <c r="L352" i="11" a="1"/>
  <c r="L352" i="11" s="1"/>
  <c r="T351" i="11"/>
  <c r="AC346" i="11"/>
  <c r="AA347" i="11"/>
  <c r="Z348" i="10"/>
  <c r="L351" i="10" a="1"/>
  <c r="L351" i="10" s="1"/>
  <c r="T350" i="10"/>
  <c r="U349" i="10"/>
  <c r="X349" i="10" s="1"/>
  <c r="Y349" i="10" s="1"/>
  <c r="R350" i="10"/>
  <c r="H350" i="10"/>
  <c r="S349" i="10"/>
  <c r="AC346" i="10"/>
  <c r="AA347" i="10"/>
  <c r="AD346" i="10"/>
  <c r="AG367" i="10" s="1"/>
  <c r="AB346" i="10"/>
  <c r="Z348" i="9"/>
  <c r="L351" i="9" a="1"/>
  <c r="L351" i="9" s="1"/>
  <c r="T350" i="9"/>
  <c r="AD346" i="9"/>
  <c r="AG367" i="9" s="1"/>
  <c r="AB346" i="9"/>
  <c r="H350" i="9"/>
  <c r="S349" i="9"/>
  <c r="AC346" i="9"/>
  <c r="AA347" i="9"/>
  <c r="U349" i="9"/>
  <c r="X349" i="9" s="1"/>
  <c r="Y349" i="9" s="1"/>
  <c r="R350" i="9"/>
  <c r="Z348" i="8"/>
  <c r="AD346" i="8"/>
  <c r="AG367" i="8" s="1"/>
  <c r="AB346" i="8"/>
  <c r="U349" i="8"/>
  <c r="X349" i="8" s="1"/>
  <c r="Y349" i="8" s="1"/>
  <c r="R350" i="8"/>
  <c r="L352" i="8" a="1"/>
  <c r="L352" i="8" s="1"/>
  <c r="T351" i="8"/>
  <c r="AC346" i="8"/>
  <c r="AA347" i="8"/>
  <c r="S349" i="8"/>
  <c r="H350" i="8"/>
  <c r="Z348" i="7"/>
  <c r="AD346" i="7"/>
  <c r="AG367" i="7" s="1"/>
  <c r="AB346" i="7"/>
  <c r="U349" i="7"/>
  <c r="X349" i="7" s="1"/>
  <c r="Y349" i="7" s="1"/>
  <c r="R350" i="7"/>
  <c r="AC346" i="7"/>
  <c r="AA347" i="7"/>
  <c r="T350" i="7"/>
  <c r="L351" i="7" a="1"/>
  <c r="L351" i="7" s="1"/>
  <c r="H350" i="7"/>
  <c r="S349" i="7"/>
  <c r="Z348" i="6"/>
  <c r="H350" i="6"/>
  <c r="S349" i="6"/>
  <c r="L352" i="6" a="1"/>
  <c r="L352" i="6" s="1"/>
  <c r="T351" i="6"/>
  <c r="AD346" i="6"/>
  <c r="AG367" i="6" s="1"/>
  <c r="AB346" i="6"/>
  <c r="U349" i="6"/>
  <c r="X349" i="6" s="1"/>
  <c r="Y349" i="6" s="1"/>
  <c r="R350" i="6"/>
  <c r="AC346" i="6"/>
  <c r="AA347" i="6"/>
  <c r="Z348" i="5"/>
  <c r="H350" i="5"/>
  <c r="S349" i="5"/>
  <c r="AD346" i="5"/>
  <c r="AG367" i="5" s="1"/>
  <c r="AB346" i="5"/>
  <c r="U349" i="5"/>
  <c r="X349" i="5" s="1"/>
  <c r="Y349" i="5" s="1"/>
  <c r="R350" i="5"/>
  <c r="AC346" i="5"/>
  <c r="AA347" i="5"/>
  <c r="L352" i="5" a="1"/>
  <c r="L352" i="5" s="1"/>
  <c r="T351" i="5"/>
  <c r="Z348" i="4"/>
  <c r="L352" i="4" a="1"/>
  <c r="L352" i="4" s="1"/>
  <c r="T351" i="4"/>
  <c r="U349" i="4"/>
  <c r="X349" i="4" s="1"/>
  <c r="Y349" i="4" s="1"/>
  <c r="R350" i="4"/>
  <c r="AC346" i="4"/>
  <c r="AA347" i="4"/>
  <c r="AD346" i="4"/>
  <c r="AG367" i="4" s="1"/>
  <c r="AB346" i="4"/>
  <c r="H350" i="4"/>
  <c r="S349" i="4"/>
  <c r="Z348" i="1"/>
  <c r="L352" i="1" a="1"/>
  <c r="L352" i="1" s="1"/>
  <c r="T351" i="1"/>
  <c r="H350" i="1"/>
  <c r="S349" i="1"/>
  <c r="AD346" i="1"/>
  <c r="AG367" i="1" s="1"/>
  <c r="AB346" i="1"/>
  <c r="U349" i="1"/>
  <c r="X349" i="1" s="1"/>
  <c r="Y349" i="1" s="1"/>
  <c r="R350" i="1"/>
  <c r="AC346" i="1"/>
  <c r="AA347" i="1"/>
  <c r="Z349" i="11" l="1"/>
  <c r="L353" i="11" a="1"/>
  <c r="L353" i="11" s="1"/>
  <c r="T352" i="11"/>
  <c r="H351" i="11"/>
  <c r="S350" i="11"/>
  <c r="AA348" i="11"/>
  <c r="AC347" i="11"/>
  <c r="AD347" i="11"/>
  <c r="AG368" i="11" s="1"/>
  <c r="AB347" i="11"/>
  <c r="U350" i="11"/>
  <c r="X350" i="11" s="1"/>
  <c r="Y350" i="11" s="1"/>
  <c r="R351" i="11"/>
  <c r="Z349" i="10"/>
  <c r="L352" i="10" a="1"/>
  <c r="L352" i="10" s="1"/>
  <c r="T351" i="10"/>
  <c r="U350" i="10"/>
  <c r="X350" i="10" s="1"/>
  <c r="Y350" i="10" s="1"/>
  <c r="R351" i="10"/>
  <c r="AC347" i="10"/>
  <c r="AA348" i="10"/>
  <c r="AD347" i="10"/>
  <c r="AG368" i="10" s="1"/>
  <c r="AB347" i="10"/>
  <c r="H351" i="10"/>
  <c r="S350" i="10"/>
  <c r="Z349" i="9"/>
  <c r="L352" i="9" a="1"/>
  <c r="L352" i="9" s="1"/>
  <c r="T351" i="9"/>
  <c r="U350" i="9"/>
  <c r="X350" i="9" s="1"/>
  <c r="Y350" i="9" s="1"/>
  <c r="R351" i="9"/>
  <c r="AC347" i="9"/>
  <c r="AA348" i="9"/>
  <c r="AD347" i="9"/>
  <c r="AG368" i="9" s="1"/>
  <c r="AB347" i="9"/>
  <c r="H351" i="9"/>
  <c r="S350" i="9"/>
  <c r="Z349" i="8"/>
  <c r="H351" i="8"/>
  <c r="S350" i="8"/>
  <c r="L353" i="8" a="1"/>
  <c r="L353" i="8" s="1"/>
  <c r="T352" i="8"/>
  <c r="U350" i="8"/>
  <c r="X350" i="8" s="1"/>
  <c r="Y350" i="8" s="1"/>
  <c r="R351" i="8"/>
  <c r="AC347" i="8"/>
  <c r="AA348" i="8"/>
  <c r="AD347" i="8"/>
  <c r="AG368" i="8" s="1"/>
  <c r="AB347" i="8"/>
  <c r="Z349" i="7"/>
  <c r="L352" i="7" a="1"/>
  <c r="L352" i="7" s="1"/>
  <c r="T351" i="7"/>
  <c r="H351" i="7"/>
  <c r="S350" i="7"/>
  <c r="AC347" i="7"/>
  <c r="AA348" i="7"/>
  <c r="AD347" i="7"/>
  <c r="AG368" i="7" s="1"/>
  <c r="AB347" i="7"/>
  <c r="U350" i="7"/>
  <c r="X350" i="7" s="1"/>
  <c r="Y350" i="7" s="1"/>
  <c r="R351" i="7"/>
  <c r="Z349" i="6"/>
  <c r="AD347" i="6"/>
  <c r="AG368" i="6" s="1"/>
  <c r="AB347" i="6"/>
  <c r="H351" i="6"/>
  <c r="S350" i="6"/>
  <c r="U350" i="6"/>
  <c r="X350" i="6" s="1"/>
  <c r="Y350" i="6" s="1"/>
  <c r="R351" i="6"/>
  <c r="AC347" i="6"/>
  <c r="AA348" i="6"/>
  <c r="L353" i="6" a="1"/>
  <c r="L353" i="6" s="1"/>
  <c r="T352" i="6"/>
  <c r="Z349" i="5"/>
  <c r="AD347" i="5"/>
  <c r="AG368" i="5" s="1"/>
  <c r="AB347" i="5"/>
  <c r="U350" i="5"/>
  <c r="X350" i="5" s="1"/>
  <c r="Y350" i="5" s="1"/>
  <c r="R351" i="5"/>
  <c r="AC347" i="5"/>
  <c r="AA348" i="5"/>
  <c r="L353" i="5" a="1"/>
  <c r="L353" i="5" s="1"/>
  <c r="T352" i="5"/>
  <c r="H351" i="5"/>
  <c r="S350" i="5"/>
  <c r="Z349" i="4"/>
  <c r="H351" i="4"/>
  <c r="S350" i="4"/>
  <c r="U350" i="4"/>
  <c r="X350" i="4" s="1"/>
  <c r="Y350" i="4" s="1"/>
  <c r="R351" i="4"/>
  <c r="AD347" i="4"/>
  <c r="AG368" i="4" s="1"/>
  <c r="AB347" i="4"/>
  <c r="AC347" i="4"/>
  <c r="AA348" i="4"/>
  <c r="L353" i="4" a="1"/>
  <c r="L353" i="4" s="1"/>
  <c r="T352" i="4"/>
  <c r="Z349" i="1"/>
  <c r="AD347" i="1"/>
  <c r="AG368" i="1" s="1"/>
  <c r="AB347" i="1"/>
  <c r="U350" i="1"/>
  <c r="X350" i="1" s="1"/>
  <c r="Y350" i="1" s="1"/>
  <c r="R351" i="1"/>
  <c r="H351" i="1"/>
  <c r="S350" i="1"/>
  <c r="AC347" i="1"/>
  <c r="AA348" i="1"/>
  <c r="L353" i="1" a="1"/>
  <c r="L353" i="1" s="1"/>
  <c r="T352" i="1"/>
  <c r="Z350" i="11" l="1"/>
  <c r="U351" i="11"/>
  <c r="X351" i="11" s="1"/>
  <c r="Y351" i="11" s="1"/>
  <c r="R352" i="11"/>
  <c r="H352" i="11"/>
  <c r="S351" i="11"/>
  <c r="L354" i="11" a="1"/>
  <c r="L354" i="11" s="1"/>
  <c r="T353" i="11"/>
  <c r="AC348" i="11"/>
  <c r="AA349" i="11"/>
  <c r="AD348" i="11"/>
  <c r="AG369" i="11" s="1"/>
  <c r="AB348" i="11"/>
  <c r="Z350" i="10"/>
  <c r="H352" i="10"/>
  <c r="S351" i="10"/>
  <c r="AD348" i="10"/>
  <c r="AG369" i="10" s="1"/>
  <c r="AB348" i="10"/>
  <c r="L353" i="10" a="1"/>
  <c r="L353" i="10" s="1"/>
  <c r="T352" i="10"/>
  <c r="AC348" i="10"/>
  <c r="AA349" i="10"/>
  <c r="U351" i="10"/>
  <c r="X351" i="10" s="1"/>
  <c r="Y351" i="10" s="1"/>
  <c r="R352" i="10"/>
  <c r="Z350" i="9"/>
  <c r="H352" i="9"/>
  <c r="S351" i="9"/>
  <c r="U351" i="9"/>
  <c r="X351" i="9" s="1"/>
  <c r="Y351" i="9" s="1"/>
  <c r="R352" i="9"/>
  <c r="AD348" i="9"/>
  <c r="AG369" i="9" s="1"/>
  <c r="AB348" i="9"/>
  <c r="AC348" i="9"/>
  <c r="AA349" i="9"/>
  <c r="L353" i="9" a="1"/>
  <c r="L353" i="9" s="1"/>
  <c r="T352" i="9"/>
  <c r="Z350" i="8"/>
  <c r="AD348" i="8"/>
  <c r="AG369" i="8" s="1"/>
  <c r="AB348" i="8"/>
  <c r="H352" i="8"/>
  <c r="S351" i="8"/>
  <c r="L354" i="8" a="1"/>
  <c r="L354" i="8" s="1"/>
  <c r="T353" i="8"/>
  <c r="AC348" i="8"/>
  <c r="AA349" i="8"/>
  <c r="U351" i="8"/>
  <c r="X351" i="8" s="1"/>
  <c r="Y351" i="8" s="1"/>
  <c r="R352" i="8"/>
  <c r="Z350" i="7"/>
  <c r="U351" i="7"/>
  <c r="X351" i="7" s="1"/>
  <c r="Y351" i="7" s="1"/>
  <c r="R352" i="7"/>
  <c r="L353" i="7" a="1"/>
  <c r="L353" i="7" s="1"/>
  <c r="T352" i="7"/>
  <c r="AD348" i="7"/>
  <c r="AG369" i="7" s="1"/>
  <c r="AB348" i="7"/>
  <c r="H352" i="7"/>
  <c r="S351" i="7"/>
  <c r="AC348" i="7"/>
  <c r="AA349" i="7"/>
  <c r="Z350" i="6"/>
  <c r="L354" i="6" a="1"/>
  <c r="L354" i="6" s="1"/>
  <c r="T353" i="6"/>
  <c r="U351" i="6"/>
  <c r="X351" i="6" s="1"/>
  <c r="Y351" i="6" s="1"/>
  <c r="R352" i="6"/>
  <c r="H352" i="6"/>
  <c r="S351" i="6"/>
  <c r="AC348" i="6"/>
  <c r="AA349" i="6"/>
  <c r="AD348" i="6"/>
  <c r="AG369" i="6" s="1"/>
  <c r="AB348" i="6"/>
  <c r="Z350" i="5"/>
  <c r="L354" i="5" a="1"/>
  <c r="L354" i="5" s="1"/>
  <c r="T353" i="5"/>
  <c r="AD348" i="5"/>
  <c r="AG369" i="5" s="1"/>
  <c r="AB348" i="5"/>
  <c r="AC348" i="5"/>
  <c r="AA349" i="5"/>
  <c r="H352" i="5"/>
  <c r="S351" i="5"/>
  <c r="U351" i="5"/>
  <c r="X351" i="5" s="1"/>
  <c r="Y351" i="5" s="1"/>
  <c r="R352" i="5"/>
  <c r="Z350" i="4"/>
  <c r="AD348" i="4"/>
  <c r="AG369" i="4" s="1"/>
  <c r="AB348" i="4"/>
  <c r="L354" i="4" a="1"/>
  <c r="L354" i="4" s="1"/>
  <c r="T353" i="4"/>
  <c r="AC348" i="4"/>
  <c r="AA349" i="4"/>
  <c r="U351" i="4"/>
  <c r="X351" i="4" s="1"/>
  <c r="Y351" i="4" s="1"/>
  <c r="R352" i="4"/>
  <c r="H352" i="4"/>
  <c r="S351" i="4"/>
  <c r="Z350" i="1"/>
  <c r="L354" i="1" a="1"/>
  <c r="L354" i="1" s="1"/>
  <c r="T353" i="1"/>
  <c r="AD348" i="1"/>
  <c r="AG369" i="1" s="1"/>
  <c r="AB348" i="1"/>
  <c r="AA349" i="1"/>
  <c r="AC348" i="1"/>
  <c r="H352" i="1"/>
  <c r="S351" i="1"/>
  <c r="U351" i="1"/>
  <c r="X351" i="1" s="1"/>
  <c r="Y351" i="1" s="1"/>
  <c r="R352" i="1"/>
  <c r="Z351" i="11" l="1"/>
  <c r="AD349" i="11"/>
  <c r="AG370" i="11" s="1"/>
  <c r="AB349" i="11"/>
  <c r="H353" i="11"/>
  <c r="S352" i="11"/>
  <c r="U352" i="11"/>
  <c r="X352" i="11" s="1"/>
  <c r="Y352" i="11" s="1"/>
  <c r="R353" i="11"/>
  <c r="L355" i="11" a="1"/>
  <c r="L355" i="11" s="1"/>
  <c r="T354" i="11"/>
  <c r="AC349" i="11"/>
  <c r="AA350" i="11"/>
  <c r="Z351" i="10"/>
  <c r="R353" i="10"/>
  <c r="U352" i="10"/>
  <c r="X352" i="10" s="1"/>
  <c r="Y352" i="10" s="1"/>
  <c r="H353" i="10"/>
  <c r="S352" i="10"/>
  <c r="L354" i="10" a="1"/>
  <c r="L354" i="10" s="1"/>
  <c r="T353" i="10"/>
  <c r="AA350" i="10"/>
  <c r="AC349" i="10"/>
  <c r="AD349" i="10"/>
  <c r="AG370" i="10" s="1"/>
  <c r="AB349" i="10"/>
  <c r="Z351" i="9"/>
  <c r="AD349" i="9"/>
  <c r="AG370" i="9" s="1"/>
  <c r="AB349" i="9"/>
  <c r="L354" i="9" a="1"/>
  <c r="L354" i="9" s="1"/>
  <c r="T353" i="9"/>
  <c r="H353" i="9"/>
  <c r="S352" i="9"/>
  <c r="R353" i="9"/>
  <c r="U352" i="9"/>
  <c r="X352" i="9" s="1"/>
  <c r="Y352" i="9" s="1"/>
  <c r="AA350" i="9"/>
  <c r="AC349" i="9"/>
  <c r="Z351" i="8"/>
  <c r="R353" i="8"/>
  <c r="U352" i="8"/>
  <c r="X352" i="8" s="1"/>
  <c r="Y352" i="8" s="1"/>
  <c r="T354" i="8"/>
  <c r="L355" i="8" a="1"/>
  <c r="L355" i="8" s="1"/>
  <c r="AA350" i="8"/>
  <c r="AC349" i="8"/>
  <c r="AD349" i="8"/>
  <c r="AG370" i="8" s="1"/>
  <c r="AB349" i="8"/>
  <c r="H353" i="8"/>
  <c r="S352" i="8"/>
  <c r="Z351" i="7"/>
  <c r="AD349" i="7"/>
  <c r="AG370" i="7" s="1"/>
  <c r="AB349" i="7"/>
  <c r="H353" i="7"/>
  <c r="S352" i="7"/>
  <c r="R353" i="7"/>
  <c r="U352" i="7"/>
  <c r="X352" i="7" s="1"/>
  <c r="Y352" i="7" s="1"/>
  <c r="AC349" i="7"/>
  <c r="AA350" i="7"/>
  <c r="L354" i="7" a="1"/>
  <c r="L354" i="7" s="1"/>
  <c r="T353" i="7"/>
  <c r="Z351" i="6"/>
  <c r="T354" i="6"/>
  <c r="L355" i="6" a="1"/>
  <c r="L355" i="6" s="1"/>
  <c r="AD349" i="6"/>
  <c r="AG370" i="6" s="1"/>
  <c r="AB349" i="6"/>
  <c r="R353" i="6"/>
  <c r="U352" i="6"/>
  <c r="X352" i="6" s="1"/>
  <c r="Y352" i="6" s="1"/>
  <c r="AC349" i="6"/>
  <c r="AA350" i="6"/>
  <c r="H353" i="6"/>
  <c r="S352" i="6"/>
  <c r="Z351" i="5"/>
  <c r="R353" i="5"/>
  <c r="U352" i="5"/>
  <c r="X352" i="5" s="1"/>
  <c r="Y352" i="5" s="1"/>
  <c r="AD349" i="5"/>
  <c r="AG370" i="5" s="1"/>
  <c r="AB349" i="5"/>
  <c r="H353" i="5"/>
  <c r="S352" i="5"/>
  <c r="AC349" i="5"/>
  <c r="AA350" i="5"/>
  <c r="T354" i="5"/>
  <c r="L355" i="5" a="1"/>
  <c r="L355" i="5" s="1"/>
  <c r="Z351" i="4"/>
  <c r="U352" i="4"/>
  <c r="X352" i="4" s="1"/>
  <c r="Y352" i="4" s="1"/>
  <c r="R353" i="4"/>
  <c r="H353" i="4"/>
  <c r="S352" i="4"/>
  <c r="AD349" i="4"/>
  <c r="AG370" i="4" s="1"/>
  <c r="AB349" i="4"/>
  <c r="AC349" i="4"/>
  <c r="AA350" i="4"/>
  <c r="L355" i="4" a="1"/>
  <c r="L355" i="4" s="1"/>
  <c r="T354" i="4"/>
  <c r="Z351" i="1"/>
  <c r="U352" i="1"/>
  <c r="X352" i="1" s="1"/>
  <c r="Y352" i="1" s="1"/>
  <c r="R353" i="1"/>
  <c r="AD349" i="1"/>
  <c r="AG370" i="1" s="1"/>
  <c r="AB349" i="1"/>
  <c r="H353" i="1"/>
  <c r="S352" i="1"/>
  <c r="AA350" i="1"/>
  <c r="AC349" i="1"/>
  <c r="L355" i="1" a="1"/>
  <c r="L355" i="1" s="1"/>
  <c r="T354" i="1"/>
  <c r="Z352" i="11" l="1"/>
  <c r="H354" i="11"/>
  <c r="S353" i="11"/>
  <c r="AD350" i="11"/>
  <c r="AG371" i="11" s="1"/>
  <c r="AB350" i="11"/>
  <c r="R354" i="11"/>
  <c r="U353" i="11"/>
  <c r="X353" i="11" s="1"/>
  <c r="Y353" i="11" s="1"/>
  <c r="AA351" i="11"/>
  <c r="AC350" i="11"/>
  <c r="T355" i="11"/>
  <c r="L356" i="11" a="1"/>
  <c r="L356" i="11" s="1"/>
  <c r="Z352" i="10"/>
  <c r="T354" i="10"/>
  <c r="L355" i="10" a="1"/>
  <c r="L355" i="10" s="1"/>
  <c r="R354" i="10"/>
  <c r="U353" i="10"/>
  <c r="X353" i="10" s="1"/>
  <c r="Y353" i="10" s="1"/>
  <c r="H354" i="10"/>
  <c r="S353" i="10"/>
  <c r="AA351" i="10"/>
  <c r="AC350" i="10"/>
  <c r="AB350" i="10"/>
  <c r="AD350" i="10"/>
  <c r="AG371" i="10" s="1"/>
  <c r="Z352" i="9"/>
  <c r="AB350" i="9"/>
  <c r="AD350" i="9"/>
  <c r="AG371" i="9" s="1"/>
  <c r="T354" i="9"/>
  <c r="L355" i="9" a="1"/>
  <c r="L355" i="9" s="1"/>
  <c r="AA351" i="9"/>
  <c r="AC350" i="9"/>
  <c r="R354" i="9"/>
  <c r="U353" i="9"/>
  <c r="X353" i="9" s="1"/>
  <c r="Y353" i="9" s="1"/>
  <c r="H354" i="9"/>
  <c r="S353" i="9"/>
  <c r="Z352" i="8"/>
  <c r="H354" i="8"/>
  <c r="S353" i="8"/>
  <c r="T355" i="8"/>
  <c r="L356" i="8" a="1"/>
  <c r="L356" i="8" s="1"/>
  <c r="AC350" i="8"/>
  <c r="AA351" i="8"/>
  <c r="AB350" i="8"/>
  <c r="AD350" i="8"/>
  <c r="AG371" i="8" s="1"/>
  <c r="R354" i="8"/>
  <c r="U353" i="8"/>
  <c r="X353" i="8" s="1"/>
  <c r="Y353" i="8" s="1"/>
  <c r="Z352" i="7"/>
  <c r="T354" i="7"/>
  <c r="L355" i="7" a="1"/>
  <c r="L355" i="7" s="1"/>
  <c r="AB350" i="7"/>
  <c r="AD350" i="7"/>
  <c r="AG371" i="7" s="1"/>
  <c r="AA351" i="7"/>
  <c r="AC350" i="7"/>
  <c r="U353" i="7"/>
  <c r="X353" i="7" s="1"/>
  <c r="Y353" i="7" s="1"/>
  <c r="R354" i="7"/>
  <c r="H354" i="7"/>
  <c r="S353" i="7"/>
  <c r="Z352" i="6"/>
  <c r="H354" i="6"/>
  <c r="S353" i="6"/>
  <c r="AB350" i="6"/>
  <c r="AD350" i="6"/>
  <c r="AG371" i="6" s="1"/>
  <c r="R354" i="6"/>
  <c r="U353" i="6"/>
  <c r="X353" i="6" s="1"/>
  <c r="Y353" i="6" s="1"/>
  <c r="AA351" i="6"/>
  <c r="AC350" i="6"/>
  <c r="T355" i="6"/>
  <c r="L356" i="6" a="1"/>
  <c r="L356" i="6" s="1"/>
  <c r="Z352" i="5"/>
  <c r="AB350" i="5"/>
  <c r="AD350" i="5"/>
  <c r="AG371" i="5" s="1"/>
  <c r="H354" i="5"/>
  <c r="S353" i="5"/>
  <c r="R354" i="5"/>
  <c r="U353" i="5"/>
  <c r="X353" i="5" s="1"/>
  <c r="Y353" i="5" s="1"/>
  <c r="T355" i="5"/>
  <c r="L356" i="5" a="1"/>
  <c r="L356" i="5" s="1"/>
  <c r="AA351" i="5"/>
  <c r="AC350" i="5"/>
  <c r="Z352" i="4"/>
  <c r="T355" i="4"/>
  <c r="L356" i="4" a="1"/>
  <c r="L356" i="4" s="1"/>
  <c r="AD350" i="4"/>
  <c r="AG371" i="4" s="1"/>
  <c r="AB350" i="4"/>
  <c r="R354" i="4"/>
  <c r="U353" i="4"/>
  <c r="X353" i="4" s="1"/>
  <c r="Y353" i="4" s="1"/>
  <c r="AA351" i="4"/>
  <c r="AC350" i="4"/>
  <c r="H354" i="4"/>
  <c r="S353" i="4"/>
  <c r="Z352" i="1"/>
  <c r="T355" i="1"/>
  <c r="L356" i="1" a="1"/>
  <c r="L356" i="1" s="1"/>
  <c r="S353" i="1"/>
  <c r="H354" i="1"/>
  <c r="AD350" i="1"/>
  <c r="AG371" i="1" s="1"/>
  <c r="AB350" i="1"/>
  <c r="R354" i="1"/>
  <c r="U353" i="1"/>
  <c r="X353" i="1" s="1"/>
  <c r="Y353" i="1" s="1"/>
  <c r="AC350" i="1"/>
  <c r="AA351" i="1"/>
  <c r="Z353" i="11" l="1"/>
  <c r="AB351" i="11"/>
  <c r="AD351" i="11"/>
  <c r="AG372" i="11" s="1"/>
  <c r="H355" i="11"/>
  <c r="S354" i="11"/>
  <c r="R355" i="11"/>
  <c r="U354" i="11"/>
  <c r="X354" i="11" s="1"/>
  <c r="Y354" i="11" s="1"/>
  <c r="AA352" i="11"/>
  <c r="AC351" i="11"/>
  <c r="T356" i="11"/>
  <c r="L357" i="11" a="1"/>
  <c r="L357" i="11" s="1"/>
  <c r="Z353" i="10"/>
  <c r="T355" i="10"/>
  <c r="L356" i="10" a="1"/>
  <c r="L356" i="10" s="1"/>
  <c r="AC351" i="10"/>
  <c r="AA352" i="10"/>
  <c r="AD351" i="10"/>
  <c r="AG372" i="10" s="1"/>
  <c r="AB351" i="10"/>
  <c r="S354" i="10"/>
  <c r="H355" i="10"/>
  <c r="R355" i="10"/>
  <c r="U354" i="10"/>
  <c r="X354" i="10" s="1"/>
  <c r="Y354" i="10" s="1"/>
  <c r="Z353" i="9"/>
  <c r="R355" i="9"/>
  <c r="U354" i="9"/>
  <c r="X354" i="9" s="1"/>
  <c r="Y354" i="9" s="1"/>
  <c r="S354" i="9"/>
  <c r="H355" i="9"/>
  <c r="T355" i="9"/>
  <c r="L356" i="9" a="1"/>
  <c r="L356" i="9" s="1"/>
  <c r="AC351" i="9"/>
  <c r="AA352" i="9"/>
  <c r="AD351" i="9"/>
  <c r="AG372" i="9" s="1"/>
  <c r="AB351" i="9"/>
  <c r="Z353" i="8"/>
  <c r="R355" i="8"/>
  <c r="U354" i="8"/>
  <c r="X354" i="8" s="1"/>
  <c r="Y354" i="8" s="1"/>
  <c r="S354" i="8"/>
  <c r="H355" i="8"/>
  <c r="AD351" i="8"/>
  <c r="AG372" i="8" s="1"/>
  <c r="AB351" i="8"/>
  <c r="AC351" i="8"/>
  <c r="AA352" i="8"/>
  <c r="T356" i="8"/>
  <c r="L357" i="8" a="1"/>
  <c r="L357" i="8" s="1"/>
  <c r="Z353" i="7"/>
  <c r="R355" i="7"/>
  <c r="U354" i="7"/>
  <c r="X354" i="7" s="1"/>
  <c r="Y354" i="7" s="1"/>
  <c r="AD351" i="7"/>
  <c r="AG372" i="7" s="1"/>
  <c r="AB351" i="7"/>
  <c r="H355" i="7"/>
  <c r="S354" i="7"/>
  <c r="AA352" i="7"/>
  <c r="AC351" i="7"/>
  <c r="L356" i="7" a="1"/>
  <c r="L356" i="7" s="1"/>
  <c r="T355" i="7"/>
  <c r="Z353" i="6"/>
  <c r="S354" i="6"/>
  <c r="H355" i="6"/>
  <c r="AD351" i="6"/>
  <c r="AG372" i="6" s="1"/>
  <c r="AB351" i="6"/>
  <c r="R355" i="6"/>
  <c r="U354" i="6"/>
  <c r="X354" i="6" s="1"/>
  <c r="Y354" i="6" s="1"/>
  <c r="AA352" i="6"/>
  <c r="AC351" i="6"/>
  <c r="T356" i="6"/>
  <c r="L357" i="6" a="1"/>
  <c r="L357" i="6" s="1"/>
  <c r="Z353" i="5"/>
  <c r="R355" i="5"/>
  <c r="U354" i="5"/>
  <c r="X354" i="5" s="1"/>
  <c r="Y354" i="5" s="1"/>
  <c r="T356" i="5"/>
  <c r="L357" i="5" a="1"/>
  <c r="L357" i="5" s="1"/>
  <c r="S354" i="5"/>
  <c r="H355" i="5"/>
  <c r="AC351" i="5"/>
  <c r="AA352" i="5"/>
  <c r="AD351" i="5"/>
  <c r="AG372" i="5" s="1"/>
  <c r="AB351" i="5"/>
  <c r="Z353" i="4"/>
  <c r="R355" i="4"/>
  <c r="U354" i="4"/>
  <c r="X354" i="4" s="1"/>
  <c r="Y354" i="4" s="1"/>
  <c r="H355" i="4"/>
  <c r="S354" i="4"/>
  <c r="AB351" i="4"/>
  <c r="AD351" i="4"/>
  <c r="AG372" i="4" s="1"/>
  <c r="AA352" i="4"/>
  <c r="AC351" i="4"/>
  <c r="T356" i="4"/>
  <c r="L357" i="4" a="1"/>
  <c r="L357" i="4" s="1"/>
  <c r="Z353" i="1"/>
  <c r="U354" i="1"/>
  <c r="X354" i="1" s="1"/>
  <c r="Y354" i="1" s="1"/>
  <c r="R355" i="1"/>
  <c r="AB351" i="1"/>
  <c r="AD351" i="1"/>
  <c r="AG372" i="1" s="1"/>
  <c r="S354" i="1"/>
  <c r="H355" i="1"/>
  <c r="T356" i="1"/>
  <c r="L357" i="1" a="1"/>
  <c r="L357" i="1" s="1"/>
  <c r="AC351" i="1"/>
  <c r="AA352" i="1"/>
  <c r="Z354" i="11" l="1"/>
  <c r="T357" i="11"/>
  <c r="L358" i="11" a="1"/>
  <c r="L358" i="11" s="1"/>
  <c r="S355" i="11"/>
  <c r="H356" i="11"/>
  <c r="R356" i="11"/>
  <c r="U355" i="11"/>
  <c r="X355" i="11" s="1"/>
  <c r="Y355" i="11" s="1"/>
  <c r="AC352" i="11"/>
  <c r="AA353" i="11"/>
  <c r="AD352" i="11"/>
  <c r="AG373" i="11" s="1"/>
  <c r="AB352" i="11"/>
  <c r="Z354" i="10"/>
  <c r="T356" i="10"/>
  <c r="L357" i="10" a="1"/>
  <c r="L357" i="10" s="1"/>
  <c r="U355" i="10"/>
  <c r="X355" i="10" s="1"/>
  <c r="Y355" i="10" s="1"/>
  <c r="R356" i="10"/>
  <c r="S355" i="10"/>
  <c r="H356" i="10"/>
  <c r="AC352" i="10"/>
  <c r="AA353" i="10"/>
  <c r="AD352" i="10"/>
  <c r="AG373" i="10" s="1"/>
  <c r="AB352" i="10"/>
  <c r="Z354" i="9"/>
  <c r="AD352" i="9"/>
  <c r="AG373" i="9" s="1"/>
  <c r="AB352" i="9"/>
  <c r="U355" i="9"/>
  <c r="X355" i="9" s="1"/>
  <c r="Y355" i="9" s="1"/>
  <c r="R356" i="9"/>
  <c r="S355" i="9"/>
  <c r="H356" i="9"/>
  <c r="AC352" i="9"/>
  <c r="AA353" i="9"/>
  <c r="T356" i="9"/>
  <c r="L357" i="9" a="1"/>
  <c r="L357" i="9" s="1"/>
  <c r="Z354" i="8"/>
  <c r="L358" i="8" a="1"/>
  <c r="L358" i="8" s="1"/>
  <c r="T357" i="8"/>
  <c r="AA353" i="8"/>
  <c r="AC352" i="8"/>
  <c r="AD352" i="8"/>
  <c r="AG373" i="8" s="1"/>
  <c r="AB352" i="8"/>
  <c r="H356" i="8"/>
  <c r="S355" i="8"/>
  <c r="U355" i="8"/>
  <c r="X355" i="8" s="1"/>
  <c r="Y355" i="8" s="1"/>
  <c r="R356" i="8"/>
  <c r="Z354" i="7"/>
  <c r="AB352" i="7"/>
  <c r="AD352" i="7"/>
  <c r="AG373" i="7" s="1"/>
  <c r="T356" i="7"/>
  <c r="L357" i="7" a="1"/>
  <c r="L357" i="7" s="1"/>
  <c r="S355" i="7"/>
  <c r="H356" i="7"/>
  <c r="R356" i="7"/>
  <c r="U355" i="7"/>
  <c r="X355" i="7" s="1"/>
  <c r="Y355" i="7" s="1"/>
  <c r="AC352" i="7"/>
  <c r="AA353" i="7"/>
  <c r="Z354" i="6"/>
  <c r="L358" i="6" a="1"/>
  <c r="L358" i="6" s="1"/>
  <c r="T357" i="6"/>
  <c r="AD352" i="6"/>
  <c r="AG373" i="6" s="1"/>
  <c r="AB352" i="6"/>
  <c r="AC352" i="6"/>
  <c r="AA353" i="6"/>
  <c r="U355" i="6"/>
  <c r="X355" i="6" s="1"/>
  <c r="Y355" i="6" s="1"/>
  <c r="R356" i="6"/>
  <c r="S355" i="6"/>
  <c r="H356" i="6"/>
  <c r="Z354" i="5"/>
  <c r="AD352" i="5"/>
  <c r="AG373" i="5" s="1"/>
  <c r="AB352" i="5"/>
  <c r="S355" i="5"/>
  <c r="H356" i="5"/>
  <c r="AC352" i="5"/>
  <c r="AA353" i="5"/>
  <c r="L358" i="5" a="1"/>
  <c r="L358" i="5" s="1"/>
  <c r="T357" i="5"/>
  <c r="U355" i="5"/>
  <c r="X355" i="5" s="1"/>
  <c r="Y355" i="5" s="1"/>
  <c r="R356" i="5"/>
  <c r="Z354" i="4"/>
  <c r="T357" i="4"/>
  <c r="L358" i="4" a="1"/>
  <c r="L358" i="4" s="1"/>
  <c r="AD352" i="4"/>
  <c r="AG373" i="4" s="1"/>
  <c r="AB352" i="4"/>
  <c r="AC352" i="4"/>
  <c r="AA353" i="4"/>
  <c r="S355" i="4"/>
  <c r="H356" i="4"/>
  <c r="R356" i="4"/>
  <c r="U355" i="4"/>
  <c r="X355" i="4" s="1"/>
  <c r="Y355" i="4" s="1"/>
  <c r="Z354" i="1"/>
  <c r="AD352" i="1"/>
  <c r="AG373" i="1" s="1"/>
  <c r="AB352" i="1"/>
  <c r="H356" i="1"/>
  <c r="S355" i="1"/>
  <c r="L358" i="1" a="1"/>
  <c r="L358" i="1" s="1"/>
  <c r="T357" i="1"/>
  <c r="U355" i="1"/>
  <c r="X355" i="1" s="1"/>
  <c r="Y355" i="1" s="1"/>
  <c r="R356" i="1"/>
  <c r="AC352" i="1"/>
  <c r="AA353" i="1"/>
  <c r="Z355" i="11" l="1"/>
  <c r="L359" i="11" a="1"/>
  <c r="L359" i="11" s="1"/>
  <c r="T358" i="11"/>
  <c r="U356" i="11"/>
  <c r="X356" i="11" s="1"/>
  <c r="Y356" i="11" s="1"/>
  <c r="R357" i="11"/>
  <c r="AC353" i="11"/>
  <c r="AA354" i="11"/>
  <c r="AD353" i="11"/>
  <c r="AG374" i="11" s="1"/>
  <c r="AB353" i="11"/>
  <c r="S356" i="11"/>
  <c r="H357" i="11"/>
  <c r="Z355" i="10"/>
  <c r="L358" i="10" a="1"/>
  <c r="L358" i="10" s="1"/>
  <c r="T357" i="10"/>
  <c r="AD353" i="10"/>
  <c r="AG374" i="10" s="1"/>
  <c r="AB353" i="10"/>
  <c r="H357" i="10"/>
  <c r="S356" i="10"/>
  <c r="U356" i="10"/>
  <c r="X356" i="10" s="1"/>
  <c r="Y356" i="10" s="1"/>
  <c r="R357" i="10"/>
  <c r="AC353" i="10"/>
  <c r="AA354" i="10"/>
  <c r="Z355" i="9"/>
  <c r="L358" i="9" a="1"/>
  <c r="L358" i="9" s="1"/>
  <c r="T357" i="9"/>
  <c r="AD353" i="9"/>
  <c r="AG374" i="9" s="1"/>
  <c r="AB353" i="9"/>
  <c r="U356" i="9"/>
  <c r="X356" i="9" s="1"/>
  <c r="Y356" i="9" s="1"/>
  <c r="R357" i="9"/>
  <c r="H357" i="9"/>
  <c r="S356" i="9"/>
  <c r="AC353" i="9"/>
  <c r="AA354" i="9"/>
  <c r="Z355" i="8"/>
  <c r="R357" i="8"/>
  <c r="U356" i="8"/>
  <c r="X356" i="8" s="1"/>
  <c r="Y356" i="8" s="1"/>
  <c r="H357" i="8"/>
  <c r="S356" i="8"/>
  <c r="AD353" i="8"/>
  <c r="AG374" i="8" s="1"/>
  <c r="AB353" i="8"/>
  <c r="AC353" i="8"/>
  <c r="AA354" i="8"/>
  <c r="L359" i="8" a="1"/>
  <c r="L359" i="8" s="1"/>
  <c r="T358" i="8"/>
  <c r="Z355" i="7"/>
  <c r="AD353" i="7"/>
  <c r="AG374" i="7" s="1"/>
  <c r="AB353" i="7"/>
  <c r="U356" i="7"/>
  <c r="X356" i="7" s="1"/>
  <c r="Y356" i="7" s="1"/>
  <c r="R357" i="7"/>
  <c r="S356" i="7"/>
  <c r="H357" i="7"/>
  <c r="AC353" i="7"/>
  <c r="AA354" i="7"/>
  <c r="L358" i="7" a="1"/>
  <c r="L358" i="7" s="1"/>
  <c r="T357" i="7"/>
  <c r="Z355" i="6"/>
  <c r="AD353" i="6"/>
  <c r="AG374" i="6" s="1"/>
  <c r="AB353" i="6"/>
  <c r="H357" i="6"/>
  <c r="S356" i="6"/>
  <c r="U356" i="6"/>
  <c r="X356" i="6" s="1"/>
  <c r="Y356" i="6" s="1"/>
  <c r="R357" i="6"/>
  <c r="AC353" i="6"/>
  <c r="AA354" i="6"/>
  <c r="L359" i="6" a="1"/>
  <c r="L359" i="6" s="1"/>
  <c r="T358" i="6"/>
  <c r="Z355" i="5"/>
  <c r="L359" i="5" a="1"/>
  <c r="L359" i="5" s="1"/>
  <c r="T358" i="5"/>
  <c r="AC353" i="5"/>
  <c r="AA354" i="5"/>
  <c r="U356" i="5"/>
  <c r="X356" i="5" s="1"/>
  <c r="Y356" i="5" s="1"/>
  <c r="R357" i="5"/>
  <c r="AD353" i="5"/>
  <c r="AG374" i="5" s="1"/>
  <c r="AB353" i="5"/>
  <c r="H357" i="5"/>
  <c r="S356" i="5"/>
  <c r="Z355" i="4"/>
  <c r="S356" i="4"/>
  <c r="H357" i="4"/>
  <c r="U356" i="4"/>
  <c r="X356" i="4" s="1"/>
  <c r="Y356" i="4" s="1"/>
  <c r="R357" i="4"/>
  <c r="AD353" i="4"/>
  <c r="AG374" i="4" s="1"/>
  <c r="AB353" i="4"/>
  <c r="AC353" i="4"/>
  <c r="AA354" i="4"/>
  <c r="L359" i="4" a="1"/>
  <c r="L359" i="4" s="1"/>
  <c r="T358" i="4"/>
  <c r="Z355" i="1"/>
  <c r="U356" i="1"/>
  <c r="X356" i="1" s="1"/>
  <c r="Y356" i="1" s="1"/>
  <c r="R357" i="1"/>
  <c r="AD353" i="1"/>
  <c r="AG374" i="1" s="1"/>
  <c r="AB353" i="1"/>
  <c r="H357" i="1"/>
  <c r="S356" i="1"/>
  <c r="L359" i="1" a="1"/>
  <c r="L359" i="1" s="1"/>
  <c r="T358" i="1"/>
  <c r="AC353" i="1"/>
  <c r="AA354" i="1"/>
  <c r="Z356" i="11" l="1"/>
  <c r="U357" i="11"/>
  <c r="X357" i="11" s="1"/>
  <c r="Y357" i="11" s="1"/>
  <c r="R358" i="11"/>
  <c r="L360" i="11" a="1"/>
  <c r="L360" i="11" s="1"/>
  <c r="T359" i="11"/>
  <c r="AC354" i="11"/>
  <c r="AA355" i="11"/>
  <c r="H358" i="11"/>
  <c r="S357" i="11"/>
  <c r="AD354" i="11"/>
  <c r="AG375" i="11" s="1"/>
  <c r="AB354" i="11"/>
  <c r="Z356" i="10"/>
  <c r="L359" i="10" a="1"/>
  <c r="L359" i="10" s="1"/>
  <c r="T358" i="10"/>
  <c r="AD354" i="10"/>
  <c r="AG375" i="10" s="1"/>
  <c r="AB354" i="10"/>
  <c r="U357" i="10"/>
  <c r="X357" i="10" s="1"/>
  <c r="Y357" i="10" s="1"/>
  <c r="R358" i="10"/>
  <c r="H358" i="10"/>
  <c r="S357" i="10"/>
  <c r="AC354" i="10"/>
  <c r="AA355" i="10"/>
  <c r="Z356" i="9"/>
  <c r="AD354" i="9"/>
  <c r="AG375" i="9" s="1"/>
  <c r="AB354" i="9"/>
  <c r="H358" i="9"/>
  <c r="S357" i="9"/>
  <c r="L359" i="9" a="1"/>
  <c r="L359" i="9" s="1"/>
  <c r="T358" i="9"/>
  <c r="U357" i="9"/>
  <c r="X357" i="9" s="1"/>
  <c r="Y357" i="9" s="1"/>
  <c r="R358" i="9"/>
  <c r="AC354" i="9"/>
  <c r="AA355" i="9"/>
  <c r="Z356" i="8"/>
  <c r="L360" i="8" a="1"/>
  <c r="L360" i="8" s="1"/>
  <c r="T359" i="8"/>
  <c r="U357" i="8"/>
  <c r="X357" i="8" s="1"/>
  <c r="Y357" i="8" s="1"/>
  <c r="R358" i="8"/>
  <c r="AD354" i="8"/>
  <c r="AG375" i="8" s="1"/>
  <c r="AB354" i="8"/>
  <c r="AC354" i="8"/>
  <c r="AA355" i="8"/>
  <c r="S357" i="8"/>
  <c r="H358" i="8"/>
  <c r="Z356" i="7"/>
  <c r="T358" i="7"/>
  <c r="L359" i="7" a="1"/>
  <c r="L359" i="7" s="1"/>
  <c r="AD354" i="7"/>
  <c r="AG375" i="7" s="1"/>
  <c r="AB354" i="7"/>
  <c r="H358" i="7"/>
  <c r="S357" i="7"/>
  <c r="AC354" i="7"/>
  <c r="AA355" i="7"/>
  <c r="U357" i="7"/>
  <c r="X357" i="7" s="1"/>
  <c r="Y357" i="7" s="1"/>
  <c r="R358" i="7"/>
  <c r="Z356" i="6"/>
  <c r="AD354" i="6"/>
  <c r="AG375" i="6" s="1"/>
  <c r="AB354" i="6"/>
  <c r="U357" i="6"/>
  <c r="X357" i="6" s="1"/>
  <c r="Y357" i="6" s="1"/>
  <c r="R358" i="6"/>
  <c r="AC354" i="6"/>
  <c r="AA355" i="6"/>
  <c r="L360" i="6" a="1"/>
  <c r="L360" i="6" s="1"/>
  <c r="T359" i="6"/>
  <c r="H358" i="6"/>
  <c r="S357" i="6"/>
  <c r="Z356" i="5"/>
  <c r="U357" i="5"/>
  <c r="X357" i="5" s="1"/>
  <c r="Y357" i="5" s="1"/>
  <c r="R358" i="5"/>
  <c r="H358" i="5"/>
  <c r="S357" i="5"/>
  <c r="AD354" i="5"/>
  <c r="AG375" i="5" s="1"/>
  <c r="AB354" i="5"/>
  <c r="AC354" i="5"/>
  <c r="AA355" i="5"/>
  <c r="L360" i="5" a="1"/>
  <c r="L360" i="5" s="1"/>
  <c r="T359" i="5"/>
  <c r="Z356" i="4"/>
  <c r="AD354" i="4"/>
  <c r="AG375" i="4" s="1"/>
  <c r="AB354" i="4"/>
  <c r="U357" i="4"/>
  <c r="X357" i="4" s="1"/>
  <c r="Y357" i="4" s="1"/>
  <c r="R358" i="4"/>
  <c r="H358" i="4"/>
  <c r="S357" i="4"/>
  <c r="AC354" i="4"/>
  <c r="AA355" i="4"/>
  <c r="L360" i="4" a="1"/>
  <c r="L360" i="4" s="1"/>
  <c r="T359" i="4"/>
  <c r="Z356" i="1"/>
  <c r="AD354" i="1"/>
  <c r="AG375" i="1" s="1"/>
  <c r="AB354" i="1"/>
  <c r="H358" i="1"/>
  <c r="S357" i="1"/>
  <c r="L360" i="1" a="1"/>
  <c r="L360" i="1" s="1"/>
  <c r="T359" i="1"/>
  <c r="U357" i="1"/>
  <c r="X357" i="1" s="1"/>
  <c r="Y357" i="1" s="1"/>
  <c r="R358" i="1"/>
  <c r="AC354" i="1"/>
  <c r="AA355" i="1"/>
  <c r="Z357" i="11" l="1"/>
  <c r="H359" i="11"/>
  <c r="S358" i="11"/>
  <c r="AD355" i="11"/>
  <c r="AG376" i="11" s="1"/>
  <c r="AB355" i="11"/>
  <c r="L361" i="11" a="1"/>
  <c r="L361" i="11" s="1"/>
  <c r="T360" i="11"/>
  <c r="U358" i="11"/>
  <c r="X358" i="11" s="1"/>
  <c r="Y358" i="11" s="1"/>
  <c r="R359" i="11"/>
  <c r="AC355" i="11"/>
  <c r="AA356" i="11"/>
  <c r="Z357" i="10"/>
  <c r="AD355" i="10"/>
  <c r="AG376" i="10" s="1"/>
  <c r="AB355" i="10"/>
  <c r="U358" i="10"/>
  <c r="X358" i="10" s="1"/>
  <c r="Y358" i="10" s="1"/>
  <c r="R359" i="10"/>
  <c r="L360" i="10" a="1"/>
  <c r="L360" i="10" s="1"/>
  <c r="T359" i="10"/>
  <c r="H359" i="10"/>
  <c r="S358" i="10"/>
  <c r="AC355" i="10"/>
  <c r="AA356" i="10"/>
  <c r="Z357" i="9"/>
  <c r="U358" i="9"/>
  <c r="X358" i="9" s="1"/>
  <c r="Y358" i="9" s="1"/>
  <c r="R359" i="9"/>
  <c r="AD355" i="9"/>
  <c r="AG376" i="9" s="1"/>
  <c r="AB355" i="9"/>
  <c r="L360" i="9" a="1"/>
  <c r="L360" i="9" s="1"/>
  <c r="T359" i="9"/>
  <c r="AC355" i="9"/>
  <c r="AA356" i="9"/>
  <c r="H359" i="9"/>
  <c r="S358" i="9"/>
  <c r="Z357" i="8"/>
  <c r="H359" i="8"/>
  <c r="S358" i="8"/>
  <c r="AD355" i="8"/>
  <c r="AG376" i="8" s="1"/>
  <c r="AB355" i="8"/>
  <c r="U358" i="8"/>
  <c r="X358" i="8" s="1"/>
  <c r="Y358" i="8" s="1"/>
  <c r="R359" i="8"/>
  <c r="AC355" i="8"/>
  <c r="AA356" i="8"/>
  <c r="L361" i="8" a="1"/>
  <c r="L361" i="8" s="1"/>
  <c r="T360" i="8"/>
  <c r="Z357" i="7"/>
  <c r="U358" i="7"/>
  <c r="X358" i="7" s="1"/>
  <c r="Y358" i="7" s="1"/>
  <c r="R359" i="7"/>
  <c r="H359" i="7"/>
  <c r="S358" i="7"/>
  <c r="L360" i="7" a="1"/>
  <c r="L360" i="7" s="1"/>
  <c r="T359" i="7"/>
  <c r="AC355" i="7"/>
  <c r="AA356" i="7"/>
  <c r="AD355" i="7"/>
  <c r="AG376" i="7" s="1"/>
  <c r="AB355" i="7"/>
  <c r="Z357" i="6"/>
  <c r="AD355" i="6"/>
  <c r="AG376" i="6" s="1"/>
  <c r="AB355" i="6"/>
  <c r="L361" i="6" a="1"/>
  <c r="L361" i="6" s="1"/>
  <c r="T360" i="6"/>
  <c r="U358" i="6"/>
  <c r="X358" i="6" s="1"/>
  <c r="Y358" i="6" s="1"/>
  <c r="R359" i="6"/>
  <c r="AC355" i="6"/>
  <c r="AA356" i="6"/>
  <c r="H359" i="6"/>
  <c r="S358" i="6"/>
  <c r="Z357" i="5"/>
  <c r="L361" i="5" a="1"/>
  <c r="L361" i="5" s="1"/>
  <c r="T360" i="5"/>
  <c r="AD355" i="5"/>
  <c r="AG376" i="5" s="1"/>
  <c r="AB355" i="5"/>
  <c r="U358" i="5"/>
  <c r="X358" i="5" s="1"/>
  <c r="Y358" i="5" s="1"/>
  <c r="R359" i="5"/>
  <c r="AC355" i="5"/>
  <c r="AA356" i="5"/>
  <c r="H359" i="5"/>
  <c r="S358" i="5"/>
  <c r="Z357" i="4"/>
  <c r="AD355" i="4"/>
  <c r="AG376" i="4" s="1"/>
  <c r="AB355" i="4"/>
  <c r="H359" i="4"/>
  <c r="S358" i="4"/>
  <c r="AC355" i="4"/>
  <c r="AA356" i="4"/>
  <c r="L361" i="4" a="1"/>
  <c r="L361" i="4" s="1"/>
  <c r="T360" i="4"/>
  <c r="U358" i="4"/>
  <c r="X358" i="4" s="1"/>
  <c r="Y358" i="4" s="1"/>
  <c r="R359" i="4"/>
  <c r="Z357" i="1"/>
  <c r="AD355" i="1"/>
  <c r="AG376" i="1" s="1"/>
  <c r="AB355" i="1"/>
  <c r="U358" i="1"/>
  <c r="X358" i="1" s="1"/>
  <c r="Y358" i="1" s="1"/>
  <c r="R359" i="1"/>
  <c r="AC355" i="1"/>
  <c r="AA356" i="1"/>
  <c r="L361" i="1" a="1"/>
  <c r="L361" i="1" s="1"/>
  <c r="T360" i="1"/>
  <c r="H359" i="1"/>
  <c r="S358" i="1"/>
  <c r="Z358" i="11" l="1"/>
  <c r="L362" i="11" a="1"/>
  <c r="L362" i="11" s="1"/>
  <c r="T361" i="11"/>
  <c r="U359" i="11"/>
  <c r="X359" i="11" s="1"/>
  <c r="Y359" i="11" s="1"/>
  <c r="R360" i="11"/>
  <c r="H360" i="11"/>
  <c r="S359" i="11"/>
  <c r="AD356" i="11"/>
  <c r="AG377" i="11" s="1"/>
  <c r="AB356" i="11"/>
  <c r="AC356" i="11"/>
  <c r="AA357" i="11"/>
  <c r="Z358" i="10"/>
  <c r="H360" i="10"/>
  <c r="S359" i="10"/>
  <c r="AD356" i="10"/>
  <c r="AG377" i="10" s="1"/>
  <c r="AB356" i="10"/>
  <c r="AC356" i="10"/>
  <c r="AA357" i="10"/>
  <c r="L361" i="10" a="1"/>
  <c r="L361" i="10" s="1"/>
  <c r="T360" i="10"/>
  <c r="U359" i="10"/>
  <c r="X359" i="10" s="1"/>
  <c r="Y359" i="10" s="1"/>
  <c r="R360" i="10"/>
  <c r="Z358" i="9"/>
  <c r="H360" i="9"/>
  <c r="S359" i="9"/>
  <c r="AD356" i="9"/>
  <c r="AG377" i="9" s="1"/>
  <c r="AB356" i="9"/>
  <c r="L361" i="9" a="1"/>
  <c r="L361" i="9" s="1"/>
  <c r="T360" i="9"/>
  <c r="AC356" i="9"/>
  <c r="AA357" i="9"/>
  <c r="U359" i="9"/>
  <c r="X359" i="9" s="1"/>
  <c r="Y359" i="9" s="1"/>
  <c r="R360" i="9"/>
  <c r="Z358" i="8"/>
  <c r="L362" i="8" a="1"/>
  <c r="L362" i="8" s="1"/>
  <c r="T361" i="8"/>
  <c r="AD356" i="8"/>
  <c r="AG377" i="8" s="1"/>
  <c r="AB356" i="8"/>
  <c r="U359" i="8"/>
  <c r="X359" i="8" s="1"/>
  <c r="Y359" i="8" s="1"/>
  <c r="R360" i="8"/>
  <c r="AC356" i="8"/>
  <c r="AA357" i="8"/>
  <c r="H360" i="8"/>
  <c r="S359" i="8"/>
  <c r="Z358" i="7"/>
  <c r="AD356" i="7"/>
  <c r="AG377" i="7" s="1"/>
  <c r="AB356" i="7"/>
  <c r="U359" i="7"/>
  <c r="X359" i="7" s="1"/>
  <c r="Y359" i="7" s="1"/>
  <c r="R360" i="7"/>
  <c r="H360" i="7"/>
  <c r="S359" i="7"/>
  <c r="AC356" i="7"/>
  <c r="AA357" i="7"/>
  <c r="L361" i="7" a="1"/>
  <c r="L361" i="7" s="1"/>
  <c r="T360" i="7"/>
  <c r="Z358" i="6"/>
  <c r="H360" i="6"/>
  <c r="S359" i="6"/>
  <c r="L362" i="6" a="1"/>
  <c r="L362" i="6" s="1"/>
  <c r="T361" i="6"/>
  <c r="U359" i="6"/>
  <c r="X359" i="6" s="1"/>
  <c r="Y359" i="6" s="1"/>
  <c r="R360" i="6"/>
  <c r="AD356" i="6"/>
  <c r="AG377" i="6" s="1"/>
  <c r="AB356" i="6"/>
  <c r="AC356" i="6"/>
  <c r="AA357" i="6"/>
  <c r="Z358" i="5"/>
  <c r="AD356" i="5"/>
  <c r="AG377" i="5" s="1"/>
  <c r="AB356" i="5"/>
  <c r="H360" i="5"/>
  <c r="S359" i="5"/>
  <c r="U359" i="5"/>
  <c r="X359" i="5" s="1"/>
  <c r="Y359" i="5" s="1"/>
  <c r="R360" i="5"/>
  <c r="AC356" i="5"/>
  <c r="AA357" i="5"/>
  <c r="L362" i="5" a="1"/>
  <c r="L362" i="5" s="1"/>
  <c r="T361" i="5"/>
  <c r="Z358" i="4"/>
  <c r="U359" i="4"/>
  <c r="X359" i="4" s="1"/>
  <c r="Y359" i="4" s="1"/>
  <c r="R360" i="4"/>
  <c r="AD356" i="4"/>
  <c r="AG377" i="4" s="1"/>
  <c r="AB356" i="4"/>
  <c r="L362" i="4" a="1"/>
  <c r="L362" i="4" s="1"/>
  <c r="T361" i="4"/>
  <c r="AC356" i="4"/>
  <c r="AA357" i="4"/>
  <c r="H360" i="4"/>
  <c r="S359" i="4"/>
  <c r="Z358" i="1"/>
  <c r="L362" i="1" a="1"/>
  <c r="L362" i="1" s="1"/>
  <c r="T361" i="1"/>
  <c r="AD356" i="1"/>
  <c r="AG377" i="1" s="1"/>
  <c r="AB356" i="1"/>
  <c r="H360" i="1"/>
  <c r="S359" i="1"/>
  <c r="U359" i="1"/>
  <c r="X359" i="1" s="1"/>
  <c r="Y359" i="1" s="1"/>
  <c r="R360" i="1"/>
  <c r="AA357" i="1"/>
  <c r="AC356" i="1"/>
  <c r="Z359" i="11" l="1"/>
  <c r="AB357" i="11"/>
  <c r="AD357" i="11"/>
  <c r="AG378" i="11" s="1"/>
  <c r="T362" i="11"/>
  <c r="L363" i="11" a="1"/>
  <c r="L363" i="11" s="1"/>
  <c r="R361" i="11"/>
  <c r="U360" i="11"/>
  <c r="X360" i="11" s="1"/>
  <c r="Y360" i="11" s="1"/>
  <c r="AC357" i="11"/>
  <c r="AA358" i="11"/>
  <c r="H361" i="11"/>
  <c r="S360" i="11"/>
  <c r="Z359" i="10"/>
  <c r="R361" i="10"/>
  <c r="U360" i="10"/>
  <c r="X360" i="10" s="1"/>
  <c r="Y360" i="10" s="1"/>
  <c r="AB357" i="10"/>
  <c r="AD357" i="10"/>
  <c r="AG378" i="10" s="1"/>
  <c r="H361" i="10"/>
  <c r="S360" i="10"/>
  <c r="L362" i="10" a="1"/>
  <c r="L362" i="10" s="1"/>
  <c r="T361" i="10"/>
  <c r="AA358" i="10"/>
  <c r="AC357" i="10"/>
  <c r="Z359" i="9"/>
  <c r="R361" i="9"/>
  <c r="U360" i="9"/>
  <c r="X360" i="9" s="1"/>
  <c r="Y360" i="9" s="1"/>
  <c r="AD357" i="9"/>
  <c r="AG378" i="9" s="1"/>
  <c r="AB357" i="9"/>
  <c r="H361" i="9"/>
  <c r="S360" i="9"/>
  <c r="L362" i="9" a="1"/>
  <c r="L362" i="9" s="1"/>
  <c r="T361" i="9"/>
  <c r="AA358" i="9"/>
  <c r="AC357" i="9"/>
  <c r="Z359" i="8"/>
  <c r="AD357" i="8"/>
  <c r="AG378" i="8" s="1"/>
  <c r="AB357" i="8"/>
  <c r="H361" i="8"/>
  <c r="S360" i="8"/>
  <c r="R361" i="8"/>
  <c r="U360" i="8"/>
  <c r="X360" i="8" s="1"/>
  <c r="Y360" i="8" s="1"/>
  <c r="AA358" i="8"/>
  <c r="AC357" i="8"/>
  <c r="T362" i="8"/>
  <c r="L363" i="8" a="1"/>
  <c r="L363" i="8" s="1"/>
  <c r="Z359" i="7"/>
  <c r="L362" i="7" a="1"/>
  <c r="L362" i="7" s="1"/>
  <c r="T361" i="7"/>
  <c r="H361" i="7"/>
  <c r="S360" i="7"/>
  <c r="AC357" i="7"/>
  <c r="AA358" i="7"/>
  <c r="AD357" i="7"/>
  <c r="AG378" i="7" s="1"/>
  <c r="AB357" i="7"/>
  <c r="R361" i="7"/>
  <c r="U360" i="7"/>
  <c r="X360" i="7" s="1"/>
  <c r="Y360" i="7" s="1"/>
  <c r="Z359" i="6"/>
  <c r="T362" i="6"/>
  <c r="L363" i="6" a="1"/>
  <c r="L363" i="6" s="1"/>
  <c r="AD357" i="6"/>
  <c r="AG378" i="6" s="1"/>
  <c r="AB357" i="6"/>
  <c r="H361" i="6"/>
  <c r="S360" i="6"/>
  <c r="AA358" i="6"/>
  <c r="AC357" i="6"/>
  <c r="R361" i="6"/>
  <c r="U360" i="6"/>
  <c r="X360" i="6" s="1"/>
  <c r="Y360" i="6" s="1"/>
  <c r="Z359" i="5"/>
  <c r="AD357" i="5"/>
  <c r="AG378" i="5" s="1"/>
  <c r="AB357" i="5"/>
  <c r="H361" i="5"/>
  <c r="S360" i="5"/>
  <c r="AA358" i="5"/>
  <c r="AC357" i="5"/>
  <c r="T362" i="5"/>
  <c r="L363" i="5" a="1"/>
  <c r="L363" i="5" s="1"/>
  <c r="R361" i="5"/>
  <c r="U360" i="5"/>
  <c r="X360" i="5" s="1"/>
  <c r="Y360" i="5" s="1"/>
  <c r="Z359" i="4"/>
  <c r="T362" i="4"/>
  <c r="L363" i="4" a="1"/>
  <c r="L363" i="4" s="1"/>
  <c r="H361" i="4"/>
  <c r="S360" i="4"/>
  <c r="AD357" i="4"/>
  <c r="AG378" i="4" s="1"/>
  <c r="AB357" i="4"/>
  <c r="U360" i="4"/>
  <c r="X360" i="4" s="1"/>
  <c r="Y360" i="4" s="1"/>
  <c r="R361" i="4"/>
  <c r="AC357" i="4"/>
  <c r="AA358" i="4"/>
  <c r="Z359" i="1"/>
  <c r="AD357" i="1"/>
  <c r="AG378" i="1" s="1"/>
  <c r="AB357" i="1"/>
  <c r="R361" i="1"/>
  <c r="U360" i="1"/>
  <c r="X360" i="1" s="1"/>
  <c r="Y360" i="1" s="1"/>
  <c r="H361" i="1"/>
  <c r="S360" i="1"/>
  <c r="T362" i="1"/>
  <c r="L363" i="1" a="1"/>
  <c r="L363" i="1" s="1"/>
  <c r="AA358" i="1"/>
  <c r="AC357" i="1"/>
  <c r="Z360" i="11" l="1"/>
  <c r="AD358" i="11"/>
  <c r="AG379" i="11" s="1"/>
  <c r="AB358" i="11"/>
  <c r="H362" i="11"/>
  <c r="S361" i="11"/>
  <c r="R362" i="11"/>
  <c r="U361" i="11"/>
  <c r="X361" i="11" s="1"/>
  <c r="Y361" i="11" s="1"/>
  <c r="T363" i="11"/>
  <c r="L364" i="11" a="1"/>
  <c r="L364" i="11" s="1"/>
  <c r="AA359" i="11"/>
  <c r="AC358" i="11"/>
  <c r="Z360" i="10"/>
  <c r="T362" i="10"/>
  <c r="L363" i="10" a="1"/>
  <c r="L363" i="10" s="1"/>
  <c r="R362" i="10"/>
  <c r="U361" i="10"/>
  <c r="X361" i="10" s="1"/>
  <c r="Y361" i="10" s="1"/>
  <c r="AB358" i="10"/>
  <c r="AD358" i="10"/>
  <c r="AG379" i="10" s="1"/>
  <c r="H362" i="10"/>
  <c r="S361" i="10"/>
  <c r="AA359" i="10"/>
  <c r="AC358" i="10"/>
  <c r="Z360" i="9"/>
  <c r="AB358" i="9"/>
  <c r="AD358" i="9"/>
  <c r="AG379" i="9" s="1"/>
  <c r="R362" i="9"/>
  <c r="U361" i="9"/>
  <c r="X361" i="9" s="1"/>
  <c r="Y361" i="9" s="1"/>
  <c r="T362" i="9"/>
  <c r="L363" i="9" a="1"/>
  <c r="L363" i="9" s="1"/>
  <c r="H362" i="9"/>
  <c r="S361" i="9"/>
  <c r="AA359" i="9"/>
  <c r="AC358" i="9"/>
  <c r="Z360" i="8"/>
  <c r="T363" i="8"/>
  <c r="L364" i="8" a="1"/>
  <c r="L364" i="8" s="1"/>
  <c r="AB358" i="8"/>
  <c r="AD358" i="8"/>
  <c r="AG379" i="8" s="1"/>
  <c r="H362" i="8"/>
  <c r="S361" i="8"/>
  <c r="AC358" i="8"/>
  <c r="AA359" i="8"/>
  <c r="R362" i="8"/>
  <c r="U361" i="8"/>
  <c r="X361" i="8" s="1"/>
  <c r="Y361" i="8" s="1"/>
  <c r="Z360" i="7"/>
  <c r="U361" i="7"/>
  <c r="X361" i="7" s="1"/>
  <c r="Y361" i="7" s="1"/>
  <c r="R362" i="7"/>
  <c r="AB358" i="7"/>
  <c r="AD358" i="7"/>
  <c r="AG379" i="7" s="1"/>
  <c r="H362" i="7"/>
  <c r="S361" i="7"/>
  <c r="AA359" i="7"/>
  <c r="AC358" i="7"/>
  <c r="T362" i="7"/>
  <c r="L363" i="7" a="1"/>
  <c r="L363" i="7" s="1"/>
  <c r="Z360" i="6"/>
  <c r="AB358" i="6"/>
  <c r="AD358" i="6"/>
  <c r="AG379" i="6" s="1"/>
  <c r="H362" i="6"/>
  <c r="S361" i="6"/>
  <c r="R362" i="6"/>
  <c r="U361" i="6"/>
  <c r="X361" i="6" s="1"/>
  <c r="Y361" i="6" s="1"/>
  <c r="AA359" i="6"/>
  <c r="AC358" i="6"/>
  <c r="T363" i="6"/>
  <c r="L364" i="6" a="1"/>
  <c r="L364" i="6" s="1"/>
  <c r="Z360" i="5"/>
  <c r="T363" i="5"/>
  <c r="L364" i="5" a="1"/>
  <c r="L364" i="5" s="1"/>
  <c r="AA359" i="5"/>
  <c r="AC358" i="5"/>
  <c r="R362" i="5"/>
  <c r="U361" i="5"/>
  <c r="X361" i="5" s="1"/>
  <c r="Y361" i="5" s="1"/>
  <c r="AB358" i="5"/>
  <c r="AD358" i="5"/>
  <c r="AG379" i="5" s="1"/>
  <c r="H362" i="5"/>
  <c r="S361" i="5"/>
  <c r="Z360" i="4"/>
  <c r="AD358" i="4"/>
  <c r="AG379" i="4" s="1"/>
  <c r="AB358" i="4"/>
  <c r="T363" i="4"/>
  <c r="L364" i="4" a="1"/>
  <c r="L364" i="4" s="1"/>
  <c r="AA359" i="4"/>
  <c r="AC358" i="4"/>
  <c r="R362" i="4"/>
  <c r="U361" i="4"/>
  <c r="X361" i="4" s="1"/>
  <c r="Y361" i="4" s="1"/>
  <c r="H362" i="4"/>
  <c r="S361" i="4"/>
  <c r="Z360" i="1"/>
  <c r="AB358" i="1"/>
  <c r="AD358" i="1"/>
  <c r="AG379" i="1" s="1"/>
  <c r="R362" i="1"/>
  <c r="U361" i="1"/>
  <c r="X361" i="1" s="1"/>
  <c r="Y361" i="1" s="1"/>
  <c r="T363" i="1"/>
  <c r="L364" i="1" a="1"/>
  <c r="L364" i="1" s="1"/>
  <c r="S361" i="1"/>
  <c r="H362" i="1"/>
  <c r="AC358" i="1"/>
  <c r="AA359" i="1"/>
  <c r="Z361" i="11" l="1"/>
  <c r="T364" i="11"/>
  <c r="L365" i="11" a="1"/>
  <c r="L365" i="11" s="1"/>
  <c r="AA360" i="11"/>
  <c r="AC359" i="11"/>
  <c r="AD359" i="11"/>
  <c r="AG380" i="11" s="1"/>
  <c r="AB359" i="11"/>
  <c r="R363" i="11"/>
  <c r="U362" i="11"/>
  <c r="X362" i="11" s="1"/>
  <c r="Y362" i="11" s="1"/>
  <c r="H363" i="11"/>
  <c r="S362" i="11"/>
  <c r="Z361" i="10"/>
  <c r="AD359" i="10"/>
  <c r="AG380" i="10" s="1"/>
  <c r="AB359" i="10"/>
  <c r="T363" i="10"/>
  <c r="L364" i="10" a="1"/>
  <c r="L364" i="10" s="1"/>
  <c r="S362" i="10"/>
  <c r="H363" i="10"/>
  <c r="R363" i="10"/>
  <c r="U362" i="10"/>
  <c r="X362" i="10" s="1"/>
  <c r="Y362" i="10" s="1"/>
  <c r="AC359" i="10"/>
  <c r="AA360" i="10"/>
  <c r="Z361" i="9"/>
  <c r="R363" i="9"/>
  <c r="U362" i="9"/>
  <c r="X362" i="9" s="1"/>
  <c r="Y362" i="9" s="1"/>
  <c r="T363" i="9"/>
  <c r="L364" i="9" a="1"/>
  <c r="L364" i="9" s="1"/>
  <c r="S362" i="9"/>
  <c r="H363" i="9"/>
  <c r="AD359" i="9"/>
  <c r="AG380" i="9" s="1"/>
  <c r="AB359" i="9"/>
  <c r="AC359" i="9"/>
  <c r="AA360" i="9"/>
  <c r="Z361" i="8"/>
  <c r="S362" i="8"/>
  <c r="H363" i="8"/>
  <c r="R363" i="8"/>
  <c r="U362" i="8"/>
  <c r="X362" i="8" s="1"/>
  <c r="Y362" i="8" s="1"/>
  <c r="T364" i="8"/>
  <c r="L365" i="8" a="1"/>
  <c r="L365" i="8" s="1"/>
  <c r="AC359" i="8"/>
  <c r="AA360" i="8"/>
  <c r="AD359" i="8"/>
  <c r="AG380" i="8" s="1"/>
  <c r="AB359" i="8"/>
  <c r="Z361" i="7"/>
  <c r="T363" i="7"/>
  <c r="L364" i="7" a="1"/>
  <c r="L364" i="7" s="1"/>
  <c r="H363" i="7"/>
  <c r="S362" i="7"/>
  <c r="AD359" i="7"/>
  <c r="AG380" i="7" s="1"/>
  <c r="AB359" i="7"/>
  <c r="R363" i="7"/>
  <c r="U362" i="7"/>
  <c r="X362" i="7" s="1"/>
  <c r="Y362" i="7" s="1"/>
  <c r="AA360" i="7"/>
  <c r="AC359" i="7"/>
  <c r="Z361" i="6"/>
  <c r="T364" i="6"/>
  <c r="L365" i="6" a="1"/>
  <c r="L365" i="6" s="1"/>
  <c r="AD359" i="6"/>
  <c r="AG380" i="6" s="1"/>
  <c r="AB359" i="6"/>
  <c r="AC359" i="6"/>
  <c r="AA360" i="6"/>
  <c r="R363" i="6"/>
  <c r="U362" i="6"/>
  <c r="X362" i="6" s="1"/>
  <c r="Y362" i="6" s="1"/>
  <c r="S362" i="6"/>
  <c r="H363" i="6"/>
  <c r="Z361" i="5"/>
  <c r="S362" i="5"/>
  <c r="H363" i="5"/>
  <c r="R363" i="5"/>
  <c r="U362" i="5"/>
  <c r="X362" i="5" s="1"/>
  <c r="Y362" i="5" s="1"/>
  <c r="AD359" i="5"/>
  <c r="AG380" i="5" s="1"/>
  <c r="AB359" i="5"/>
  <c r="AC359" i="5"/>
  <c r="AA360" i="5"/>
  <c r="T364" i="5"/>
  <c r="L365" i="5" a="1"/>
  <c r="L365" i="5" s="1"/>
  <c r="Z361" i="4"/>
  <c r="R363" i="4"/>
  <c r="U362" i="4"/>
  <c r="X362" i="4" s="1"/>
  <c r="Y362" i="4" s="1"/>
  <c r="H363" i="4"/>
  <c r="S362" i="4"/>
  <c r="AB359" i="4"/>
  <c r="AD359" i="4"/>
  <c r="AG380" i="4" s="1"/>
  <c r="AA360" i="4"/>
  <c r="AC359" i="4"/>
  <c r="T364" i="4"/>
  <c r="L365" i="4" a="1"/>
  <c r="L365" i="4" s="1"/>
  <c r="Z361" i="1"/>
  <c r="AD359" i="1"/>
  <c r="AG380" i="1" s="1"/>
  <c r="AB359" i="1"/>
  <c r="S362" i="1"/>
  <c r="H363" i="1"/>
  <c r="T364" i="1"/>
  <c r="L365" i="1" a="1"/>
  <c r="L365" i="1" s="1"/>
  <c r="U362" i="1"/>
  <c r="X362" i="1" s="1"/>
  <c r="Y362" i="1" s="1"/>
  <c r="R363" i="1"/>
  <c r="AC359" i="1"/>
  <c r="AA360" i="1"/>
  <c r="Z362" i="11" l="1"/>
  <c r="U363" i="11"/>
  <c r="X363" i="11" s="1"/>
  <c r="Y363" i="11" s="1"/>
  <c r="R364" i="11"/>
  <c r="AD360" i="11"/>
  <c r="AG381" i="11" s="1"/>
  <c r="AB360" i="11"/>
  <c r="L366" i="11" a="1"/>
  <c r="L366" i="11" s="1"/>
  <c r="T365" i="11"/>
  <c r="S363" i="11"/>
  <c r="H364" i="11"/>
  <c r="AC360" i="11"/>
  <c r="AA361" i="11"/>
  <c r="Z362" i="10"/>
  <c r="AD360" i="10"/>
  <c r="AG381" i="10" s="1"/>
  <c r="AB360" i="10"/>
  <c r="S363" i="10"/>
  <c r="H364" i="10"/>
  <c r="U363" i="10"/>
  <c r="X363" i="10" s="1"/>
  <c r="Y363" i="10" s="1"/>
  <c r="R364" i="10"/>
  <c r="AC360" i="10"/>
  <c r="AA361" i="10"/>
  <c r="T364" i="10"/>
  <c r="L365" i="10" a="1"/>
  <c r="L365" i="10" s="1"/>
  <c r="Z362" i="9"/>
  <c r="AD360" i="9"/>
  <c r="AG381" i="9" s="1"/>
  <c r="AB360" i="9"/>
  <c r="U363" i="9"/>
  <c r="X363" i="9" s="1"/>
  <c r="Y363" i="9" s="1"/>
  <c r="R364" i="9"/>
  <c r="S363" i="9"/>
  <c r="H364" i="9"/>
  <c r="AC360" i="9"/>
  <c r="AA361" i="9"/>
  <c r="T364" i="9"/>
  <c r="L365" i="9" a="1"/>
  <c r="L365" i="9" s="1"/>
  <c r="Z362" i="8"/>
  <c r="H364" i="8"/>
  <c r="S363" i="8"/>
  <c r="AD360" i="8"/>
  <c r="AG381" i="8" s="1"/>
  <c r="AB360" i="8"/>
  <c r="AA361" i="8"/>
  <c r="AC360" i="8"/>
  <c r="L366" i="8" a="1"/>
  <c r="L366" i="8" s="1"/>
  <c r="T365" i="8"/>
  <c r="U363" i="8"/>
  <c r="X363" i="8" s="1"/>
  <c r="Y363" i="8" s="1"/>
  <c r="R364" i="8"/>
  <c r="Z362" i="7"/>
  <c r="AB360" i="7"/>
  <c r="AD360" i="7"/>
  <c r="AG381" i="7" s="1"/>
  <c r="U363" i="7"/>
  <c r="X363" i="7" s="1"/>
  <c r="Y363" i="7" s="1"/>
  <c r="R364" i="7"/>
  <c r="S363" i="7"/>
  <c r="H364" i="7"/>
  <c r="AC360" i="7"/>
  <c r="AA361" i="7"/>
  <c r="T364" i="7"/>
  <c r="L365" i="7" a="1"/>
  <c r="L365" i="7" s="1"/>
  <c r="Z362" i="6"/>
  <c r="AD360" i="6"/>
  <c r="AG381" i="6" s="1"/>
  <c r="AB360" i="6"/>
  <c r="S363" i="6"/>
  <c r="H364" i="6"/>
  <c r="U363" i="6"/>
  <c r="X363" i="6" s="1"/>
  <c r="Y363" i="6" s="1"/>
  <c r="R364" i="6"/>
  <c r="AC360" i="6"/>
  <c r="AA361" i="6"/>
  <c r="L366" i="6" a="1"/>
  <c r="L366" i="6" s="1"/>
  <c r="T365" i="6"/>
  <c r="Z362" i="5"/>
  <c r="L366" i="5" a="1"/>
  <c r="L366" i="5" s="1"/>
  <c r="T365" i="5"/>
  <c r="AD360" i="5"/>
  <c r="AG381" i="5" s="1"/>
  <c r="AB360" i="5"/>
  <c r="U363" i="5"/>
  <c r="X363" i="5" s="1"/>
  <c r="Y363" i="5" s="1"/>
  <c r="R364" i="5"/>
  <c r="AC360" i="5"/>
  <c r="AA361" i="5"/>
  <c r="S363" i="5"/>
  <c r="H364" i="5"/>
  <c r="Z362" i="4"/>
  <c r="L366" i="4" a="1"/>
  <c r="L366" i="4" s="1"/>
  <c r="T365" i="4"/>
  <c r="AD360" i="4"/>
  <c r="AG381" i="4" s="1"/>
  <c r="AB360" i="4"/>
  <c r="AC360" i="4"/>
  <c r="AA361" i="4"/>
  <c r="S363" i="4"/>
  <c r="H364" i="4"/>
  <c r="R364" i="4"/>
  <c r="U363" i="4"/>
  <c r="X363" i="4" s="1"/>
  <c r="Y363" i="4" s="1"/>
  <c r="Z362" i="1"/>
  <c r="L366" i="1" a="1"/>
  <c r="L366" i="1" s="1"/>
  <c r="T365" i="1"/>
  <c r="AD360" i="1"/>
  <c r="AG381" i="1" s="1"/>
  <c r="AB360" i="1"/>
  <c r="U363" i="1"/>
  <c r="X363" i="1" s="1"/>
  <c r="Y363" i="1" s="1"/>
  <c r="R364" i="1"/>
  <c r="H364" i="1"/>
  <c r="S363" i="1"/>
  <c r="AC360" i="1"/>
  <c r="AA361" i="1"/>
  <c r="Z363" i="11" l="1"/>
  <c r="AD361" i="11"/>
  <c r="AG382" i="11" s="1"/>
  <c r="AB361" i="11"/>
  <c r="U364" i="11"/>
  <c r="X364" i="11" s="1"/>
  <c r="Y364" i="11" s="1"/>
  <c r="R365" i="11"/>
  <c r="L367" i="11" a="1"/>
  <c r="L367" i="11" s="1"/>
  <c r="T366" i="11"/>
  <c r="AC361" i="11"/>
  <c r="AA362" i="11"/>
  <c r="H365" i="11"/>
  <c r="S364" i="11"/>
  <c r="Z363" i="10"/>
  <c r="AD361" i="10"/>
  <c r="AG382" i="10" s="1"/>
  <c r="AB361" i="10"/>
  <c r="L366" i="10" a="1"/>
  <c r="L366" i="10" s="1"/>
  <c r="T365" i="10"/>
  <c r="U364" i="10"/>
  <c r="X364" i="10" s="1"/>
  <c r="Y364" i="10" s="1"/>
  <c r="R365" i="10"/>
  <c r="H365" i="10"/>
  <c r="S364" i="10"/>
  <c r="AC361" i="10"/>
  <c r="AA362" i="10"/>
  <c r="Z363" i="9"/>
  <c r="L366" i="9" a="1"/>
  <c r="L366" i="9" s="1"/>
  <c r="T365" i="9"/>
  <c r="AD361" i="9"/>
  <c r="AG382" i="9" s="1"/>
  <c r="AB361" i="9"/>
  <c r="H365" i="9"/>
  <c r="S364" i="9"/>
  <c r="AC361" i="9"/>
  <c r="AA362" i="9"/>
  <c r="U364" i="9"/>
  <c r="X364" i="9" s="1"/>
  <c r="Y364" i="9" s="1"/>
  <c r="R365" i="9"/>
  <c r="Z363" i="8"/>
  <c r="L367" i="8" a="1"/>
  <c r="L367" i="8" s="1"/>
  <c r="T366" i="8"/>
  <c r="H365" i="8"/>
  <c r="S364" i="8"/>
  <c r="R365" i="8"/>
  <c r="U364" i="8"/>
  <c r="X364" i="8" s="1"/>
  <c r="Y364" i="8" s="1"/>
  <c r="AC361" i="8"/>
  <c r="AA362" i="8"/>
  <c r="AD361" i="8"/>
  <c r="AG382" i="8" s="1"/>
  <c r="AB361" i="8"/>
  <c r="Z363" i="7"/>
  <c r="AD361" i="7"/>
  <c r="AG382" i="7" s="1"/>
  <c r="AB361" i="7"/>
  <c r="U364" i="7"/>
  <c r="X364" i="7" s="1"/>
  <c r="Y364" i="7" s="1"/>
  <c r="R365" i="7"/>
  <c r="AC361" i="7"/>
  <c r="AA362" i="7"/>
  <c r="L366" i="7" a="1"/>
  <c r="L366" i="7" s="1"/>
  <c r="T365" i="7"/>
  <c r="H365" i="7"/>
  <c r="S364" i="7"/>
  <c r="Z363" i="6"/>
  <c r="L367" i="6" a="1"/>
  <c r="L367" i="6" s="1"/>
  <c r="T366" i="6"/>
  <c r="U364" i="6"/>
  <c r="X364" i="6" s="1"/>
  <c r="Y364" i="6" s="1"/>
  <c r="R365" i="6"/>
  <c r="AC361" i="6"/>
  <c r="AA362" i="6"/>
  <c r="AD361" i="6"/>
  <c r="AG382" i="6" s="1"/>
  <c r="AB361" i="6"/>
  <c r="H365" i="6"/>
  <c r="S364" i="6"/>
  <c r="Z363" i="5"/>
  <c r="H365" i="5"/>
  <c r="S364" i="5"/>
  <c r="AD361" i="5"/>
  <c r="AG382" i="5" s="1"/>
  <c r="AB361" i="5"/>
  <c r="U364" i="5"/>
  <c r="X364" i="5" s="1"/>
  <c r="Y364" i="5" s="1"/>
  <c r="R365" i="5"/>
  <c r="AC361" i="5"/>
  <c r="AA362" i="5"/>
  <c r="L367" i="5" a="1"/>
  <c r="L367" i="5" s="1"/>
  <c r="T366" i="5"/>
  <c r="Z363" i="4"/>
  <c r="U364" i="4"/>
  <c r="X364" i="4" s="1"/>
  <c r="Y364" i="4" s="1"/>
  <c r="R365" i="4"/>
  <c r="S364" i="4"/>
  <c r="H365" i="4"/>
  <c r="AD361" i="4"/>
  <c r="AG382" i="4" s="1"/>
  <c r="AB361" i="4"/>
  <c r="AC361" i="4"/>
  <c r="AA362" i="4"/>
  <c r="L367" i="4" a="1"/>
  <c r="L367" i="4" s="1"/>
  <c r="T366" i="4"/>
  <c r="Z363" i="1"/>
  <c r="AD361" i="1"/>
  <c r="AG382" i="1" s="1"/>
  <c r="AB361" i="1"/>
  <c r="U364" i="1"/>
  <c r="X364" i="1" s="1"/>
  <c r="Y364" i="1" s="1"/>
  <c r="R365" i="1"/>
  <c r="H365" i="1"/>
  <c r="S364" i="1"/>
  <c r="L367" i="1" a="1"/>
  <c r="L367" i="1" s="1"/>
  <c r="T366" i="1"/>
  <c r="AC361" i="1"/>
  <c r="AA362" i="1"/>
  <c r="L368" i="11" l="1" a="1"/>
  <c r="L368" i="11" s="1"/>
  <c r="T367" i="11"/>
  <c r="U365" i="11"/>
  <c r="X365" i="11" s="1"/>
  <c r="R366" i="11"/>
  <c r="AD362" i="11"/>
  <c r="AG383" i="11" s="1"/>
  <c r="AB362" i="11"/>
  <c r="H366" i="11"/>
  <c r="S365" i="11"/>
  <c r="AC362" i="11"/>
  <c r="AA363" i="11"/>
  <c r="Y365" i="11"/>
  <c r="Z364" i="11"/>
  <c r="Z364" i="10"/>
  <c r="H366" i="10"/>
  <c r="S365" i="10"/>
  <c r="U365" i="10"/>
  <c r="X365" i="10" s="1"/>
  <c r="Y365" i="10" s="1"/>
  <c r="R366" i="10"/>
  <c r="AD362" i="10"/>
  <c r="AG383" i="10" s="1"/>
  <c r="AB362" i="10"/>
  <c r="L367" i="10" a="1"/>
  <c r="L367" i="10" s="1"/>
  <c r="T366" i="10"/>
  <c r="AC362" i="10"/>
  <c r="AA363" i="10"/>
  <c r="Z364" i="9"/>
  <c r="U365" i="9"/>
  <c r="X365" i="9" s="1"/>
  <c r="Y365" i="9" s="1"/>
  <c r="R366" i="9"/>
  <c r="L367" i="9" a="1"/>
  <c r="L367" i="9" s="1"/>
  <c r="T366" i="9"/>
  <c r="AD362" i="9"/>
  <c r="AG383" i="9" s="1"/>
  <c r="AB362" i="9"/>
  <c r="H366" i="9"/>
  <c r="S365" i="9"/>
  <c r="AC362" i="9"/>
  <c r="AA363" i="9"/>
  <c r="Z364" i="8"/>
  <c r="AD362" i="8"/>
  <c r="AG383" i="8" s="1"/>
  <c r="AB362" i="8"/>
  <c r="L368" i="8" a="1"/>
  <c r="L368" i="8" s="1"/>
  <c r="T367" i="8"/>
  <c r="AC362" i="8"/>
  <c r="AA363" i="8"/>
  <c r="U365" i="8"/>
  <c r="X365" i="8" s="1"/>
  <c r="Y365" i="8" s="1"/>
  <c r="R366" i="8"/>
  <c r="H366" i="8"/>
  <c r="S365" i="8"/>
  <c r="Z364" i="7"/>
  <c r="H366" i="7"/>
  <c r="S365" i="7"/>
  <c r="AD362" i="7"/>
  <c r="AG383" i="7" s="1"/>
  <c r="AB362" i="7"/>
  <c r="L367" i="7" a="1"/>
  <c r="L367" i="7" s="1"/>
  <c r="T366" i="7"/>
  <c r="U365" i="7"/>
  <c r="X365" i="7" s="1"/>
  <c r="Y365" i="7" s="1"/>
  <c r="R366" i="7"/>
  <c r="AC362" i="7"/>
  <c r="AA363" i="7"/>
  <c r="Z364" i="6"/>
  <c r="U365" i="6"/>
  <c r="X365" i="6" s="1"/>
  <c r="Y365" i="6" s="1"/>
  <c r="R366" i="6"/>
  <c r="H366" i="6"/>
  <c r="S365" i="6"/>
  <c r="AD362" i="6"/>
  <c r="AG383" i="6" s="1"/>
  <c r="AB362" i="6"/>
  <c r="AC362" i="6"/>
  <c r="AA363" i="6"/>
  <c r="L368" i="6" a="1"/>
  <c r="L368" i="6" s="1"/>
  <c r="T367" i="6"/>
  <c r="Z364" i="5"/>
  <c r="U365" i="5"/>
  <c r="X365" i="5" s="1"/>
  <c r="Y365" i="5" s="1"/>
  <c r="R366" i="5"/>
  <c r="AD362" i="5"/>
  <c r="AG383" i="5" s="1"/>
  <c r="AB362" i="5"/>
  <c r="L368" i="5" a="1"/>
  <c r="L368" i="5" s="1"/>
  <c r="T367" i="5"/>
  <c r="AC362" i="5"/>
  <c r="AA363" i="5"/>
  <c r="H366" i="5"/>
  <c r="S365" i="5"/>
  <c r="Z364" i="4"/>
  <c r="L368" i="4" a="1"/>
  <c r="L368" i="4" s="1"/>
  <c r="T367" i="4"/>
  <c r="AD362" i="4"/>
  <c r="AG383" i="4" s="1"/>
  <c r="AB362" i="4"/>
  <c r="H366" i="4"/>
  <c r="S365" i="4"/>
  <c r="U365" i="4"/>
  <c r="X365" i="4" s="1"/>
  <c r="Y365" i="4" s="1"/>
  <c r="R366" i="4"/>
  <c r="AC362" i="4"/>
  <c r="AA363" i="4"/>
  <c r="Z364" i="1"/>
  <c r="AD362" i="1"/>
  <c r="AG383" i="1" s="1"/>
  <c r="AB362" i="1"/>
  <c r="H366" i="1"/>
  <c r="S365" i="1"/>
  <c r="U365" i="1"/>
  <c r="X365" i="1" s="1"/>
  <c r="Y365" i="1" s="1"/>
  <c r="R366" i="1"/>
  <c r="AC362" i="1"/>
  <c r="AA363" i="1"/>
  <c r="L368" i="1" a="1"/>
  <c r="L368" i="1" s="1"/>
  <c r="T367" i="1"/>
  <c r="H367" i="11" l="1"/>
  <c r="S366" i="11"/>
  <c r="AD363" i="11"/>
  <c r="AG384" i="11" s="1"/>
  <c r="AB363" i="11"/>
  <c r="Z365" i="11"/>
  <c r="AC363" i="11"/>
  <c r="AA364" i="11"/>
  <c r="U366" i="11"/>
  <c r="X366" i="11" s="1"/>
  <c r="Y366" i="11" s="1"/>
  <c r="R367" i="11"/>
  <c r="L369" i="11" a="1"/>
  <c r="L369" i="11" s="1"/>
  <c r="T368" i="11"/>
  <c r="Z365" i="10"/>
  <c r="AD363" i="10"/>
  <c r="AG384" i="10" s="1"/>
  <c r="AB363" i="10"/>
  <c r="H367" i="10"/>
  <c r="S366" i="10"/>
  <c r="L368" i="10" a="1"/>
  <c r="L368" i="10" s="1"/>
  <c r="T367" i="10"/>
  <c r="AC363" i="10"/>
  <c r="AA364" i="10"/>
  <c r="U366" i="10"/>
  <c r="X366" i="10" s="1"/>
  <c r="Y366" i="10" s="1"/>
  <c r="R367" i="10"/>
  <c r="Z365" i="9"/>
  <c r="AD363" i="9"/>
  <c r="AG384" i="9" s="1"/>
  <c r="AB363" i="9"/>
  <c r="U366" i="9"/>
  <c r="X366" i="9" s="1"/>
  <c r="Y366" i="9" s="1"/>
  <c r="R367" i="9"/>
  <c r="L368" i="9" a="1"/>
  <c r="L368" i="9" s="1"/>
  <c r="T367" i="9"/>
  <c r="AC363" i="9"/>
  <c r="AA364" i="9"/>
  <c r="H367" i="9"/>
  <c r="S366" i="9"/>
  <c r="Z365" i="8"/>
  <c r="U366" i="8"/>
  <c r="X366" i="8" s="1"/>
  <c r="Y366" i="8" s="1"/>
  <c r="R367" i="8"/>
  <c r="AD363" i="8"/>
  <c r="AG384" i="8" s="1"/>
  <c r="AB363" i="8"/>
  <c r="L369" i="8" a="1"/>
  <c r="L369" i="8" s="1"/>
  <c r="T368" i="8"/>
  <c r="AC363" i="8"/>
  <c r="AA364" i="8"/>
  <c r="H367" i="8"/>
  <c r="S366" i="8"/>
  <c r="Z365" i="7"/>
  <c r="U366" i="7"/>
  <c r="X366" i="7" s="1"/>
  <c r="Y366" i="7" s="1"/>
  <c r="R367" i="7"/>
  <c r="AD363" i="7"/>
  <c r="AG384" i="7" s="1"/>
  <c r="AB363" i="7"/>
  <c r="H367" i="7"/>
  <c r="S366" i="7"/>
  <c r="L368" i="7" a="1"/>
  <c r="L368" i="7" s="1"/>
  <c r="T367" i="7"/>
  <c r="AC363" i="7"/>
  <c r="AA364" i="7"/>
  <c r="Z365" i="6"/>
  <c r="L369" i="6" a="1"/>
  <c r="L369" i="6" s="1"/>
  <c r="T368" i="6"/>
  <c r="U366" i="6"/>
  <c r="X366" i="6" s="1"/>
  <c r="Y366" i="6" s="1"/>
  <c r="R367" i="6"/>
  <c r="AC363" i="6"/>
  <c r="AA364" i="6"/>
  <c r="AD363" i="6"/>
  <c r="AG384" i="6" s="1"/>
  <c r="AB363" i="6"/>
  <c r="H367" i="6"/>
  <c r="S366" i="6"/>
  <c r="Z365" i="5"/>
  <c r="AD363" i="5"/>
  <c r="AG384" i="5" s="1"/>
  <c r="AB363" i="5"/>
  <c r="L369" i="5" a="1"/>
  <c r="L369" i="5" s="1"/>
  <c r="T368" i="5"/>
  <c r="U366" i="5"/>
  <c r="X366" i="5" s="1"/>
  <c r="Y366" i="5" s="1"/>
  <c r="R367" i="5"/>
  <c r="AC363" i="5"/>
  <c r="AA364" i="5"/>
  <c r="H367" i="5"/>
  <c r="S366" i="5"/>
  <c r="Z365" i="4"/>
  <c r="U366" i="4"/>
  <c r="X366" i="4" s="1"/>
  <c r="Y366" i="4" s="1"/>
  <c r="R367" i="4"/>
  <c r="AD363" i="4"/>
  <c r="AG384" i="4" s="1"/>
  <c r="AB363" i="4"/>
  <c r="H367" i="4"/>
  <c r="S366" i="4"/>
  <c r="AC363" i="4"/>
  <c r="AA364" i="4"/>
  <c r="L369" i="4" a="1"/>
  <c r="L369" i="4" s="1"/>
  <c r="T368" i="4"/>
  <c r="Z365" i="1"/>
  <c r="AD363" i="1"/>
  <c r="AG384" i="1" s="1"/>
  <c r="AB363" i="1"/>
  <c r="U366" i="1"/>
  <c r="X366" i="1" s="1"/>
  <c r="Y366" i="1" s="1"/>
  <c r="R367" i="1"/>
  <c r="L369" i="1" a="1"/>
  <c r="L369" i="1" s="1"/>
  <c r="T368" i="1"/>
  <c r="H367" i="1"/>
  <c r="S366" i="1"/>
  <c r="AC363" i="1"/>
  <c r="AA364" i="1"/>
  <c r="Z366" i="11" l="1"/>
  <c r="L370" i="11" a="1"/>
  <c r="L370" i="11" s="1"/>
  <c r="T369" i="11"/>
  <c r="U367" i="11"/>
  <c r="X367" i="11" s="1"/>
  <c r="Y367" i="11" s="1"/>
  <c r="R368" i="11"/>
  <c r="AD364" i="11"/>
  <c r="AG385" i="11" s="1"/>
  <c r="AB1" i="3" s="1" a="1"/>
  <c r="AB1" i="3" s="1"/>
  <c r="AB364" i="11"/>
  <c r="AC364" i="11"/>
  <c r="AA365" i="11"/>
  <c r="H368" i="11"/>
  <c r="S367" i="11"/>
  <c r="Z366" i="10"/>
  <c r="U367" i="10"/>
  <c r="X367" i="10" s="1"/>
  <c r="Y367" i="10" s="1"/>
  <c r="R368" i="10"/>
  <c r="AD364" i="10"/>
  <c r="AG385" i="10" s="1"/>
  <c r="Y1" i="3" s="1" a="1"/>
  <c r="Y1" i="3" s="1"/>
  <c r="AB364" i="10"/>
  <c r="AC364" i="10"/>
  <c r="AA365" i="10"/>
  <c r="L369" i="10" a="1"/>
  <c r="L369" i="10" s="1"/>
  <c r="T368" i="10"/>
  <c r="H368" i="10"/>
  <c r="S367" i="10"/>
  <c r="Z366" i="9"/>
  <c r="H368" i="9"/>
  <c r="S367" i="9"/>
  <c r="U367" i="9"/>
  <c r="X367" i="9" s="1"/>
  <c r="Y367" i="9" s="1"/>
  <c r="R368" i="9"/>
  <c r="AD364" i="9"/>
  <c r="AG385" i="9" s="1"/>
  <c r="V1" i="3" s="1" a="1"/>
  <c r="V1" i="3" s="1"/>
  <c r="AB364" i="9"/>
  <c r="AC364" i="9"/>
  <c r="AA365" i="9"/>
  <c r="L369" i="9" a="1"/>
  <c r="L369" i="9" s="1"/>
  <c r="T368" i="9"/>
  <c r="Z366" i="8"/>
  <c r="H368" i="8"/>
  <c r="S367" i="8"/>
  <c r="U367" i="8"/>
  <c r="X367" i="8" s="1"/>
  <c r="Y367" i="8" s="1"/>
  <c r="R368" i="8"/>
  <c r="L370" i="8" a="1"/>
  <c r="L370" i="8" s="1"/>
  <c r="T369" i="8"/>
  <c r="AC364" i="8"/>
  <c r="AA365" i="8"/>
  <c r="AD364" i="8"/>
  <c r="AG385" i="8" s="1"/>
  <c r="S1" i="3" s="1" a="1"/>
  <c r="S1" i="3" s="1"/>
  <c r="AB364" i="8"/>
  <c r="Z366" i="7"/>
  <c r="AD364" i="7"/>
  <c r="AG385" i="7" s="1"/>
  <c r="P1" i="3" s="1" a="1"/>
  <c r="P1" i="3" s="1"/>
  <c r="AB364" i="7"/>
  <c r="L369" i="7" a="1"/>
  <c r="L369" i="7" s="1"/>
  <c r="T368" i="7"/>
  <c r="H368" i="7"/>
  <c r="S367" i="7"/>
  <c r="U367" i="7"/>
  <c r="X367" i="7" s="1"/>
  <c r="Y367" i="7" s="1"/>
  <c r="R368" i="7"/>
  <c r="AC364" i="7"/>
  <c r="AA365" i="7"/>
  <c r="Z366" i="6"/>
  <c r="H368" i="6"/>
  <c r="S367" i="6"/>
  <c r="U367" i="6"/>
  <c r="X367" i="6" s="1"/>
  <c r="Y367" i="6" s="1"/>
  <c r="R368" i="6"/>
  <c r="AD364" i="6"/>
  <c r="AG385" i="6" s="1"/>
  <c r="M1" i="3" s="1" a="1"/>
  <c r="M1" i="3" s="1"/>
  <c r="AB364" i="6"/>
  <c r="AC364" i="6"/>
  <c r="AA365" i="6"/>
  <c r="L370" i="6" a="1"/>
  <c r="L370" i="6" s="1"/>
  <c r="T369" i="6"/>
  <c r="Z366" i="5"/>
  <c r="AD364" i="5"/>
  <c r="AG385" i="5" s="1"/>
  <c r="J1" i="3" s="1" a="1"/>
  <c r="J1" i="3" s="1"/>
  <c r="AB364" i="5"/>
  <c r="U367" i="5"/>
  <c r="X367" i="5" s="1"/>
  <c r="Y367" i="5" s="1"/>
  <c r="R368" i="5"/>
  <c r="H368" i="5"/>
  <c r="S367" i="5"/>
  <c r="AC364" i="5"/>
  <c r="AA365" i="5"/>
  <c r="L370" i="5" a="1"/>
  <c r="L370" i="5" s="1"/>
  <c r="T369" i="5"/>
  <c r="Z366" i="4"/>
  <c r="H368" i="4"/>
  <c r="S367" i="4"/>
  <c r="L370" i="4" a="1"/>
  <c r="L370" i="4" s="1"/>
  <c r="T369" i="4"/>
  <c r="U367" i="4"/>
  <c r="X367" i="4" s="1"/>
  <c r="Y367" i="4" s="1"/>
  <c r="R368" i="4"/>
  <c r="AC364" i="4"/>
  <c r="AA365" i="4"/>
  <c r="AD364" i="4"/>
  <c r="AG385" i="4" s="1"/>
  <c r="G1" i="3" s="1" a="1"/>
  <c r="G1" i="3" s="1"/>
  <c r="AB364" i="4"/>
  <c r="Z366" i="1"/>
  <c r="U367" i="1"/>
  <c r="X367" i="1" s="1"/>
  <c r="Y367" i="1" s="1"/>
  <c r="R368" i="1"/>
  <c r="L370" i="1" a="1"/>
  <c r="L370" i="1" s="1"/>
  <c r="T369" i="1"/>
  <c r="AD364" i="1"/>
  <c r="AG385" i="1" s="1"/>
  <c r="AB364" i="1"/>
  <c r="H368" i="1"/>
  <c r="S367" i="1"/>
  <c r="AA365" i="1"/>
  <c r="AC364" i="1"/>
  <c r="Z367" i="11" l="1"/>
  <c r="R369" i="11"/>
  <c r="U368" i="11"/>
  <c r="X368" i="11" s="1"/>
  <c r="Y368" i="11" s="1"/>
  <c r="AB365" i="11"/>
  <c r="AD365" i="11"/>
  <c r="T370" i="11"/>
  <c r="L371" i="11" a="1"/>
  <c r="L371" i="11" s="1"/>
  <c r="AA366" i="11"/>
  <c r="AC365" i="11"/>
  <c r="H369" i="11"/>
  <c r="S368" i="11"/>
  <c r="Z367" i="10"/>
  <c r="H369" i="10"/>
  <c r="S368" i="10"/>
  <c r="R369" i="10"/>
  <c r="U368" i="10"/>
  <c r="X368" i="10" s="1"/>
  <c r="Y368" i="10" s="1"/>
  <c r="L370" i="10" a="1"/>
  <c r="L370" i="10" s="1"/>
  <c r="T369" i="10"/>
  <c r="AA366" i="10"/>
  <c r="AC365" i="10"/>
  <c r="AB365" i="10"/>
  <c r="AD365" i="10"/>
  <c r="Z367" i="9"/>
  <c r="L370" i="9" a="1"/>
  <c r="L370" i="9" s="1"/>
  <c r="T369" i="9"/>
  <c r="H369" i="9"/>
  <c r="S368" i="9"/>
  <c r="AD365" i="9"/>
  <c r="AB365" i="9"/>
  <c r="AA366" i="9"/>
  <c r="AC365" i="9"/>
  <c r="R369" i="9"/>
  <c r="U368" i="9"/>
  <c r="X368" i="9" s="1"/>
  <c r="Y368" i="9" s="1"/>
  <c r="Z367" i="8"/>
  <c r="T370" i="8"/>
  <c r="L371" i="8" a="1"/>
  <c r="L371" i="8" s="1"/>
  <c r="H369" i="8"/>
  <c r="S368" i="8"/>
  <c r="AA366" i="8"/>
  <c r="AC365" i="8"/>
  <c r="AD365" i="8"/>
  <c r="AB365" i="8"/>
  <c r="R369" i="8"/>
  <c r="U368" i="8"/>
  <c r="X368" i="8" s="1"/>
  <c r="Y368" i="8" s="1"/>
  <c r="Z367" i="7"/>
  <c r="AD365" i="7"/>
  <c r="AB365" i="7"/>
  <c r="R369" i="7"/>
  <c r="U368" i="7"/>
  <c r="X368" i="7" s="1"/>
  <c r="Y368" i="7" s="1"/>
  <c r="H369" i="7"/>
  <c r="S368" i="7"/>
  <c r="AA366" i="7"/>
  <c r="AC365" i="7"/>
  <c r="L370" i="7" a="1"/>
  <c r="L370" i="7" s="1"/>
  <c r="T369" i="7"/>
  <c r="Z367" i="6"/>
  <c r="T370" i="6"/>
  <c r="L371" i="6" a="1"/>
  <c r="L371" i="6" s="1"/>
  <c r="R369" i="6"/>
  <c r="U368" i="6"/>
  <c r="X368" i="6" s="1"/>
  <c r="Y368" i="6" s="1"/>
  <c r="AA366" i="6"/>
  <c r="AC365" i="6"/>
  <c r="AD365" i="6"/>
  <c r="AB365" i="6"/>
  <c r="H369" i="6"/>
  <c r="S368" i="6"/>
  <c r="Z367" i="5"/>
  <c r="T370" i="5"/>
  <c r="L371" i="5" a="1"/>
  <c r="L371" i="5" s="1"/>
  <c r="AD365" i="5"/>
  <c r="AB365" i="5"/>
  <c r="R369" i="5"/>
  <c r="U368" i="5"/>
  <c r="X368" i="5" s="1"/>
  <c r="Y368" i="5" s="1"/>
  <c r="AA366" i="5"/>
  <c r="AC365" i="5"/>
  <c r="H369" i="5"/>
  <c r="S368" i="5"/>
  <c r="Z367" i="4"/>
  <c r="AD365" i="4"/>
  <c r="AB365" i="4"/>
  <c r="H369" i="4"/>
  <c r="S368" i="4"/>
  <c r="T370" i="4"/>
  <c r="L371" i="4" a="1"/>
  <c r="L371" i="4" s="1"/>
  <c r="R369" i="4"/>
  <c r="U368" i="4"/>
  <c r="X368" i="4" s="1"/>
  <c r="Y368" i="4" s="1"/>
  <c r="AC365" i="4"/>
  <c r="AA366" i="4"/>
  <c r="Z367" i="1"/>
  <c r="AD365" i="1"/>
  <c r="AB365" i="1"/>
  <c r="H369" i="1"/>
  <c r="S368" i="1"/>
  <c r="R369" i="1"/>
  <c r="U368" i="1"/>
  <c r="X368" i="1" s="1"/>
  <c r="Y368" i="1" s="1"/>
  <c r="T370" i="1"/>
  <c r="L371" i="1" a="1"/>
  <c r="L371" i="1" s="1"/>
  <c r="AA366" i="1"/>
  <c r="AC365" i="1"/>
  <c r="Z368" i="11" l="1"/>
  <c r="H370" i="11"/>
  <c r="S369" i="11"/>
  <c r="T371" i="11"/>
  <c r="L372" i="11" a="1"/>
  <c r="L372" i="11" s="1"/>
  <c r="R370" i="11"/>
  <c r="U369" i="11"/>
  <c r="X369" i="11" s="1"/>
  <c r="Y369" i="11" s="1"/>
  <c r="AB366" i="11"/>
  <c r="AD366" i="11"/>
  <c r="AA367" i="11"/>
  <c r="AC366" i="11"/>
  <c r="Z368" i="10"/>
  <c r="H370" i="10"/>
  <c r="S369" i="10"/>
  <c r="AB366" i="10"/>
  <c r="AD366" i="10"/>
  <c r="AA367" i="10"/>
  <c r="AC366" i="10"/>
  <c r="T370" i="10"/>
  <c r="L371" i="10" a="1"/>
  <c r="L371" i="10" s="1"/>
  <c r="R370" i="10"/>
  <c r="U369" i="10"/>
  <c r="X369" i="10" s="1"/>
  <c r="Y369" i="10" s="1"/>
  <c r="Z368" i="9"/>
  <c r="T370" i="9"/>
  <c r="L371" i="9" a="1"/>
  <c r="L371" i="9" s="1"/>
  <c r="R370" i="9"/>
  <c r="U369" i="9"/>
  <c r="X369" i="9" s="1"/>
  <c r="Y369" i="9" s="1"/>
  <c r="AB366" i="9"/>
  <c r="AD366" i="9"/>
  <c r="H370" i="9"/>
  <c r="S369" i="9"/>
  <c r="AA367" i="9"/>
  <c r="AC366" i="9"/>
  <c r="Z368" i="8"/>
  <c r="T371" i="8"/>
  <c r="L372" i="8" a="1"/>
  <c r="L372" i="8" s="1"/>
  <c r="AB366" i="8"/>
  <c r="AD366" i="8"/>
  <c r="AA367" i="8"/>
  <c r="AC366" i="8"/>
  <c r="R370" i="8"/>
  <c r="U369" i="8"/>
  <c r="X369" i="8" s="1"/>
  <c r="Y369" i="8" s="1"/>
  <c r="H370" i="8"/>
  <c r="S369" i="8"/>
  <c r="Z368" i="7"/>
  <c r="T370" i="7"/>
  <c r="L371" i="7" a="1"/>
  <c r="L371" i="7" s="1"/>
  <c r="AB366" i="7"/>
  <c r="AD366" i="7"/>
  <c r="H370" i="7"/>
  <c r="S369" i="7"/>
  <c r="R370" i="7"/>
  <c r="U369" i="7"/>
  <c r="X369" i="7" s="1"/>
  <c r="Y369" i="7" s="1"/>
  <c r="AA367" i="7"/>
  <c r="AC366" i="7"/>
  <c r="Z368" i="6"/>
  <c r="H370" i="6"/>
  <c r="S369" i="6"/>
  <c r="AB366" i="6"/>
  <c r="AD366" i="6"/>
  <c r="T371" i="6"/>
  <c r="L372" i="6" a="1"/>
  <c r="L372" i="6" s="1"/>
  <c r="AA367" i="6"/>
  <c r="AC366" i="6"/>
  <c r="R370" i="6"/>
  <c r="U369" i="6"/>
  <c r="X369" i="6" s="1"/>
  <c r="Y369" i="6" s="1"/>
  <c r="Z368" i="5"/>
  <c r="H370" i="5"/>
  <c r="S369" i="5"/>
  <c r="AB366" i="5"/>
  <c r="AD366" i="5"/>
  <c r="R370" i="5"/>
  <c r="U369" i="5"/>
  <c r="X369" i="5" s="1"/>
  <c r="Y369" i="5" s="1"/>
  <c r="AA367" i="5"/>
  <c r="AC366" i="5"/>
  <c r="T371" i="5"/>
  <c r="L372" i="5" a="1"/>
  <c r="L372" i="5" s="1"/>
  <c r="Z368" i="4"/>
  <c r="AB366" i="4"/>
  <c r="AD366" i="4"/>
  <c r="T371" i="4"/>
  <c r="L372" i="4" a="1"/>
  <c r="L372" i="4" s="1"/>
  <c r="H370" i="4"/>
  <c r="S369" i="4"/>
  <c r="AA367" i="4"/>
  <c r="AC366" i="4"/>
  <c r="R370" i="4"/>
  <c r="U369" i="4"/>
  <c r="X369" i="4" s="1"/>
  <c r="Y369" i="4" s="1"/>
  <c r="Z368" i="1"/>
  <c r="T371" i="1"/>
  <c r="L372" i="1" a="1"/>
  <c r="L372" i="1" s="1"/>
  <c r="AB366" i="1"/>
  <c r="AD366" i="1"/>
  <c r="R370" i="1"/>
  <c r="U369" i="1"/>
  <c r="X369" i="1" s="1"/>
  <c r="Y369" i="1" s="1"/>
  <c r="S369" i="1"/>
  <c r="H370" i="1"/>
  <c r="AC366" i="1"/>
  <c r="AA367" i="1"/>
  <c r="Z369" i="11" l="1"/>
  <c r="AD367" i="11"/>
  <c r="AB367" i="11"/>
  <c r="R371" i="11"/>
  <c r="U370" i="11"/>
  <c r="X370" i="11" s="1"/>
  <c r="Y370" i="11" s="1"/>
  <c r="S370" i="11"/>
  <c r="H371" i="11"/>
  <c r="T372" i="11"/>
  <c r="L373" i="11" a="1"/>
  <c r="L373" i="11" s="1"/>
  <c r="AC367" i="11"/>
  <c r="AA368" i="11"/>
  <c r="Z369" i="10"/>
  <c r="R371" i="10"/>
  <c r="U370" i="10"/>
  <c r="X370" i="10" s="1"/>
  <c r="Y370" i="10" s="1"/>
  <c r="AD367" i="10"/>
  <c r="AB367" i="10"/>
  <c r="S370" i="10"/>
  <c r="H371" i="10"/>
  <c r="T371" i="10"/>
  <c r="L372" i="10" a="1"/>
  <c r="L372" i="10" s="1"/>
  <c r="AC367" i="10"/>
  <c r="AA368" i="10"/>
  <c r="Z369" i="9"/>
  <c r="AD367" i="9"/>
  <c r="AB367" i="9"/>
  <c r="S370" i="9"/>
  <c r="H371" i="9"/>
  <c r="T371" i="9"/>
  <c r="L372" i="9" a="1"/>
  <c r="L372" i="9" s="1"/>
  <c r="AC367" i="9"/>
  <c r="AA368" i="9"/>
  <c r="R371" i="9"/>
  <c r="U370" i="9"/>
  <c r="X370" i="9" s="1"/>
  <c r="Y370" i="9" s="1"/>
  <c r="Z369" i="8"/>
  <c r="T372" i="8"/>
  <c r="L373" i="8" a="1"/>
  <c r="L373" i="8" s="1"/>
  <c r="S370" i="8"/>
  <c r="H371" i="8"/>
  <c r="R371" i="8"/>
  <c r="U370" i="8"/>
  <c r="X370" i="8" s="1"/>
  <c r="Y370" i="8" s="1"/>
  <c r="AC367" i="8"/>
  <c r="AA368" i="8"/>
  <c r="AD367" i="8"/>
  <c r="AB367" i="8"/>
  <c r="Z369" i="7"/>
  <c r="AD367" i="7"/>
  <c r="AB367" i="7"/>
  <c r="R371" i="7"/>
  <c r="U370" i="7"/>
  <c r="X370" i="7" s="1"/>
  <c r="Y370" i="7" s="1"/>
  <c r="S370" i="7"/>
  <c r="H371" i="7"/>
  <c r="AC367" i="7"/>
  <c r="AA368" i="7"/>
  <c r="T371" i="7"/>
  <c r="L372" i="7" a="1"/>
  <c r="L372" i="7" s="1"/>
  <c r="Z369" i="6"/>
  <c r="R371" i="6"/>
  <c r="U370" i="6"/>
  <c r="X370" i="6" s="1"/>
  <c r="Y370" i="6" s="1"/>
  <c r="AD367" i="6"/>
  <c r="AB367" i="6"/>
  <c r="AC367" i="6"/>
  <c r="AA368" i="6"/>
  <c r="T372" i="6"/>
  <c r="L373" i="6" a="1"/>
  <c r="L373" i="6" s="1"/>
  <c r="S370" i="6"/>
  <c r="H371" i="6"/>
  <c r="Z369" i="5"/>
  <c r="T372" i="5"/>
  <c r="L373" i="5" a="1"/>
  <c r="L373" i="5" s="1"/>
  <c r="AD367" i="5"/>
  <c r="AB367" i="5"/>
  <c r="R371" i="5"/>
  <c r="U370" i="5"/>
  <c r="X370" i="5" s="1"/>
  <c r="Y370" i="5" s="1"/>
  <c r="S370" i="5"/>
  <c r="H371" i="5"/>
  <c r="AC367" i="5"/>
  <c r="AA368" i="5"/>
  <c r="Z369" i="4"/>
  <c r="R371" i="4"/>
  <c r="U370" i="4"/>
  <c r="X370" i="4" s="1"/>
  <c r="Y370" i="4" s="1"/>
  <c r="H371" i="4"/>
  <c r="S370" i="4"/>
  <c r="AD367" i="4"/>
  <c r="AB367" i="4"/>
  <c r="AA368" i="4"/>
  <c r="AC367" i="4"/>
  <c r="T372" i="4"/>
  <c r="L373" i="4" a="1"/>
  <c r="L373" i="4" s="1"/>
  <c r="Z369" i="1"/>
  <c r="AD367" i="1"/>
  <c r="AB367" i="1"/>
  <c r="T372" i="1"/>
  <c r="L373" i="1" a="1"/>
  <c r="L373" i="1" s="1"/>
  <c r="S370" i="1"/>
  <c r="H371" i="1"/>
  <c r="U370" i="1"/>
  <c r="X370" i="1" s="1"/>
  <c r="Y370" i="1" s="1"/>
  <c r="R371" i="1"/>
  <c r="AC367" i="1"/>
  <c r="AA368" i="1"/>
  <c r="Z370" i="11" l="1"/>
  <c r="U371" i="11"/>
  <c r="X371" i="11" s="1"/>
  <c r="Y371" i="11" s="1"/>
  <c r="R372" i="11"/>
  <c r="L374" i="11" a="1"/>
  <c r="L374" i="11" s="1"/>
  <c r="T373" i="11"/>
  <c r="S371" i="11"/>
  <c r="H372" i="11"/>
  <c r="AC368" i="11"/>
  <c r="AA369" i="11"/>
  <c r="AD368" i="11"/>
  <c r="AB368" i="11"/>
  <c r="Z370" i="10"/>
  <c r="AD368" i="10"/>
  <c r="AB368" i="10"/>
  <c r="T372" i="10"/>
  <c r="L373" i="10" a="1"/>
  <c r="L373" i="10" s="1"/>
  <c r="U371" i="10"/>
  <c r="X371" i="10" s="1"/>
  <c r="Y371" i="10" s="1"/>
  <c r="R372" i="10"/>
  <c r="AC368" i="10"/>
  <c r="AA369" i="10"/>
  <c r="S371" i="10"/>
  <c r="H372" i="10"/>
  <c r="Z370" i="9"/>
  <c r="U371" i="9"/>
  <c r="X371" i="9" s="1"/>
  <c r="Y371" i="9" s="1"/>
  <c r="R372" i="9"/>
  <c r="AD368" i="9"/>
  <c r="AB368" i="9"/>
  <c r="S371" i="9"/>
  <c r="H372" i="9"/>
  <c r="AC368" i="9"/>
  <c r="AA369" i="9"/>
  <c r="T372" i="9"/>
  <c r="L373" i="9" a="1"/>
  <c r="L373" i="9" s="1"/>
  <c r="Z370" i="8"/>
  <c r="L374" i="8" a="1"/>
  <c r="L374" i="8" s="1"/>
  <c r="T373" i="8"/>
  <c r="AD368" i="8"/>
  <c r="AB368" i="8"/>
  <c r="S371" i="8"/>
  <c r="H372" i="8"/>
  <c r="AC368" i="8"/>
  <c r="AA369" i="8"/>
  <c r="U371" i="8"/>
  <c r="X371" i="8" s="1"/>
  <c r="Y371" i="8" s="1"/>
  <c r="R372" i="8"/>
  <c r="Z370" i="7"/>
  <c r="T372" i="7"/>
  <c r="L373" i="7" a="1"/>
  <c r="L373" i="7" s="1"/>
  <c r="U371" i="7"/>
  <c r="X371" i="7" s="1"/>
  <c r="Y371" i="7" s="1"/>
  <c r="R372" i="7"/>
  <c r="AC368" i="7"/>
  <c r="AA369" i="7"/>
  <c r="AD368" i="7"/>
  <c r="AB368" i="7"/>
  <c r="S371" i="7"/>
  <c r="H372" i="7"/>
  <c r="Z370" i="6"/>
  <c r="S371" i="6"/>
  <c r="H372" i="6"/>
  <c r="AD368" i="6"/>
  <c r="AB368" i="6"/>
  <c r="AC368" i="6"/>
  <c r="AA369" i="6"/>
  <c r="L374" i="6" a="1"/>
  <c r="L374" i="6" s="1"/>
  <c r="T373" i="6"/>
  <c r="U371" i="6"/>
  <c r="X371" i="6" s="1"/>
  <c r="Y371" i="6" s="1"/>
  <c r="R372" i="6"/>
  <c r="Z370" i="5"/>
  <c r="S371" i="5"/>
  <c r="H372" i="5"/>
  <c r="U371" i="5"/>
  <c r="X371" i="5" s="1"/>
  <c r="Y371" i="5" s="1"/>
  <c r="R372" i="5"/>
  <c r="AD368" i="5"/>
  <c r="AB368" i="5"/>
  <c r="AC368" i="5"/>
  <c r="AA369" i="5"/>
  <c r="L374" i="5" a="1"/>
  <c r="L374" i="5" s="1"/>
  <c r="T373" i="5"/>
  <c r="Z370" i="4"/>
  <c r="L374" i="4" a="1"/>
  <c r="L374" i="4" s="1"/>
  <c r="T373" i="4"/>
  <c r="AD368" i="4"/>
  <c r="AB368" i="4"/>
  <c r="S371" i="4"/>
  <c r="H372" i="4"/>
  <c r="AC368" i="4"/>
  <c r="AA369" i="4"/>
  <c r="R372" i="4"/>
  <c r="U371" i="4"/>
  <c r="X371" i="4" s="1"/>
  <c r="Y371" i="4" s="1"/>
  <c r="Z370" i="1"/>
  <c r="AD368" i="1"/>
  <c r="AB368" i="1"/>
  <c r="H372" i="1"/>
  <c r="S371" i="1"/>
  <c r="L374" i="1" a="1"/>
  <c r="L374" i="1" s="1"/>
  <c r="T373" i="1"/>
  <c r="U371" i="1"/>
  <c r="X371" i="1" s="1"/>
  <c r="Y371" i="1" s="1"/>
  <c r="R372" i="1"/>
  <c r="AC368" i="1"/>
  <c r="AA369" i="1"/>
  <c r="Z371" i="11" l="1"/>
  <c r="L375" i="11" a="1"/>
  <c r="L375" i="11" s="1"/>
  <c r="T374" i="11"/>
  <c r="U372" i="11"/>
  <c r="X372" i="11" s="1"/>
  <c r="Y372" i="11" s="1"/>
  <c r="R373" i="11"/>
  <c r="AD369" i="11"/>
  <c r="AB369" i="11"/>
  <c r="H373" i="11"/>
  <c r="S372" i="11"/>
  <c r="AC369" i="11"/>
  <c r="AA370" i="11"/>
  <c r="Z371" i="10"/>
  <c r="H373" i="10"/>
  <c r="S372" i="10"/>
  <c r="L374" i="10" a="1"/>
  <c r="L374" i="10" s="1"/>
  <c r="T373" i="10"/>
  <c r="AC369" i="10"/>
  <c r="AA370" i="10"/>
  <c r="AD369" i="10"/>
  <c r="AB369" i="10"/>
  <c r="U372" i="10"/>
  <c r="X372" i="10" s="1"/>
  <c r="Y372" i="10" s="1"/>
  <c r="R373" i="10"/>
  <c r="Z371" i="9"/>
  <c r="L374" i="9" a="1"/>
  <c r="L374" i="9" s="1"/>
  <c r="T373" i="9"/>
  <c r="H373" i="9"/>
  <c r="S372" i="9"/>
  <c r="AC369" i="9"/>
  <c r="AA370" i="9"/>
  <c r="AD369" i="9"/>
  <c r="AB369" i="9"/>
  <c r="U372" i="9"/>
  <c r="X372" i="9" s="1"/>
  <c r="Y372" i="9" s="1"/>
  <c r="R373" i="9"/>
  <c r="Z371" i="8"/>
  <c r="U372" i="8"/>
  <c r="X372" i="8" s="1"/>
  <c r="Y372" i="8" s="1"/>
  <c r="R373" i="8"/>
  <c r="H373" i="8"/>
  <c r="S372" i="8"/>
  <c r="AD369" i="8"/>
  <c r="AB369" i="8"/>
  <c r="AC369" i="8"/>
  <c r="AA370" i="8"/>
  <c r="L375" i="8" a="1"/>
  <c r="L375" i="8" s="1"/>
  <c r="T374" i="8"/>
  <c r="Z371" i="7"/>
  <c r="H373" i="7"/>
  <c r="S372" i="7"/>
  <c r="AD369" i="7"/>
  <c r="AB369" i="7"/>
  <c r="U372" i="7"/>
  <c r="X372" i="7" s="1"/>
  <c r="Y372" i="7" s="1"/>
  <c r="R373" i="7"/>
  <c r="AC369" i="7"/>
  <c r="AA370" i="7"/>
  <c r="L374" i="7" a="1"/>
  <c r="L374" i="7" s="1"/>
  <c r="T373" i="7"/>
  <c r="Z371" i="6"/>
  <c r="L375" i="6" a="1"/>
  <c r="L375" i="6" s="1"/>
  <c r="T374" i="6"/>
  <c r="AD369" i="6"/>
  <c r="AB369" i="6"/>
  <c r="H373" i="6"/>
  <c r="S372" i="6"/>
  <c r="AC369" i="6"/>
  <c r="AA370" i="6"/>
  <c r="U372" i="6"/>
  <c r="X372" i="6" s="1"/>
  <c r="Y372" i="6" s="1"/>
  <c r="R373" i="6"/>
  <c r="Z371" i="5"/>
  <c r="AD369" i="5"/>
  <c r="AB369" i="5"/>
  <c r="AC369" i="5"/>
  <c r="AA370" i="5"/>
  <c r="L375" i="5" a="1"/>
  <c r="L375" i="5" s="1"/>
  <c r="T374" i="5"/>
  <c r="U372" i="5"/>
  <c r="X372" i="5" s="1"/>
  <c r="Y372" i="5" s="1"/>
  <c r="R373" i="5"/>
  <c r="H373" i="5"/>
  <c r="S372" i="5"/>
  <c r="Z371" i="4"/>
  <c r="L375" i="4" a="1"/>
  <c r="L375" i="4" s="1"/>
  <c r="T374" i="4"/>
  <c r="AD369" i="4"/>
  <c r="AB369" i="4"/>
  <c r="AC369" i="4"/>
  <c r="AA370" i="4"/>
  <c r="U372" i="4"/>
  <c r="X372" i="4" s="1"/>
  <c r="Y372" i="4" s="1"/>
  <c r="R373" i="4"/>
  <c r="S372" i="4"/>
  <c r="H373" i="4"/>
  <c r="Z371" i="1"/>
  <c r="U372" i="1"/>
  <c r="X372" i="1" s="1"/>
  <c r="Y372" i="1" s="1"/>
  <c r="R373" i="1"/>
  <c r="AD369" i="1"/>
  <c r="AB369" i="1"/>
  <c r="H373" i="1"/>
  <c r="S372" i="1"/>
  <c r="L375" i="1" a="1"/>
  <c r="L375" i="1" s="1"/>
  <c r="T374" i="1"/>
  <c r="AC369" i="1"/>
  <c r="AA370" i="1"/>
  <c r="Z372" i="11" l="1"/>
  <c r="AD370" i="11"/>
  <c r="AB370" i="11"/>
  <c r="U373" i="11"/>
  <c r="X373" i="11" s="1"/>
  <c r="Y373" i="11" s="1"/>
  <c r="R374" i="11"/>
  <c r="L376" i="11" a="1"/>
  <c r="L376" i="11" s="1"/>
  <c r="T375" i="11"/>
  <c r="H374" i="11"/>
  <c r="S373" i="11"/>
  <c r="AC370" i="11"/>
  <c r="AA371" i="11"/>
  <c r="Z372" i="10"/>
  <c r="U373" i="10"/>
  <c r="X373" i="10" s="1"/>
  <c r="Y373" i="10" s="1"/>
  <c r="R374" i="10"/>
  <c r="AD370" i="10"/>
  <c r="AB370" i="10"/>
  <c r="H374" i="10"/>
  <c r="S373" i="10"/>
  <c r="L375" i="10" a="1"/>
  <c r="L375" i="10" s="1"/>
  <c r="T374" i="10"/>
  <c r="AC370" i="10"/>
  <c r="AA371" i="10"/>
  <c r="Z372" i="9"/>
  <c r="U373" i="9"/>
  <c r="X373" i="9" s="1"/>
  <c r="Y373" i="9" s="1"/>
  <c r="R374" i="9"/>
  <c r="H374" i="9"/>
  <c r="S373" i="9"/>
  <c r="L375" i="9" a="1"/>
  <c r="L375" i="9" s="1"/>
  <c r="T374" i="9"/>
  <c r="AD370" i="9"/>
  <c r="AB370" i="9"/>
  <c r="AC370" i="9"/>
  <c r="AA371" i="9"/>
  <c r="Z372" i="8"/>
  <c r="AD370" i="8"/>
  <c r="AB370" i="8"/>
  <c r="U373" i="8"/>
  <c r="X373" i="8" s="1"/>
  <c r="Y373" i="8" s="1"/>
  <c r="R374" i="8"/>
  <c r="H374" i="8"/>
  <c r="S373" i="8"/>
  <c r="AC370" i="8"/>
  <c r="AA371" i="8"/>
  <c r="L376" i="8" a="1"/>
  <c r="L376" i="8" s="1"/>
  <c r="T375" i="8"/>
  <c r="Z372" i="7"/>
  <c r="H374" i="7"/>
  <c r="S373" i="7"/>
  <c r="L375" i="7" a="1"/>
  <c r="L375" i="7" s="1"/>
  <c r="T374" i="7"/>
  <c r="AC370" i="7"/>
  <c r="AA371" i="7"/>
  <c r="AD370" i="7"/>
  <c r="AB370" i="7"/>
  <c r="U373" i="7"/>
  <c r="X373" i="7" s="1"/>
  <c r="Y373" i="7" s="1"/>
  <c r="R374" i="7"/>
  <c r="Z372" i="6"/>
  <c r="H374" i="6"/>
  <c r="S373" i="6"/>
  <c r="U373" i="6"/>
  <c r="X373" i="6" s="1"/>
  <c r="Y373" i="6" s="1"/>
  <c r="R374" i="6"/>
  <c r="AD370" i="6"/>
  <c r="AB370" i="6"/>
  <c r="AC370" i="6"/>
  <c r="AA371" i="6"/>
  <c r="L376" i="6" a="1"/>
  <c r="L376" i="6" s="1"/>
  <c r="T375" i="6"/>
  <c r="Z372" i="5"/>
  <c r="U373" i="5"/>
  <c r="X373" i="5" s="1"/>
  <c r="Y373" i="5" s="1"/>
  <c r="R374" i="5"/>
  <c r="H374" i="5"/>
  <c r="S373" i="5"/>
  <c r="L376" i="5" a="1"/>
  <c r="L376" i="5" s="1"/>
  <c r="T375" i="5"/>
  <c r="AD370" i="5"/>
  <c r="AB370" i="5"/>
  <c r="AC370" i="5"/>
  <c r="AA371" i="5"/>
  <c r="Z372" i="4"/>
  <c r="H374" i="4"/>
  <c r="S373" i="4"/>
  <c r="U373" i="4"/>
  <c r="X373" i="4" s="1"/>
  <c r="Y373" i="4" s="1"/>
  <c r="R374" i="4"/>
  <c r="AD370" i="4"/>
  <c r="AB370" i="4"/>
  <c r="AC370" i="4"/>
  <c r="AA371" i="4"/>
  <c r="L376" i="4" a="1"/>
  <c r="L376" i="4" s="1"/>
  <c r="T375" i="4"/>
  <c r="Z372" i="1"/>
  <c r="AD370" i="1"/>
  <c r="AB370" i="1"/>
  <c r="L376" i="1" a="1"/>
  <c r="L376" i="1" s="1"/>
  <c r="T375" i="1"/>
  <c r="U373" i="1"/>
  <c r="X373" i="1" s="1"/>
  <c r="Y373" i="1" s="1"/>
  <c r="R374" i="1"/>
  <c r="H374" i="1"/>
  <c r="S373" i="1"/>
  <c r="AC370" i="1"/>
  <c r="AA371" i="1"/>
  <c r="Z373" i="11" l="1"/>
  <c r="AD371" i="11"/>
  <c r="AB371" i="11"/>
  <c r="H375" i="11"/>
  <c r="S374" i="11"/>
  <c r="U374" i="11"/>
  <c r="X374" i="11" s="1"/>
  <c r="Y374" i="11" s="1"/>
  <c r="R375" i="11"/>
  <c r="L377" i="11" a="1"/>
  <c r="L377" i="11" s="1"/>
  <c r="T376" i="11"/>
  <c r="AC371" i="11"/>
  <c r="AA372" i="11"/>
  <c r="Z373" i="10"/>
  <c r="AD371" i="10"/>
  <c r="AB371" i="10"/>
  <c r="U374" i="10"/>
  <c r="X374" i="10" s="1"/>
  <c r="Y374" i="10" s="1"/>
  <c r="R375" i="10"/>
  <c r="AC371" i="10"/>
  <c r="AA372" i="10"/>
  <c r="L376" i="10" a="1"/>
  <c r="L376" i="10" s="1"/>
  <c r="T375" i="10"/>
  <c r="H375" i="10"/>
  <c r="S374" i="10"/>
  <c r="Z373" i="9"/>
  <c r="AD371" i="9"/>
  <c r="AB371" i="9"/>
  <c r="U374" i="9"/>
  <c r="X374" i="9" s="1"/>
  <c r="Y374" i="9" s="1"/>
  <c r="R375" i="9"/>
  <c r="AC371" i="9"/>
  <c r="AA372" i="9"/>
  <c r="L376" i="9" a="1"/>
  <c r="L376" i="9" s="1"/>
  <c r="T375" i="9"/>
  <c r="H375" i="9"/>
  <c r="S374" i="9"/>
  <c r="Z373" i="8"/>
  <c r="AD371" i="8"/>
  <c r="AB371" i="8"/>
  <c r="H375" i="8"/>
  <c r="S374" i="8"/>
  <c r="L377" i="8" a="1"/>
  <c r="L377" i="8" s="1"/>
  <c r="T376" i="8"/>
  <c r="AC371" i="8"/>
  <c r="AA372" i="8"/>
  <c r="U374" i="8"/>
  <c r="X374" i="8" s="1"/>
  <c r="Y374" i="8" s="1"/>
  <c r="R375" i="8"/>
  <c r="Z373" i="7"/>
  <c r="U374" i="7"/>
  <c r="X374" i="7" s="1"/>
  <c r="Y374" i="7" s="1"/>
  <c r="R375" i="7"/>
  <c r="H375" i="7"/>
  <c r="S374" i="7"/>
  <c r="L376" i="7" a="1"/>
  <c r="L376" i="7" s="1"/>
  <c r="T375" i="7"/>
  <c r="AC371" i="7"/>
  <c r="AA372" i="7"/>
  <c r="AD371" i="7"/>
  <c r="AB371" i="7"/>
  <c r="Z373" i="6"/>
  <c r="L377" i="6" a="1"/>
  <c r="L377" i="6" s="1"/>
  <c r="T376" i="6"/>
  <c r="AD371" i="6"/>
  <c r="AB371" i="6"/>
  <c r="U374" i="6"/>
  <c r="X374" i="6" s="1"/>
  <c r="Y374" i="6" s="1"/>
  <c r="R375" i="6"/>
  <c r="AC371" i="6"/>
  <c r="AA372" i="6"/>
  <c r="H375" i="6"/>
  <c r="S374" i="6"/>
  <c r="Z373" i="5"/>
  <c r="AD371" i="5"/>
  <c r="AB371" i="5"/>
  <c r="L377" i="5" a="1"/>
  <c r="L377" i="5" s="1"/>
  <c r="T376" i="5"/>
  <c r="H375" i="5"/>
  <c r="S374" i="5"/>
  <c r="U374" i="5"/>
  <c r="X374" i="5" s="1"/>
  <c r="Y374" i="5" s="1"/>
  <c r="R375" i="5"/>
  <c r="AC371" i="5"/>
  <c r="AA372" i="5"/>
  <c r="Z373" i="4"/>
  <c r="L377" i="4" a="1"/>
  <c r="L377" i="4" s="1"/>
  <c r="T376" i="4"/>
  <c r="H375" i="4"/>
  <c r="S374" i="4"/>
  <c r="AD371" i="4"/>
  <c r="AB371" i="4"/>
  <c r="AC371" i="4"/>
  <c r="AA372" i="4"/>
  <c r="U374" i="4"/>
  <c r="X374" i="4" s="1"/>
  <c r="Y374" i="4" s="1"/>
  <c r="R375" i="4"/>
  <c r="Z373" i="1"/>
  <c r="H375" i="1"/>
  <c r="S374" i="1"/>
  <c r="U374" i="1"/>
  <c r="X374" i="1" s="1"/>
  <c r="Y374" i="1" s="1"/>
  <c r="R375" i="1"/>
  <c r="AD371" i="1"/>
  <c r="AB371" i="1"/>
  <c r="AC371" i="1"/>
  <c r="AA372" i="1"/>
  <c r="L377" i="1" a="1"/>
  <c r="L377" i="1" s="1"/>
  <c r="T376" i="1"/>
  <c r="Z374" i="11" l="1"/>
  <c r="L378" i="11" a="1"/>
  <c r="L378" i="11" s="1"/>
  <c r="T377" i="11"/>
  <c r="U375" i="11"/>
  <c r="X375" i="11" s="1"/>
  <c r="Y375" i="11" s="1"/>
  <c r="R376" i="11"/>
  <c r="AC372" i="11"/>
  <c r="AA373" i="11"/>
  <c r="AD372" i="11"/>
  <c r="AB372" i="11"/>
  <c r="H376" i="11"/>
  <c r="S375" i="11"/>
  <c r="Z374" i="10"/>
  <c r="H376" i="10"/>
  <c r="S375" i="10"/>
  <c r="AD372" i="10"/>
  <c r="AB372" i="10"/>
  <c r="L377" i="10" a="1"/>
  <c r="L377" i="10" s="1"/>
  <c r="T376" i="10"/>
  <c r="U375" i="10"/>
  <c r="X375" i="10" s="1"/>
  <c r="Y375" i="10" s="1"/>
  <c r="R376" i="10"/>
  <c r="AC372" i="10"/>
  <c r="AA373" i="10"/>
  <c r="Z374" i="9"/>
  <c r="H376" i="9"/>
  <c r="S375" i="9"/>
  <c r="U375" i="9"/>
  <c r="X375" i="9" s="1"/>
  <c r="Y375" i="9" s="1"/>
  <c r="R376" i="9"/>
  <c r="L377" i="9" a="1"/>
  <c r="L377" i="9" s="1"/>
  <c r="T376" i="9"/>
  <c r="AC372" i="9"/>
  <c r="AA373" i="9"/>
  <c r="AD372" i="9"/>
  <c r="AB372" i="9"/>
  <c r="Z374" i="8"/>
  <c r="U375" i="8"/>
  <c r="X375" i="8" s="1"/>
  <c r="Y375" i="8" s="1"/>
  <c r="R376" i="8"/>
  <c r="L378" i="8" a="1"/>
  <c r="L378" i="8" s="1"/>
  <c r="T377" i="8"/>
  <c r="AD372" i="8"/>
  <c r="AB372" i="8"/>
  <c r="H376" i="8"/>
  <c r="S375" i="8"/>
  <c r="AC372" i="8"/>
  <c r="AA373" i="8"/>
  <c r="Z374" i="7"/>
  <c r="L377" i="7" a="1"/>
  <c r="L377" i="7" s="1"/>
  <c r="T376" i="7"/>
  <c r="H376" i="7"/>
  <c r="S375" i="7"/>
  <c r="AC372" i="7"/>
  <c r="AA373" i="7"/>
  <c r="AD372" i="7"/>
  <c r="AB372" i="7"/>
  <c r="U375" i="7"/>
  <c r="X375" i="7" s="1"/>
  <c r="Y375" i="7" s="1"/>
  <c r="R376" i="7"/>
  <c r="Z374" i="6"/>
  <c r="AD372" i="6"/>
  <c r="AB372" i="6"/>
  <c r="U375" i="6"/>
  <c r="X375" i="6" s="1"/>
  <c r="Y375" i="6" s="1"/>
  <c r="R376" i="6"/>
  <c r="H376" i="6"/>
  <c r="S375" i="6"/>
  <c r="AC372" i="6"/>
  <c r="AA373" i="6"/>
  <c r="L378" i="6" a="1"/>
  <c r="L378" i="6" s="1"/>
  <c r="T377" i="6"/>
  <c r="Z374" i="5"/>
  <c r="AD372" i="5"/>
  <c r="AB372" i="5"/>
  <c r="U375" i="5"/>
  <c r="X375" i="5" s="1"/>
  <c r="Y375" i="5" s="1"/>
  <c r="R376" i="5"/>
  <c r="H376" i="5"/>
  <c r="S375" i="5"/>
  <c r="AC372" i="5"/>
  <c r="AA373" i="5"/>
  <c r="L378" i="5" a="1"/>
  <c r="L378" i="5" s="1"/>
  <c r="T377" i="5"/>
  <c r="Z374" i="4"/>
  <c r="H376" i="4"/>
  <c r="S375" i="4"/>
  <c r="U375" i="4"/>
  <c r="X375" i="4" s="1"/>
  <c r="Y375" i="4" s="1"/>
  <c r="R376" i="4"/>
  <c r="AD372" i="4"/>
  <c r="AB372" i="4"/>
  <c r="AC372" i="4"/>
  <c r="AA373" i="4"/>
  <c r="L378" i="4" a="1"/>
  <c r="L378" i="4" s="1"/>
  <c r="T377" i="4"/>
  <c r="Z374" i="1"/>
  <c r="AD372" i="1"/>
  <c r="AB372" i="1"/>
  <c r="L378" i="1" a="1"/>
  <c r="L378" i="1" s="1"/>
  <c r="T377" i="1"/>
  <c r="U375" i="1"/>
  <c r="X375" i="1" s="1"/>
  <c r="Y375" i="1" s="1"/>
  <c r="R376" i="1"/>
  <c r="H376" i="1"/>
  <c r="S375" i="1"/>
  <c r="AA373" i="1"/>
  <c r="AC372" i="1"/>
  <c r="Z375" i="11" l="1"/>
  <c r="H377" i="11"/>
  <c r="S376" i="11"/>
  <c r="R377" i="11"/>
  <c r="U376" i="11"/>
  <c r="X376" i="11" s="1"/>
  <c r="Y376" i="11" s="1"/>
  <c r="T378" i="11"/>
  <c r="L379" i="11" a="1"/>
  <c r="L379" i="11" s="1"/>
  <c r="AA374" i="11"/>
  <c r="AC373" i="11"/>
  <c r="AB373" i="11"/>
  <c r="AD373" i="11"/>
  <c r="Z375" i="10"/>
  <c r="AB373" i="10"/>
  <c r="AD373" i="10"/>
  <c r="R377" i="10"/>
  <c r="U376" i="10"/>
  <c r="X376" i="10" s="1"/>
  <c r="Y376" i="10" s="1"/>
  <c r="H377" i="10"/>
  <c r="S376" i="10"/>
  <c r="AA374" i="10"/>
  <c r="AC373" i="10"/>
  <c r="L378" i="10" a="1"/>
  <c r="L378" i="10" s="1"/>
  <c r="T377" i="10"/>
  <c r="Z375" i="9"/>
  <c r="AD373" i="9"/>
  <c r="AB373" i="9"/>
  <c r="H377" i="9"/>
  <c r="S376" i="9"/>
  <c r="R377" i="9"/>
  <c r="U376" i="9"/>
  <c r="X376" i="9" s="1"/>
  <c r="Y376" i="9" s="1"/>
  <c r="AA374" i="9"/>
  <c r="AC373" i="9"/>
  <c r="L378" i="9" a="1"/>
  <c r="L378" i="9" s="1"/>
  <c r="T377" i="9"/>
  <c r="Z375" i="8"/>
  <c r="AD373" i="8"/>
  <c r="AB373" i="8"/>
  <c r="T378" i="8"/>
  <c r="L379" i="8" a="1"/>
  <c r="L379" i="8" s="1"/>
  <c r="AA374" i="8"/>
  <c r="AC373" i="8"/>
  <c r="H377" i="8"/>
  <c r="S376" i="8"/>
  <c r="R377" i="8"/>
  <c r="U376" i="8"/>
  <c r="X376" i="8" s="1"/>
  <c r="Y376" i="8" s="1"/>
  <c r="Z375" i="7"/>
  <c r="R377" i="7"/>
  <c r="U376" i="7"/>
  <c r="X376" i="7" s="1"/>
  <c r="Y376" i="7" s="1"/>
  <c r="L378" i="7" a="1"/>
  <c r="L378" i="7" s="1"/>
  <c r="T377" i="7"/>
  <c r="AD373" i="7"/>
  <c r="AB373" i="7"/>
  <c r="H377" i="7"/>
  <c r="S376" i="7"/>
  <c r="AA374" i="7"/>
  <c r="AC373" i="7"/>
  <c r="Z375" i="6"/>
  <c r="AD373" i="6"/>
  <c r="AB373" i="6"/>
  <c r="R377" i="6"/>
  <c r="U376" i="6"/>
  <c r="X376" i="6" s="1"/>
  <c r="Y376" i="6" s="1"/>
  <c r="AA374" i="6"/>
  <c r="AC373" i="6"/>
  <c r="T378" i="6"/>
  <c r="L379" i="6" a="1"/>
  <c r="L379" i="6" s="1"/>
  <c r="H377" i="6"/>
  <c r="S376" i="6"/>
  <c r="Z375" i="5"/>
  <c r="T378" i="5"/>
  <c r="L379" i="5" a="1"/>
  <c r="L379" i="5" s="1"/>
  <c r="AA374" i="5"/>
  <c r="AC373" i="5"/>
  <c r="AD373" i="5"/>
  <c r="AB373" i="5"/>
  <c r="H377" i="5"/>
  <c r="S376" i="5"/>
  <c r="R377" i="5"/>
  <c r="U376" i="5"/>
  <c r="X376" i="5" s="1"/>
  <c r="Y376" i="5" s="1"/>
  <c r="Z375" i="4"/>
  <c r="AD373" i="4"/>
  <c r="AB373" i="4"/>
  <c r="T378" i="4"/>
  <c r="L379" i="4" a="1"/>
  <c r="L379" i="4" s="1"/>
  <c r="AA374" i="4"/>
  <c r="AC373" i="4"/>
  <c r="R377" i="4"/>
  <c r="U376" i="4"/>
  <c r="X376" i="4" s="1"/>
  <c r="Y376" i="4" s="1"/>
  <c r="H377" i="4"/>
  <c r="S376" i="4"/>
  <c r="Z375" i="1"/>
  <c r="R377" i="1"/>
  <c r="U376" i="1"/>
  <c r="X376" i="1" s="1"/>
  <c r="Y376" i="1" s="1"/>
  <c r="H377" i="1"/>
  <c r="S376" i="1"/>
  <c r="T378" i="1"/>
  <c r="L379" i="1" a="1"/>
  <c r="L379" i="1" s="1"/>
  <c r="AD373" i="1"/>
  <c r="AB373" i="1"/>
  <c r="AA374" i="1"/>
  <c r="AC373" i="1"/>
  <c r="Z376" i="11" l="1"/>
  <c r="R378" i="11"/>
  <c r="U377" i="11"/>
  <c r="X377" i="11" s="1"/>
  <c r="Y377" i="11" s="1"/>
  <c r="T379" i="11"/>
  <c r="L380" i="11" a="1"/>
  <c r="L380" i="11" s="1"/>
  <c r="H378" i="11"/>
  <c r="S377" i="11"/>
  <c r="AB374" i="11"/>
  <c r="AD374" i="11"/>
  <c r="AA375" i="11"/>
  <c r="AC374" i="11"/>
  <c r="Z376" i="10"/>
  <c r="AB374" i="10"/>
  <c r="AD374" i="10"/>
  <c r="T378" i="10"/>
  <c r="L379" i="10" a="1"/>
  <c r="L379" i="10" s="1"/>
  <c r="AA375" i="10"/>
  <c r="AC374" i="10"/>
  <c r="H378" i="10"/>
  <c r="S377" i="10"/>
  <c r="R378" i="10"/>
  <c r="U377" i="10"/>
  <c r="X377" i="10" s="1"/>
  <c r="Y377" i="10" s="1"/>
  <c r="Z376" i="9"/>
  <c r="H378" i="9"/>
  <c r="S377" i="9"/>
  <c r="T378" i="9"/>
  <c r="L379" i="9" a="1"/>
  <c r="L379" i="9" s="1"/>
  <c r="AB374" i="9"/>
  <c r="AD374" i="9"/>
  <c r="R378" i="9"/>
  <c r="U377" i="9"/>
  <c r="X377" i="9" s="1"/>
  <c r="Y377" i="9" s="1"/>
  <c r="AA375" i="9"/>
  <c r="AC374" i="9"/>
  <c r="Z376" i="8"/>
  <c r="R378" i="8"/>
  <c r="U377" i="8"/>
  <c r="X377" i="8" s="1"/>
  <c r="Y377" i="8" s="1"/>
  <c r="AB374" i="8"/>
  <c r="AD374" i="8"/>
  <c r="H378" i="8"/>
  <c r="S377" i="8"/>
  <c r="AA375" i="8"/>
  <c r="AC374" i="8"/>
  <c r="T379" i="8"/>
  <c r="L380" i="8" a="1"/>
  <c r="L380" i="8" s="1"/>
  <c r="Z376" i="7"/>
  <c r="R378" i="7"/>
  <c r="U377" i="7"/>
  <c r="X377" i="7" s="1"/>
  <c r="Y377" i="7" s="1"/>
  <c r="T378" i="7"/>
  <c r="L379" i="7" a="1"/>
  <c r="L379" i="7" s="1"/>
  <c r="AA375" i="7"/>
  <c r="AC374" i="7"/>
  <c r="AB374" i="7"/>
  <c r="AD374" i="7"/>
  <c r="H378" i="7"/>
  <c r="S377" i="7"/>
  <c r="Z376" i="6"/>
  <c r="T379" i="6"/>
  <c r="L380" i="6" a="1"/>
  <c r="L380" i="6" s="1"/>
  <c r="AB374" i="6"/>
  <c r="AD374" i="6"/>
  <c r="H378" i="6"/>
  <c r="S377" i="6"/>
  <c r="AA375" i="6"/>
  <c r="AC374" i="6"/>
  <c r="R378" i="6"/>
  <c r="U377" i="6"/>
  <c r="X377" i="6" s="1"/>
  <c r="Y377" i="6" s="1"/>
  <c r="Z376" i="5"/>
  <c r="T379" i="5"/>
  <c r="L380" i="5" a="1"/>
  <c r="L380" i="5" s="1"/>
  <c r="AA375" i="5"/>
  <c r="AC374" i="5"/>
  <c r="R378" i="5"/>
  <c r="U377" i="5"/>
  <c r="X377" i="5" s="1"/>
  <c r="Y377" i="5" s="1"/>
  <c r="H378" i="5"/>
  <c r="S377" i="5"/>
  <c r="AB374" i="5"/>
  <c r="AD374" i="5"/>
  <c r="Z376" i="4"/>
  <c r="H378" i="4"/>
  <c r="S377" i="4"/>
  <c r="R378" i="4"/>
  <c r="U377" i="4"/>
  <c r="X377" i="4" s="1"/>
  <c r="Y377" i="4" s="1"/>
  <c r="AB374" i="4"/>
  <c r="AD374" i="4"/>
  <c r="AA375" i="4"/>
  <c r="AC374" i="4"/>
  <c r="T379" i="4"/>
  <c r="L380" i="4" a="1"/>
  <c r="L380" i="4" s="1"/>
  <c r="Z376" i="1"/>
  <c r="AB374" i="1"/>
  <c r="AD374" i="1"/>
  <c r="T379" i="1"/>
  <c r="L380" i="1" a="1"/>
  <c r="L380" i="1" s="1"/>
  <c r="S377" i="1"/>
  <c r="H378" i="1"/>
  <c r="R378" i="1"/>
  <c r="U377" i="1"/>
  <c r="X377" i="1" s="1"/>
  <c r="Y377" i="1" s="1"/>
  <c r="AC374" i="1"/>
  <c r="AA375" i="1"/>
  <c r="Z377" i="11" l="1"/>
  <c r="AD375" i="11"/>
  <c r="AB375" i="11"/>
  <c r="R379" i="11"/>
  <c r="U378" i="11"/>
  <c r="X378" i="11" s="1"/>
  <c r="Y378" i="11" s="1"/>
  <c r="S378" i="11"/>
  <c r="H379" i="11"/>
  <c r="AC375" i="11"/>
  <c r="AA376" i="11"/>
  <c r="T380" i="11"/>
  <c r="L381" i="11" a="1"/>
  <c r="L381" i="11" s="1"/>
  <c r="Z377" i="10"/>
  <c r="R379" i="10"/>
  <c r="U378" i="10"/>
  <c r="X378" i="10" s="1"/>
  <c r="Y378" i="10" s="1"/>
  <c r="S378" i="10"/>
  <c r="H379" i="10"/>
  <c r="AD375" i="10"/>
  <c r="AB375" i="10"/>
  <c r="AC375" i="10"/>
  <c r="AA376" i="10"/>
  <c r="T379" i="10"/>
  <c r="L380" i="10" a="1"/>
  <c r="L380" i="10" s="1"/>
  <c r="Z377" i="9"/>
  <c r="AD375" i="9"/>
  <c r="AB375" i="9"/>
  <c r="R379" i="9"/>
  <c r="U378" i="9"/>
  <c r="X378" i="9" s="1"/>
  <c r="Y378" i="9" s="1"/>
  <c r="S378" i="9"/>
  <c r="H379" i="9"/>
  <c r="T379" i="9"/>
  <c r="L380" i="9" a="1"/>
  <c r="L380" i="9" s="1"/>
  <c r="AC375" i="9"/>
  <c r="AA376" i="9"/>
  <c r="Z377" i="8"/>
  <c r="T380" i="8"/>
  <c r="L381" i="8" a="1"/>
  <c r="L381" i="8" s="1"/>
  <c r="S378" i="8"/>
  <c r="H379" i="8"/>
  <c r="R379" i="8"/>
  <c r="U378" i="8"/>
  <c r="X378" i="8" s="1"/>
  <c r="Y378" i="8" s="1"/>
  <c r="AC375" i="8"/>
  <c r="AA376" i="8"/>
  <c r="AD375" i="8"/>
  <c r="AB375" i="8"/>
  <c r="Z377" i="7"/>
  <c r="T379" i="7"/>
  <c r="L380" i="7" a="1"/>
  <c r="L380" i="7" s="1"/>
  <c r="R379" i="7"/>
  <c r="U378" i="7"/>
  <c r="X378" i="7" s="1"/>
  <c r="Y378" i="7" s="1"/>
  <c r="AD375" i="7"/>
  <c r="AB375" i="7"/>
  <c r="AC375" i="7"/>
  <c r="AA376" i="7"/>
  <c r="S378" i="7"/>
  <c r="H379" i="7"/>
  <c r="Z377" i="6"/>
  <c r="R379" i="6"/>
  <c r="U378" i="6"/>
  <c r="X378" i="6" s="1"/>
  <c r="Y378" i="6" s="1"/>
  <c r="AD375" i="6"/>
  <c r="AB375" i="6"/>
  <c r="T380" i="6"/>
  <c r="L381" i="6" a="1"/>
  <c r="L381" i="6" s="1"/>
  <c r="AC375" i="6"/>
  <c r="AA376" i="6"/>
  <c r="S378" i="6"/>
  <c r="H379" i="6"/>
  <c r="Z377" i="5"/>
  <c r="S378" i="5"/>
  <c r="H379" i="5"/>
  <c r="R379" i="5"/>
  <c r="U378" i="5"/>
  <c r="X378" i="5" s="1"/>
  <c r="Y378" i="5" s="1"/>
  <c r="AD375" i="5"/>
  <c r="AB375" i="5"/>
  <c r="AC375" i="5"/>
  <c r="AA376" i="5"/>
  <c r="T380" i="5"/>
  <c r="L381" i="5" a="1"/>
  <c r="L381" i="5" s="1"/>
  <c r="Z377" i="4"/>
  <c r="T380" i="4"/>
  <c r="L381" i="4" a="1"/>
  <c r="L381" i="4" s="1"/>
  <c r="AD375" i="4"/>
  <c r="AB375" i="4"/>
  <c r="R379" i="4"/>
  <c r="U378" i="4"/>
  <c r="X378" i="4" s="1"/>
  <c r="Y378" i="4" s="1"/>
  <c r="AC375" i="4"/>
  <c r="AA376" i="4"/>
  <c r="S378" i="4"/>
  <c r="H379" i="4"/>
  <c r="Z377" i="1"/>
  <c r="AD375" i="1"/>
  <c r="AB375" i="1"/>
  <c r="U378" i="1"/>
  <c r="X378" i="1" s="1"/>
  <c r="Y378" i="1" s="1"/>
  <c r="R379" i="1"/>
  <c r="S378" i="1"/>
  <c r="H379" i="1"/>
  <c r="AC375" i="1"/>
  <c r="AA376" i="1"/>
  <c r="T380" i="1"/>
  <c r="L381" i="1" a="1"/>
  <c r="L381" i="1" s="1"/>
  <c r="Z378" i="11" l="1"/>
  <c r="U379" i="11"/>
  <c r="X379" i="11" s="1"/>
  <c r="Y379" i="11" s="1"/>
  <c r="R380" i="11"/>
  <c r="L382" i="11" a="1"/>
  <c r="L382" i="11" s="1"/>
  <c r="T381" i="11"/>
  <c r="AD376" i="11"/>
  <c r="AB376" i="11"/>
  <c r="AC376" i="11"/>
  <c r="AA377" i="11"/>
  <c r="S379" i="11"/>
  <c r="H380" i="11"/>
  <c r="Z378" i="10"/>
  <c r="T380" i="10"/>
  <c r="L381" i="10" a="1"/>
  <c r="L381" i="10" s="1"/>
  <c r="AD376" i="10"/>
  <c r="AB376" i="10"/>
  <c r="U379" i="10"/>
  <c r="X379" i="10" s="1"/>
  <c r="Y379" i="10" s="1"/>
  <c r="R380" i="10"/>
  <c r="AC376" i="10"/>
  <c r="AA377" i="10"/>
  <c r="S379" i="10"/>
  <c r="H380" i="10"/>
  <c r="Z378" i="9"/>
  <c r="T380" i="9"/>
  <c r="L381" i="9" a="1"/>
  <c r="L381" i="9" s="1"/>
  <c r="AD376" i="9"/>
  <c r="AB376" i="9"/>
  <c r="S379" i="9"/>
  <c r="H380" i="9"/>
  <c r="U379" i="9"/>
  <c r="X379" i="9" s="1"/>
  <c r="Y379" i="9" s="1"/>
  <c r="R380" i="9"/>
  <c r="AC376" i="9"/>
  <c r="AA377" i="9"/>
  <c r="Z378" i="8"/>
  <c r="AD376" i="8"/>
  <c r="AB376" i="8"/>
  <c r="L382" i="8" a="1"/>
  <c r="L382" i="8" s="1"/>
  <c r="T381" i="8"/>
  <c r="AC376" i="8"/>
  <c r="AA377" i="8"/>
  <c r="U379" i="8"/>
  <c r="X379" i="8" s="1"/>
  <c r="Y379" i="8" s="1"/>
  <c r="R380" i="8"/>
  <c r="S379" i="8"/>
  <c r="H380" i="8"/>
  <c r="Z378" i="7"/>
  <c r="AD376" i="7"/>
  <c r="AB376" i="7"/>
  <c r="T380" i="7"/>
  <c r="L381" i="7" a="1"/>
  <c r="L381" i="7" s="1"/>
  <c r="AC376" i="7"/>
  <c r="AA377" i="7"/>
  <c r="S379" i="7"/>
  <c r="H380" i="7"/>
  <c r="U379" i="7"/>
  <c r="X379" i="7" s="1"/>
  <c r="Y379" i="7" s="1"/>
  <c r="R380" i="7"/>
  <c r="Z378" i="6"/>
  <c r="S379" i="6"/>
  <c r="H380" i="6"/>
  <c r="AD376" i="6"/>
  <c r="AB376" i="6"/>
  <c r="AC376" i="6"/>
  <c r="AA377" i="6"/>
  <c r="L382" i="6" a="1"/>
  <c r="L382" i="6" s="1"/>
  <c r="T381" i="6"/>
  <c r="U379" i="6"/>
  <c r="X379" i="6" s="1"/>
  <c r="Y379" i="6" s="1"/>
  <c r="R380" i="6"/>
  <c r="Z378" i="5"/>
  <c r="L382" i="5" a="1"/>
  <c r="L382" i="5" s="1"/>
  <c r="T381" i="5"/>
  <c r="AD376" i="5"/>
  <c r="AB376" i="5"/>
  <c r="U379" i="5"/>
  <c r="X379" i="5" s="1"/>
  <c r="Y379" i="5" s="1"/>
  <c r="R380" i="5"/>
  <c r="AC376" i="5"/>
  <c r="AA377" i="5"/>
  <c r="S379" i="5"/>
  <c r="H380" i="5"/>
  <c r="Z378" i="4"/>
  <c r="L382" i="4" a="1"/>
  <c r="L382" i="4" s="1"/>
  <c r="T381" i="4"/>
  <c r="AC376" i="4"/>
  <c r="AA377" i="4"/>
  <c r="S379" i="4"/>
  <c r="H380" i="4"/>
  <c r="AD376" i="4"/>
  <c r="AB376" i="4"/>
  <c r="U379" i="4"/>
  <c r="X379" i="4" s="1"/>
  <c r="Y379" i="4" s="1"/>
  <c r="R380" i="4"/>
  <c r="Z378" i="1"/>
  <c r="AD376" i="1"/>
  <c r="AB376" i="1"/>
  <c r="AC376" i="1"/>
  <c r="AA377" i="1"/>
  <c r="L382" i="1" a="1"/>
  <c r="L382" i="1" s="1"/>
  <c r="T381" i="1"/>
  <c r="H380" i="1"/>
  <c r="S379" i="1"/>
  <c r="U379" i="1"/>
  <c r="X379" i="1" s="1"/>
  <c r="Y379" i="1" s="1"/>
  <c r="R380" i="1"/>
  <c r="Z379" i="11" l="1"/>
  <c r="L383" i="11" a="1"/>
  <c r="L383" i="11" s="1"/>
  <c r="T382" i="11"/>
  <c r="U380" i="11"/>
  <c r="X380" i="11" s="1"/>
  <c r="Y380" i="11" s="1"/>
  <c r="R381" i="11"/>
  <c r="AD377" i="11"/>
  <c r="AB377" i="11"/>
  <c r="H381" i="11"/>
  <c r="S380" i="11"/>
  <c r="AC377" i="11"/>
  <c r="AA378" i="11"/>
  <c r="Z379" i="10"/>
  <c r="L382" i="10" a="1"/>
  <c r="L382" i="10" s="1"/>
  <c r="T381" i="10"/>
  <c r="H381" i="10"/>
  <c r="S380" i="10"/>
  <c r="AD377" i="10"/>
  <c r="AB377" i="10"/>
  <c r="AC377" i="10"/>
  <c r="AA378" i="10"/>
  <c r="U380" i="10"/>
  <c r="X380" i="10" s="1"/>
  <c r="Y380" i="10" s="1"/>
  <c r="R381" i="10"/>
  <c r="Z379" i="9"/>
  <c r="AD377" i="9"/>
  <c r="AB377" i="9"/>
  <c r="H381" i="9"/>
  <c r="S380" i="9"/>
  <c r="L382" i="9" a="1"/>
  <c r="L382" i="9" s="1"/>
  <c r="T381" i="9"/>
  <c r="AC377" i="9"/>
  <c r="AA378" i="9"/>
  <c r="U380" i="9"/>
  <c r="X380" i="9" s="1"/>
  <c r="Y380" i="9" s="1"/>
  <c r="R381" i="9"/>
  <c r="Z379" i="8"/>
  <c r="U380" i="8"/>
  <c r="X380" i="8" s="1"/>
  <c r="Y380" i="8" s="1"/>
  <c r="R381" i="8"/>
  <c r="H381" i="8"/>
  <c r="S380" i="8"/>
  <c r="AD377" i="8"/>
  <c r="AB377" i="8"/>
  <c r="AC377" i="8"/>
  <c r="AA378" i="8"/>
  <c r="L383" i="8" a="1"/>
  <c r="L383" i="8" s="1"/>
  <c r="T382" i="8"/>
  <c r="Z379" i="7"/>
  <c r="U380" i="7"/>
  <c r="X380" i="7" s="1"/>
  <c r="Y380" i="7" s="1"/>
  <c r="R381" i="7"/>
  <c r="H381" i="7"/>
  <c r="S380" i="7"/>
  <c r="AD377" i="7"/>
  <c r="AB377" i="7"/>
  <c r="AC377" i="7"/>
  <c r="AA378" i="7"/>
  <c r="L382" i="7" a="1"/>
  <c r="L382" i="7" s="1"/>
  <c r="T381" i="7"/>
  <c r="Z379" i="6"/>
  <c r="L383" i="6" a="1"/>
  <c r="L383" i="6" s="1"/>
  <c r="T382" i="6"/>
  <c r="AC377" i="6"/>
  <c r="AA378" i="6"/>
  <c r="U380" i="6"/>
  <c r="X380" i="6" s="1"/>
  <c r="Y380" i="6" s="1"/>
  <c r="R381" i="6"/>
  <c r="AD377" i="6"/>
  <c r="AB377" i="6"/>
  <c r="H381" i="6"/>
  <c r="S380" i="6"/>
  <c r="Z379" i="5"/>
  <c r="AD377" i="5"/>
  <c r="AB377" i="5"/>
  <c r="H381" i="5"/>
  <c r="S380" i="5"/>
  <c r="U380" i="5"/>
  <c r="X380" i="5" s="1"/>
  <c r="Y380" i="5" s="1"/>
  <c r="R381" i="5"/>
  <c r="AC377" i="5"/>
  <c r="AA378" i="5"/>
  <c r="L383" i="5" a="1"/>
  <c r="L383" i="5" s="1"/>
  <c r="T382" i="5"/>
  <c r="Z379" i="4"/>
  <c r="U380" i="4"/>
  <c r="X380" i="4" s="1"/>
  <c r="Y380" i="4" s="1"/>
  <c r="R381" i="4"/>
  <c r="H381" i="4"/>
  <c r="S380" i="4"/>
  <c r="AD377" i="4"/>
  <c r="AB377" i="4"/>
  <c r="AC377" i="4"/>
  <c r="AA378" i="4"/>
  <c r="L383" i="4" a="1"/>
  <c r="L383" i="4" s="1"/>
  <c r="T382" i="4"/>
  <c r="Z379" i="1"/>
  <c r="U380" i="1"/>
  <c r="X380" i="1" s="1"/>
  <c r="Y380" i="1" s="1"/>
  <c r="R381" i="1"/>
  <c r="H381" i="1"/>
  <c r="S380" i="1"/>
  <c r="AD377" i="1"/>
  <c r="AB377" i="1"/>
  <c r="L383" i="1" a="1"/>
  <c r="L383" i="1" s="1"/>
  <c r="T382" i="1"/>
  <c r="AC377" i="1"/>
  <c r="AA378" i="1"/>
  <c r="Z380" i="11" l="1"/>
  <c r="AD378" i="11"/>
  <c r="AB378" i="11"/>
  <c r="U381" i="11"/>
  <c r="X381" i="11" s="1"/>
  <c r="Y381" i="11" s="1"/>
  <c r="R382" i="11"/>
  <c r="L384" i="11" a="1"/>
  <c r="L384" i="11" s="1"/>
  <c r="T383" i="11"/>
  <c r="AC378" i="11"/>
  <c r="AA379" i="11"/>
  <c r="H382" i="11"/>
  <c r="S381" i="11"/>
  <c r="Z380" i="10"/>
  <c r="U381" i="10"/>
  <c r="X381" i="10" s="1"/>
  <c r="Y381" i="10" s="1"/>
  <c r="R382" i="10"/>
  <c r="L383" i="10" a="1"/>
  <c r="L383" i="10" s="1"/>
  <c r="T382" i="10"/>
  <c r="AC378" i="10"/>
  <c r="AA379" i="10"/>
  <c r="AD378" i="10"/>
  <c r="AB378" i="10"/>
  <c r="H382" i="10"/>
  <c r="S381" i="10"/>
  <c r="Z380" i="9"/>
  <c r="AD378" i="9"/>
  <c r="AB378" i="9"/>
  <c r="U381" i="9"/>
  <c r="X381" i="9" s="1"/>
  <c r="Y381" i="9" s="1"/>
  <c r="R382" i="9"/>
  <c r="H382" i="9"/>
  <c r="S381" i="9"/>
  <c r="L383" i="9" a="1"/>
  <c r="L383" i="9" s="1"/>
  <c r="T382" i="9"/>
  <c r="AC378" i="9"/>
  <c r="AA379" i="9"/>
  <c r="Z380" i="8"/>
  <c r="U381" i="8"/>
  <c r="X381" i="8" s="1"/>
  <c r="Y381" i="8" s="1"/>
  <c r="R382" i="8"/>
  <c r="L384" i="8" a="1"/>
  <c r="L384" i="8" s="1"/>
  <c r="T383" i="8"/>
  <c r="H382" i="8"/>
  <c r="S381" i="8"/>
  <c r="AC378" i="8"/>
  <c r="AA379" i="8"/>
  <c r="AD378" i="8"/>
  <c r="AB378" i="8"/>
  <c r="Z380" i="7"/>
  <c r="L383" i="7" a="1"/>
  <c r="L383" i="7" s="1"/>
  <c r="T382" i="7"/>
  <c r="U381" i="7"/>
  <c r="X381" i="7" s="1"/>
  <c r="Y381" i="7" s="1"/>
  <c r="R382" i="7"/>
  <c r="AC378" i="7"/>
  <c r="AA379" i="7"/>
  <c r="AD378" i="7"/>
  <c r="AB378" i="7"/>
  <c r="H382" i="7"/>
  <c r="S381" i="7"/>
  <c r="Z380" i="6"/>
  <c r="H382" i="6"/>
  <c r="S381" i="6"/>
  <c r="U381" i="6"/>
  <c r="X381" i="6" s="1"/>
  <c r="Y381" i="6" s="1"/>
  <c r="R382" i="6"/>
  <c r="AD378" i="6"/>
  <c r="AB378" i="6"/>
  <c r="AC378" i="6"/>
  <c r="AA379" i="6"/>
  <c r="L384" i="6" a="1"/>
  <c r="L384" i="6" s="1"/>
  <c r="T383" i="6"/>
  <c r="Z380" i="5"/>
  <c r="L384" i="5" a="1"/>
  <c r="L384" i="5" s="1"/>
  <c r="T383" i="5"/>
  <c r="AD378" i="5"/>
  <c r="AB378" i="5"/>
  <c r="H382" i="5"/>
  <c r="S381" i="5"/>
  <c r="AC378" i="5"/>
  <c r="AA379" i="5"/>
  <c r="U381" i="5"/>
  <c r="X381" i="5" s="1"/>
  <c r="Y381" i="5" s="1"/>
  <c r="R382" i="5"/>
  <c r="Z380" i="4"/>
  <c r="AD378" i="4"/>
  <c r="AB378" i="4"/>
  <c r="L384" i="4" a="1"/>
  <c r="L384" i="4" s="1"/>
  <c r="T383" i="4"/>
  <c r="U381" i="4"/>
  <c r="X381" i="4" s="1"/>
  <c r="Y381" i="4" s="1"/>
  <c r="R382" i="4"/>
  <c r="H382" i="4"/>
  <c r="S381" i="4"/>
  <c r="AC378" i="4"/>
  <c r="AA379" i="4"/>
  <c r="Z380" i="1"/>
  <c r="L384" i="1" a="1"/>
  <c r="L384" i="1" s="1"/>
  <c r="T383" i="1"/>
  <c r="AD378" i="1"/>
  <c r="AB378" i="1"/>
  <c r="U381" i="1"/>
  <c r="X381" i="1" s="1"/>
  <c r="Y381" i="1" s="1"/>
  <c r="R382" i="1"/>
  <c r="H382" i="1"/>
  <c r="S381" i="1"/>
  <c r="AC378" i="1"/>
  <c r="AA379" i="1"/>
  <c r="Z381" i="11" l="1"/>
  <c r="L385" i="11" a="1"/>
  <c r="L385" i="11" s="1"/>
  <c r="T385" i="11" s="1"/>
  <c r="T384" i="11"/>
  <c r="AD379" i="11"/>
  <c r="AB379" i="11"/>
  <c r="AC379" i="11"/>
  <c r="AA380" i="11"/>
  <c r="H383" i="11"/>
  <c r="S382" i="11"/>
  <c r="U382" i="11"/>
  <c r="X382" i="11" s="1"/>
  <c r="Y382" i="11" s="1"/>
  <c r="R383" i="11"/>
  <c r="Z381" i="10"/>
  <c r="U382" i="10"/>
  <c r="X382" i="10" s="1"/>
  <c r="Y382" i="10" s="1"/>
  <c r="R383" i="10"/>
  <c r="L384" i="10" a="1"/>
  <c r="L384" i="10" s="1"/>
  <c r="T383" i="10"/>
  <c r="AC379" i="10"/>
  <c r="AA380" i="10"/>
  <c r="H383" i="10"/>
  <c r="S382" i="10"/>
  <c r="AD379" i="10"/>
  <c r="AB379" i="10"/>
  <c r="Z381" i="9"/>
  <c r="H383" i="9"/>
  <c r="S382" i="9"/>
  <c r="AD379" i="9"/>
  <c r="AB379" i="9"/>
  <c r="L384" i="9" a="1"/>
  <c r="L384" i="9" s="1"/>
  <c r="T383" i="9"/>
  <c r="AC379" i="9"/>
  <c r="AA380" i="9"/>
  <c r="U382" i="9"/>
  <c r="X382" i="9" s="1"/>
  <c r="Y382" i="9" s="1"/>
  <c r="R383" i="9"/>
  <c r="Z381" i="8"/>
  <c r="AD379" i="8"/>
  <c r="AB379" i="8"/>
  <c r="L385" i="8" a="1"/>
  <c r="L385" i="8" s="1"/>
  <c r="T385" i="8" s="1"/>
  <c r="T384" i="8"/>
  <c r="AC379" i="8"/>
  <c r="AA380" i="8"/>
  <c r="H383" i="8"/>
  <c r="S382" i="8"/>
  <c r="U382" i="8"/>
  <c r="X382" i="8" s="1"/>
  <c r="Y382" i="8" s="1"/>
  <c r="R383" i="8"/>
  <c r="Z381" i="7"/>
  <c r="L384" i="7" a="1"/>
  <c r="L384" i="7" s="1"/>
  <c r="T383" i="7"/>
  <c r="H383" i="7"/>
  <c r="S382" i="7"/>
  <c r="U382" i="7"/>
  <c r="X382" i="7" s="1"/>
  <c r="Y382" i="7" s="1"/>
  <c r="R383" i="7"/>
  <c r="AC379" i="7"/>
  <c r="AA380" i="7"/>
  <c r="AD379" i="7"/>
  <c r="AB379" i="7"/>
  <c r="Z381" i="6"/>
  <c r="L385" i="6" a="1"/>
  <c r="L385" i="6" s="1"/>
  <c r="T385" i="6" s="1"/>
  <c r="T384" i="6"/>
  <c r="U382" i="6"/>
  <c r="X382" i="6" s="1"/>
  <c r="Y382" i="6" s="1"/>
  <c r="R383" i="6"/>
  <c r="AC379" i="6"/>
  <c r="AA380" i="6"/>
  <c r="AD379" i="6"/>
  <c r="AB379" i="6"/>
  <c r="H383" i="6"/>
  <c r="S382" i="6"/>
  <c r="Z381" i="5"/>
  <c r="U382" i="5"/>
  <c r="X382" i="5" s="1"/>
  <c r="Y382" i="5" s="1"/>
  <c r="R383" i="5"/>
  <c r="AD379" i="5"/>
  <c r="AB379" i="5"/>
  <c r="H383" i="5"/>
  <c r="S382" i="5"/>
  <c r="AC379" i="5"/>
  <c r="AA380" i="5"/>
  <c r="L385" i="5" a="1"/>
  <c r="L385" i="5" s="1"/>
  <c r="T385" i="5" s="1"/>
  <c r="T384" i="5"/>
  <c r="Z381" i="4"/>
  <c r="AD379" i="4"/>
  <c r="AB379" i="4"/>
  <c r="L385" i="4" a="1"/>
  <c r="L385" i="4" s="1"/>
  <c r="T385" i="4" s="1"/>
  <c r="T384" i="4"/>
  <c r="AC379" i="4"/>
  <c r="AA380" i="4"/>
  <c r="H383" i="4"/>
  <c r="S382" i="4"/>
  <c r="U382" i="4"/>
  <c r="X382" i="4" s="1"/>
  <c r="Y382" i="4" s="1"/>
  <c r="R383" i="4"/>
  <c r="Z381" i="1"/>
  <c r="AD379" i="1"/>
  <c r="AB379" i="1"/>
  <c r="U382" i="1"/>
  <c r="X382" i="1" s="1"/>
  <c r="Y382" i="1" s="1"/>
  <c r="R383" i="1"/>
  <c r="H383" i="1"/>
  <c r="S382" i="1"/>
  <c r="L385" i="1" a="1"/>
  <c r="L385" i="1" s="1"/>
  <c r="T385" i="1" s="1"/>
  <c r="T384" i="1"/>
  <c r="AC379" i="1"/>
  <c r="AA380" i="1"/>
  <c r="Z382" i="11" l="1"/>
  <c r="U383" i="11"/>
  <c r="X383" i="11" s="1"/>
  <c r="Y383" i="11" s="1"/>
  <c r="R384" i="11"/>
  <c r="AD380" i="11"/>
  <c r="AB380" i="11"/>
  <c r="AC380" i="11"/>
  <c r="AA381" i="11"/>
  <c r="H384" i="11"/>
  <c r="S383" i="11"/>
  <c r="Z382" i="10"/>
  <c r="H384" i="10"/>
  <c r="S383" i="10"/>
  <c r="U383" i="10"/>
  <c r="X383" i="10" s="1"/>
  <c r="Y383" i="10" s="1"/>
  <c r="R384" i="10"/>
  <c r="L385" i="10" a="1"/>
  <c r="L385" i="10" s="1"/>
  <c r="T385" i="10" s="1"/>
  <c r="T384" i="10"/>
  <c r="AC380" i="10"/>
  <c r="AA381" i="10"/>
  <c r="AD380" i="10"/>
  <c r="AB380" i="10"/>
  <c r="Z382" i="9"/>
  <c r="AD380" i="9"/>
  <c r="AB380" i="9"/>
  <c r="L385" i="9" a="1"/>
  <c r="L385" i="9" s="1"/>
  <c r="T385" i="9" s="1"/>
  <c r="T384" i="9"/>
  <c r="H384" i="9"/>
  <c r="S383" i="9"/>
  <c r="U383" i="9"/>
  <c r="X383" i="9" s="1"/>
  <c r="Y383" i="9" s="1"/>
  <c r="R384" i="9"/>
  <c r="AC380" i="9"/>
  <c r="AA381" i="9"/>
  <c r="Z382" i="8"/>
  <c r="AD380" i="8"/>
  <c r="AB380" i="8"/>
  <c r="U383" i="8"/>
  <c r="X383" i="8" s="1"/>
  <c r="Y383" i="8" s="1"/>
  <c r="R384" i="8"/>
  <c r="AC380" i="8"/>
  <c r="AA381" i="8"/>
  <c r="H384" i="8"/>
  <c r="S383" i="8"/>
  <c r="Z382" i="7"/>
  <c r="U383" i="7"/>
  <c r="X383" i="7" s="1"/>
  <c r="Y383" i="7" s="1"/>
  <c r="R384" i="7"/>
  <c r="L385" i="7" a="1"/>
  <c r="L385" i="7" s="1"/>
  <c r="T385" i="7" s="1"/>
  <c r="T384" i="7"/>
  <c r="H384" i="7"/>
  <c r="S383" i="7"/>
  <c r="AC380" i="7"/>
  <c r="AA381" i="7"/>
  <c r="AD380" i="7"/>
  <c r="AB380" i="7"/>
  <c r="Z382" i="6"/>
  <c r="H384" i="6"/>
  <c r="S383" i="6"/>
  <c r="AD380" i="6"/>
  <c r="AB380" i="6"/>
  <c r="U383" i="6"/>
  <c r="X383" i="6" s="1"/>
  <c r="Y383" i="6" s="1"/>
  <c r="R384" i="6"/>
  <c r="AC380" i="6"/>
  <c r="AA381" i="6"/>
  <c r="Z382" i="5"/>
  <c r="AD380" i="5"/>
  <c r="AB380" i="5"/>
  <c r="U383" i="5"/>
  <c r="X383" i="5" s="1"/>
  <c r="Y383" i="5" s="1"/>
  <c r="R384" i="5"/>
  <c r="AC380" i="5"/>
  <c r="AA381" i="5"/>
  <c r="H384" i="5"/>
  <c r="S383" i="5"/>
  <c r="Z382" i="4"/>
  <c r="U383" i="4"/>
  <c r="X383" i="4" s="1"/>
  <c r="Y383" i="4" s="1"/>
  <c r="R384" i="4"/>
  <c r="H384" i="4"/>
  <c r="S383" i="4"/>
  <c r="AD380" i="4"/>
  <c r="AB380" i="4"/>
  <c r="AC380" i="4"/>
  <c r="AA381" i="4"/>
  <c r="Z382" i="1"/>
  <c r="U383" i="1"/>
  <c r="X383" i="1" s="1"/>
  <c r="Y383" i="1" s="1"/>
  <c r="R384" i="1"/>
  <c r="AD380" i="1"/>
  <c r="AB380" i="1"/>
  <c r="H384" i="1"/>
  <c r="S383" i="1"/>
  <c r="AA381" i="1"/>
  <c r="AC380" i="1"/>
  <c r="Z383" i="11" l="1"/>
  <c r="H385" i="11"/>
  <c r="S385" i="11" s="1"/>
  <c r="S384" i="11"/>
  <c r="AB381" i="11"/>
  <c r="AD381" i="11"/>
  <c r="R385" i="11"/>
  <c r="U385" i="11" s="1"/>
  <c r="X385" i="11" s="1"/>
  <c r="U384" i="11"/>
  <c r="X384" i="11" s="1"/>
  <c r="Y384" i="11" s="1"/>
  <c r="AA382" i="11"/>
  <c r="AC381" i="11"/>
  <c r="Z383" i="10"/>
  <c r="H385" i="10"/>
  <c r="S385" i="10" s="1"/>
  <c r="S384" i="10"/>
  <c r="R385" i="10"/>
  <c r="U385" i="10" s="1"/>
  <c r="X385" i="10" s="1"/>
  <c r="U384" i="10"/>
  <c r="X384" i="10" s="1"/>
  <c r="Y384" i="10" s="1"/>
  <c r="AA382" i="10"/>
  <c r="AC381" i="10"/>
  <c r="AB381" i="10"/>
  <c r="AD381" i="10"/>
  <c r="Z383" i="9"/>
  <c r="AD381" i="9"/>
  <c r="AB381" i="9"/>
  <c r="H385" i="9"/>
  <c r="S385" i="9" s="1"/>
  <c r="S384" i="9"/>
  <c r="R385" i="9"/>
  <c r="U385" i="9" s="1"/>
  <c r="X385" i="9" s="1"/>
  <c r="U384" i="9"/>
  <c r="X384" i="9" s="1"/>
  <c r="Y384" i="9" s="1"/>
  <c r="AA382" i="9"/>
  <c r="AC381" i="9"/>
  <c r="Z383" i="8"/>
  <c r="AD381" i="8"/>
  <c r="AB381" i="8"/>
  <c r="R385" i="8"/>
  <c r="U385" i="8" s="1"/>
  <c r="X385" i="8" s="1"/>
  <c r="U384" i="8"/>
  <c r="X384" i="8" s="1"/>
  <c r="Y384" i="8" s="1"/>
  <c r="AA382" i="8"/>
  <c r="AC381" i="8"/>
  <c r="H385" i="8"/>
  <c r="S385" i="8" s="1"/>
  <c r="S384" i="8"/>
  <c r="Z383" i="7"/>
  <c r="AD381" i="7"/>
  <c r="AB381" i="7"/>
  <c r="H385" i="7"/>
  <c r="S385" i="7" s="1"/>
  <c r="S384" i="7"/>
  <c r="R385" i="7"/>
  <c r="U385" i="7" s="1"/>
  <c r="X385" i="7" s="1"/>
  <c r="U384" i="7"/>
  <c r="X384" i="7" s="1"/>
  <c r="Y384" i="7" s="1"/>
  <c r="AA382" i="7"/>
  <c r="AC381" i="7"/>
  <c r="Z383" i="6"/>
  <c r="R385" i="6"/>
  <c r="U385" i="6" s="1"/>
  <c r="X385" i="6" s="1"/>
  <c r="U384" i="6"/>
  <c r="X384" i="6" s="1"/>
  <c r="Y384" i="6" s="1"/>
  <c r="AA382" i="6"/>
  <c r="AC381" i="6"/>
  <c r="AD381" i="6"/>
  <c r="AB381" i="6"/>
  <c r="H385" i="6"/>
  <c r="S385" i="6" s="1"/>
  <c r="S384" i="6"/>
  <c r="Z383" i="5"/>
  <c r="AD381" i="5"/>
  <c r="AB381" i="5"/>
  <c r="R385" i="5"/>
  <c r="U385" i="5" s="1"/>
  <c r="X385" i="5" s="1"/>
  <c r="U384" i="5"/>
  <c r="X384" i="5" s="1"/>
  <c r="Y384" i="5" s="1"/>
  <c r="AA382" i="5"/>
  <c r="AC381" i="5"/>
  <c r="H385" i="5"/>
  <c r="S385" i="5" s="1"/>
  <c r="S384" i="5"/>
  <c r="Z383" i="4"/>
  <c r="R385" i="4"/>
  <c r="U385" i="4" s="1"/>
  <c r="X385" i="4" s="1"/>
  <c r="U384" i="4"/>
  <c r="X384" i="4" s="1"/>
  <c r="Y384" i="4" s="1"/>
  <c r="AD381" i="4"/>
  <c r="AB381" i="4"/>
  <c r="H385" i="4"/>
  <c r="S385" i="4" s="1"/>
  <c r="S384" i="4"/>
  <c r="AA382" i="4"/>
  <c r="AC381" i="4"/>
  <c r="Z383" i="1"/>
  <c r="AA382" i="1"/>
  <c r="AC381" i="1"/>
  <c r="AD381" i="1"/>
  <c r="AB381" i="1"/>
  <c r="H385" i="1"/>
  <c r="S385" i="1" s="1"/>
  <c r="S384" i="1"/>
  <c r="R385" i="1"/>
  <c r="U385" i="1" s="1"/>
  <c r="X385" i="1" s="1"/>
  <c r="U384" i="1"/>
  <c r="X384" i="1" s="1"/>
  <c r="Y384" i="1" s="1"/>
  <c r="Y385" i="11" l="1"/>
  <c r="Z385" i="11" s="1"/>
  <c r="Z384" i="11"/>
  <c r="AB382" i="11"/>
  <c r="AD382" i="11"/>
  <c r="AA383" i="11"/>
  <c r="AC382" i="11"/>
  <c r="Y385" i="10"/>
  <c r="Z385" i="10" s="1"/>
  <c r="Z384" i="10"/>
  <c r="AB382" i="10"/>
  <c r="AD382" i="10"/>
  <c r="AA383" i="10"/>
  <c r="AC382" i="10"/>
  <c r="Y385" i="9"/>
  <c r="Z385" i="9" s="1"/>
  <c r="Z384" i="9"/>
  <c r="AB382" i="9"/>
  <c r="AD382" i="9"/>
  <c r="AA383" i="9"/>
  <c r="AC382" i="9"/>
  <c r="Y385" i="8"/>
  <c r="Z385" i="8" s="1"/>
  <c r="Z384" i="8"/>
  <c r="AB382" i="8"/>
  <c r="AD382" i="8"/>
  <c r="AA383" i="8"/>
  <c r="AC382" i="8"/>
  <c r="Y385" i="7"/>
  <c r="Z385" i="7" s="1"/>
  <c r="Z384" i="7"/>
  <c r="AB382" i="7"/>
  <c r="AD382" i="7"/>
  <c r="AA383" i="7"/>
  <c r="AC382" i="7"/>
  <c r="Y385" i="6"/>
  <c r="Z385" i="6" s="1"/>
  <c r="Z384" i="6"/>
  <c r="AA383" i="6"/>
  <c r="AC382" i="6"/>
  <c r="AB382" i="6"/>
  <c r="AD382" i="6"/>
  <c r="Y385" i="5"/>
  <c r="Z385" i="5" s="1"/>
  <c r="Z384" i="5"/>
  <c r="AB382" i="5"/>
  <c r="AD382" i="5"/>
  <c r="AA383" i="5"/>
  <c r="AC382" i="5"/>
  <c r="Y385" i="4"/>
  <c r="Z385" i="4" s="1"/>
  <c r="Z384" i="4"/>
  <c r="AA383" i="4"/>
  <c r="AC382" i="4"/>
  <c r="AB382" i="4"/>
  <c r="AD382" i="4"/>
  <c r="Y385" i="1"/>
  <c r="Z385" i="1" s="1"/>
  <c r="Z384" i="1"/>
  <c r="AC382" i="1"/>
  <c r="AA383" i="1"/>
  <c r="AB382" i="1"/>
  <c r="AD382" i="1"/>
  <c r="AC383" i="11" l="1"/>
  <c r="AA384" i="11"/>
  <c r="AD383" i="11"/>
  <c r="AB383" i="11"/>
  <c r="AC384" i="11"/>
  <c r="AC385" i="11" s="1"/>
  <c r="AA385" i="11"/>
  <c r="AC383" i="10"/>
  <c r="AA384" i="10"/>
  <c r="AD383" i="10"/>
  <c r="AB383" i="10"/>
  <c r="AC384" i="10"/>
  <c r="AC385" i="10" s="1"/>
  <c r="AA385" i="10"/>
  <c r="AD383" i="9"/>
  <c r="AB383" i="9"/>
  <c r="AC383" i="9"/>
  <c r="AC384" i="9" s="1"/>
  <c r="AC385" i="9" s="1"/>
  <c r="AA384" i="9"/>
  <c r="AA385" i="9" s="1"/>
  <c r="AD383" i="8"/>
  <c r="AB383" i="8"/>
  <c r="AC383" i="8"/>
  <c r="AA384" i="8"/>
  <c r="AA385" i="8" s="1"/>
  <c r="AC384" i="8"/>
  <c r="AC385" i="8" s="1"/>
  <c r="AC383" i="7"/>
  <c r="AA384" i="7"/>
  <c r="AD383" i="7"/>
  <c r="AB383" i="7"/>
  <c r="AC384" i="7"/>
  <c r="AC385" i="7" s="1"/>
  <c r="AA385" i="7"/>
  <c r="AD383" i="6"/>
  <c r="AB383" i="6"/>
  <c r="AC383" i="6"/>
  <c r="AC384" i="6" s="1"/>
  <c r="AC385" i="6" s="1"/>
  <c r="AA384" i="6"/>
  <c r="AA385" i="6" s="1"/>
  <c r="AD383" i="5"/>
  <c r="AB383" i="5"/>
  <c r="AC383" i="5"/>
  <c r="AA384" i="5"/>
  <c r="AC384" i="5"/>
  <c r="AC385" i="5" s="1"/>
  <c r="AA385" i="5"/>
  <c r="AD383" i="4"/>
  <c r="AB383" i="4"/>
  <c r="AC383" i="4"/>
  <c r="AA384" i="4"/>
  <c r="AC384" i="4"/>
  <c r="AC385" i="4" s="1"/>
  <c r="AA385" i="4"/>
  <c r="AD383" i="1"/>
  <c r="AB383" i="1"/>
  <c r="AC383" i="1"/>
  <c r="AC384" i="1" s="1"/>
  <c r="AC385" i="1" s="1"/>
  <c r="AA384" i="1"/>
  <c r="AA385" i="1" s="1"/>
  <c r="AD385" i="11" l="1"/>
  <c r="Z1" i="3" s="1" a="1"/>
  <c r="Z1" i="3" s="1"/>
  <c r="AB385" i="11"/>
  <c r="AD384" i="11"/>
  <c r="AB384" i="11"/>
  <c r="AD384" i="10"/>
  <c r="AB384" i="10"/>
  <c r="AD385" i="10"/>
  <c r="W1" i="3" s="1" a="1"/>
  <c r="W1" i="3" s="1"/>
  <c r="AB385" i="10"/>
  <c r="AD385" i="9"/>
  <c r="T1" i="3" s="1" a="1"/>
  <c r="T1" i="3" s="1"/>
  <c r="AB385" i="9"/>
  <c r="AD384" i="9"/>
  <c r="AB384" i="9"/>
  <c r="AD384" i="8"/>
  <c r="AB384" i="8"/>
  <c r="AD385" i="8"/>
  <c r="Q1" i="3" s="1" a="1"/>
  <c r="Q1" i="3" s="1"/>
  <c r="AB385" i="8"/>
  <c r="AD384" i="7"/>
  <c r="AB384" i="7"/>
  <c r="AD385" i="7"/>
  <c r="N1" i="3" s="1" a="1"/>
  <c r="N1" i="3" s="1"/>
  <c r="AB385" i="7"/>
  <c r="AD385" i="6"/>
  <c r="K1" i="3" s="1" a="1"/>
  <c r="K1" i="3" s="1"/>
  <c r="AB385" i="6"/>
  <c r="AD384" i="6"/>
  <c r="AB384" i="6"/>
  <c r="AD385" i="5"/>
  <c r="H1" i="3" s="1" a="1"/>
  <c r="H1" i="3" s="1"/>
  <c r="AB385" i="5"/>
  <c r="AD384" i="5"/>
  <c r="AB384" i="5"/>
  <c r="AD385" i="4"/>
  <c r="E1" i="3" s="1" a="1"/>
  <c r="E1" i="3" s="1"/>
  <c r="AB385" i="4"/>
  <c r="AD384" i="4"/>
  <c r="AB384" i="4"/>
  <c r="AD385" i="1"/>
  <c r="AB385" i="1"/>
  <c r="AD384" i="1"/>
  <c r="AB38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<sst xmlns="http://schemas.openxmlformats.org/spreadsheetml/2006/main" count="321" uniqueCount="69">
  <si>
    <t>date</t>
  </si>
  <si>
    <t>days since data</t>
  </si>
  <si>
    <t>daily 1st doses</t>
  </si>
  <si>
    <t>7da 1st doses</t>
  </si>
  <si>
    <t>trendline 1st doses</t>
  </si>
  <si>
    <t>follows trend until xxx</t>
  </si>
  <si>
    <t>predicted 1st doses</t>
  </si>
  <si>
    <t>daily 2nd doses</t>
  </si>
  <si>
    <t>7da 2nd doses</t>
  </si>
  <si>
    <t>predicted 2nd doses</t>
  </si>
  <si>
    <t>total doses</t>
  </si>
  <si>
    <t>daily total doses</t>
  </si>
  <si>
    <t>7da total doses</t>
  </si>
  <si>
    <t>Trendline total doses</t>
  </si>
  <si>
    <t>Follows trend until xxx</t>
  </si>
  <si>
    <t>predicted total doses</t>
  </si>
  <si>
    <t>1st doses</t>
  </si>
  <si>
    <t>2nd doses</t>
  </si>
  <si>
    <t>predicted 2nd doses, but mar23=dec27</t>
  </si>
  <si>
    <t>predicted new 2nd doses</t>
  </si>
  <si>
    <t>therefore new 1st doses</t>
  </si>
  <si>
    <t>predicted 1st doses, but taking into account the second doses we have to do</t>
  </si>
  <si>
    <t>1st doses but starts up again after 2nd doses catch up</t>
  </si>
  <si>
    <t>1st doses differnece</t>
  </si>
  <si>
    <t>2nd doses but starts up again after 1st doses complete</t>
  </si>
  <si>
    <t>immunity</t>
  </si>
  <si>
    <t>Groups 1-4</t>
  </si>
  <si>
    <t>Groups 5-9</t>
  </si>
  <si>
    <t>All Adults</t>
  </si>
  <si>
    <t>1st limit</t>
  </si>
  <si>
    <t>current 7 day avarage</t>
  </si>
  <si>
    <t>current cumulative</t>
  </si>
  <si>
    <t>total limit</t>
  </si>
  <si>
    <t>k/day</t>
  </si>
  <si>
    <t>you can only edit it if you save a copy unfortunately</t>
  </si>
  <si>
    <t>edit cell B1 (top left) to see the effects it has</t>
  </si>
  <si>
    <t>the graph doesnt work properly under 450k/day though</t>
  </si>
  <si>
    <t>first</t>
  </si>
  <si>
    <t>second</t>
  </si>
  <si>
    <t>firstEstimate</t>
  </si>
  <si>
    <t>secondEstimate</t>
  </si>
  <si>
    <t>immunityEstimate</t>
  </si>
  <si>
    <t>ivvfirstEstimate</t>
  </si>
  <si>
    <t>ivvsecondEstimate</t>
  </si>
  <si>
    <t>ivvimmunityEstimate</t>
  </si>
  <si>
    <t>vvsecondEstimate</t>
  </si>
  <si>
    <t>vfirstEstimate</t>
  </si>
  <si>
    <t>vsecondEstimate</t>
  </si>
  <si>
    <t>vimmunityEstimate</t>
  </si>
  <si>
    <t>vvfirstestimate</t>
  </si>
  <si>
    <t>vvimmunityEstimate</t>
  </si>
  <si>
    <t>vifirstEstimate</t>
  </si>
  <si>
    <t>visecondEstimate</t>
  </si>
  <si>
    <t>viimmunityEstimate</t>
  </si>
  <si>
    <t>vivfirstEstimate</t>
  </si>
  <si>
    <t>vivsecondEstimate</t>
  </si>
  <si>
    <t>vivimmunityEstimate</t>
  </si>
  <si>
    <t>viifirstEstimate</t>
  </si>
  <si>
    <t>viisecondEstimate</t>
  </si>
  <si>
    <t>viiimmunityEstimate</t>
  </si>
  <si>
    <t>viivfirstEstimate</t>
  </si>
  <si>
    <t>viivsecondEstimate</t>
  </si>
  <si>
    <t>viivimmunityEstimate</t>
  </si>
  <si>
    <t>viiifirstEstimate</t>
  </si>
  <si>
    <t>viiisecondEstimate</t>
  </si>
  <si>
    <t>viiiimmunityEstimate</t>
  </si>
  <si>
    <t>galladults</t>
  </si>
  <si>
    <t>gfivetonine</t>
  </si>
  <si>
    <t>gonetofour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</si>
</sst>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7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164" fontId="1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Alignment="1"/>
    <xf numFmtId="0" fontId="3" fillId="0" borderId="0" xfId="0" applyFont="1" applyAlignment="1"/>
    <xf numFmtId="3" fontId="4" fillId="0" borderId="0" xfId="0" applyNumberFormat="1" applyFont="1" applyAlignment="1">
      <alignment horizontal="right"/>
    </xf>
    <xf numFmtId="3" fontId="1" fillId="2" borderId="1" xfId="0" applyNumberFormat="1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3" fontId="2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/>
    <xf numFmtId="164" fontId="1" fillId="3" borderId="1" xfId="0" applyNumberFormat="1" applyFont="1" applyFill="1" applyBorder="1"/>
    <xf numFmtId="3" fontId="2" fillId="3" borderId="1" xfId="0" applyNumberFormat="1" applyFont="1" applyFill="1" applyBorder="1"/>
    <xf numFmtId="3" fontId="1" fillId="3" borderId="1" xfId="0" applyNumberFormat="1" applyFont="1" applyFill="1" applyBorder="1"/>
    <xf numFmtId="0" fontId="2" fillId="3" borderId="1" xfId="0" applyFont="1" applyFill="1" applyBorder="1"/>
    <xf numFmtId="0" fontId="2" fillId="0" borderId="0" xfId="0" applyFont="1"/>
    <xf numFmtId="0" fontId="1" fillId="0" borderId="0" xfId="0" applyFont="1"/>
    <xf numFmtId="14" fontId="0" fillId="0" borderId="0" xfId="0" applyNumberFormat="1" applyFont="1" applyAlignment="1"/>
    <xf numFmtId="1" fontId="0" fillId="0" borderId="0" xfId="0" applyNumberFormat="1" applyFont="1" applyAlignment="1"/>
    <xf numFmtId="0" fontId="5" fillId="0" borderId="0" xfId="0" applyFont="1" applyAlignment="1"/>
    <xf numFmtId="3" fontId="6" fillId="0" borderId="0" xfId="0" applyNumberFormat="1" applyFont="1"/>
    <xf numFmtId="3" fontId="5" fillId="0" borderId="0" xfId="0" applyNumberFormat="1" applyFont="1" applyAlignment="1"/>
  </cellXfs>
  <cellStyles count="1">
    <cellStyle name="Normal" xfId="0" builtinId="0"/>
  </cellStyles>
  <dxfs count="52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UK Vaccination Predictions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Cumulative First Dose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Sheet1!$C$2:$C$385</c:f>
              <c:numCache>
                <c:formatCode>#,##0</c:formatCode>
                <c:ptCount val="384"/>
                <c:pt idx="0">
                  <c:v>86215</c:v>
                </c:pt>
                <c:pt idx="1">
                  <c:v>170155.42857142858</c:v>
                </c:pt>
                <c:pt idx="2">
                  <c:v>254095.85714285713</c:v>
                </c:pt>
                <c:pt idx="3">
                  <c:v>338036.28571428568</c:v>
                </c:pt>
                <c:pt idx="4">
                  <c:v>421976.71428571426</c:v>
                </c:pt>
                <c:pt idx="5">
                  <c:v>505917.14285714284</c:v>
                </c:pt>
                <c:pt idx="6">
                  <c:v>589857.57142857136</c:v>
                </c:pt>
                <c:pt idx="7">
                  <c:v>673798</c:v>
                </c:pt>
                <c:pt idx="8">
                  <c:v>720816.85714285716</c:v>
                </c:pt>
                <c:pt idx="9">
                  <c:v>767835.71428571432</c:v>
                </c:pt>
                <c:pt idx="10">
                  <c:v>814854.57142857136</c:v>
                </c:pt>
                <c:pt idx="11">
                  <c:v>861873.42857142864</c:v>
                </c:pt>
                <c:pt idx="12">
                  <c:v>908892.28571428568</c:v>
                </c:pt>
                <c:pt idx="13">
                  <c:v>955911.14285714284</c:v>
                </c:pt>
                <c:pt idx="14">
                  <c:v>1002930</c:v>
                </c:pt>
                <c:pt idx="15">
                  <c:v>1056367.7142857143</c:v>
                </c:pt>
                <c:pt idx="16">
                  <c:v>1109805.4285714286</c:v>
                </c:pt>
                <c:pt idx="17">
                  <c:v>1163243.1428571427</c:v>
                </c:pt>
                <c:pt idx="18">
                  <c:v>1216680.857142857</c:v>
                </c:pt>
                <c:pt idx="19">
                  <c:v>1270118.5714285714</c:v>
                </c:pt>
                <c:pt idx="20">
                  <c:v>1323556.2857142857</c:v>
                </c:pt>
                <c:pt idx="21">
                  <c:v>1376994</c:v>
                </c:pt>
                <c:pt idx="22">
                  <c:v>1508825.75</c:v>
                </c:pt>
                <c:pt idx="23">
                  <c:v>1640657.5</c:v>
                </c:pt>
                <c:pt idx="24">
                  <c:v>1772489.25</c:v>
                </c:pt>
                <c:pt idx="25">
                  <c:v>1904321</c:v>
                </c:pt>
                <c:pt idx="26">
                  <c:v>2036152.75</c:v>
                </c:pt>
                <c:pt idx="27">
                  <c:v>2167984.5</c:v>
                </c:pt>
                <c:pt idx="28">
                  <c:v>2299816.25</c:v>
                </c:pt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9DB-86F7-D672D4D581EE}"/>
            </c:ext>
          </c:extLst>
        </c:ser>
        <c:ser>
          <c:idx val="1"/>
          <c:order val="1"/>
          <c:tx>
            <c:v>Cumulative Seecond Dose</c:v>
          </c:tx>
          <c:spPr>
            <a:ln w="28575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Sheet1!$I$2:$I$385</c:f>
              <c:numCache>
                <c:formatCode>#,##0</c:formatCode>
                <c:ptCount val="384"/>
                <c:pt idx="21">
                  <c:v>21905</c:v>
                </c:pt>
                <c:pt idx="22">
                  <c:v>70687.75</c:v>
                </c:pt>
                <c:pt idx="23">
                  <c:v>119470.5</c:v>
                </c:pt>
                <c:pt idx="24">
                  <c:v>168253.25</c:v>
                </c:pt>
                <c:pt idx="25">
                  <c:v>217036</c:v>
                </c:pt>
                <c:pt idx="26">
                  <c:v>265818.75</c:v>
                </c:pt>
                <c:pt idx="27">
                  <c:v>314601.5</c:v>
                </c:pt>
                <c:pt idx="28">
                  <c:v>363384.25</c:v>
                </c:pt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B-49DB-86F7-D672D4D581EE}"/>
            </c:ext>
          </c:extLst>
        </c:ser>
        <c:ser>
          <c:idx val="2"/>
          <c:order val="2"/>
          <c:tx>
            <c:v>1ST DOSES</c:v>
          </c:tx>
          <c:spPr>
            <a:ln w="28575" cmpd="sng">
              <a:solidFill>
                <a:schemeClr val="accent1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Sheet1!$AD$2:$AD$385</c:f>
              <c:numCache>
                <c:formatCode>#,##0</c:formatCode>
                <c:ptCount val="384"/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15765305.048205486</c:v>
                </c:pt>
                <c:pt idx="65">
                  <c:v>16236758.7465869</c:v>
                </c:pt>
                <c:pt idx="66">
                  <c:v>16714512.095144244</c:v>
                </c:pt>
                <c:pt idx="67">
                  <c:v>17198565.093877517</c:v>
                </c:pt>
                <c:pt idx="68">
                  <c:v>17688917.74278672</c:v>
                </c:pt>
                <c:pt idx="69">
                  <c:v>18185570.041871853</c:v>
                </c:pt>
                <c:pt idx="70">
                  <c:v>18688521.991132915</c:v>
                </c:pt>
                <c:pt idx="71">
                  <c:v>19197773.590569906</c:v>
                </c:pt>
                <c:pt idx="72">
                  <c:v>19713324.840182826</c:v>
                </c:pt>
                <c:pt idx="73">
                  <c:v>20235175.739971675</c:v>
                </c:pt>
                <c:pt idx="74">
                  <c:v>20763326.289936453</c:v>
                </c:pt>
                <c:pt idx="75">
                  <c:v>21297776.49007716</c:v>
                </c:pt>
                <c:pt idx="76">
                  <c:v>21838526.340393797</c:v>
                </c:pt>
                <c:pt idx="77">
                  <c:v>22385575.840886362</c:v>
                </c:pt>
                <c:pt idx="78">
                  <c:v>22938924.991554856</c:v>
                </c:pt>
                <c:pt idx="79">
                  <c:v>23498573.79239928</c:v>
                </c:pt>
                <c:pt idx="80">
                  <c:v>24064522.243419632</c:v>
                </c:pt>
                <c:pt idx="81">
                  <c:v>24636770.344615974</c:v>
                </c:pt>
                <c:pt idx="82">
                  <c:v>25215318.095988244</c:v>
                </c:pt>
                <c:pt idx="83">
                  <c:v>25800165.497536443</c:v>
                </c:pt>
                <c:pt idx="84">
                  <c:v>26391312.549260572</c:v>
                </c:pt>
                <c:pt idx="85">
                  <c:v>26988759.251160629</c:v>
                </c:pt>
                <c:pt idx="86">
                  <c:v>27592505.603236616</c:v>
                </c:pt>
                <c:pt idx="87">
                  <c:v>28202551.605488531</c:v>
                </c:pt>
                <c:pt idx="88">
                  <c:v>28818897.257916376</c:v>
                </c:pt>
                <c:pt idx="89">
                  <c:v>29441542.56052015</c:v>
                </c:pt>
                <c:pt idx="90">
                  <c:v>30070487.513299853</c:v>
                </c:pt>
                <c:pt idx="91">
                  <c:v>30705732.116255485</c:v>
                </c:pt>
                <c:pt idx="92">
                  <c:v>31347276.369387046</c:v>
                </c:pt>
                <c:pt idx="93">
                  <c:v>31995120.272694536</c:v>
                </c:pt>
                <c:pt idx="94">
                  <c:v>32649263.826177955</c:v>
                </c:pt>
                <c:pt idx="95">
                  <c:v>33309707.029837303</c:v>
                </c:pt>
                <c:pt idx="96">
                  <c:v>33976449.88367258</c:v>
                </c:pt>
                <c:pt idx="97">
                  <c:v>34649492.387683786</c:v>
                </c:pt>
                <c:pt idx="98">
                  <c:v>35328834.541870922</c:v>
                </c:pt>
                <c:pt idx="99">
                  <c:v>35974275.774805471</c:v>
                </c:pt>
                <c:pt idx="100">
                  <c:v>36626016.65791595</c:v>
                </c:pt>
                <c:pt idx="101">
                  <c:v>37284057.191202357</c:v>
                </c:pt>
                <c:pt idx="102">
                  <c:v>37948397.374664694</c:v>
                </c:pt>
                <c:pt idx="103">
                  <c:v>38619037.20830296</c:v>
                </c:pt>
                <c:pt idx="104">
                  <c:v>39295976.692117155</c:v>
                </c:pt>
                <c:pt idx="105">
                  <c:v>39979215.826107278</c:v>
                </c:pt>
                <c:pt idx="106">
                  <c:v>40590360.574559048</c:v>
                </c:pt>
                <c:pt idx="107">
                  <c:v>41207804.973186746</c:v>
                </c:pt>
                <c:pt idx="108">
                  <c:v>41831549.021990374</c:v>
                </c:pt>
                <c:pt idx="109">
                  <c:v>42461592.72096993</c:v>
                </c:pt>
                <c:pt idx="110">
                  <c:v>43097936.070125416</c:v>
                </c:pt>
                <c:pt idx="111">
                  <c:v>43740579.069456831</c:v>
                </c:pt>
                <c:pt idx="112">
                  <c:v>44389521.718964174</c:v>
                </c:pt>
                <c:pt idx="113">
                  <c:v>45044764.018647447</c:v>
                </c:pt>
                <c:pt idx="114">
                  <c:v>45630476.718506649</c:v>
                </c:pt>
                <c:pt idx="115">
                  <c:v>46151207.06854178</c:v>
                </c:pt>
                <c:pt idx="116">
                  <c:v>46634513.06854178</c:v>
                </c:pt>
                <c:pt idx="117">
                  <c:v>47110280.06854178</c:v>
                </c:pt>
                <c:pt idx="118">
                  <c:v>47632365.06854178</c:v>
                </c:pt>
                <c:pt idx="119">
                  <c:v>48206958.06854178</c:v>
                </c:pt>
                <c:pt idx="120">
                  <c:v>48802882.06854178</c:v>
                </c:pt>
                <c:pt idx="121">
                  <c:v>49259719.06854178</c:v>
                </c:pt>
                <c:pt idx="122">
                  <c:v>49696211.06854178</c:v>
                </c:pt>
                <c:pt idx="123">
                  <c:v>50086356.06854178</c:v>
                </c:pt>
                <c:pt idx="124">
                  <c:v>50408108.06854178</c:v>
                </c:pt>
                <c:pt idx="125">
                  <c:v>50716138.06854178</c:v>
                </c:pt>
                <c:pt idx="126">
                  <c:v>51295889.06854178</c:v>
                </c:pt>
                <c:pt idx="127">
                  <c:v>51816087.06854178</c:v>
                </c:pt>
                <c:pt idx="128">
                  <c:v>52305072.06854178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B-49DB-86F7-D672D4D581EE}"/>
            </c:ext>
          </c:extLst>
        </c:ser>
        <c:ser>
          <c:idx val="3"/>
          <c:order val="3"/>
          <c:tx>
            <c:v>2ND DOSES</c:v>
          </c:tx>
          <c:spPr>
            <a:ln w="28575" cmpd="sng">
              <a:solidFill>
                <a:srgbClr val="FFC000">
                  <a:alpha val="49803"/>
                </a:srgbClr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Sheet1!$AF$2:$AF$385</c:f>
              <c:numCache>
                <c:formatCode>#,##0</c:formatCode>
                <c:ptCount val="384"/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552867.14285714284</c:v>
                </c:pt>
                <c:pt idx="65">
                  <c:v>566104.28571428568</c:v>
                </c:pt>
                <c:pt idx="66">
                  <c:v>579341.42857142852</c:v>
                </c:pt>
                <c:pt idx="67">
                  <c:v>592578.57142857148</c:v>
                </c:pt>
                <c:pt idx="68">
                  <c:v>605815.71428571432</c:v>
                </c:pt>
                <c:pt idx="69">
                  <c:v>619052.85714285716</c:v>
                </c:pt>
                <c:pt idx="70">
                  <c:v>632290</c:v>
                </c:pt>
                <c:pt idx="71">
                  <c:v>645527.14285714284</c:v>
                </c:pt>
                <c:pt idx="72">
                  <c:v>658764.28571428568</c:v>
                </c:pt>
                <c:pt idx="73">
                  <c:v>672001.42857142864</c:v>
                </c:pt>
                <c:pt idx="74">
                  <c:v>685238.57142857136</c:v>
                </c:pt>
                <c:pt idx="75">
                  <c:v>698475.71428571432</c:v>
                </c:pt>
                <c:pt idx="76">
                  <c:v>711712.85714285716</c:v>
                </c:pt>
                <c:pt idx="77">
                  <c:v>724950</c:v>
                </c:pt>
                <c:pt idx="78">
                  <c:v>738187.14285714284</c:v>
                </c:pt>
                <c:pt idx="79">
                  <c:v>751424.28571428568</c:v>
                </c:pt>
                <c:pt idx="80">
                  <c:v>764661.42857142864</c:v>
                </c:pt>
                <c:pt idx="81">
                  <c:v>777898.57142857136</c:v>
                </c:pt>
                <c:pt idx="82">
                  <c:v>791135.71428571432</c:v>
                </c:pt>
                <c:pt idx="83">
                  <c:v>804372.85714285716</c:v>
                </c:pt>
                <c:pt idx="84">
                  <c:v>817610</c:v>
                </c:pt>
                <c:pt idx="85">
                  <c:v>830847.14285714284</c:v>
                </c:pt>
                <c:pt idx="86">
                  <c:v>844084.28571428568</c:v>
                </c:pt>
                <c:pt idx="87">
                  <c:v>857321.42857142864</c:v>
                </c:pt>
                <c:pt idx="88">
                  <c:v>870558.57142857136</c:v>
                </c:pt>
                <c:pt idx="89">
                  <c:v>883795.71428571432</c:v>
                </c:pt>
                <c:pt idx="90">
                  <c:v>897032.85714285716</c:v>
                </c:pt>
                <c:pt idx="91">
                  <c:v>910270</c:v>
                </c:pt>
                <c:pt idx="92">
                  <c:v>923507.14285714284</c:v>
                </c:pt>
                <c:pt idx="93">
                  <c:v>936744.28571428568</c:v>
                </c:pt>
                <c:pt idx="94">
                  <c:v>949981.42857142864</c:v>
                </c:pt>
                <c:pt idx="95">
                  <c:v>963218.57142857136</c:v>
                </c:pt>
                <c:pt idx="96">
                  <c:v>976455.71428571432</c:v>
                </c:pt>
                <c:pt idx="97">
                  <c:v>989692.85714285716</c:v>
                </c:pt>
                <c:pt idx="98">
                  <c:v>1002930</c:v>
                </c:pt>
                <c:pt idx="99">
                  <c:v>1056367.7142857143</c:v>
                </c:pt>
                <c:pt idx="100">
                  <c:v>1109805.4285714286</c:v>
                </c:pt>
                <c:pt idx="101">
                  <c:v>1163243.1428571427</c:v>
                </c:pt>
                <c:pt idx="102">
                  <c:v>1216680.857142857</c:v>
                </c:pt>
                <c:pt idx="103">
                  <c:v>1270118.5714285714</c:v>
                </c:pt>
                <c:pt idx="104">
                  <c:v>1323556.2857142857</c:v>
                </c:pt>
                <c:pt idx="105">
                  <c:v>1376994</c:v>
                </c:pt>
                <c:pt idx="106">
                  <c:v>1508825.75</c:v>
                </c:pt>
                <c:pt idx="107">
                  <c:v>1640657.5</c:v>
                </c:pt>
                <c:pt idx="108">
                  <c:v>1772489.25</c:v>
                </c:pt>
                <c:pt idx="109">
                  <c:v>1904321</c:v>
                </c:pt>
                <c:pt idx="110">
                  <c:v>2036152.75</c:v>
                </c:pt>
                <c:pt idx="111">
                  <c:v>2167984.5</c:v>
                </c:pt>
                <c:pt idx="112">
                  <c:v>2299816.25</c:v>
                </c:pt>
                <c:pt idx="113">
                  <c:v>2431648</c:v>
                </c:pt>
                <c:pt idx="114">
                  <c:v>2639309</c:v>
                </c:pt>
                <c:pt idx="115">
                  <c:v>2918252</c:v>
                </c:pt>
                <c:pt idx="116">
                  <c:v>3234946</c:v>
                </c:pt>
                <c:pt idx="117">
                  <c:v>3559179</c:v>
                </c:pt>
                <c:pt idx="118">
                  <c:v>3837094</c:v>
                </c:pt>
                <c:pt idx="119">
                  <c:v>4062501</c:v>
                </c:pt>
                <c:pt idx="120">
                  <c:v>4266577</c:v>
                </c:pt>
                <c:pt idx="121">
                  <c:v>4609740</c:v>
                </c:pt>
                <c:pt idx="122">
                  <c:v>4973248</c:v>
                </c:pt>
                <c:pt idx="123">
                  <c:v>5383103</c:v>
                </c:pt>
                <c:pt idx="124">
                  <c:v>5861351</c:v>
                </c:pt>
                <c:pt idx="125">
                  <c:v>6353321</c:v>
                </c:pt>
                <c:pt idx="126">
                  <c:v>6573570</c:v>
                </c:pt>
                <c:pt idx="127">
                  <c:v>6853372</c:v>
                </c:pt>
                <c:pt idx="128">
                  <c:v>7164387</c:v>
                </c:pt>
                <c:pt idx="129">
                  <c:v>7447199</c:v>
                </c:pt>
                <c:pt idx="130">
                  <c:v>7891184</c:v>
                </c:pt>
                <c:pt idx="131">
                  <c:v>8378940</c:v>
                </c:pt>
                <c:pt idx="132">
                  <c:v>8977329</c:v>
                </c:pt>
                <c:pt idx="133">
                  <c:v>9296367</c:v>
                </c:pt>
                <c:pt idx="134">
                  <c:v>9646715</c:v>
                </c:pt>
                <c:pt idx="135">
                  <c:v>10021471</c:v>
                </c:pt>
                <c:pt idx="136">
                  <c:v>10490487</c:v>
                </c:pt>
                <c:pt idx="137">
                  <c:v>10971047</c:v>
                </c:pt>
                <c:pt idx="138">
                  <c:v>11465210</c:v>
                </c:pt>
                <c:pt idx="139">
                  <c:v>12014288</c:v>
                </c:pt>
                <c:pt idx="140">
                  <c:v>12294006</c:v>
                </c:pt>
                <c:pt idx="141">
                  <c:v>12646486</c:v>
                </c:pt>
                <c:pt idx="142">
                  <c:v>13058298</c:v>
                </c:pt>
                <c:pt idx="143">
                  <c:v>13509108</c:v>
                </c:pt>
                <c:pt idx="144">
                  <c:v>14012224</c:v>
                </c:pt>
                <c:pt idx="145">
                  <c:v>14556827</c:v>
                </c:pt>
                <c:pt idx="146">
                  <c:v>15062189</c:v>
                </c:pt>
                <c:pt idx="147">
                  <c:v>15300151</c:v>
                </c:pt>
                <c:pt idx="148">
                  <c:v>15775562.265658021</c:v>
                </c:pt>
                <c:pt idx="149">
                  <c:v>16257295.185151398</c:v>
                </c:pt>
                <c:pt idx="150">
                  <c:v>16745349.758480072</c:v>
                </c:pt>
                <c:pt idx="151">
                  <c:v>17239725.985644102</c:v>
                </c:pt>
                <c:pt idx="152">
                  <c:v>17740423.866643429</c:v>
                </c:pt>
                <c:pt idx="153">
                  <c:v>18247443.401478112</c:v>
                </c:pt>
                <c:pt idx="154">
                  <c:v>18760784.590148091</c:v>
                </c:pt>
                <c:pt idx="155">
                  <c:v>19280447.432653427</c:v>
                </c:pt>
                <c:pt idx="156">
                  <c:v>19806431.92899406</c:v>
                </c:pt>
                <c:pt idx="157">
                  <c:v>20338738.079170048</c:v>
                </c:pt>
                <c:pt idx="158">
                  <c:v>20877365.883181334</c:v>
                </c:pt>
                <c:pt idx="159">
                  <c:v>21422315.341027975</c:v>
                </c:pt>
                <c:pt idx="160">
                  <c:v>21973586.452709913</c:v>
                </c:pt>
                <c:pt idx="161">
                  <c:v>22531179.218227208</c:v>
                </c:pt>
                <c:pt idx="162">
                  <c:v>23095093.637579799</c:v>
                </c:pt>
                <c:pt idx="163">
                  <c:v>23665329.710767746</c:v>
                </c:pt>
                <c:pt idx="164">
                  <c:v>24241887.43779099</c:v>
                </c:pt>
                <c:pt idx="165">
                  <c:v>24824766.81864959</c:v>
                </c:pt>
                <c:pt idx="166">
                  <c:v>25413967.853343487</c:v>
                </c:pt>
                <c:pt idx="167">
                  <c:v>26009490.54187274</c:v>
                </c:pt>
                <c:pt idx="168">
                  <c:v>26611334.884237289</c:v>
                </c:pt>
                <c:pt idx="169">
                  <c:v>27219500.880437195</c:v>
                </c:pt>
                <c:pt idx="170">
                  <c:v>27833988.530472398</c:v>
                </c:pt>
                <c:pt idx="171">
                  <c:v>28454797.834342957</c:v>
                </c:pt>
                <c:pt idx="172">
                  <c:v>29081928.792048812</c:v>
                </c:pt>
                <c:pt idx="173">
                  <c:v>29715381.403590024</c:v>
                </c:pt>
                <c:pt idx="174">
                  <c:v>30355155.668966532</c:v>
                </c:pt>
                <c:pt idx="175">
                  <c:v>31001251.588178396</c:v>
                </c:pt>
                <c:pt idx="176">
                  <c:v>31653669.161225557</c:v>
                </c:pt>
                <c:pt idx="177">
                  <c:v>32312408.388108075</c:v>
                </c:pt>
                <c:pt idx="178">
                  <c:v>32977469.268825948</c:v>
                </c:pt>
                <c:pt idx="179">
                  <c:v>33648851.803379118</c:v>
                </c:pt>
                <c:pt idx="180">
                  <c:v>34326555.991767645</c:v>
                </c:pt>
                <c:pt idx="181">
                  <c:v>35010581.833991468</c:v>
                </c:pt>
                <c:pt idx="182">
                  <c:v>35700929.330050647</c:v>
                </c:pt>
                <c:pt idx="183">
                  <c:v>36397598.479945123</c:v>
                </c:pt>
                <c:pt idx="184">
                  <c:v>37100589.283674955</c:v>
                </c:pt>
                <c:pt idx="185">
                  <c:v>37809901.741240084</c:v>
                </c:pt>
                <c:pt idx="186">
                  <c:v>38525535.852640569</c:v>
                </c:pt>
                <c:pt idx="187">
                  <c:v>39247491.617876351</c:v>
                </c:pt>
                <c:pt idx="188">
                  <c:v>39975769.036947489</c:v>
                </c:pt>
                <c:pt idx="189">
                  <c:v>40710368.109853923</c:v>
                </c:pt>
                <c:pt idx="190">
                  <c:v>41451288.836595714</c:v>
                </c:pt>
                <c:pt idx="191">
                  <c:v>42198531.217172801</c:v>
                </c:pt>
                <c:pt idx="192">
                  <c:v>42952095.251585245</c:v>
                </c:pt>
                <c:pt idx="193">
                  <c:v>43711980.939832985</c:v>
                </c:pt>
                <c:pt idx="194">
                  <c:v>44478188.281916082</c:v>
                </c:pt>
                <c:pt idx="195">
                  <c:v>45250717.277834475</c:v>
                </c:pt>
                <c:pt idx="196">
                  <c:v>46029567.927588224</c:v>
                </c:pt>
                <c:pt idx="197">
                  <c:v>46814740.23117727</c:v>
                </c:pt>
                <c:pt idx="198">
                  <c:v>47606234.188601673</c:v>
                </c:pt>
                <c:pt idx="199">
                  <c:v>48402370.045744531</c:v>
                </c:pt>
                <c:pt idx="200">
                  <c:v>49198505.902887389</c:v>
                </c:pt>
                <c:pt idx="201">
                  <c:v>49994641.760030247</c:v>
                </c:pt>
                <c:pt idx="202">
                  <c:v>50790777.617173105</c:v>
                </c:pt>
                <c:pt idx="203">
                  <c:v>51586913.474315964</c:v>
                </c:pt>
                <c:pt idx="204">
                  <c:v>52383049.331458822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B-49DB-86F7-D672D4D581EE}"/>
            </c:ext>
          </c:extLst>
        </c:ser>
        <c:ser>
          <c:idx val="4"/>
          <c:order val="4"/>
          <c:tx>
            <c:strRef>
              <c:f>Sheet1!$AG$1</c:f>
              <c:strCache>
                <c:ptCount val="1"/>
                <c:pt idx="0">
                  <c:v>immunityEstimate</c:v>
                </c:pt>
              </c:strCache>
            </c:strRef>
          </c:tx>
          <c:spPr>
            <a:ln w="28575" cmpd="sng">
              <a:solidFill>
                <a:srgbClr val="999999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Sheet1!$AG$2:$AG$385</c:f>
              <c:numCache>
                <c:formatCode>#,##0</c:formatCode>
                <c:ptCount val="384"/>
                <c:pt idx="20">
                  <c:v>77593.5</c:v>
                </c:pt>
                <c:pt idx="21">
                  <c:v>153139.88571428572</c:v>
                </c:pt>
                <c:pt idx="22">
                  <c:v>228686.27142857143</c:v>
                </c:pt>
                <c:pt idx="23">
                  <c:v>304232.65714285715</c:v>
                </c:pt>
                <c:pt idx="24">
                  <c:v>379779.04285714286</c:v>
                </c:pt>
                <c:pt idx="25">
                  <c:v>455325.42857142858</c:v>
                </c:pt>
                <c:pt idx="26">
                  <c:v>530871.8142857143</c:v>
                </c:pt>
                <c:pt idx="27">
                  <c:v>606418.20000000007</c:v>
                </c:pt>
                <c:pt idx="28">
                  <c:v>648735.17142857146</c:v>
                </c:pt>
                <c:pt idx="29">
                  <c:v>691052.14285714296</c:v>
                </c:pt>
                <c:pt idx="30">
                  <c:v>733369.11428571423</c:v>
                </c:pt>
                <c:pt idx="31">
                  <c:v>775686.08571428584</c:v>
                </c:pt>
                <c:pt idx="32">
                  <c:v>818003.05714285711</c:v>
                </c:pt>
                <c:pt idx="33">
                  <c:v>860320.02857142861</c:v>
                </c:pt>
                <c:pt idx="34">
                  <c:v>902637</c:v>
                </c:pt>
                <c:pt idx="35">
                  <c:v>950730.94285714289</c:v>
                </c:pt>
                <c:pt idx="36">
                  <c:v>998824.88571428577</c:v>
                </c:pt>
                <c:pt idx="37">
                  <c:v>1046918.8285714284</c:v>
                </c:pt>
                <c:pt idx="38">
                  <c:v>1095012.7714285713</c:v>
                </c:pt>
                <c:pt idx="39">
                  <c:v>1143106.7142857143</c:v>
                </c:pt>
                <c:pt idx="40">
                  <c:v>1191200.6571428571</c:v>
                </c:pt>
                <c:pt idx="41">
                  <c:v>1240389.8500000001</c:v>
                </c:pt>
                <c:pt idx="42">
                  <c:v>1361477.5625</c:v>
                </c:pt>
                <c:pt idx="43">
                  <c:v>1482565.2749999999</c:v>
                </c:pt>
                <c:pt idx="44">
                  <c:v>1603652.9875</c:v>
                </c:pt>
                <c:pt idx="45">
                  <c:v>1724740.7000000002</c:v>
                </c:pt>
                <c:pt idx="46">
                  <c:v>1845828.4125000001</c:v>
                </c:pt>
                <c:pt idx="47">
                  <c:v>1966916.125</c:v>
                </c:pt>
                <c:pt idx="48">
                  <c:v>2088003.8374999999</c:v>
                </c:pt>
                <c:pt idx="49">
                  <c:v>2209091.5500000003</c:v>
                </c:pt>
                <c:pt idx="50">
                  <c:v>2209091.5500000003</c:v>
                </c:pt>
                <c:pt idx="51">
                  <c:v>2396789.7000000002</c:v>
                </c:pt>
                <c:pt idx="52">
                  <c:v>2648325.6500000004</c:v>
                </c:pt>
                <c:pt idx="53">
                  <c:v>2933613.1</c:v>
                </c:pt>
                <c:pt idx="54">
                  <c:v>3225624.15</c:v>
                </c:pt>
                <c:pt idx="55">
                  <c:v>3475871.4</c:v>
                </c:pt>
                <c:pt idx="56">
                  <c:v>3678865.9499999997</c:v>
                </c:pt>
                <c:pt idx="57">
                  <c:v>3862762.6</c:v>
                </c:pt>
                <c:pt idx="58">
                  <c:v>4171797.25</c:v>
                </c:pt>
                <c:pt idx="59">
                  <c:v>4499125</c:v>
                </c:pt>
                <c:pt idx="60">
                  <c:v>4868132.5</c:v>
                </c:pt>
                <c:pt idx="61">
                  <c:v>5298646.75</c:v>
                </c:pt>
                <c:pt idx="62">
                  <c:v>5741471.9000000004</c:v>
                </c:pt>
                <c:pt idx="63">
                  <c:v>5939736.9000000004</c:v>
                </c:pt>
                <c:pt idx="64">
                  <c:v>6191657.0999999996</c:v>
                </c:pt>
                <c:pt idx="65">
                  <c:v>6471656.0999999996</c:v>
                </c:pt>
                <c:pt idx="66">
                  <c:v>6726303.3500000006</c:v>
                </c:pt>
                <c:pt idx="67">
                  <c:v>7125978.3000000007</c:v>
                </c:pt>
                <c:pt idx="68">
                  <c:v>7565067.5999999996</c:v>
                </c:pt>
                <c:pt idx="69">
                  <c:v>8104148.7500000009</c:v>
                </c:pt>
                <c:pt idx="70">
                  <c:v>8391440.75</c:v>
                </c:pt>
                <c:pt idx="71">
                  <c:v>8706883.3000000007</c:v>
                </c:pt>
                <c:pt idx="72">
                  <c:v>9044272</c:v>
                </c:pt>
                <c:pt idx="73">
                  <c:v>9466536.1500000004</c:v>
                </c:pt>
                <c:pt idx="74">
                  <c:v>9899241.9500000011</c:v>
                </c:pt>
                <c:pt idx="75">
                  <c:v>10344191.85</c:v>
                </c:pt>
                <c:pt idx="76">
                  <c:v>10838431.550000001</c:v>
                </c:pt>
                <c:pt idx="77">
                  <c:v>11090234.450000001</c:v>
                </c:pt>
                <c:pt idx="78">
                  <c:v>11407657</c:v>
                </c:pt>
                <c:pt idx="79">
                  <c:v>11778445.850000001</c:v>
                </c:pt>
                <c:pt idx="80">
                  <c:v>12184419.550000001</c:v>
                </c:pt>
                <c:pt idx="81">
                  <c:v>12637506.299999999</c:v>
                </c:pt>
                <c:pt idx="82">
                  <c:v>13127887.75</c:v>
                </c:pt>
                <c:pt idx="83">
                  <c:v>13582855.85</c:v>
                </c:pt>
                <c:pt idx="84">
                  <c:v>13797117.4</c:v>
                </c:pt>
                <c:pt idx="85">
                  <c:v>14216417.900527794</c:v>
                </c:pt>
                <c:pt idx="86">
                  <c:v>14641388.086213926</c:v>
                </c:pt>
                <c:pt idx="87">
                  <c:v>15072027.957058391</c:v>
                </c:pt>
                <c:pt idx="88">
                  <c:v>15508337.513061194</c:v>
                </c:pt>
                <c:pt idx="89">
                  <c:v>15950316.754222333</c:v>
                </c:pt>
                <c:pt idx="90">
                  <c:v>16397965.680541812</c:v>
                </c:pt>
                <c:pt idx="91">
                  <c:v>16851284.292019624</c:v>
                </c:pt>
                <c:pt idx="92">
                  <c:v>17310272.588655774</c:v>
                </c:pt>
                <c:pt idx="93">
                  <c:v>17774930.570450258</c:v>
                </c:pt>
                <c:pt idx="94">
                  <c:v>18245258.23740308</c:v>
                </c:pt>
                <c:pt idx="95">
                  <c:v>18721255.589514237</c:v>
                </c:pt>
                <c:pt idx="96">
                  <c:v>19202922.626783732</c:v>
                </c:pt>
                <c:pt idx="97">
                  <c:v>19690259.349211559</c:v>
                </c:pt>
                <c:pt idx="98">
                  <c:v>20183265.756797727</c:v>
                </c:pt>
                <c:pt idx="99">
                  <c:v>20681941.84954223</c:v>
                </c:pt>
                <c:pt idx="100">
                  <c:v>21186287.627445064</c:v>
                </c:pt>
                <c:pt idx="101">
                  <c:v>21696303.090506241</c:v>
                </c:pt>
                <c:pt idx="102">
                  <c:v>22211988.238725808</c:v>
                </c:pt>
                <c:pt idx="103">
                  <c:v>22733343.072103709</c:v>
                </c:pt>
                <c:pt idx="104">
                  <c:v>23260367.590639941</c:v>
                </c:pt>
                <c:pt idx="105">
                  <c:v>23793061.794334516</c:v>
                </c:pt>
                <c:pt idx="106">
                  <c:v>24331425.683187425</c:v>
                </c:pt>
                <c:pt idx="107">
                  <c:v>24875459.257198669</c:v>
                </c:pt>
                <c:pt idx="108">
                  <c:v>25425162.516368251</c:v>
                </c:pt>
                <c:pt idx="109">
                  <c:v>25980535.460696168</c:v>
                </c:pt>
                <c:pt idx="110">
                  <c:v>26541578.090182424</c:v>
                </c:pt>
                <c:pt idx="111">
                  <c:v>27108290.40482701</c:v>
                </c:pt>
                <c:pt idx="112">
                  <c:v>27680672.404629938</c:v>
                </c:pt>
                <c:pt idx="113">
                  <c:v>28258724.089591201</c:v>
                </c:pt>
                <c:pt idx="114">
                  <c:v>28842445.459710795</c:v>
                </c:pt>
                <c:pt idx="115">
                  <c:v>29431836.514988732</c:v>
                </c:pt>
                <c:pt idx="116">
                  <c:v>30026897.255425002</c:v>
                </c:pt>
                <c:pt idx="117">
                  <c:v>30627627.681019612</c:v>
                </c:pt>
                <c:pt idx="118">
                  <c:v>31234027.791772552</c:v>
                </c:pt>
                <c:pt idx="119">
                  <c:v>31846097.58768383</c:v>
                </c:pt>
                <c:pt idx="120">
                  <c:v>32429666.583039209</c:v>
                </c:pt>
                <c:pt idx="121">
                  <c:v>33018905.263552926</c:v>
                </c:pt>
                <c:pt idx="122">
                  <c:v>33613813.629224978</c:v>
                </c:pt>
                <c:pt idx="123">
                  <c:v>34214391.680055365</c:v>
                </c:pt>
                <c:pt idx="124">
                  <c:v>34820639.416044094</c:v>
                </c:pt>
                <c:pt idx="125">
                  <c:v>35432556.837191157</c:v>
                </c:pt>
                <c:pt idx="126">
                  <c:v>36050143.943496555</c:v>
                </c:pt>
                <c:pt idx="127">
                  <c:v>36606765.804603145</c:v>
                </c:pt>
                <c:pt idx="128">
                  <c:v>37169057.350868076</c:v>
                </c:pt>
                <c:pt idx="129">
                  <c:v>37737018.582291335</c:v>
                </c:pt>
                <c:pt idx="130">
                  <c:v>38310649.498872936</c:v>
                </c:pt>
                <c:pt idx="131">
                  <c:v>38889950.100612879</c:v>
                </c:pt>
                <c:pt idx="132">
                  <c:v>39474920.387511149</c:v>
                </c:pt>
                <c:pt idx="133">
                  <c:v>40065560.359567761</c:v>
                </c:pt>
                <c:pt idx="134">
                  <c:v>40661870.016782701</c:v>
                </c:pt>
                <c:pt idx="135">
                  <c:v>41199394.496655986</c:v>
                </c:pt>
                <c:pt idx="136">
                  <c:v>41681998.961687602</c:v>
                </c:pt>
                <c:pt idx="137">
                  <c:v>42132809.061687604</c:v>
                </c:pt>
                <c:pt idx="138">
                  <c:v>42577211.011687607</c:v>
                </c:pt>
                <c:pt idx="139">
                  <c:v>43060983.261687607</c:v>
                </c:pt>
                <c:pt idx="140">
                  <c:v>43589387.311687604</c:v>
                </c:pt>
                <c:pt idx="141">
                  <c:v>44135922.711687602</c:v>
                </c:pt>
                <c:pt idx="142">
                  <c:v>44564234.161687605</c:v>
                </c:pt>
                <c:pt idx="143">
                  <c:v>44975252.361687601</c:v>
                </c:pt>
                <c:pt idx="144">
                  <c:v>45346875.611687601</c:v>
                </c:pt>
                <c:pt idx="145">
                  <c:v>45660364.811687604</c:v>
                </c:pt>
                <c:pt idx="146">
                  <c:v>45962190.311687604</c:v>
                </c:pt>
                <c:pt idx="147">
                  <c:v>46494978.661687605</c:v>
                </c:pt>
                <c:pt idx="148">
                  <c:v>46977146.961687602</c:v>
                </c:pt>
                <c:pt idx="149">
                  <c:v>47432784.211687602</c:v>
                </c:pt>
                <c:pt idx="150">
                  <c:v>47892359.950000003</c:v>
                </c:pt>
                <c:pt idx="151">
                  <c:v>47914559.200000003</c:v>
                </c:pt>
                <c:pt idx="152">
                  <c:v>47938947</c:v>
                </c:pt>
                <c:pt idx="153">
                  <c:v>47968866.450000003</c:v>
                </c:pt>
                <c:pt idx="154">
                  <c:v>47984818.350000001</c:v>
                </c:pt>
                <c:pt idx="155">
                  <c:v>48002335.75</c:v>
                </c:pt>
                <c:pt idx="156">
                  <c:v>48021073.549999997</c:v>
                </c:pt>
                <c:pt idx="157">
                  <c:v>48044524.350000001</c:v>
                </c:pt>
                <c:pt idx="158">
                  <c:v>48068552.350000001</c:v>
                </c:pt>
                <c:pt idx="159">
                  <c:v>48093260.5</c:v>
                </c:pt>
                <c:pt idx="160">
                  <c:v>48120714.399999999</c:v>
                </c:pt>
                <c:pt idx="161">
                  <c:v>48134700.299999997</c:v>
                </c:pt>
                <c:pt idx="162">
                  <c:v>48152324.299999997</c:v>
                </c:pt>
                <c:pt idx="163">
                  <c:v>48172914.899999999</c:v>
                </c:pt>
                <c:pt idx="164">
                  <c:v>48195455.399999999</c:v>
                </c:pt>
                <c:pt idx="165">
                  <c:v>48220611.200000003</c:v>
                </c:pt>
                <c:pt idx="166">
                  <c:v>48247841.350000001</c:v>
                </c:pt>
                <c:pt idx="167">
                  <c:v>48273109.450000003</c:v>
                </c:pt>
                <c:pt idx="168">
                  <c:v>48285007.549999997</c:v>
                </c:pt>
                <c:pt idx="169">
                  <c:v>48308778.113282904</c:v>
                </c:pt>
                <c:pt idx="170">
                  <c:v>48332864.75925757</c:v>
                </c:pt>
                <c:pt idx="171">
                  <c:v>48357267.487924002</c:v>
                </c:pt>
                <c:pt idx="172">
                  <c:v>48381986.299282208</c:v>
                </c:pt>
                <c:pt idx="173">
                  <c:v>48407021.193332173</c:v>
                </c:pt>
                <c:pt idx="174">
                  <c:v>48432372.170073904</c:v>
                </c:pt>
                <c:pt idx="175">
                  <c:v>48458039.229507402</c:v>
                </c:pt>
                <c:pt idx="176">
                  <c:v>48484022.371632673</c:v>
                </c:pt>
                <c:pt idx="177">
                  <c:v>48510321.596449703</c:v>
                </c:pt>
                <c:pt idx="178">
                  <c:v>48536936.903958499</c:v>
                </c:pt>
                <c:pt idx="179">
                  <c:v>48563868.29415907</c:v>
                </c:pt>
                <c:pt idx="180">
                  <c:v>48591115.767051399</c:v>
                </c:pt>
                <c:pt idx="181">
                  <c:v>48618679.322635494</c:v>
                </c:pt>
                <c:pt idx="182">
                  <c:v>48646558.960911363</c:v>
                </c:pt>
                <c:pt idx="183">
                  <c:v>48674754.681878991</c:v>
                </c:pt>
                <c:pt idx="184">
                  <c:v>48703266.485538386</c:v>
                </c:pt>
                <c:pt idx="185">
                  <c:v>48732094.371889547</c:v>
                </c:pt>
                <c:pt idx="186">
                  <c:v>48761238.340932481</c:v>
                </c:pt>
                <c:pt idx="187">
                  <c:v>48790698.392667174</c:v>
                </c:pt>
                <c:pt idx="188">
                  <c:v>48820474.527093634</c:v>
                </c:pt>
                <c:pt idx="189">
                  <c:v>48850566.744211867</c:v>
                </c:pt>
                <c:pt idx="190">
                  <c:v>48880975.04402186</c:v>
                </c:pt>
                <c:pt idx="191">
                  <c:v>48911699.426523618</c:v>
                </c:pt>
                <c:pt idx="192">
                  <c:v>48942739.891717151</c:v>
                </c:pt>
                <c:pt idx="193">
                  <c:v>48974096.439602442</c:v>
                </c:pt>
                <c:pt idx="194">
                  <c:v>49005769.0701795</c:v>
                </c:pt>
                <c:pt idx="195">
                  <c:v>49037757.783448324</c:v>
                </c:pt>
                <c:pt idx="196">
                  <c:v>49070062.579408921</c:v>
                </c:pt>
                <c:pt idx="197">
                  <c:v>49102683.458061278</c:v>
                </c:pt>
                <c:pt idx="198">
                  <c:v>49135620.419405401</c:v>
                </c:pt>
                <c:pt idx="199">
                  <c:v>49168873.463441297</c:v>
                </c:pt>
                <c:pt idx="200">
                  <c:v>49202442.590168953</c:v>
                </c:pt>
                <c:pt idx="201">
                  <c:v>49236327.799588382</c:v>
                </c:pt>
                <c:pt idx="202">
                  <c:v>49270529.09169957</c:v>
                </c:pt>
                <c:pt idx="203">
                  <c:v>49305046.466502532</c:v>
                </c:pt>
                <c:pt idx="204">
                  <c:v>49339879.923997253</c:v>
                </c:pt>
                <c:pt idx="205">
                  <c:v>49375029.464183748</c:v>
                </c:pt>
                <c:pt idx="206">
                  <c:v>49410495.087062001</c:v>
                </c:pt>
                <c:pt idx="207">
                  <c:v>49446276.792632028</c:v>
                </c:pt>
                <c:pt idx="208">
                  <c:v>49482374.580893815</c:v>
                </c:pt>
                <c:pt idx="209">
                  <c:v>49518788.451847374</c:v>
                </c:pt>
                <c:pt idx="210">
                  <c:v>49555518.405492693</c:v>
                </c:pt>
                <c:pt idx="211">
                  <c:v>49592564.441829786</c:v>
                </c:pt>
                <c:pt idx="212">
                  <c:v>49629926.560858637</c:v>
                </c:pt>
                <c:pt idx="213">
                  <c:v>49667604.762579262</c:v>
                </c:pt>
                <c:pt idx="214">
                  <c:v>49705599.046991646</c:v>
                </c:pt>
                <c:pt idx="215">
                  <c:v>49743909.414095804</c:v>
                </c:pt>
                <c:pt idx="216">
                  <c:v>49782535.863891721</c:v>
                </c:pt>
                <c:pt idx="217">
                  <c:v>49821478.396379411</c:v>
                </c:pt>
                <c:pt idx="218">
                  <c:v>49860737.011558861</c:v>
                </c:pt>
                <c:pt idx="219">
                  <c:v>49900311.709430084</c:v>
                </c:pt>
                <c:pt idx="220">
                  <c:v>49940118.502287224</c:v>
                </c:pt>
                <c:pt idx="221">
                  <c:v>49979925.295144372</c:v>
                </c:pt>
                <c:pt idx="222">
                  <c:v>50019732.088001512</c:v>
                </c:pt>
                <c:pt idx="223">
                  <c:v>50059538.880858652</c:v>
                </c:pt>
                <c:pt idx="224">
                  <c:v>50099345.6737158</c:v>
                </c:pt>
                <c:pt idx="225">
                  <c:v>50139152.46657294</c:v>
                </c:pt>
                <c:pt idx="226">
                  <c:v>50160000</c:v>
                </c:pt>
                <c:pt idx="227">
                  <c:v>50160000</c:v>
                </c:pt>
                <c:pt idx="228">
                  <c:v>50160000</c:v>
                </c:pt>
                <c:pt idx="229">
                  <c:v>50160000</c:v>
                </c:pt>
                <c:pt idx="230">
                  <c:v>50160000</c:v>
                </c:pt>
                <c:pt idx="231">
                  <c:v>50160000</c:v>
                </c:pt>
                <c:pt idx="232">
                  <c:v>50160000</c:v>
                </c:pt>
                <c:pt idx="233">
                  <c:v>50160000</c:v>
                </c:pt>
                <c:pt idx="234">
                  <c:v>50160000</c:v>
                </c:pt>
                <c:pt idx="235">
                  <c:v>50160000</c:v>
                </c:pt>
                <c:pt idx="236">
                  <c:v>50160000</c:v>
                </c:pt>
                <c:pt idx="237">
                  <c:v>50160000</c:v>
                </c:pt>
                <c:pt idx="238">
                  <c:v>50160000</c:v>
                </c:pt>
                <c:pt idx="239">
                  <c:v>50160000</c:v>
                </c:pt>
                <c:pt idx="240">
                  <c:v>50160000</c:v>
                </c:pt>
                <c:pt idx="241">
                  <c:v>50160000</c:v>
                </c:pt>
                <c:pt idx="242">
                  <c:v>50160000</c:v>
                </c:pt>
                <c:pt idx="243">
                  <c:v>50160000</c:v>
                </c:pt>
                <c:pt idx="244">
                  <c:v>50160000</c:v>
                </c:pt>
                <c:pt idx="245">
                  <c:v>50160000</c:v>
                </c:pt>
                <c:pt idx="246">
                  <c:v>50160000</c:v>
                </c:pt>
                <c:pt idx="247">
                  <c:v>50160000</c:v>
                </c:pt>
                <c:pt idx="248">
                  <c:v>50160000</c:v>
                </c:pt>
                <c:pt idx="249">
                  <c:v>50160000</c:v>
                </c:pt>
                <c:pt idx="250">
                  <c:v>50160000</c:v>
                </c:pt>
                <c:pt idx="251">
                  <c:v>50160000</c:v>
                </c:pt>
                <c:pt idx="252">
                  <c:v>50160000</c:v>
                </c:pt>
                <c:pt idx="253">
                  <c:v>50160000</c:v>
                </c:pt>
                <c:pt idx="254">
                  <c:v>50160000</c:v>
                </c:pt>
                <c:pt idx="255">
                  <c:v>50160000</c:v>
                </c:pt>
                <c:pt idx="256">
                  <c:v>50160000</c:v>
                </c:pt>
                <c:pt idx="257">
                  <c:v>50160000</c:v>
                </c:pt>
                <c:pt idx="258">
                  <c:v>50160000</c:v>
                </c:pt>
                <c:pt idx="259">
                  <c:v>50160000</c:v>
                </c:pt>
                <c:pt idx="260">
                  <c:v>50160000</c:v>
                </c:pt>
                <c:pt idx="261">
                  <c:v>50160000</c:v>
                </c:pt>
                <c:pt idx="262">
                  <c:v>50160000</c:v>
                </c:pt>
                <c:pt idx="263">
                  <c:v>50160000</c:v>
                </c:pt>
                <c:pt idx="264">
                  <c:v>50160000</c:v>
                </c:pt>
                <c:pt idx="265">
                  <c:v>50160000</c:v>
                </c:pt>
                <c:pt idx="266">
                  <c:v>50160000</c:v>
                </c:pt>
                <c:pt idx="267">
                  <c:v>50160000</c:v>
                </c:pt>
                <c:pt idx="268">
                  <c:v>50160000</c:v>
                </c:pt>
                <c:pt idx="269">
                  <c:v>50160000</c:v>
                </c:pt>
                <c:pt idx="270">
                  <c:v>50160000</c:v>
                </c:pt>
                <c:pt idx="271">
                  <c:v>50160000</c:v>
                </c:pt>
                <c:pt idx="272">
                  <c:v>50160000</c:v>
                </c:pt>
                <c:pt idx="273">
                  <c:v>50160000</c:v>
                </c:pt>
                <c:pt idx="274">
                  <c:v>50160000</c:v>
                </c:pt>
                <c:pt idx="275">
                  <c:v>50160000</c:v>
                </c:pt>
                <c:pt idx="276">
                  <c:v>50160000</c:v>
                </c:pt>
                <c:pt idx="277">
                  <c:v>50160000</c:v>
                </c:pt>
                <c:pt idx="278">
                  <c:v>50160000</c:v>
                </c:pt>
                <c:pt idx="279">
                  <c:v>50160000</c:v>
                </c:pt>
                <c:pt idx="280">
                  <c:v>50160000</c:v>
                </c:pt>
                <c:pt idx="281">
                  <c:v>50160000</c:v>
                </c:pt>
                <c:pt idx="282">
                  <c:v>50160000</c:v>
                </c:pt>
                <c:pt idx="283">
                  <c:v>50160000</c:v>
                </c:pt>
                <c:pt idx="284">
                  <c:v>50160000</c:v>
                </c:pt>
                <c:pt idx="285">
                  <c:v>50160000</c:v>
                </c:pt>
                <c:pt idx="286">
                  <c:v>50160000</c:v>
                </c:pt>
                <c:pt idx="287">
                  <c:v>50160000</c:v>
                </c:pt>
                <c:pt idx="288">
                  <c:v>50160000</c:v>
                </c:pt>
                <c:pt idx="289">
                  <c:v>50160000</c:v>
                </c:pt>
                <c:pt idx="290">
                  <c:v>50160000</c:v>
                </c:pt>
                <c:pt idx="291">
                  <c:v>50160000</c:v>
                </c:pt>
                <c:pt idx="292">
                  <c:v>50160000</c:v>
                </c:pt>
                <c:pt idx="293">
                  <c:v>50160000</c:v>
                </c:pt>
                <c:pt idx="294">
                  <c:v>50160000</c:v>
                </c:pt>
                <c:pt idx="295">
                  <c:v>50160000</c:v>
                </c:pt>
                <c:pt idx="296">
                  <c:v>50160000</c:v>
                </c:pt>
                <c:pt idx="297">
                  <c:v>50160000</c:v>
                </c:pt>
                <c:pt idx="298">
                  <c:v>50160000</c:v>
                </c:pt>
                <c:pt idx="299">
                  <c:v>50160000</c:v>
                </c:pt>
                <c:pt idx="300">
                  <c:v>50160000</c:v>
                </c:pt>
                <c:pt idx="301">
                  <c:v>50160000</c:v>
                </c:pt>
                <c:pt idx="302">
                  <c:v>50160000</c:v>
                </c:pt>
                <c:pt idx="303">
                  <c:v>50160000</c:v>
                </c:pt>
                <c:pt idx="304">
                  <c:v>50160000</c:v>
                </c:pt>
                <c:pt idx="305">
                  <c:v>50160000</c:v>
                </c:pt>
                <c:pt idx="306">
                  <c:v>50160000</c:v>
                </c:pt>
                <c:pt idx="307">
                  <c:v>50160000</c:v>
                </c:pt>
                <c:pt idx="308">
                  <c:v>50160000</c:v>
                </c:pt>
                <c:pt idx="309">
                  <c:v>50160000</c:v>
                </c:pt>
                <c:pt idx="310">
                  <c:v>50160000</c:v>
                </c:pt>
                <c:pt idx="311">
                  <c:v>50160000</c:v>
                </c:pt>
                <c:pt idx="312">
                  <c:v>50160000</c:v>
                </c:pt>
                <c:pt idx="313">
                  <c:v>50160000</c:v>
                </c:pt>
                <c:pt idx="314">
                  <c:v>50160000</c:v>
                </c:pt>
                <c:pt idx="315">
                  <c:v>50160000</c:v>
                </c:pt>
                <c:pt idx="316">
                  <c:v>50160000</c:v>
                </c:pt>
                <c:pt idx="317">
                  <c:v>50160000</c:v>
                </c:pt>
                <c:pt idx="318">
                  <c:v>50160000</c:v>
                </c:pt>
                <c:pt idx="319">
                  <c:v>50160000</c:v>
                </c:pt>
                <c:pt idx="320">
                  <c:v>50160000</c:v>
                </c:pt>
                <c:pt idx="321">
                  <c:v>50160000</c:v>
                </c:pt>
                <c:pt idx="322">
                  <c:v>50160000</c:v>
                </c:pt>
                <c:pt idx="323">
                  <c:v>50160000</c:v>
                </c:pt>
                <c:pt idx="324">
                  <c:v>50160000</c:v>
                </c:pt>
                <c:pt idx="325">
                  <c:v>50160000</c:v>
                </c:pt>
                <c:pt idx="326">
                  <c:v>50160000</c:v>
                </c:pt>
                <c:pt idx="327">
                  <c:v>50160000</c:v>
                </c:pt>
                <c:pt idx="328">
                  <c:v>50160000</c:v>
                </c:pt>
                <c:pt idx="329">
                  <c:v>50160000</c:v>
                </c:pt>
                <c:pt idx="330">
                  <c:v>50160000</c:v>
                </c:pt>
                <c:pt idx="331">
                  <c:v>50160000</c:v>
                </c:pt>
                <c:pt idx="332">
                  <c:v>50160000</c:v>
                </c:pt>
                <c:pt idx="333">
                  <c:v>50160000</c:v>
                </c:pt>
                <c:pt idx="334">
                  <c:v>50160000</c:v>
                </c:pt>
                <c:pt idx="335">
                  <c:v>50160000</c:v>
                </c:pt>
                <c:pt idx="336">
                  <c:v>50160000</c:v>
                </c:pt>
                <c:pt idx="337">
                  <c:v>50160000</c:v>
                </c:pt>
                <c:pt idx="338">
                  <c:v>50160000</c:v>
                </c:pt>
                <c:pt idx="339">
                  <c:v>50160000</c:v>
                </c:pt>
                <c:pt idx="340">
                  <c:v>50160000</c:v>
                </c:pt>
                <c:pt idx="341">
                  <c:v>50160000</c:v>
                </c:pt>
                <c:pt idx="342">
                  <c:v>50160000</c:v>
                </c:pt>
                <c:pt idx="343">
                  <c:v>50160000</c:v>
                </c:pt>
                <c:pt idx="344">
                  <c:v>50160000</c:v>
                </c:pt>
                <c:pt idx="345">
                  <c:v>50160000</c:v>
                </c:pt>
                <c:pt idx="346">
                  <c:v>50160000</c:v>
                </c:pt>
                <c:pt idx="347">
                  <c:v>50160000</c:v>
                </c:pt>
                <c:pt idx="348">
                  <c:v>50160000</c:v>
                </c:pt>
                <c:pt idx="349">
                  <c:v>50160000</c:v>
                </c:pt>
                <c:pt idx="350">
                  <c:v>50160000</c:v>
                </c:pt>
                <c:pt idx="351">
                  <c:v>50160000</c:v>
                </c:pt>
                <c:pt idx="352">
                  <c:v>50160000</c:v>
                </c:pt>
                <c:pt idx="353">
                  <c:v>50160000</c:v>
                </c:pt>
                <c:pt idx="354">
                  <c:v>50160000</c:v>
                </c:pt>
                <c:pt idx="355">
                  <c:v>50160000</c:v>
                </c:pt>
                <c:pt idx="356">
                  <c:v>50160000</c:v>
                </c:pt>
                <c:pt idx="357">
                  <c:v>50160000</c:v>
                </c:pt>
                <c:pt idx="358">
                  <c:v>50160000</c:v>
                </c:pt>
                <c:pt idx="359">
                  <c:v>50160000</c:v>
                </c:pt>
                <c:pt idx="360">
                  <c:v>50160000</c:v>
                </c:pt>
                <c:pt idx="361">
                  <c:v>50160000</c:v>
                </c:pt>
                <c:pt idx="362">
                  <c:v>50160000</c:v>
                </c:pt>
                <c:pt idx="363">
                  <c:v>50160000</c:v>
                </c:pt>
                <c:pt idx="364">
                  <c:v>50160000</c:v>
                </c:pt>
                <c:pt idx="365">
                  <c:v>50160000</c:v>
                </c:pt>
                <c:pt idx="366">
                  <c:v>50160000</c:v>
                </c:pt>
                <c:pt idx="367">
                  <c:v>50160000</c:v>
                </c:pt>
                <c:pt idx="368">
                  <c:v>50160000</c:v>
                </c:pt>
                <c:pt idx="369">
                  <c:v>50160000</c:v>
                </c:pt>
                <c:pt idx="370">
                  <c:v>50160000</c:v>
                </c:pt>
                <c:pt idx="371">
                  <c:v>50160000</c:v>
                </c:pt>
                <c:pt idx="372">
                  <c:v>50160000</c:v>
                </c:pt>
                <c:pt idx="373">
                  <c:v>50160000</c:v>
                </c:pt>
                <c:pt idx="374">
                  <c:v>50160000</c:v>
                </c:pt>
                <c:pt idx="375">
                  <c:v>50160000</c:v>
                </c:pt>
                <c:pt idx="376">
                  <c:v>50160000</c:v>
                </c:pt>
                <c:pt idx="377">
                  <c:v>50160000</c:v>
                </c:pt>
                <c:pt idx="378">
                  <c:v>50160000</c:v>
                </c:pt>
                <c:pt idx="379">
                  <c:v>50160000</c:v>
                </c:pt>
                <c:pt idx="380">
                  <c:v>50160000</c:v>
                </c:pt>
                <c:pt idx="381">
                  <c:v>50160000</c:v>
                </c:pt>
                <c:pt idx="382">
                  <c:v>50160000</c:v>
                </c:pt>
                <c:pt idx="383">
                  <c:v>50160000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B-49DB-86F7-D672D4D581EE}"/>
            </c:ext>
          </c:extLst>
        </c:ser>
        <c:ser>
          <c:idx val="5"/>
          <c:order val="5"/>
          <c:tx>
            <c:v>Immunity, assuming 90% 21 days after 1st dose, 95% 21 days after 2nd dose</c:v>
          </c:tx>
          <c:spPr>
            <a:ln w="28575"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Sheet1!$AH$3:$AH$385</c:f>
              <c:numCache>
                <c:formatCode>#,##0</c:formatCode>
                <c:ptCount val="383"/>
                <c:pt idx="19">
                  <c:v>77593.5</c:v>
                </c:pt>
                <c:pt idx="20">
                  <c:v>153139.88571428572</c:v>
                </c:pt>
                <c:pt idx="21">
                  <c:v>228686.27142857143</c:v>
                </c:pt>
                <c:pt idx="22">
                  <c:v>304232.65714285715</c:v>
                </c:pt>
                <c:pt idx="23">
                  <c:v>379779.04285714286</c:v>
                </c:pt>
                <c:pt idx="24">
                  <c:v>455325.42857142858</c:v>
                </c:pt>
                <c:pt idx="25">
                  <c:v>530871.8142857143</c:v>
                </c:pt>
                <c:pt idx="26">
                  <c:v>606418.20000000007</c:v>
                </c:pt>
                <c:pt idx="27">
                  <c:v>648735.17142857146</c:v>
                </c:pt>
                <c:pt idx="28">
                  <c:v>691052.14285714296</c:v>
                </c:pt>
                <c:pt idx="29">
                  <c:v>733369.11428571423</c:v>
                </c:pt>
                <c:pt idx="30">
                  <c:v>775686.08571428584</c:v>
                </c:pt>
                <c:pt idx="31">
                  <c:v>818003.05714285711</c:v>
                </c:pt>
                <c:pt idx="32">
                  <c:v>860320.02857142861</c:v>
                </c:pt>
                <c:pt idx="33">
                  <c:v>902637</c:v>
                </c:pt>
                <c:pt idx="34">
                  <c:v>950730.94285714289</c:v>
                </c:pt>
                <c:pt idx="35">
                  <c:v>998824.88571428577</c:v>
                </c:pt>
                <c:pt idx="36">
                  <c:v>1046918.8285714284</c:v>
                </c:pt>
                <c:pt idx="37">
                  <c:v>1095012.7714285713</c:v>
                </c:pt>
                <c:pt idx="38">
                  <c:v>1143106.7142857143</c:v>
                </c:pt>
                <c:pt idx="39">
                  <c:v>1191200.6571428571</c:v>
                </c:pt>
                <c:pt idx="40">
                  <c:v>1240389.8500000001</c:v>
                </c:pt>
                <c:pt idx="41">
                  <c:v>1361477.5625</c:v>
                </c:pt>
                <c:pt idx="42">
                  <c:v>1482565.2749999999</c:v>
                </c:pt>
                <c:pt idx="43">
                  <c:v>1603652.9875</c:v>
                </c:pt>
                <c:pt idx="44">
                  <c:v>1724740.7000000002</c:v>
                </c:pt>
                <c:pt idx="45">
                  <c:v>1845828.4125000001</c:v>
                </c:pt>
                <c:pt idx="46">
                  <c:v>1966916.125</c:v>
                </c:pt>
                <c:pt idx="47">
                  <c:v>2088003.8374999999</c:v>
                </c:pt>
                <c:pt idx="48">
                  <c:v>2209091.5500000003</c:v>
                </c:pt>
                <c:pt idx="49">
                  <c:v>2209091.5500000003</c:v>
                </c:pt>
                <c:pt idx="50">
                  <c:v>2396789.7000000002</c:v>
                </c:pt>
                <c:pt idx="51">
                  <c:v>2648325.6500000004</c:v>
                </c:pt>
                <c:pt idx="52">
                  <c:v>2933613.1</c:v>
                </c:pt>
                <c:pt idx="53">
                  <c:v>3225624.15</c:v>
                </c:pt>
                <c:pt idx="54">
                  <c:v>3475871.4</c:v>
                </c:pt>
                <c:pt idx="55">
                  <c:v>3678865.9499999997</c:v>
                </c:pt>
                <c:pt idx="56">
                  <c:v>3862762.6</c:v>
                </c:pt>
                <c:pt idx="57">
                  <c:v>4171797.25</c:v>
                </c:pt>
                <c:pt idx="58">
                  <c:v>4499125</c:v>
                </c:pt>
                <c:pt idx="59">
                  <c:v>4868132.5</c:v>
                </c:pt>
                <c:pt idx="60">
                  <c:v>5298646.75</c:v>
                </c:pt>
                <c:pt idx="61">
                  <c:v>5741471.9000000004</c:v>
                </c:pt>
                <c:pt idx="62">
                  <c:v>5939736.9000000004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B-49DB-86F7-D672D4D581EE}"/>
            </c:ext>
          </c:extLst>
        </c:ser>
        <c:ser>
          <c:idx val="6"/>
          <c:order val="6"/>
          <c:tx>
            <c:v>Groups 5-9</c:v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Sheet1!$AN$3:$AN$385</c:f>
              <c:numCache>
                <c:formatCode>#,##0</c:formatCode>
                <c:ptCount val="383"/>
                <c:pt idx="0">
                  <c:v>31800000</c:v>
                </c:pt>
                <c:pt idx="1">
                  <c:v>31800000</c:v>
                </c:pt>
                <c:pt idx="2">
                  <c:v>31800000</c:v>
                </c:pt>
                <c:pt idx="3">
                  <c:v>31800000</c:v>
                </c:pt>
                <c:pt idx="4">
                  <c:v>31800000</c:v>
                </c:pt>
                <c:pt idx="5">
                  <c:v>31800000</c:v>
                </c:pt>
                <c:pt idx="6">
                  <c:v>31800000</c:v>
                </c:pt>
                <c:pt idx="7">
                  <c:v>31800000</c:v>
                </c:pt>
                <c:pt idx="8">
                  <c:v>31800000</c:v>
                </c:pt>
                <c:pt idx="9">
                  <c:v>31800000</c:v>
                </c:pt>
                <c:pt idx="10">
                  <c:v>31800000</c:v>
                </c:pt>
                <c:pt idx="11">
                  <c:v>31800000</c:v>
                </c:pt>
                <c:pt idx="12">
                  <c:v>31800000</c:v>
                </c:pt>
                <c:pt idx="13">
                  <c:v>31800000</c:v>
                </c:pt>
                <c:pt idx="14">
                  <c:v>31800000</c:v>
                </c:pt>
                <c:pt idx="15">
                  <c:v>31800000</c:v>
                </c:pt>
                <c:pt idx="16">
                  <c:v>31800000</c:v>
                </c:pt>
                <c:pt idx="17">
                  <c:v>31800000</c:v>
                </c:pt>
                <c:pt idx="18">
                  <c:v>31800000</c:v>
                </c:pt>
                <c:pt idx="19">
                  <c:v>31800000</c:v>
                </c:pt>
                <c:pt idx="20">
                  <c:v>31800000</c:v>
                </c:pt>
                <c:pt idx="21">
                  <c:v>31800000</c:v>
                </c:pt>
                <c:pt idx="22">
                  <c:v>31800000</c:v>
                </c:pt>
                <c:pt idx="23">
                  <c:v>31800000</c:v>
                </c:pt>
                <c:pt idx="24">
                  <c:v>31800000</c:v>
                </c:pt>
                <c:pt idx="25">
                  <c:v>31800000</c:v>
                </c:pt>
                <c:pt idx="26">
                  <c:v>31800000</c:v>
                </c:pt>
                <c:pt idx="27">
                  <c:v>31800000</c:v>
                </c:pt>
                <c:pt idx="28">
                  <c:v>31800000</c:v>
                </c:pt>
                <c:pt idx="29">
                  <c:v>31800000</c:v>
                </c:pt>
                <c:pt idx="30">
                  <c:v>31800000</c:v>
                </c:pt>
                <c:pt idx="31">
                  <c:v>31800000</c:v>
                </c:pt>
                <c:pt idx="32">
                  <c:v>31800000</c:v>
                </c:pt>
                <c:pt idx="33">
                  <c:v>31800000</c:v>
                </c:pt>
                <c:pt idx="34">
                  <c:v>31800000</c:v>
                </c:pt>
                <c:pt idx="35">
                  <c:v>31800000</c:v>
                </c:pt>
                <c:pt idx="36">
                  <c:v>31800000</c:v>
                </c:pt>
                <c:pt idx="37">
                  <c:v>31800000</c:v>
                </c:pt>
                <c:pt idx="38">
                  <c:v>31800000</c:v>
                </c:pt>
                <c:pt idx="39">
                  <c:v>31800000</c:v>
                </c:pt>
                <c:pt idx="40">
                  <c:v>31800000</c:v>
                </c:pt>
                <c:pt idx="41">
                  <c:v>31800000</c:v>
                </c:pt>
                <c:pt idx="42">
                  <c:v>31800000</c:v>
                </c:pt>
                <c:pt idx="43">
                  <c:v>31800000</c:v>
                </c:pt>
                <c:pt idx="44">
                  <c:v>31800000</c:v>
                </c:pt>
                <c:pt idx="45">
                  <c:v>31800000</c:v>
                </c:pt>
                <c:pt idx="46">
                  <c:v>31800000</c:v>
                </c:pt>
                <c:pt idx="47">
                  <c:v>31800000</c:v>
                </c:pt>
                <c:pt idx="48">
                  <c:v>31800000</c:v>
                </c:pt>
                <c:pt idx="49">
                  <c:v>31800000</c:v>
                </c:pt>
                <c:pt idx="50">
                  <c:v>31800000</c:v>
                </c:pt>
                <c:pt idx="51">
                  <c:v>31800000</c:v>
                </c:pt>
                <c:pt idx="52">
                  <c:v>31800000</c:v>
                </c:pt>
                <c:pt idx="53">
                  <c:v>31800000</c:v>
                </c:pt>
                <c:pt idx="54">
                  <c:v>31800000</c:v>
                </c:pt>
                <c:pt idx="55">
                  <c:v>31800000</c:v>
                </c:pt>
                <c:pt idx="56">
                  <c:v>31800000</c:v>
                </c:pt>
                <c:pt idx="57">
                  <c:v>31800000</c:v>
                </c:pt>
                <c:pt idx="58">
                  <c:v>31800000</c:v>
                </c:pt>
                <c:pt idx="59">
                  <c:v>31800000</c:v>
                </c:pt>
                <c:pt idx="60">
                  <c:v>31800000</c:v>
                </c:pt>
                <c:pt idx="61">
                  <c:v>31800000</c:v>
                </c:pt>
                <c:pt idx="62">
                  <c:v>31800000</c:v>
                </c:pt>
                <c:pt idx="63">
                  <c:v>31800000</c:v>
                </c:pt>
                <c:pt idx="64">
                  <c:v>31800000</c:v>
                </c:pt>
                <c:pt idx="65">
                  <c:v>31800000</c:v>
                </c:pt>
                <c:pt idx="66">
                  <c:v>31800000</c:v>
                </c:pt>
                <c:pt idx="67">
                  <c:v>31800000</c:v>
                </c:pt>
                <c:pt idx="68">
                  <c:v>31800000</c:v>
                </c:pt>
                <c:pt idx="69">
                  <c:v>31800000</c:v>
                </c:pt>
                <c:pt idx="70">
                  <c:v>31800000</c:v>
                </c:pt>
                <c:pt idx="71">
                  <c:v>31800000</c:v>
                </c:pt>
                <c:pt idx="72">
                  <c:v>31800000</c:v>
                </c:pt>
                <c:pt idx="73">
                  <c:v>31800000</c:v>
                </c:pt>
                <c:pt idx="74">
                  <c:v>31800000</c:v>
                </c:pt>
                <c:pt idx="75">
                  <c:v>31800000</c:v>
                </c:pt>
                <c:pt idx="76">
                  <c:v>31800000</c:v>
                </c:pt>
                <c:pt idx="77">
                  <c:v>31800000</c:v>
                </c:pt>
                <c:pt idx="78">
                  <c:v>31800000</c:v>
                </c:pt>
                <c:pt idx="79">
                  <c:v>31800000</c:v>
                </c:pt>
                <c:pt idx="80">
                  <c:v>31800000</c:v>
                </c:pt>
                <c:pt idx="81">
                  <c:v>31800000</c:v>
                </c:pt>
                <c:pt idx="82">
                  <c:v>31800000</c:v>
                </c:pt>
                <c:pt idx="83">
                  <c:v>31800000</c:v>
                </c:pt>
                <c:pt idx="84">
                  <c:v>31800000</c:v>
                </c:pt>
                <c:pt idx="85">
                  <c:v>31800000</c:v>
                </c:pt>
                <c:pt idx="86">
                  <c:v>31800000</c:v>
                </c:pt>
                <c:pt idx="87">
                  <c:v>31800000</c:v>
                </c:pt>
                <c:pt idx="88">
                  <c:v>31800000</c:v>
                </c:pt>
                <c:pt idx="89">
                  <c:v>31800000</c:v>
                </c:pt>
                <c:pt idx="90">
                  <c:v>31800000</c:v>
                </c:pt>
                <c:pt idx="91">
                  <c:v>31800000</c:v>
                </c:pt>
                <c:pt idx="92">
                  <c:v>31800000</c:v>
                </c:pt>
                <c:pt idx="93">
                  <c:v>31800000</c:v>
                </c:pt>
                <c:pt idx="94">
                  <c:v>31800000</c:v>
                </c:pt>
                <c:pt idx="95">
                  <c:v>31800000</c:v>
                </c:pt>
                <c:pt idx="96">
                  <c:v>31800000</c:v>
                </c:pt>
                <c:pt idx="97">
                  <c:v>31800000</c:v>
                </c:pt>
                <c:pt idx="98">
                  <c:v>31800000</c:v>
                </c:pt>
                <c:pt idx="99">
                  <c:v>31800000</c:v>
                </c:pt>
                <c:pt idx="100">
                  <c:v>31800000</c:v>
                </c:pt>
                <c:pt idx="101">
                  <c:v>31800000</c:v>
                </c:pt>
                <c:pt idx="102">
                  <c:v>31800000</c:v>
                </c:pt>
                <c:pt idx="103">
                  <c:v>31800000</c:v>
                </c:pt>
                <c:pt idx="104">
                  <c:v>31800000</c:v>
                </c:pt>
                <c:pt idx="105">
                  <c:v>31800000</c:v>
                </c:pt>
                <c:pt idx="106">
                  <c:v>31800000</c:v>
                </c:pt>
                <c:pt idx="107">
                  <c:v>31800000</c:v>
                </c:pt>
                <c:pt idx="108">
                  <c:v>31800000</c:v>
                </c:pt>
                <c:pt idx="109">
                  <c:v>31800000</c:v>
                </c:pt>
                <c:pt idx="110">
                  <c:v>31800000</c:v>
                </c:pt>
                <c:pt idx="111">
                  <c:v>31800000</c:v>
                </c:pt>
                <c:pt idx="112">
                  <c:v>31800000</c:v>
                </c:pt>
                <c:pt idx="113">
                  <c:v>31800000</c:v>
                </c:pt>
                <c:pt idx="114">
                  <c:v>31800000</c:v>
                </c:pt>
                <c:pt idx="115">
                  <c:v>31800000</c:v>
                </c:pt>
                <c:pt idx="116">
                  <c:v>31800000</c:v>
                </c:pt>
                <c:pt idx="117">
                  <c:v>31800000</c:v>
                </c:pt>
                <c:pt idx="118">
                  <c:v>31800000</c:v>
                </c:pt>
                <c:pt idx="119">
                  <c:v>31800000</c:v>
                </c:pt>
                <c:pt idx="120">
                  <c:v>31800000</c:v>
                </c:pt>
                <c:pt idx="121">
                  <c:v>31800000</c:v>
                </c:pt>
                <c:pt idx="122">
                  <c:v>31800000</c:v>
                </c:pt>
                <c:pt idx="123">
                  <c:v>31800000</c:v>
                </c:pt>
                <c:pt idx="124">
                  <c:v>31800000</c:v>
                </c:pt>
                <c:pt idx="125">
                  <c:v>31800000</c:v>
                </c:pt>
                <c:pt idx="126">
                  <c:v>31800000</c:v>
                </c:pt>
                <c:pt idx="127">
                  <c:v>31800000</c:v>
                </c:pt>
                <c:pt idx="128">
                  <c:v>31800000</c:v>
                </c:pt>
                <c:pt idx="129">
                  <c:v>31800000</c:v>
                </c:pt>
                <c:pt idx="130">
                  <c:v>31800000</c:v>
                </c:pt>
                <c:pt idx="131">
                  <c:v>31800000</c:v>
                </c:pt>
                <c:pt idx="132">
                  <c:v>31800000</c:v>
                </c:pt>
                <c:pt idx="133">
                  <c:v>31800000</c:v>
                </c:pt>
                <c:pt idx="134">
                  <c:v>31800000</c:v>
                </c:pt>
                <c:pt idx="135">
                  <c:v>31800000</c:v>
                </c:pt>
                <c:pt idx="136">
                  <c:v>31800000</c:v>
                </c:pt>
                <c:pt idx="137">
                  <c:v>31800000</c:v>
                </c:pt>
                <c:pt idx="138">
                  <c:v>31800000</c:v>
                </c:pt>
                <c:pt idx="139">
                  <c:v>31800000</c:v>
                </c:pt>
                <c:pt idx="140">
                  <c:v>31800000</c:v>
                </c:pt>
                <c:pt idx="141">
                  <c:v>31800000</c:v>
                </c:pt>
                <c:pt idx="142">
                  <c:v>31800000</c:v>
                </c:pt>
                <c:pt idx="143">
                  <c:v>31800000</c:v>
                </c:pt>
                <c:pt idx="144">
                  <c:v>31800000</c:v>
                </c:pt>
                <c:pt idx="145">
                  <c:v>31800000</c:v>
                </c:pt>
                <c:pt idx="146">
                  <c:v>31800000</c:v>
                </c:pt>
                <c:pt idx="147">
                  <c:v>31800000</c:v>
                </c:pt>
                <c:pt idx="148">
                  <c:v>31800000</c:v>
                </c:pt>
                <c:pt idx="149">
                  <c:v>31800000</c:v>
                </c:pt>
                <c:pt idx="150">
                  <c:v>31800000</c:v>
                </c:pt>
                <c:pt idx="151">
                  <c:v>31800000</c:v>
                </c:pt>
                <c:pt idx="152">
                  <c:v>31800000</c:v>
                </c:pt>
                <c:pt idx="153">
                  <c:v>31800000</c:v>
                </c:pt>
                <c:pt idx="154">
                  <c:v>31800000</c:v>
                </c:pt>
                <c:pt idx="155">
                  <c:v>31800000</c:v>
                </c:pt>
                <c:pt idx="156">
                  <c:v>31800000</c:v>
                </c:pt>
                <c:pt idx="157">
                  <c:v>31800000</c:v>
                </c:pt>
                <c:pt idx="158">
                  <c:v>31800000</c:v>
                </c:pt>
                <c:pt idx="159">
                  <c:v>31800000</c:v>
                </c:pt>
                <c:pt idx="160">
                  <c:v>31800000</c:v>
                </c:pt>
                <c:pt idx="161">
                  <c:v>31800000</c:v>
                </c:pt>
                <c:pt idx="162">
                  <c:v>31800000</c:v>
                </c:pt>
                <c:pt idx="163">
                  <c:v>31800000</c:v>
                </c:pt>
                <c:pt idx="164">
                  <c:v>31800000</c:v>
                </c:pt>
                <c:pt idx="165">
                  <c:v>31800000</c:v>
                </c:pt>
                <c:pt idx="166">
                  <c:v>31800000</c:v>
                </c:pt>
                <c:pt idx="167">
                  <c:v>31800000</c:v>
                </c:pt>
                <c:pt idx="168">
                  <c:v>31800000</c:v>
                </c:pt>
                <c:pt idx="169">
                  <c:v>31800000</c:v>
                </c:pt>
                <c:pt idx="170">
                  <c:v>31800000</c:v>
                </c:pt>
                <c:pt idx="171">
                  <c:v>31800000</c:v>
                </c:pt>
                <c:pt idx="172">
                  <c:v>31800000</c:v>
                </c:pt>
                <c:pt idx="173">
                  <c:v>31800000</c:v>
                </c:pt>
                <c:pt idx="174">
                  <c:v>31800000</c:v>
                </c:pt>
                <c:pt idx="175">
                  <c:v>31800000</c:v>
                </c:pt>
                <c:pt idx="176">
                  <c:v>31800000</c:v>
                </c:pt>
                <c:pt idx="177">
                  <c:v>31800000</c:v>
                </c:pt>
                <c:pt idx="178">
                  <c:v>31800000</c:v>
                </c:pt>
                <c:pt idx="179">
                  <c:v>31800000</c:v>
                </c:pt>
                <c:pt idx="180">
                  <c:v>31800000</c:v>
                </c:pt>
                <c:pt idx="181">
                  <c:v>31800000</c:v>
                </c:pt>
                <c:pt idx="182">
                  <c:v>31800000</c:v>
                </c:pt>
                <c:pt idx="183">
                  <c:v>31800000</c:v>
                </c:pt>
                <c:pt idx="184">
                  <c:v>31800000</c:v>
                </c:pt>
                <c:pt idx="185">
                  <c:v>31800000</c:v>
                </c:pt>
                <c:pt idx="186">
                  <c:v>31800000</c:v>
                </c:pt>
                <c:pt idx="187">
                  <c:v>31800000</c:v>
                </c:pt>
                <c:pt idx="188">
                  <c:v>31800000</c:v>
                </c:pt>
                <c:pt idx="189">
                  <c:v>31800000</c:v>
                </c:pt>
                <c:pt idx="190">
                  <c:v>31800000</c:v>
                </c:pt>
                <c:pt idx="191">
                  <c:v>31800000</c:v>
                </c:pt>
                <c:pt idx="192">
                  <c:v>31800000</c:v>
                </c:pt>
                <c:pt idx="193">
                  <c:v>31800000</c:v>
                </c:pt>
                <c:pt idx="194">
                  <c:v>31800000</c:v>
                </c:pt>
                <c:pt idx="195">
                  <c:v>31800000</c:v>
                </c:pt>
                <c:pt idx="196">
                  <c:v>31800000</c:v>
                </c:pt>
                <c:pt idx="197">
                  <c:v>31800000</c:v>
                </c:pt>
                <c:pt idx="198">
                  <c:v>31800000</c:v>
                </c:pt>
                <c:pt idx="199">
                  <c:v>31800000</c:v>
                </c:pt>
                <c:pt idx="200">
                  <c:v>31800000</c:v>
                </c:pt>
                <c:pt idx="201">
                  <c:v>31800000</c:v>
                </c:pt>
                <c:pt idx="202">
                  <c:v>31800000</c:v>
                </c:pt>
                <c:pt idx="203">
                  <c:v>31800000</c:v>
                </c:pt>
                <c:pt idx="204">
                  <c:v>31800000</c:v>
                </c:pt>
                <c:pt idx="205">
                  <c:v>31800000</c:v>
                </c:pt>
                <c:pt idx="206">
                  <c:v>31800000</c:v>
                </c:pt>
                <c:pt idx="207">
                  <c:v>31800000</c:v>
                </c:pt>
                <c:pt idx="208">
                  <c:v>31800000</c:v>
                </c:pt>
                <c:pt idx="209">
                  <c:v>31800000</c:v>
                </c:pt>
                <c:pt idx="210">
                  <c:v>31800000</c:v>
                </c:pt>
                <c:pt idx="211">
                  <c:v>31800000</c:v>
                </c:pt>
                <c:pt idx="212">
                  <c:v>31800000</c:v>
                </c:pt>
                <c:pt idx="213">
                  <c:v>31800000</c:v>
                </c:pt>
                <c:pt idx="214">
                  <c:v>31800000</c:v>
                </c:pt>
                <c:pt idx="215">
                  <c:v>31800000</c:v>
                </c:pt>
                <c:pt idx="216">
                  <c:v>31800000</c:v>
                </c:pt>
                <c:pt idx="217">
                  <c:v>31800000</c:v>
                </c:pt>
                <c:pt idx="218">
                  <c:v>31800000</c:v>
                </c:pt>
                <c:pt idx="219">
                  <c:v>31800000</c:v>
                </c:pt>
                <c:pt idx="220">
                  <c:v>31800000</c:v>
                </c:pt>
                <c:pt idx="221">
                  <c:v>31800000</c:v>
                </c:pt>
                <c:pt idx="222">
                  <c:v>31800000</c:v>
                </c:pt>
                <c:pt idx="223">
                  <c:v>31800000</c:v>
                </c:pt>
                <c:pt idx="224">
                  <c:v>31800000</c:v>
                </c:pt>
                <c:pt idx="225">
                  <c:v>31800000</c:v>
                </c:pt>
                <c:pt idx="226">
                  <c:v>31800000</c:v>
                </c:pt>
                <c:pt idx="227">
                  <c:v>31800000</c:v>
                </c:pt>
                <c:pt idx="228">
                  <c:v>31800000</c:v>
                </c:pt>
                <c:pt idx="229">
                  <c:v>31800000</c:v>
                </c:pt>
                <c:pt idx="230">
                  <c:v>31800000</c:v>
                </c:pt>
                <c:pt idx="231">
                  <c:v>31800000</c:v>
                </c:pt>
                <c:pt idx="232">
                  <c:v>31800000</c:v>
                </c:pt>
                <c:pt idx="233">
                  <c:v>31800000</c:v>
                </c:pt>
                <c:pt idx="234">
                  <c:v>31800000</c:v>
                </c:pt>
                <c:pt idx="235">
                  <c:v>31800000</c:v>
                </c:pt>
                <c:pt idx="236">
                  <c:v>31800000</c:v>
                </c:pt>
                <c:pt idx="237">
                  <c:v>31800000</c:v>
                </c:pt>
                <c:pt idx="238">
                  <c:v>31800000</c:v>
                </c:pt>
                <c:pt idx="239">
                  <c:v>31800000</c:v>
                </c:pt>
                <c:pt idx="240">
                  <c:v>31800000</c:v>
                </c:pt>
                <c:pt idx="241">
                  <c:v>31800000</c:v>
                </c:pt>
                <c:pt idx="242">
                  <c:v>31800000</c:v>
                </c:pt>
                <c:pt idx="243">
                  <c:v>31800000</c:v>
                </c:pt>
                <c:pt idx="244">
                  <c:v>31800000</c:v>
                </c:pt>
                <c:pt idx="245">
                  <c:v>31800000</c:v>
                </c:pt>
                <c:pt idx="246">
                  <c:v>31800000</c:v>
                </c:pt>
                <c:pt idx="247">
                  <c:v>31800000</c:v>
                </c:pt>
                <c:pt idx="248">
                  <c:v>31800000</c:v>
                </c:pt>
                <c:pt idx="249">
                  <c:v>31800000</c:v>
                </c:pt>
                <c:pt idx="250">
                  <c:v>31800000</c:v>
                </c:pt>
                <c:pt idx="251">
                  <c:v>31800000</c:v>
                </c:pt>
                <c:pt idx="252">
                  <c:v>31800000</c:v>
                </c:pt>
                <c:pt idx="253">
                  <c:v>31800000</c:v>
                </c:pt>
                <c:pt idx="254">
                  <c:v>31800000</c:v>
                </c:pt>
                <c:pt idx="255">
                  <c:v>31800000</c:v>
                </c:pt>
                <c:pt idx="256">
                  <c:v>31800000</c:v>
                </c:pt>
                <c:pt idx="257">
                  <c:v>31800000</c:v>
                </c:pt>
                <c:pt idx="258">
                  <c:v>31800000</c:v>
                </c:pt>
                <c:pt idx="259">
                  <c:v>31800000</c:v>
                </c:pt>
                <c:pt idx="260">
                  <c:v>31800000</c:v>
                </c:pt>
                <c:pt idx="261">
                  <c:v>31800000</c:v>
                </c:pt>
                <c:pt idx="262">
                  <c:v>31800000</c:v>
                </c:pt>
                <c:pt idx="263">
                  <c:v>31800000</c:v>
                </c:pt>
                <c:pt idx="264">
                  <c:v>31800000</c:v>
                </c:pt>
                <c:pt idx="265">
                  <c:v>31800000</c:v>
                </c:pt>
                <c:pt idx="266">
                  <c:v>31800000</c:v>
                </c:pt>
                <c:pt idx="267">
                  <c:v>31800000</c:v>
                </c:pt>
                <c:pt idx="268">
                  <c:v>31800000</c:v>
                </c:pt>
                <c:pt idx="269">
                  <c:v>31800000</c:v>
                </c:pt>
                <c:pt idx="270">
                  <c:v>31800000</c:v>
                </c:pt>
                <c:pt idx="271">
                  <c:v>31800000</c:v>
                </c:pt>
                <c:pt idx="272">
                  <c:v>31800000</c:v>
                </c:pt>
                <c:pt idx="273">
                  <c:v>31800000</c:v>
                </c:pt>
                <c:pt idx="274">
                  <c:v>31800000</c:v>
                </c:pt>
                <c:pt idx="275">
                  <c:v>31800000</c:v>
                </c:pt>
                <c:pt idx="276">
                  <c:v>31800000</c:v>
                </c:pt>
                <c:pt idx="277">
                  <c:v>31800000</c:v>
                </c:pt>
                <c:pt idx="278">
                  <c:v>31800000</c:v>
                </c:pt>
                <c:pt idx="279">
                  <c:v>31800000</c:v>
                </c:pt>
                <c:pt idx="280">
                  <c:v>31800000</c:v>
                </c:pt>
                <c:pt idx="281">
                  <c:v>31800000</c:v>
                </c:pt>
                <c:pt idx="282">
                  <c:v>31800000</c:v>
                </c:pt>
                <c:pt idx="283">
                  <c:v>31800000</c:v>
                </c:pt>
                <c:pt idx="284">
                  <c:v>31800000</c:v>
                </c:pt>
                <c:pt idx="285">
                  <c:v>31800000</c:v>
                </c:pt>
                <c:pt idx="286">
                  <c:v>31800000</c:v>
                </c:pt>
                <c:pt idx="287">
                  <c:v>31800000</c:v>
                </c:pt>
                <c:pt idx="288">
                  <c:v>31800000</c:v>
                </c:pt>
                <c:pt idx="289">
                  <c:v>31800000</c:v>
                </c:pt>
                <c:pt idx="290">
                  <c:v>31800000</c:v>
                </c:pt>
                <c:pt idx="291">
                  <c:v>31800000</c:v>
                </c:pt>
                <c:pt idx="292">
                  <c:v>31800000</c:v>
                </c:pt>
                <c:pt idx="293">
                  <c:v>31800000</c:v>
                </c:pt>
                <c:pt idx="294">
                  <c:v>31800000</c:v>
                </c:pt>
                <c:pt idx="295">
                  <c:v>31800000</c:v>
                </c:pt>
                <c:pt idx="296">
                  <c:v>31800000</c:v>
                </c:pt>
                <c:pt idx="297">
                  <c:v>31800000</c:v>
                </c:pt>
                <c:pt idx="298">
                  <c:v>31800000</c:v>
                </c:pt>
                <c:pt idx="299">
                  <c:v>31800000</c:v>
                </c:pt>
                <c:pt idx="300">
                  <c:v>31800000</c:v>
                </c:pt>
                <c:pt idx="301">
                  <c:v>31800000</c:v>
                </c:pt>
                <c:pt idx="302">
                  <c:v>31800000</c:v>
                </c:pt>
                <c:pt idx="303">
                  <c:v>31800000</c:v>
                </c:pt>
                <c:pt idx="304">
                  <c:v>31800000</c:v>
                </c:pt>
                <c:pt idx="305">
                  <c:v>31800000</c:v>
                </c:pt>
                <c:pt idx="306">
                  <c:v>31800000</c:v>
                </c:pt>
                <c:pt idx="307">
                  <c:v>31800000</c:v>
                </c:pt>
                <c:pt idx="308">
                  <c:v>31800000</c:v>
                </c:pt>
                <c:pt idx="309">
                  <c:v>31800000</c:v>
                </c:pt>
                <c:pt idx="310">
                  <c:v>31800000</c:v>
                </c:pt>
                <c:pt idx="311">
                  <c:v>31800000</c:v>
                </c:pt>
                <c:pt idx="312">
                  <c:v>31800000</c:v>
                </c:pt>
                <c:pt idx="313">
                  <c:v>31800000</c:v>
                </c:pt>
                <c:pt idx="314">
                  <c:v>31800000</c:v>
                </c:pt>
                <c:pt idx="315">
                  <c:v>31800000</c:v>
                </c:pt>
                <c:pt idx="316">
                  <c:v>31800000</c:v>
                </c:pt>
                <c:pt idx="317">
                  <c:v>31800000</c:v>
                </c:pt>
                <c:pt idx="318">
                  <c:v>31800000</c:v>
                </c:pt>
                <c:pt idx="319">
                  <c:v>31800000</c:v>
                </c:pt>
                <c:pt idx="320">
                  <c:v>31800000</c:v>
                </c:pt>
                <c:pt idx="321">
                  <c:v>31800000</c:v>
                </c:pt>
                <c:pt idx="322">
                  <c:v>31800000</c:v>
                </c:pt>
                <c:pt idx="323">
                  <c:v>31800000</c:v>
                </c:pt>
                <c:pt idx="324">
                  <c:v>31800000</c:v>
                </c:pt>
                <c:pt idx="325">
                  <c:v>31800000</c:v>
                </c:pt>
                <c:pt idx="326">
                  <c:v>31800000</c:v>
                </c:pt>
                <c:pt idx="327">
                  <c:v>31800000</c:v>
                </c:pt>
                <c:pt idx="328">
                  <c:v>31800000</c:v>
                </c:pt>
                <c:pt idx="329">
                  <c:v>31800000</c:v>
                </c:pt>
                <c:pt idx="330">
                  <c:v>31800000</c:v>
                </c:pt>
                <c:pt idx="331">
                  <c:v>31800000</c:v>
                </c:pt>
                <c:pt idx="332">
                  <c:v>31800000</c:v>
                </c:pt>
                <c:pt idx="333">
                  <c:v>31800000</c:v>
                </c:pt>
                <c:pt idx="334">
                  <c:v>31800000</c:v>
                </c:pt>
                <c:pt idx="335">
                  <c:v>31800000</c:v>
                </c:pt>
                <c:pt idx="336">
                  <c:v>31800000</c:v>
                </c:pt>
                <c:pt idx="337">
                  <c:v>31800000</c:v>
                </c:pt>
                <c:pt idx="338">
                  <c:v>31800000</c:v>
                </c:pt>
                <c:pt idx="339">
                  <c:v>31800000</c:v>
                </c:pt>
                <c:pt idx="340">
                  <c:v>31800000</c:v>
                </c:pt>
                <c:pt idx="341">
                  <c:v>31800000</c:v>
                </c:pt>
                <c:pt idx="342">
                  <c:v>31800000</c:v>
                </c:pt>
                <c:pt idx="343">
                  <c:v>31800000</c:v>
                </c:pt>
                <c:pt idx="344">
                  <c:v>31800000</c:v>
                </c:pt>
                <c:pt idx="345">
                  <c:v>31800000</c:v>
                </c:pt>
                <c:pt idx="346">
                  <c:v>31800000</c:v>
                </c:pt>
                <c:pt idx="347">
                  <c:v>31800000</c:v>
                </c:pt>
                <c:pt idx="348">
                  <c:v>31800000</c:v>
                </c:pt>
                <c:pt idx="349">
                  <c:v>31800000</c:v>
                </c:pt>
                <c:pt idx="350">
                  <c:v>31800000</c:v>
                </c:pt>
                <c:pt idx="351">
                  <c:v>31800000</c:v>
                </c:pt>
                <c:pt idx="352">
                  <c:v>31800000</c:v>
                </c:pt>
                <c:pt idx="353">
                  <c:v>31800000</c:v>
                </c:pt>
                <c:pt idx="354">
                  <c:v>31800000</c:v>
                </c:pt>
                <c:pt idx="355">
                  <c:v>31800000</c:v>
                </c:pt>
                <c:pt idx="356">
                  <c:v>31800000</c:v>
                </c:pt>
                <c:pt idx="357">
                  <c:v>31800000</c:v>
                </c:pt>
                <c:pt idx="358">
                  <c:v>31800000</c:v>
                </c:pt>
                <c:pt idx="359">
                  <c:v>31800000</c:v>
                </c:pt>
                <c:pt idx="360">
                  <c:v>31800000</c:v>
                </c:pt>
                <c:pt idx="361">
                  <c:v>31800000</c:v>
                </c:pt>
                <c:pt idx="362">
                  <c:v>31800000</c:v>
                </c:pt>
                <c:pt idx="363">
                  <c:v>31800000</c:v>
                </c:pt>
                <c:pt idx="364">
                  <c:v>31800000</c:v>
                </c:pt>
                <c:pt idx="365">
                  <c:v>31800000</c:v>
                </c:pt>
                <c:pt idx="366">
                  <c:v>31800000</c:v>
                </c:pt>
                <c:pt idx="367">
                  <c:v>31800000</c:v>
                </c:pt>
                <c:pt idx="368">
                  <c:v>31800000</c:v>
                </c:pt>
                <c:pt idx="369">
                  <c:v>31800000</c:v>
                </c:pt>
                <c:pt idx="370">
                  <c:v>31800000</c:v>
                </c:pt>
                <c:pt idx="371">
                  <c:v>31800000</c:v>
                </c:pt>
                <c:pt idx="372">
                  <c:v>31800000</c:v>
                </c:pt>
                <c:pt idx="373">
                  <c:v>31800000</c:v>
                </c:pt>
                <c:pt idx="374">
                  <c:v>31800000</c:v>
                </c:pt>
                <c:pt idx="375">
                  <c:v>31800000</c:v>
                </c:pt>
                <c:pt idx="376">
                  <c:v>31800000</c:v>
                </c:pt>
                <c:pt idx="377">
                  <c:v>31800000</c:v>
                </c:pt>
                <c:pt idx="378">
                  <c:v>31800000</c:v>
                </c:pt>
                <c:pt idx="379">
                  <c:v>31800000</c:v>
                </c:pt>
                <c:pt idx="380">
                  <c:v>31800000</c:v>
                </c:pt>
                <c:pt idx="381">
                  <c:v>31800000</c:v>
                </c:pt>
                <c:pt idx="382">
                  <c:v>31800000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B-49DB-86F7-D672D4D581EE}"/>
            </c:ext>
          </c:extLst>
        </c:ser>
        <c:ser>
          <c:idx val="7"/>
          <c:order val="7"/>
          <c:tx>
            <c:v>Groups 1-4</c:v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Sheet1!$AM$3:$AM$385</c:f>
              <c:numCache>
                <c:formatCode>#,##0</c:formatCode>
                <c:ptCount val="383"/>
                <c:pt idx="0">
                  <c:v>14600000</c:v>
                </c:pt>
                <c:pt idx="1">
                  <c:v>14600000</c:v>
                </c:pt>
                <c:pt idx="2">
                  <c:v>14600000</c:v>
                </c:pt>
                <c:pt idx="3">
                  <c:v>14600000</c:v>
                </c:pt>
                <c:pt idx="4">
                  <c:v>14600000</c:v>
                </c:pt>
                <c:pt idx="5">
                  <c:v>14600000</c:v>
                </c:pt>
                <c:pt idx="6">
                  <c:v>14600000</c:v>
                </c:pt>
                <c:pt idx="7">
                  <c:v>14600000</c:v>
                </c:pt>
                <c:pt idx="8">
                  <c:v>14600000</c:v>
                </c:pt>
                <c:pt idx="9">
                  <c:v>14600000</c:v>
                </c:pt>
                <c:pt idx="10">
                  <c:v>14600000</c:v>
                </c:pt>
                <c:pt idx="11">
                  <c:v>14600000</c:v>
                </c:pt>
                <c:pt idx="12">
                  <c:v>14600000</c:v>
                </c:pt>
                <c:pt idx="13">
                  <c:v>14600000</c:v>
                </c:pt>
                <c:pt idx="14">
                  <c:v>14600000</c:v>
                </c:pt>
                <c:pt idx="15">
                  <c:v>14600000</c:v>
                </c:pt>
                <c:pt idx="16">
                  <c:v>14600000</c:v>
                </c:pt>
                <c:pt idx="17">
                  <c:v>14600000</c:v>
                </c:pt>
                <c:pt idx="18">
                  <c:v>14600000</c:v>
                </c:pt>
                <c:pt idx="19">
                  <c:v>14600000</c:v>
                </c:pt>
                <c:pt idx="20">
                  <c:v>14600000</c:v>
                </c:pt>
                <c:pt idx="21">
                  <c:v>14600000</c:v>
                </c:pt>
                <c:pt idx="22">
                  <c:v>14600000</c:v>
                </c:pt>
                <c:pt idx="23">
                  <c:v>14600000</c:v>
                </c:pt>
                <c:pt idx="24">
                  <c:v>14600000</c:v>
                </c:pt>
                <c:pt idx="25">
                  <c:v>14600000</c:v>
                </c:pt>
                <c:pt idx="26">
                  <c:v>14600000</c:v>
                </c:pt>
                <c:pt idx="27">
                  <c:v>14600000</c:v>
                </c:pt>
                <c:pt idx="28">
                  <c:v>14600000</c:v>
                </c:pt>
                <c:pt idx="29">
                  <c:v>14600000</c:v>
                </c:pt>
                <c:pt idx="30">
                  <c:v>14600000</c:v>
                </c:pt>
                <c:pt idx="31">
                  <c:v>14600000</c:v>
                </c:pt>
                <c:pt idx="32">
                  <c:v>14600000</c:v>
                </c:pt>
                <c:pt idx="33">
                  <c:v>14600000</c:v>
                </c:pt>
                <c:pt idx="34">
                  <c:v>14600000</c:v>
                </c:pt>
                <c:pt idx="35">
                  <c:v>14600000</c:v>
                </c:pt>
                <c:pt idx="36">
                  <c:v>14600000</c:v>
                </c:pt>
                <c:pt idx="37">
                  <c:v>14600000</c:v>
                </c:pt>
                <c:pt idx="38">
                  <c:v>14600000</c:v>
                </c:pt>
                <c:pt idx="39">
                  <c:v>14600000</c:v>
                </c:pt>
                <c:pt idx="40">
                  <c:v>14600000</c:v>
                </c:pt>
                <c:pt idx="41">
                  <c:v>14600000</c:v>
                </c:pt>
                <c:pt idx="42">
                  <c:v>14600000</c:v>
                </c:pt>
                <c:pt idx="43">
                  <c:v>14600000</c:v>
                </c:pt>
                <c:pt idx="44">
                  <c:v>14600000</c:v>
                </c:pt>
                <c:pt idx="45">
                  <c:v>14600000</c:v>
                </c:pt>
                <c:pt idx="46">
                  <c:v>14600000</c:v>
                </c:pt>
                <c:pt idx="47">
                  <c:v>14600000</c:v>
                </c:pt>
                <c:pt idx="48">
                  <c:v>14600000</c:v>
                </c:pt>
                <c:pt idx="49">
                  <c:v>14600000</c:v>
                </c:pt>
                <c:pt idx="50">
                  <c:v>14600000</c:v>
                </c:pt>
                <c:pt idx="51">
                  <c:v>14600000</c:v>
                </c:pt>
                <c:pt idx="52">
                  <c:v>14600000</c:v>
                </c:pt>
                <c:pt idx="53">
                  <c:v>14600000</c:v>
                </c:pt>
                <c:pt idx="54">
                  <c:v>14600000</c:v>
                </c:pt>
                <c:pt idx="55">
                  <c:v>14600000</c:v>
                </c:pt>
                <c:pt idx="56">
                  <c:v>14600000</c:v>
                </c:pt>
                <c:pt idx="57">
                  <c:v>14600000</c:v>
                </c:pt>
                <c:pt idx="58">
                  <c:v>14600000</c:v>
                </c:pt>
                <c:pt idx="59">
                  <c:v>14600000</c:v>
                </c:pt>
                <c:pt idx="60">
                  <c:v>14600000</c:v>
                </c:pt>
                <c:pt idx="61">
                  <c:v>14600000</c:v>
                </c:pt>
                <c:pt idx="62">
                  <c:v>14600000</c:v>
                </c:pt>
                <c:pt idx="63">
                  <c:v>14600000</c:v>
                </c:pt>
                <c:pt idx="64">
                  <c:v>14600000</c:v>
                </c:pt>
                <c:pt idx="65">
                  <c:v>14600000</c:v>
                </c:pt>
                <c:pt idx="66">
                  <c:v>14600000</c:v>
                </c:pt>
                <c:pt idx="67">
                  <c:v>14600000</c:v>
                </c:pt>
                <c:pt idx="68">
                  <c:v>14600000</c:v>
                </c:pt>
                <c:pt idx="69">
                  <c:v>14600000</c:v>
                </c:pt>
                <c:pt idx="70">
                  <c:v>14600000</c:v>
                </c:pt>
                <c:pt idx="71">
                  <c:v>14600000</c:v>
                </c:pt>
                <c:pt idx="72">
                  <c:v>14600000</c:v>
                </c:pt>
                <c:pt idx="73">
                  <c:v>14600000</c:v>
                </c:pt>
                <c:pt idx="74">
                  <c:v>14600000</c:v>
                </c:pt>
                <c:pt idx="75">
                  <c:v>14600000</c:v>
                </c:pt>
                <c:pt idx="76">
                  <c:v>14600000</c:v>
                </c:pt>
                <c:pt idx="77">
                  <c:v>14600000</c:v>
                </c:pt>
                <c:pt idx="78">
                  <c:v>14600000</c:v>
                </c:pt>
                <c:pt idx="79">
                  <c:v>14600000</c:v>
                </c:pt>
                <c:pt idx="80">
                  <c:v>14600000</c:v>
                </c:pt>
                <c:pt idx="81">
                  <c:v>14600000</c:v>
                </c:pt>
                <c:pt idx="82">
                  <c:v>14600000</c:v>
                </c:pt>
                <c:pt idx="83">
                  <c:v>14600000</c:v>
                </c:pt>
                <c:pt idx="84">
                  <c:v>14600000</c:v>
                </c:pt>
                <c:pt idx="85">
                  <c:v>14600000</c:v>
                </c:pt>
                <c:pt idx="86">
                  <c:v>14600000</c:v>
                </c:pt>
                <c:pt idx="87">
                  <c:v>14600000</c:v>
                </c:pt>
                <c:pt idx="88">
                  <c:v>14600000</c:v>
                </c:pt>
                <c:pt idx="89">
                  <c:v>14600000</c:v>
                </c:pt>
                <c:pt idx="90">
                  <c:v>14600000</c:v>
                </c:pt>
                <c:pt idx="91">
                  <c:v>14600000</c:v>
                </c:pt>
                <c:pt idx="92">
                  <c:v>14600000</c:v>
                </c:pt>
                <c:pt idx="93">
                  <c:v>14600000</c:v>
                </c:pt>
                <c:pt idx="94">
                  <c:v>14600000</c:v>
                </c:pt>
                <c:pt idx="95">
                  <c:v>14600000</c:v>
                </c:pt>
                <c:pt idx="96">
                  <c:v>14600000</c:v>
                </c:pt>
                <c:pt idx="97">
                  <c:v>14600000</c:v>
                </c:pt>
                <c:pt idx="98">
                  <c:v>14600000</c:v>
                </c:pt>
                <c:pt idx="99">
                  <c:v>14600000</c:v>
                </c:pt>
                <c:pt idx="100">
                  <c:v>14600000</c:v>
                </c:pt>
                <c:pt idx="101">
                  <c:v>14600000</c:v>
                </c:pt>
                <c:pt idx="102">
                  <c:v>14600000</c:v>
                </c:pt>
                <c:pt idx="103">
                  <c:v>14600000</c:v>
                </c:pt>
                <c:pt idx="104">
                  <c:v>14600000</c:v>
                </c:pt>
                <c:pt idx="105">
                  <c:v>14600000</c:v>
                </c:pt>
                <c:pt idx="106">
                  <c:v>14600000</c:v>
                </c:pt>
                <c:pt idx="107">
                  <c:v>14600000</c:v>
                </c:pt>
                <c:pt idx="108">
                  <c:v>14600000</c:v>
                </c:pt>
                <c:pt idx="109">
                  <c:v>14600000</c:v>
                </c:pt>
                <c:pt idx="110">
                  <c:v>14600000</c:v>
                </c:pt>
                <c:pt idx="111">
                  <c:v>14600000</c:v>
                </c:pt>
                <c:pt idx="112">
                  <c:v>14600000</c:v>
                </c:pt>
                <c:pt idx="113">
                  <c:v>14600000</c:v>
                </c:pt>
                <c:pt idx="114">
                  <c:v>14600000</c:v>
                </c:pt>
                <c:pt idx="115">
                  <c:v>14600000</c:v>
                </c:pt>
                <c:pt idx="116">
                  <c:v>14600000</c:v>
                </c:pt>
                <c:pt idx="117">
                  <c:v>14600000</c:v>
                </c:pt>
                <c:pt idx="118">
                  <c:v>14600000</c:v>
                </c:pt>
                <c:pt idx="119">
                  <c:v>14600000</c:v>
                </c:pt>
                <c:pt idx="120">
                  <c:v>14600000</c:v>
                </c:pt>
                <c:pt idx="121">
                  <c:v>14600000</c:v>
                </c:pt>
                <c:pt idx="122">
                  <c:v>14600000</c:v>
                </c:pt>
                <c:pt idx="123">
                  <c:v>14600000</c:v>
                </c:pt>
                <c:pt idx="124">
                  <c:v>14600000</c:v>
                </c:pt>
                <c:pt idx="125">
                  <c:v>14600000</c:v>
                </c:pt>
                <c:pt idx="126">
                  <c:v>14600000</c:v>
                </c:pt>
                <c:pt idx="127">
                  <c:v>14600000</c:v>
                </c:pt>
                <c:pt idx="128">
                  <c:v>14600000</c:v>
                </c:pt>
                <c:pt idx="129">
                  <c:v>14600000</c:v>
                </c:pt>
                <c:pt idx="130">
                  <c:v>14600000</c:v>
                </c:pt>
                <c:pt idx="131">
                  <c:v>14600000</c:v>
                </c:pt>
                <c:pt idx="132">
                  <c:v>14600000</c:v>
                </c:pt>
                <c:pt idx="133">
                  <c:v>14600000</c:v>
                </c:pt>
                <c:pt idx="134">
                  <c:v>14600000</c:v>
                </c:pt>
                <c:pt idx="135">
                  <c:v>14600000</c:v>
                </c:pt>
                <c:pt idx="136">
                  <c:v>14600000</c:v>
                </c:pt>
                <c:pt idx="137">
                  <c:v>14600000</c:v>
                </c:pt>
                <c:pt idx="138">
                  <c:v>14600000</c:v>
                </c:pt>
                <c:pt idx="139">
                  <c:v>14600000</c:v>
                </c:pt>
                <c:pt idx="140">
                  <c:v>14600000</c:v>
                </c:pt>
                <c:pt idx="141">
                  <c:v>14600000</c:v>
                </c:pt>
                <c:pt idx="142">
                  <c:v>14600000</c:v>
                </c:pt>
                <c:pt idx="143">
                  <c:v>14600000</c:v>
                </c:pt>
                <c:pt idx="144">
                  <c:v>14600000</c:v>
                </c:pt>
                <c:pt idx="145">
                  <c:v>14600000</c:v>
                </c:pt>
                <c:pt idx="146">
                  <c:v>14600000</c:v>
                </c:pt>
                <c:pt idx="147">
                  <c:v>14600000</c:v>
                </c:pt>
                <c:pt idx="148">
                  <c:v>14600000</c:v>
                </c:pt>
                <c:pt idx="149">
                  <c:v>14600000</c:v>
                </c:pt>
                <c:pt idx="150">
                  <c:v>14600000</c:v>
                </c:pt>
                <c:pt idx="151">
                  <c:v>14600000</c:v>
                </c:pt>
                <c:pt idx="152">
                  <c:v>14600000</c:v>
                </c:pt>
                <c:pt idx="153">
                  <c:v>14600000</c:v>
                </c:pt>
                <c:pt idx="154">
                  <c:v>14600000</c:v>
                </c:pt>
                <c:pt idx="155">
                  <c:v>14600000</c:v>
                </c:pt>
                <c:pt idx="156">
                  <c:v>14600000</c:v>
                </c:pt>
                <c:pt idx="157">
                  <c:v>14600000</c:v>
                </c:pt>
                <c:pt idx="158">
                  <c:v>14600000</c:v>
                </c:pt>
                <c:pt idx="159">
                  <c:v>14600000</c:v>
                </c:pt>
                <c:pt idx="160">
                  <c:v>14600000</c:v>
                </c:pt>
                <c:pt idx="161">
                  <c:v>14600000</c:v>
                </c:pt>
                <c:pt idx="162">
                  <c:v>14600000</c:v>
                </c:pt>
                <c:pt idx="163">
                  <c:v>14600000</c:v>
                </c:pt>
                <c:pt idx="164">
                  <c:v>14600000</c:v>
                </c:pt>
                <c:pt idx="165">
                  <c:v>14600000</c:v>
                </c:pt>
                <c:pt idx="166">
                  <c:v>14600000</c:v>
                </c:pt>
                <c:pt idx="167">
                  <c:v>14600000</c:v>
                </c:pt>
                <c:pt idx="168">
                  <c:v>14600000</c:v>
                </c:pt>
                <c:pt idx="169">
                  <c:v>14600000</c:v>
                </c:pt>
                <c:pt idx="170">
                  <c:v>14600000</c:v>
                </c:pt>
                <c:pt idx="171">
                  <c:v>14600000</c:v>
                </c:pt>
                <c:pt idx="172">
                  <c:v>14600000</c:v>
                </c:pt>
                <c:pt idx="173">
                  <c:v>14600000</c:v>
                </c:pt>
                <c:pt idx="174">
                  <c:v>14600000</c:v>
                </c:pt>
                <c:pt idx="175">
                  <c:v>14600000</c:v>
                </c:pt>
                <c:pt idx="176">
                  <c:v>14600000</c:v>
                </c:pt>
                <c:pt idx="177">
                  <c:v>14600000</c:v>
                </c:pt>
                <c:pt idx="178">
                  <c:v>14600000</c:v>
                </c:pt>
                <c:pt idx="179">
                  <c:v>14600000</c:v>
                </c:pt>
                <c:pt idx="180">
                  <c:v>14600000</c:v>
                </c:pt>
                <c:pt idx="181">
                  <c:v>14600000</c:v>
                </c:pt>
                <c:pt idx="182">
                  <c:v>14600000</c:v>
                </c:pt>
                <c:pt idx="183">
                  <c:v>14600000</c:v>
                </c:pt>
                <c:pt idx="184">
                  <c:v>14600000</c:v>
                </c:pt>
                <c:pt idx="185">
                  <c:v>14600000</c:v>
                </c:pt>
                <c:pt idx="186">
                  <c:v>14600000</c:v>
                </c:pt>
                <c:pt idx="187">
                  <c:v>14600000</c:v>
                </c:pt>
                <c:pt idx="188">
                  <c:v>14600000</c:v>
                </c:pt>
                <c:pt idx="189">
                  <c:v>14600000</c:v>
                </c:pt>
                <c:pt idx="190">
                  <c:v>14600000</c:v>
                </c:pt>
                <c:pt idx="191">
                  <c:v>14600000</c:v>
                </c:pt>
                <c:pt idx="192">
                  <c:v>14600000</c:v>
                </c:pt>
                <c:pt idx="193">
                  <c:v>14600000</c:v>
                </c:pt>
                <c:pt idx="194">
                  <c:v>14600000</c:v>
                </c:pt>
                <c:pt idx="195">
                  <c:v>14600000</c:v>
                </c:pt>
                <c:pt idx="196">
                  <c:v>14600000</c:v>
                </c:pt>
                <c:pt idx="197">
                  <c:v>14600000</c:v>
                </c:pt>
                <c:pt idx="198">
                  <c:v>14600000</c:v>
                </c:pt>
                <c:pt idx="199">
                  <c:v>14600000</c:v>
                </c:pt>
                <c:pt idx="200">
                  <c:v>14600000</c:v>
                </c:pt>
                <c:pt idx="201">
                  <c:v>14600000</c:v>
                </c:pt>
                <c:pt idx="202">
                  <c:v>14600000</c:v>
                </c:pt>
                <c:pt idx="203">
                  <c:v>14600000</c:v>
                </c:pt>
                <c:pt idx="204">
                  <c:v>14600000</c:v>
                </c:pt>
                <c:pt idx="205">
                  <c:v>14600000</c:v>
                </c:pt>
                <c:pt idx="206">
                  <c:v>14600000</c:v>
                </c:pt>
                <c:pt idx="207">
                  <c:v>14600000</c:v>
                </c:pt>
                <c:pt idx="208">
                  <c:v>14600000</c:v>
                </c:pt>
                <c:pt idx="209">
                  <c:v>14600000</c:v>
                </c:pt>
                <c:pt idx="210">
                  <c:v>14600000</c:v>
                </c:pt>
                <c:pt idx="211">
                  <c:v>14600000</c:v>
                </c:pt>
                <c:pt idx="212">
                  <c:v>14600000</c:v>
                </c:pt>
                <c:pt idx="213">
                  <c:v>14600000</c:v>
                </c:pt>
                <c:pt idx="214">
                  <c:v>14600000</c:v>
                </c:pt>
                <c:pt idx="215">
                  <c:v>14600000</c:v>
                </c:pt>
                <c:pt idx="216">
                  <c:v>14600000</c:v>
                </c:pt>
                <c:pt idx="217">
                  <c:v>14600000</c:v>
                </c:pt>
                <c:pt idx="218">
                  <c:v>14600000</c:v>
                </c:pt>
                <c:pt idx="219">
                  <c:v>14600000</c:v>
                </c:pt>
                <c:pt idx="220">
                  <c:v>14600000</c:v>
                </c:pt>
                <c:pt idx="221">
                  <c:v>14600000</c:v>
                </c:pt>
                <c:pt idx="222">
                  <c:v>14600000</c:v>
                </c:pt>
                <c:pt idx="223">
                  <c:v>14600000</c:v>
                </c:pt>
                <c:pt idx="224">
                  <c:v>14600000</c:v>
                </c:pt>
                <c:pt idx="225">
                  <c:v>14600000</c:v>
                </c:pt>
                <c:pt idx="226">
                  <c:v>14600000</c:v>
                </c:pt>
                <c:pt idx="227">
                  <c:v>14600000</c:v>
                </c:pt>
                <c:pt idx="228">
                  <c:v>14600000</c:v>
                </c:pt>
                <c:pt idx="229">
                  <c:v>14600000</c:v>
                </c:pt>
                <c:pt idx="230">
                  <c:v>14600000</c:v>
                </c:pt>
                <c:pt idx="231">
                  <c:v>14600000</c:v>
                </c:pt>
                <c:pt idx="232">
                  <c:v>14600000</c:v>
                </c:pt>
                <c:pt idx="233">
                  <c:v>14600000</c:v>
                </c:pt>
                <c:pt idx="234">
                  <c:v>14600000</c:v>
                </c:pt>
                <c:pt idx="235">
                  <c:v>14600000</c:v>
                </c:pt>
                <c:pt idx="236">
                  <c:v>14600000</c:v>
                </c:pt>
                <c:pt idx="237">
                  <c:v>14600000</c:v>
                </c:pt>
                <c:pt idx="238">
                  <c:v>14600000</c:v>
                </c:pt>
                <c:pt idx="239">
                  <c:v>14600000</c:v>
                </c:pt>
                <c:pt idx="240">
                  <c:v>14600000</c:v>
                </c:pt>
                <c:pt idx="241">
                  <c:v>14600000</c:v>
                </c:pt>
                <c:pt idx="242">
                  <c:v>14600000</c:v>
                </c:pt>
                <c:pt idx="243">
                  <c:v>14600000</c:v>
                </c:pt>
                <c:pt idx="244">
                  <c:v>14600000</c:v>
                </c:pt>
                <c:pt idx="245">
                  <c:v>14600000</c:v>
                </c:pt>
                <c:pt idx="246">
                  <c:v>14600000</c:v>
                </c:pt>
                <c:pt idx="247">
                  <c:v>14600000</c:v>
                </c:pt>
                <c:pt idx="248">
                  <c:v>14600000</c:v>
                </c:pt>
                <c:pt idx="249">
                  <c:v>14600000</c:v>
                </c:pt>
                <c:pt idx="250">
                  <c:v>14600000</c:v>
                </c:pt>
                <c:pt idx="251">
                  <c:v>14600000</c:v>
                </c:pt>
                <c:pt idx="252">
                  <c:v>14600000</c:v>
                </c:pt>
                <c:pt idx="253">
                  <c:v>14600000</c:v>
                </c:pt>
                <c:pt idx="254">
                  <c:v>14600000</c:v>
                </c:pt>
                <c:pt idx="255">
                  <c:v>14600000</c:v>
                </c:pt>
                <c:pt idx="256">
                  <c:v>14600000</c:v>
                </c:pt>
                <c:pt idx="257">
                  <c:v>14600000</c:v>
                </c:pt>
                <c:pt idx="258">
                  <c:v>14600000</c:v>
                </c:pt>
                <c:pt idx="259">
                  <c:v>14600000</c:v>
                </c:pt>
                <c:pt idx="260">
                  <c:v>14600000</c:v>
                </c:pt>
                <c:pt idx="261">
                  <c:v>14600000</c:v>
                </c:pt>
                <c:pt idx="262">
                  <c:v>14600000</c:v>
                </c:pt>
                <c:pt idx="263">
                  <c:v>14600000</c:v>
                </c:pt>
                <c:pt idx="264">
                  <c:v>14600000</c:v>
                </c:pt>
                <c:pt idx="265">
                  <c:v>14600000</c:v>
                </c:pt>
                <c:pt idx="266">
                  <c:v>14600000</c:v>
                </c:pt>
                <c:pt idx="267">
                  <c:v>14600000</c:v>
                </c:pt>
                <c:pt idx="268">
                  <c:v>14600000</c:v>
                </c:pt>
                <c:pt idx="269">
                  <c:v>14600000</c:v>
                </c:pt>
                <c:pt idx="270">
                  <c:v>14600000</c:v>
                </c:pt>
                <c:pt idx="271">
                  <c:v>14600000</c:v>
                </c:pt>
                <c:pt idx="272">
                  <c:v>14600000</c:v>
                </c:pt>
                <c:pt idx="273">
                  <c:v>14600000</c:v>
                </c:pt>
                <c:pt idx="274">
                  <c:v>14600000</c:v>
                </c:pt>
                <c:pt idx="275">
                  <c:v>14600000</c:v>
                </c:pt>
                <c:pt idx="276">
                  <c:v>14600000</c:v>
                </c:pt>
                <c:pt idx="277">
                  <c:v>14600000</c:v>
                </c:pt>
                <c:pt idx="278">
                  <c:v>14600000</c:v>
                </c:pt>
                <c:pt idx="279">
                  <c:v>14600000</c:v>
                </c:pt>
                <c:pt idx="280">
                  <c:v>14600000</c:v>
                </c:pt>
                <c:pt idx="281">
                  <c:v>14600000</c:v>
                </c:pt>
                <c:pt idx="282">
                  <c:v>14600000</c:v>
                </c:pt>
                <c:pt idx="283">
                  <c:v>14600000</c:v>
                </c:pt>
                <c:pt idx="284">
                  <c:v>14600000</c:v>
                </c:pt>
                <c:pt idx="285">
                  <c:v>14600000</c:v>
                </c:pt>
                <c:pt idx="286">
                  <c:v>14600000</c:v>
                </c:pt>
                <c:pt idx="287">
                  <c:v>14600000</c:v>
                </c:pt>
                <c:pt idx="288">
                  <c:v>14600000</c:v>
                </c:pt>
                <c:pt idx="289">
                  <c:v>14600000</c:v>
                </c:pt>
                <c:pt idx="290">
                  <c:v>14600000</c:v>
                </c:pt>
                <c:pt idx="291">
                  <c:v>14600000</c:v>
                </c:pt>
                <c:pt idx="292">
                  <c:v>14600000</c:v>
                </c:pt>
                <c:pt idx="293">
                  <c:v>14600000</c:v>
                </c:pt>
                <c:pt idx="294">
                  <c:v>14600000</c:v>
                </c:pt>
                <c:pt idx="295">
                  <c:v>14600000</c:v>
                </c:pt>
                <c:pt idx="296">
                  <c:v>14600000</c:v>
                </c:pt>
                <c:pt idx="297">
                  <c:v>14600000</c:v>
                </c:pt>
                <c:pt idx="298">
                  <c:v>14600000</c:v>
                </c:pt>
                <c:pt idx="299">
                  <c:v>14600000</c:v>
                </c:pt>
                <c:pt idx="300">
                  <c:v>14600000</c:v>
                </c:pt>
                <c:pt idx="301">
                  <c:v>14600000</c:v>
                </c:pt>
                <c:pt idx="302">
                  <c:v>14600000</c:v>
                </c:pt>
                <c:pt idx="303">
                  <c:v>14600000</c:v>
                </c:pt>
                <c:pt idx="304">
                  <c:v>14600000</c:v>
                </c:pt>
                <c:pt idx="305">
                  <c:v>14600000</c:v>
                </c:pt>
                <c:pt idx="306">
                  <c:v>14600000</c:v>
                </c:pt>
                <c:pt idx="307">
                  <c:v>14600000</c:v>
                </c:pt>
                <c:pt idx="308">
                  <c:v>14600000</c:v>
                </c:pt>
                <c:pt idx="309">
                  <c:v>14600000</c:v>
                </c:pt>
                <c:pt idx="310">
                  <c:v>14600000</c:v>
                </c:pt>
                <c:pt idx="311">
                  <c:v>14600000</c:v>
                </c:pt>
                <c:pt idx="312">
                  <c:v>14600000</c:v>
                </c:pt>
                <c:pt idx="313">
                  <c:v>14600000</c:v>
                </c:pt>
                <c:pt idx="314">
                  <c:v>14600000</c:v>
                </c:pt>
                <c:pt idx="315">
                  <c:v>14600000</c:v>
                </c:pt>
                <c:pt idx="316">
                  <c:v>14600000</c:v>
                </c:pt>
                <c:pt idx="317">
                  <c:v>14600000</c:v>
                </c:pt>
                <c:pt idx="318">
                  <c:v>14600000</c:v>
                </c:pt>
                <c:pt idx="319">
                  <c:v>14600000</c:v>
                </c:pt>
                <c:pt idx="320">
                  <c:v>14600000</c:v>
                </c:pt>
                <c:pt idx="321">
                  <c:v>14600000</c:v>
                </c:pt>
                <c:pt idx="322">
                  <c:v>14600000</c:v>
                </c:pt>
                <c:pt idx="323">
                  <c:v>14600000</c:v>
                </c:pt>
                <c:pt idx="324">
                  <c:v>14600000</c:v>
                </c:pt>
                <c:pt idx="325">
                  <c:v>14600000</c:v>
                </c:pt>
                <c:pt idx="326">
                  <c:v>14600000</c:v>
                </c:pt>
                <c:pt idx="327">
                  <c:v>14600000</c:v>
                </c:pt>
                <c:pt idx="328">
                  <c:v>14600000</c:v>
                </c:pt>
                <c:pt idx="329">
                  <c:v>14600000</c:v>
                </c:pt>
                <c:pt idx="330">
                  <c:v>14600000</c:v>
                </c:pt>
                <c:pt idx="331">
                  <c:v>14600000</c:v>
                </c:pt>
                <c:pt idx="332">
                  <c:v>14600000</c:v>
                </c:pt>
                <c:pt idx="333">
                  <c:v>14600000</c:v>
                </c:pt>
                <c:pt idx="334">
                  <c:v>14600000</c:v>
                </c:pt>
                <c:pt idx="335">
                  <c:v>14600000</c:v>
                </c:pt>
                <c:pt idx="336">
                  <c:v>14600000</c:v>
                </c:pt>
                <c:pt idx="337">
                  <c:v>14600000</c:v>
                </c:pt>
                <c:pt idx="338">
                  <c:v>14600000</c:v>
                </c:pt>
                <c:pt idx="339">
                  <c:v>14600000</c:v>
                </c:pt>
                <c:pt idx="340">
                  <c:v>14600000</c:v>
                </c:pt>
                <c:pt idx="341">
                  <c:v>14600000</c:v>
                </c:pt>
                <c:pt idx="342">
                  <c:v>14600000</c:v>
                </c:pt>
                <c:pt idx="343">
                  <c:v>14600000</c:v>
                </c:pt>
                <c:pt idx="344">
                  <c:v>14600000</c:v>
                </c:pt>
                <c:pt idx="345">
                  <c:v>14600000</c:v>
                </c:pt>
                <c:pt idx="346">
                  <c:v>14600000</c:v>
                </c:pt>
                <c:pt idx="347">
                  <c:v>14600000</c:v>
                </c:pt>
                <c:pt idx="348">
                  <c:v>14600000</c:v>
                </c:pt>
                <c:pt idx="349">
                  <c:v>14600000</c:v>
                </c:pt>
                <c:pt idx="350">
                  <c:v>14600000</c:v>
                </c:pt>
                <c:pt idx="351">
                  <c:v>14600000</c:v>
                </c:pt>
                <c:pt idx="352">
                  <c:v>14600000</c:v>
                </c:pt>
                <c:pt idx="353">
                  <c:v>14600000</c:v>
                </c:pt>
                <c:pt idx="354">
                  <c:v>14600000</c:v>
                </c:pt>
                <c:pt idx="355">
                  <c:v>14600000</c:v>
                </c:pt>
                <c:pt idx="356">
                  <c:v>14600000</c:v>
                </c:pt>
                <c:pt idx="357">
                  <c:v>14600000</c:v>
                </c:pt>
                <c:pt idx="358">
                  <c:v>14600000</c:v>
                </c:pt>
                <c:pt idx="359">
                  <c:v>14600000</c:v>
                </c:pt>
                <c:pt idx="360">
                  <c:v>14600000</c:v>
                </c:pt>
                <c:pt idx="361">
                  <c:v>14600000</c:v>
                </c:pt>
                <c:pt idx="362">
                  <c:v>14600000</c:v>
                </c:pt>
                <c:pt idx="363">
                  <c:v>14600000</c:v>
                </c:pt>
                <c:pt idx="364">
                  <c:v>14600000</c:v>
                </c:pt>
                <c:pt idx="365">
                  <c:v>14600000</c:v>
                </c:pt>
                <c:pt idx="366">
                  <c:v>14600000</c:v>
                </c:pt>
                <c:pt idx="367">
                  <c:v>14600000</c:v>
                </c:pt>
                <c:pt idx="368">
                  <c:v>14600000</c:v>
                </c:pt>
                <c:pt idx="369">
                  <c:v>14600000</c:v>
                </c:pt>
                <c:pt idx="370">
                  <c:v>14600000</c:v>
                </c:pt>
                <c:pt idx="371">
                  <c:v>14600000</c:v>
                </c:pt>
                <c:pt idx="372">
                  <c:v>14600000</c:v>
                </c:pt>
                <c:pt idx="373">
                  <c:v>14600000</c:v>
                </c:pt>
                <c:pt idx="374">
                  <c:v>14600000</c:v>
                </c:pt>
                <c:pt idx="375">
                  <c:v>14600000</c:v>
                </c:pt>
                <c:pt idx="376">
                  <c:v>14600000</c:v>
                </c:pt>
                <c:pt idx="377">
                  <c:v>14600000</c:v>
                </c:pt>
                <c:pt idx="378">
                  <c:v>14600000</c:v>
                </c:pt>
                <c:pt idx="379">
                  <c:v>14600000</c:v>
                </c:pt>
                <c:pt idx="380">
                  <c:v>14600000</c:v>
                </c:pt>
                <c:pt idx="381">
                  <c:v>14600000</c:v>
                </c:pt>
                <c:pt idx="382">
                  <c:v>14600000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B-49DB-86F7-D672D4D581EE}"/>
            </c:ext>
          </c:extLst>
        </c:ser>
        <c:ser>
          <c:idx val="8"/>
          <c:order val="8"/>
          <c:tx>
            <c:v>All Adults</c:v>
          </c:tx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Sheet1!$AO$3:$AO$385</c:f>
              <c:numCache>
                <c:formatCode>#,##0</c:formatCode>
                <c:ptCount val="383"/>
                <c:pt idx="0">
                  <c:v>52800000</c:v>
                </c:pt>
                <c:pt idx="1">
                  <c:v>52800000</c:v>
                </c:pt>
                <c:pt idx="2">
                  <c:v>52800000</c:v>
                </c:pt>
                <c:pt idx="3">
                  <c:v>52800000</c:v>
                </c:pt>
                <c:pt idx="4">
                  <c:v>52800000</c:v>
                </c:pt>
                <c:pt idx="5">
                  <c:v>52800000</c:v>
                </c:pt>
                <c:pt idx="6">
                  <c:v>52800000</c:v>
                </c:pt>
                <c:pt idx="7">
                  <c:v>52800000</c:v>
                </c:pt>
                <c:pt idx="8">
                  <c:v>52800000</c:v>
                </c:pt>
                <c:pt idx="9">
                  <c:v>52800000</c:v>
                </c:pt>
                <c:pt idx="10">
                  <c:v>52800000</c:v>
                </c:pt>
                <c:pt idx="11">
                  <c:v>52800000</c:v>
                </c:pt>
                <c:pt idx="12">
                  <c:v>52800000</c:v>
                </c:pt>
                <c:pt idx="13">
                  <c:v>52800000</c:v>
                </c:pt>
                <c:pt idx="14">
                  <c:v>52800000</c:v>
                </c:pt>
                <c:pt idx="15">
                  <c:v>52800000</c:v>
                </c:pt>
                <c:pt idx="16">
                  <c:v>52800000</c:v>
                </c:pt>
                <c:pt idx="17">
                  <c:v>52800000</c:v>
                </c:pt>
                <c:pt idx="18">
                  <c:v>52800000</c:v>
                </c:pt>
                <c:pt idx="19">
                  <c:v>52800000</c:v>
                </c:pt>
                <c:pt idx="20">
                  <c:v>52800000</c:v>
                </c:pt>
                <c:pt idx="21">
                  <c:v>52800000</c:v>
                </c:pt>
                <c:pt idx="22">
                  <c:v>52800000</c:v>
                </c:pt>
                <c:pt idx="23">
                  <c:v>52800000</c:v>
                </c:pt>
                <c:pt idx="24">
                  <c:v>52800000</c:v>
                </c:pt>
                <c:pt idx="25">
                  <c:v>52800000</c:v>
                </c:pt>
                <c:pt idx="26">
                  <c:v>52800000</c:v>
                </c:pt>
                <c:pt idx="27">
                  <c:v>52800000</c:v>
                </c:pt>
                <c:pt idx="28">
                  <c:v>52800000</c:v>
                </c:pt>
                <c:pt idx="29">
                  <c:v>52800000</c:v>
                </c:pt>
                <c:pt idx="30">
                  <c:v>52800000</c:v>
                </c:pt>
                <c:pt idx="31">
                  <c:v>52800000</c:v>
                </c:pt>
                <c:pt idx="32">
                  <c:v>52800000</c:v>
                </c:pt>
                <c:pt idx="33">
                  <c:v>52800000</c:v>
                </c:pt>
                <c:pt idx="34">
                  <c:v>52800000</c:v>
                </c:pt>
                <c:pt idx="35">
                  <c:v>52800000</c:v>
                </c:pt>
                <c:pt idx="36">
                  <c:v>52800000</c:v>
                </c:pt>
                <c:pt idx="37">
                  <c:v>52800000</c:v>
                </c:pt>
                <c:pt idx="38">
                  <c:v>52800000</c:v>
                </c:pt>
                <c:pt idx="39">
                  <c:v>52800000</c:v>
                </c:pt>
                <c:pt idx="40">
                  <c:v>52800000</c:v>
                </c:pt>
                <c:pt idx="41">
                  <c:v>52800000</c:v>
                </c:pt>
                <c:pt idx="42">
                  <c:v>52800000</c:v>
                </c:pt>
                <c:pt idx="43">
                  <c:v>52800000</c:v>
                </c:pt>
                <c:pt idx="44">
                  <c:v>52800000</c:v>
                </c:pt>
                <c:pt idx="45">
                  <c:v>52800000</c:v>
                </c:pt>
                <c:pt idx="46">
                  <c:v>52800000</c:v>
                </c:pt>
                <c:pt idx="47">
                  <c:v>52800000</c:v>
                </c:pt>
                <c:pt idx="48">
                  <c:v>52800000</c:v>
                </c:pt>
                <c:pt idx="49">
                  <c:v>52800000</c:v>
                </c:pt>
                <c:pt idx="50">
                  <c:v>52800000</c:v>
                </c:pt>
                <c:pt idx="51">
                  <c:v>52800000</c:v>
                </c:pt>
                <c:pt idx="52">
                  <c:v>52800000</c:v>
                </c:pt>
                <c:pt idx="53">
                  <c:v>52800000</c:v>
                </c:pt>
                <c:pt idx="54">
                  <c:v>52800000</c:v>
                </c:pt>
                <c:pt idx="55">
                  <c:v>52800000</c:v>
                </c:pt>
                <c:pt idx="56">
                  <c:v>52800000</c:v>
                </c:pt>
                <c:pt idx="57">
                  <c:v>52800000</c:v>
                </c:pt>
                <c:pt idx="58">
                  <c:v>52800000</c:v>
                </c:pt>
                <c:pt idx="59">
                  <c:v>52800000</c:v>
                </c:pt>
                <c:pt idx="60">
                  <c:v>52800000</c:v>
                </c:pt>
                <c:pt idx="61">
                  <c:v>52800000</c:v>
                </c:pt>
                <c:pt idx="62">
                  <c:v>52800000</c:v>
                </c:pt>
                <c:pt idx="63">
                  <c:v>52800000</c:v>
                </c:pt>
                <c:pt idx="64">
                  <c:v>52800000</c:v>
                </c:pt>
                <c:pt idx="65">
                  <c:v>52800000</c:v>
                </c:pt>
                <c:pt idx="66">
                  <c:v>52800000</c:v>
                </c:pt>
                <c:pt idx="67">
                  <c:v>52800000</c:v>
                </c:pt>
                <c:pt idx="68">
                  <c:v>52800000</c:v>
                </c:pt>
                <c:pt idx="69">
                  <c:v>52800000</c:v>
                </c:pt>
                <c:pt idx="70">
                  <c:v>52800000</c:v>
                </c:pt>
                <c:pt idx="71">
                  <c:v>52800000</c:v>
                </c:pt>
                <c:pt idx="72">
                  <c:v>52800000</c:v>
                </c:pt>
                <c:pt idx="73">
                  <c:v>52800000</c:v>
                </c:pt>
                <c:pt idx="74">
                  <c:v>52800000</c:v>
                </c:pt>
                <c:pt idx="75">
                  <c:v>52800000</c:v>
                </c:pt>
                <c:pt idx="76">
                  <c:v>52800000</c:v>
                </c:pt>
                <c:pt idx="77">
                  <c:v>52800000</c:v>
                </c:pt>
                <c:pt idx="78">
                  <c:v>52800000</c:v>
                </c:pt>
                <c:pt idx="79">
                  <c:v>52800000</c:v>
                </c:pt>
                <c:pt idx="80">
                  <c:v>52800000</c:v>
                </c:pt>
                <c:pt idx="81">
                  <c:v>52800000</c:v>
                </c:pt>
                <c:pt idx="82">
                  <c:v>52800000</c:v>
                </c:pt>
                <c:pt idx="83">
                  <c:v>52800000</c:v>
                </c:pt>
                <c:pt idx="84">
                  <c:v>52800000</c:v>
                </c:pt>
                <c:pt idx="85">
                  <c:v>52800000</c:v>
                </c:pt>
                <c:pt idx="86">
                  <c:v>52800000</c:v>
                </c:pt>
                <c:pt idx="87">
                  <c:v>52800000</c:v>
                </c:pt>
                <c:pt idx="88">
                  <c:v>52800000</c:v>
                </c:pt>
                <c:pt idx="89">
                  <c:v>52800000</c:v>
                </c:pt>
                <c:pt idx="90">
                  <c:v>52800000</c:v>
                </c:pt>
                <c:pt idx="91">
                  <c:v>52800000</c:v>
                </c:pt>
                <c:pt idx="92">
                  <c:v>52800000</c:v>
                </c:pt>
                <c:pt idx="93">
                  <c:v>52800000</c:v>
                </c:pt>
                <c:pt idx="94">
                  <c:v>52800000</c:v>
                </c:pt>
                <c:pt idx="95">
                  <c:v>52800000</c:v>
                </c:pt>
                <c:pt idx="96">
                  <c:v>52800000</c:v>
                </c:pt>
                <c:pt idx="97">
                  <c:v>52800000</c:v>
                </c:pt>
                <c:pt idx="98">
                  <c:v>52800000</c:v>
                </c:pt>
                <c:pt idx="99">
                  <c:v>52800000</c:v>
                </c:pt>
                <c:pt idx="100">
                  <c:v>52800000</c:v>
                </c:pt>
                <c:pt idx="101">
                  <c:v>52800000</c:v>
                </c:pt>
                <c:pt idx="102">
                  <c:v>52800000</c:v>
                </c:pt>
                <c:pt idx="103">
                  <c:v>52800000</c:v>
                </c:pt>
                <c:pt idx="104">
                  <c:v>52800000</c:v>
                </c:pt>
                <c:pt idx="105">
                  <c:v>52800000</c:v>
                </c:pt>
                <c:pt idx="106">
                  <c:v>52800000</c:v>
                </c:pt>
                <c:pt idx="107">
                  <c:v>52800000</c:v>
                </c:pt>
                <c:pt idx="108">
                  <c:v>52800000</c:v>
                </c:pt>
                <c:pt idx="109">
                  <c:v>52800000</c:v>
                </c:pt>
                <c:pt idx="110">
                  <c:v>52800000</c:v>
                </c:pt>
                <c:pt idx="111">
                  <c:v>52800000</c:v>
                </c:pt>
                <c:pt idx="112">
                  <c:v>52800000</c:v>
                </c:pt>
                <c:pt idx="113">
                  <c:v>52800000</c:v>
                </c:pt>
                <c:pt idx="114">
                  <c:v>52800000</c:v>
                </c:pt>
                <c:pt idx="115">
                  <c:v>52800000</c:v>
                </c:pt>
                <c:pt idx="116">
                  <c:v>52800000</c:v>
                </c:pt>
                <c:pt idx="117">
                  <c:v>52800000</c:v>
                </c:pt>
                <c:pt idx="118">
                  <c:v>52800000</c:v>
                </c:pt>
                <c:pt idx="119">
                  <c:v>52800000</c:v>
                </c:pt>
                <c:pt idx="120">
                  <c:v>52800000</c:v>
                </c:pt>
                <c:pt idx="121">
                  <c:v>52800000</c:v>
                </c:pt>
                <c:pt idx="122">
                  <c:v>52800000</c:v>
                </c:pt>
                <c:pt idx="123">
                  <c:v>52800000</c:v>
                </c:pt>
                <c:pt idx="124">
                  <c:v>52800000</c:v>
                </c:pt>
                <c:pt idx="125">
                  <c:v>52800000</c:v>
                </c:pt>
                <c:pt idx="126">
                  <c:v>52800000</c:v>
                </c:pt>
                <c:pt idx="127">
                  <c:v>52800000</c:v>
                </c:pt>
                <c:pt idx="128">
                  <c:v>52800000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B-49DB-86F7-D672D4D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18714"/>
        <c:axId val="625978254"/>
      </c:lineChart>
      <c:dateAx>
        <c:axId val="1677118714"/>
        <c:scaling>
          <c:orientation val="minMax"/>
          <c:max val="4447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d/m/yyyy" sourceLinked="1"/>
        <c:majorTickMark val="cross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978254"/>
        <c:crosses val="autoZero"/>
        <c:auto val="1"/>
        <c:lblOffset val="100"/>
        <c:baseTimeUnit val="days"/>
      </c:dateAx>
      <c:valAx>
        <c:axId val="625978254"/>
        <c:scaling>
          <c:orientation val="minMax"/>
          <c:max val="55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771187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daily total doses increasing until set limit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daily doses</c:v>
          </c:tx>
          <c:spPr>
            <a:ln cmpd="sng">
              <a:solidFill>
                <a:srgbClr val="4472C4"/>
              </a:solidFill>
            </a:ln>
          </c:spPr>
          <c:marker>
            <c:symbol val="circle"/>
            <c:size val="2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Sheet1!$N$32:$N$150</c:f>
              <c:numCache>
                <c:formatCode>#,##0</c:formatCode>
                <c:ptCount val="119"/>
                <c:pt idx="0">
                  <c:v>223726</c:v>
                </c:pt>
                <c:pt idx="1">
                  <c:v>288688</c:v>
                </c:pt>
                <c:pt idx="2">
                  <c:v>321951</c:v>
                </c:pt>
                <c:pt idx="3">
                  <c:v>328260</c:v>
                </c:pt>
                <c:pt idx="4">
                  <c:v>280390</c:v>
                </c:pt>
                <c:pt idx="5">
                  <c:v>227972</c:v>
                </c:pt>
                <c:pt idx="6">
                  <c:v>208641</c:v>
                </c:pt>
                <c:pt idx="7">
                  <c:v>346922</c:v>
                </c:pt>
                <c:pt idx="8">
                  <c:v>366919</c:v>
                </c:pt>
                <c:pt idx="9">
                  <c:v>412615</c:v>
                </c:pt>
                <c:pt idx="10">
                  <c:v>480069</c:v>
                </c:pt>
                <c:pt idx="11">
                  <c:v>493013</c:v>
                </c:pt>
                <c:pt idx="12">
                  <c:v>221067</c:v>
                </c:pt>
                <c:pt idx="13">
                  <c:v>281770</c:v>
                </c:pt>
                <c:pt idx="14">
                  <c:v>312725</c:v>
                </c:pt>
                <c:pt idx="15">
                  <c:v>285141</c:v>
                </c:pt>
                <c:pt idx="16">
                  <c:v>445754</c:v>
                </c:pt>
                <c:pt idx="17">
                  <c:v>489934</c:v>
                </c:pt>
                <c:pt idx="18">
                  <c:v>609010</c:v>
                </c:pt>
                <c:pt idx="19">
                  <c:v>322194</c:v>
                </c:pt>
                <c:pt idx="20">
                  <c:v>352935</c:v>
                </c:pt>
                <c:pt idx="21">
                  <c:v>376922</c:v>
                </c:pt>
                <c:pt idx="22">
                  <c:v>472011</c:v>
                </c:pt>
                <c:pt idx="23">
                  <c:v>484596</c:v>
                </c:pt>
                <c:pt idx="24">
                  <c:v>498227</c:v>
                </c:pt>
                <c:pt idx="25">
                  <c:v>550468</c:v>
                </c:pt>
                <c:pt idx="26">
                  <c:v>280852</c:v>
                </c:pt>
                <c:pt idx="27">
                  <c:v>356291</c:v>
                </c:pt>
                <c:pt idx="28">
                  <c:v>414973</c:v>
                </c:pt>
                <c:pt idx="29">
                  <c:v>455704</c:v>
                </c:pt>
                <c:pt idx="30">
                  <c:v>508763</c:v>
                </c:pt>
                <c:pt idx="31">
                  <c:v>549378</c:v>
                </c:pt>
                <c:pt idx="32">
                  <c:v>508208</c:v>
                </c:pt>
                <c:pt idx="33">
                  <c:v>239877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F52-B8A0-37A3D53525A2}"/>
            </c:ext>
          </c:extLst>
        </c:ser>
        <c:ser>
          <c:idx val="1"/>
          <c:order val="1"/>
          <c:tx>
            <c:v>Follows trend until set limit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Sheet1!$Q$32:$Q$150</c:f>
              <c:numCache>
                <c:formatCode>#,##0</c:formatCode>
                <c:ptCount val="11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295701.335960567</c:v>
                </c:pt>
                <c:pt idx="6">
                  <c:v>302000.98613649607</c:v>
                </c:pt>
                <c:pt idx="7">
                  <c:v>308300.63631242514</c:v>
                </c:pt>
                <c:pt idx="8">
                  <c:v>314600.28648835421</c:v>
                </c:pt>
                <c:pt idx="9">
                  <c:v>320899.93666428328</c:v>
                </c:pt>
                <c:pt idx="10">
                  <c:v>327199.58684021235</c:v>
                </c:pt>
                <c:pt idx="11">
                  <c:v>333499.23701614141</c:v>
                </c:pt>
                <c:pt idx="12">
                  <c:v>339798.88719207048</c:v>
                </c:pt>
                <c:pt idx="13">
                  <c:v>346098.53736799955</c:v>
                </c:pt>
                <c:pt idx="14">
                  <c:v>352398.18754392862</c:v>
                </c:pt>
                <c:pt idx="15">
                  <c:v>358697.83771985769</c:v>
                </c:pt>
                <c:pt idx="16">
                  <c:v>364997.48789584637</c:v>
                </c:pt>
                <c:pt idx="17">
                  <c:v>371297.13807177544</c:v>
                </c:pt>
                <c:pt idx="18">
                  <c:v>377596.78824770451</c:v>
                </c:pt>
                <c:pt idx="19">
                  <c:v>383896.43842363358</c:v>
                </c:pt>
                <c:pt idx="20">
                  <c:v>390196.08859956264</c:v>
                </c:pt>
                <c:pt idx="21">
                  <c:v>396495.73877549171</c:v>
                </c:pt>
                <c:pt idx="22">
                  <c:v>402795.38895142078</c:v>
                </c:pt>
                <c:pt idx="23">
                  <c:v>409095.03912734985</c:v>
                </c:pt>
                <c:pt idx="24">
                  <c:v>415394.68930327892</c:v>
                </c:pt>
                <c:pt idx="25">
                  <c:v>421694.33947920799</c:v>
                </c:pt>
                <c:pt idx="26">
                  <c:v>427993.98965513706</c:v>
                </c:pt>
                <c:pt idx="27">
                  <c:v>434293.63983106613</c:v>
                </c:pt>
                <c:pt idx="28">
                  <c:v>440593.2900069952</c:v>
                </c:pt>
                <c:pt idx="29">
                  <c:v>446892.94018292427</c:v>
                </c:pt>
                <c:pt idx="30">
                  <c:v>453192.59035885334</c:v>
                </c:pt>
                <c:pt idx="31">
                  <c:v>459492.24053478241</c:v>
                </c:pt>
                <c:pt idx="32">
                  <c:v>465791.89071071148</c:v>
                </c:pt>
                <c:pt idx="33">
                  <c:v>472091.54088664055</c:v>
                </c:pt>
                <c:pt idx="34">
                  <c:v>478391.19106262922</c:v>
                </c:pt>
                <c:pt idx="35">
                  <c:v>484690.84123855829</c:v>
                </c:pt>
                <c:pt idx="36">
                  <c:v>490990.49141448736</c:v>
                </c:pt>
                <c:pt idx="37">
                  <c:v>497290.14159041643</c:v>
                </c:pt>
                <c:pt idx="38">
                  <c:v>503589.7917663455</c:v>
                </c:pt>
                <c:pt idx="39">
                  <c:v>509889.44194227457</c:v>
                </c:pt>
                <c:pt idx="40">
                  <c:v>516189.09211820364</c:v>
                </c:pt>
                <c:pt idx="41">
                  <c:v>522488.74229413271</c:v>
                </c:pt>
                <c:pt idx="42">
                  <c:v>528788.39247006178</c:v>
                </c:pt>
                <c:pt idx="43">
                  <c:v>535088.04264599085</c:v>
                </c:pt>
                <c:pt idx="44">
                  <c:v>541387.69282191992</c:v>
                </c:pt>
                <c:pt idx="45">
                  <c:v>547687.34299784899</c:v>
                </c:pt>
                <c:pt idx="46">
                  <c:v>553986.99317377806</c:v>
                </c:pt>
                <c:pt idx="47">
                  <c:v>560286.64334970713</c:v>
                </c:pt>
                <c:pt idx="48">
                  <c:v>566586.2935256362</c:v>
                </c:pt>
                <c:pt idx="49">
                  <c:v>572885.94370156527</c:v>
                </c:pt>
                <c:pt idx="50">
                  <c:v>579185.59387749434</c:v>
                </c:pt>
                <c:pt idx="51">
                  <c:v>585485.24405348301</c:v>
                </c:pt>
                <c:pt idx="52">
                  <c:v>591784.89422941208</c:v>
                </c:pt>
                <c:pt idx="53">
                  <c:v>598084.54440534115</c:v>
                </c:pt>
                <c:pt idx="54">
                  <c:v>604384.19458127022</c:v>
                </c:pt>
                <c:pt idx="55">
                  <c:v>610683.84475719929</c:v>
                </c:pt>
                <c:pt idx="56">
                  <c:v>616983.49493312836</c:v>
                </c:pt>
                <c:pt idx="57">
                  <c:v>623283.14510905743</c:v>
                </c:pt>
                <c:pt idx="58">
                  <c:v>629582.7952849865</c:v>
                </c:pt>
                <c:pt idx="59">
                  <c:v>635882.44546091557</c:v>
                </c:pt>
                <c:pt idx="60">
                  <c:v>642182.09563684464</c:v>
                </c:pt>
                <c:pt idx="61">
                  <c:v>648481.7458127737</c:v>
                </c:pt>
                <c:pt idx="62">
                  <c:v>654781.39598870277</c:v>
                </c:pt>
                <c:pt idx="63">
                  <c:v>661081.04616463184</c:v>
                </c:pt>
                <c:pt idx="64">
                  <c:v>667380.69634056091</c:v>
                </c:pt>
                <c:pt idx="65">
                  <c:v>673680.34651648998</c:v>
                </c:pt>
                <c:pt idx="66">
                  <c:v>679979.99669241905</c:v>
                </c:pt>
                <c:pt idx="67">
                  <c:v>686279.64686834812</c:v>
                </c:pt>
                <c:pt idx="68">
                  <c:v>692579.29704427719</c:v>
                </c:pt>
                <c:pt idx="69">
                  <c:v>698878.94722026587</c:v>
                </c:pt>
                <c:pt idx="70">
                  <c:v>705178.59739619493</c:v>
                </c:pt>
                <c:pt idx="71">
                  <c:v>711478.247572124</c:v>
                </c:pt>
                <c:pt idx="72">
                  <c:v>717777.89774805307</c:v>
                </c:pt>
                <c:pt idx="73">
                  <c:v>724077.54792398214</c:v>
                </c:pt>
                <c:pt idx="74">
                  <c:v>730377.19809991121</c:v>
                </c:pt>
                <c:pt idx="75">
                  <c:v>736676.84827584028</c:v>
                </c:pt>
                <c:pt idx="76">
                  <c:v>742976.49845176935</c:v>
                </c:pt>
                <c:pt idx="77">
                  <c:v>749276.14862769842</c:v>
                </c:pt>
                <c:pt idx="78">
                  <c:v>755575.79880362749</c:v>
                </c:pt>
                <c:pt idx="79">
                  <c:v>761875.44897955656</c:v>
                </c:pt>
                <c:pt idx="80">
                  <c:v>768175.09915548563</c:v>
                </c:pt>
                <c:pt idx="81">
                  <c:v>774474.7493314147</c:v>
                </c:pt>
                <c:pt idx="82">
                  <c:v>780774.39950734377</c:v>
                </c:pt>
                <c:pt idx="83">
                  <c:v>787074.04968327284</c:v>
                </c:pt>
                <c:pt idx="84">
                  <c:v>793373.69985920191</c:v>
                </c:pt>
                <c:pt idx="85">
                  <c:v>799673.35003513098</c:v>
                </c:pt>
                <c:pt idx="86">
                  <c:v>800000</c:v>
                </c:pt>
                <c:pt idx="87">
                  <c:v>800000</c:v>
                </c:pt>
                <c:pt idx="88">
                  <c:v>800000</c:v>
                </c:pt>
                <c:pt idx="89">
                  <c:v>800000</c:v>
                </c:pt>
                <c:pt idx="90">
                  <c:v>800000</c:v>
                </c:pt>
                <c:pt idx="91">
                  <c:v>800000</c:v>
                </c:pt>
                <c:pt idx="92">
                  <c:v>800000</c:v>
                </c:pt>
                <c:pt idx="93">
                  <c:v>800000</c:v>
                </c:pt>
                <c:pt idx="94">
                  <c:v>800000</c:v>
                </c:pt>
                <c:pt idx="95">
                  <c:v>800000</c:v>
                </c:pt>
                <c:pt idx="96">
                  <c:v>800000</c:v>
                </c:pt>
                <c:pt idx="97">
                  <c:v>800000</c:v>
                </c:pt>
                <c:pt idx="98">
                  <c:v>800000</c:v>
                </c:pt>
                <c:pt idx="99">
                  <c:v>800000</c:v>
                </c:pt>
                <c:pt idx="100">
                  <c:v>800000</c:v>
                </c:pt>
                <c:pt idx="101">
                  <c:v>800000</c:v>
                </c:pt>
                <c:pt idx="102">
                  <c:v>800000</c:v>
                </c:pt>
                <c:pt idx="103">
                  <c:v>800000</c:v>
                </c:pt>
                <c:pt idx="104">
                  <c:v>800000</c:v>
                </c:pt>
                <c:pt idx="105">
                  <c:v>800000</c:v>
                </c:pt>
                <c:pt idx="106">
                  <c:v>800000</c:v>
                </c:pt>
                <c:pt idx="107">
                  <c:v>800000</c:v>
                </c:pt>
                <c:pt idx="108">
                  <c:v>800000</c:v>
                </c:pt>
                <c:pt idx="109">
                  <c:v>800000</c:v>
                </c:pt>
                <c:pt idx="110">
                  <c:v>800000</c:v>
                </c:pt>
                <c:pt idx="111">
                  <c:v>800000</c:v>
                </c:pt>
                <c:pt idx="112">
                  <c:v>800000</c:v>
                </c:pt>
                <c:pt idx="113">
                  <c:v>800000</c:v>
                </c:pt>
                <c:pt idx="114">
                  <c:v>800000</c:v>
                </c:pt>
                <c:pt idx="115">
                  <c:v>800000</c:v>
                </c:pt>
                <c:pt idx="116">
                  <c:v>800000</c:v>
                </c:pt>
                <c:pt idx="117">
                  <c:v>800000</c:v>
                </c:pt>
                <c:pt idx="118">
                  <c:v>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F52-B8A0-37A3D535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8895"/>
        <c:axId val="1810909176"/>
      </c:lineChart>
      <c:dateAx>
        <c:axId val="14825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0909176"/>
        <c:crosses val="autoZero"/>
        <c:auto val="1"/>
        <c:lblOffset val="100"/>
        <c:baseTimeUnit val="days"/>
      </c:dateAx>
      <c:valAx>
        <c:axId val="181090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2588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76200</xdr:rowOff>
    </xdr:from>
    <xdr:ext cx="12096750" cy="7877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15</xdr:row>
      <xdr:rowOff>180975</xdr:rowOff>
    </xdr:from>
    <xdr:ext cx="7696200" cy="47529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28</xdr:row>
      <xdr:rowOff>9525</xdr:rowOff>
    </xdr:from>
    <xdr:ext cx="819150" cy="295275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675375" y="1500050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1-4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18</xdr:row>
      <xdr:rowOff>28575</xdr:rowOff>
    </xdr:from>
    <xdr:ext cx="819150" cy="29527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94875" y="1626675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5-9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6</xdr:row>
      <xdr:rowOff>38100</xdr:rowOff>
    </xdr:from>
    <xdr:ext cx="742950" cy="295275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509800" y="1568250"/>
          <a:ext cx="964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All Adults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tabSelected="1" zoomScale="70" zoomScaleNormal="70" workbookViewId="0">
      <pane ySplit="30" topLeftCell="A31" activePane="bottomLeft" state="frozen"/>
      <selection pane="bottomLeft" activeCell="C65" sqref="C65"/>
    </sheetView>
  </sheetViews>
  <sheetFormatPr defaultColWidth="12.625" defaultRowHeight="15" customHeight="1" x14ac:dyDescent="0.2"/>
  <cols>
    <col min="1" max="1" width="12.625" customWidth="1"/>
    <col min="2" max="2" width="4.125" customWidth="1"/>
    <col min="3" max="3" width="23.375" customWidth="1"/>
    <col min="4" max="8" width="18.375" customWidth="1"/>
    <col min="9" max="9" width="28.125" customWidth="1"/>
    <col min="10" max="12" width="18.375" customWidth="1"/>
    <col min="13" max="13" width="14.625" customWidth="1"/>
    <col min="14" max="18" width="18.375" customWidth="1"/>
    <col min="19" max="20" width="9.375" customWidth="1"/>
    <col min="21" max="21" width="9.5" customWidth="1"/>
    <col min="22" max="22" width="19" customWidth="1"/>
    <col min="23" max="23" width="20.5" customWidth="1"/>
    <col min="24" max="26" width="20.375" customWidth="1"/>
    <col min="27" max="29" width="9.75" customWidth="1"/>
    <col min="30" max="30" width="9.375" customWidth="1"/>
    <col min="31" max="31" width="43.625" hidden="1" customWidth="1"/>
    <col min="32" max="32" width="13.375" customWidth="1"/>
    <col min="33" max="33" width="13" customWidth="1"/>
    <col min="34" max="34" width="17.75" customWidth="1"/>
    <col min="35" max="36" width="7.625" customWidth="1"/>
    <col min="37" max="37" width="9" customWidth="1"/>
    <col min="38" max="38" width="7.625" customWidth="1"/>
    <col min="39" max="39" width="10.5" bestFit="1" customWidth="1"/>
    <col min="40" max="40" width="10.625" bestFit="1" customWidth="1"/>
    <col min="41" max="41" width="10.875" bestFit="1" customWidth="1"/>
    <col min="42" max="42" width="7.625" customWidth="1"/>
    <col min="43" max="43" width="52.125" bestFit="1" customWidth="1"/>
    <col min="44" max="56" width="7.625" customWidth="1"/>
  </cols>
  <sheetData>
    <row r="1" spans="1:41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3" t="s">
        <v>39</v>
      </c>
      <c r="AE1" s="2" t="s">
        <v>24</v>
      </c>
      <c r="AF1" s="3" t="s">
        <v>40</v>
      </c>
      <c r="AG1" s="3" t="s">
        <v>41</v>
      </c>
      <c r="AH1" s="3" t="s">
        <v>25</v>
      </c>
      <c r="AM1" s="5" t="s">
        <v>26</v>
      </c>
      <c r="AN1" s="5" t="s">
        <v>27</v>
      </c>
      <c r="AO1" s="5" t="s">
        <v>28</v>
      </c>
    </row>
    <row r="2" spans="1:41" hidden="1" x14ac:dyDescent="0.25">
      <c r="A2" s="1">
        <v>44178</v>
      </c>
      <c r="B2" s="2">
        <f t="shared" ref="B2:B385" si="0">ROW(M2)-MATCH(MAX(I:I),I:I,0)</f>
        <v>-63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  <c r="AM2" s="6">
        <v>14600000</v>
      </c>
      <c r="AN2" s="6">
        <v>31800000</v>
      </c>
      <c r="AO2" s="6">
        <v>52800000</v>
      </c>
    </row>
    <row r="3" spans="1:41" hidden="1" x14ac:dyDescent="0.25">
      <c r="A3" s="1">
        <v>44179</v>
      </c>
      <c r="B3" s="2">
        <f t="shared" si="0"/>
        <v>-62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  <c r="AM3" s="6">
        <v>14600000</v>
      </c>
      <c r="AN3" s="6">
        <v>31800000</v>
      </c>
      <c r="AO3" s="6">
        <v>52800000</v>
      </c>
    </row>
    <row r="4" spans="1:41" hidden="1" x14ac:dyDescent="0.25">
      <c r="A4" s="1">
        <v>44180</v>
      </c>
      <c r="B4" s="2">
        <f t="shared" si="0"/>
        <v>-61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  <c r="AM4" s="6">
        <v>14600000</v>
      </c>
      <c r="AN4" s="6">
        <v>31800000</v>
      </c>
      <c r="AO4" s="6">
        <v>52800000</v>
      </c>
    </row>
    <row r="5" spans="1:41" hidden="1" x14ac:dyDescent="0.25">
      <c r="A5" s="1">
        <v>44181</v>
      </c>
      <c r="B5" s="2">
        <f t="shared" si="0"/>
        <v>-60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  <c r="AM5" s="6">
        <v>14600000</v>
      </c>
      <c r="AN5" s="6">
        <v>31800000</v>
      </c>
      <c r="AO5" s="6">
        <v>52800000</v>
      </c>
    </row>
    <row r="6" spans="1:41" hidden="1" x14ac:dyDescent="0.25">
      <c r="A6" s="1">
        <v>44182</v>
      </c>
      <c r="B6" s="2">
        <f t="shared" si="0"/>
        <v>-59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  <c r="AM6" s="6">
        <v>14600000</v>
      </c>
      <c r="AN6" s="6">
        <v>31800000</v>
      </c>
      <c r="AO6" s="6">
        <v>52800000</v>
      </c>
    </row>
    <row r="7" spans="1:41" hidden="1" x14ac:dyDescent="0.25">
      <c r="A7" s="1">
        <v>44183</v>
      </c>
      <c r="B7" s="2">
        <f t="shared" si="0"/>
        <v>-58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  <c r="AM7" s="6">
        <v>14600000</v>
      </c>
      <c r="AN7" s="6">
        <v>31800000</v>
      </c>
      <c r="AO7" s="6">
        <v>52800000</v>
      </c>
    </row>
    <row r="8" spans="1:41" hidden="1" x14ac:dyDescent="0.25">
      <c r="A8" s="1">
        <v>44184</v>
      </c>
      <c r="B8" s="2">
        <f t="shared" si="0"/>
        <v>-57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  <c r="AM8" s="6">
        <v>14600000</v>
      </c>
      <c r="AN8" s="6">
        <v>31800000</v>
      </c>
      <c r="AO8" s="6">
        <v>52800000</v>
      </c>
    </row>
    <row r="9" spans="1:41" hidden="1" x14ac:dyDescent="0.25">
      <c r="A9" s="1">
        <v>44185</v>
      </c>
      <c r="B9" s="2">
        <f t="shared" si="0"/>
        <v>-56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  <c r="AM9" s="6">
        <v>14600000</v>
      </c>
      <c r="AN9" s="6">
        <v>31800000</v>
      </c>
      <c r="AO9" s="6">
        <v>52800000</v>
      </c>
    </row>
    <row r="10" spans="1:41" hidden="1" x14ac:dyDescent="0.25">
      <c r="A10" s="1">
        <v>44186</v>
      </c>
      <c r="B10" s="2">
        <f t="shared" si="0"/>
        <v>-55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  <c r="AM10" s="6">
        <v>14600000</v>
      </c>
      <c r="AN10" s="6">
        <v>31800000</v>
      </c>
      <c r="AO10" s="6">
        <v>52800000</v>
      </c>
    </row>
    <row r="11" spans="1:41" hidden="1" x14ac:dyDescent="0.25">
      <c r="A11" s="1">
        <v>44187</v>
      </c>
      <c r="B11" s="2">
        <f t="shared" si="0"/>
        <v>-54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  <c r="AM11" s="6">
        <v>14600000</v>
      </c>
      <c r="AN11" s="6">
        <v>31800000</v>
      </c>
      <c r="AO11" s="6">
        <v>52800000</v>
      </c>
    </row>
    <row r="12" spans="1:41" hidden="1" x14ac:dyDescent="0.25">
      <c r="A12" s="1">
        <v>44188</v>
      </c>
      <c r="B12" s="2">
        <f t="shared" si="0"/>
        <v>-53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  <c r="AM12" s="6">
        <v>14600000</v>
      </c>
      <c r="AN12" s="6">
        <v>31800000</v>
      </c>
      <c r="AO12" s="6">
        <v>52800000</v>
      </c>
    </row>
    <row r="13" spans="1:41" hidden="1" x14ac:dyDescent="0.25">
      <c r="A13" s="1">
        <v>44189</v>
      </c>
      <c r="B13" s="2">
        <f t="shared" si="0"/>
        <v>-52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  <c r="AM13" s="6">
        <v>14600000</v>
      </c>
      <c r="AN13" s="6">
        <v>31800000</v>
      </c>
      <c r="AO13" s="6">
        <v>52800000</v>
      </c>
    </row>
    <row r="14" spans="1:41" hidden="1" x14ac:dyDescent="0.25">
      <c r="A14" s="1">
        <v>44190</v>
      </c>
      <c r="B14" s="2">
        <f t="shared" si="0"/>
        <v>-51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  <c r="AM14" s="6">
        <v>14600000</v>
      </c>
      <c r="AN14" s="6">
        <v>31800000</v>
      </c>
      <c r="AO14" s="6">
        <v>52800000</v>
      </c>
    </row>
    <row r="15" spans="1:41" hidden="1" x14ac:dyDescent="0.25">
      <c r="A15" s="1">
        <v>44191</v>
      </c>
      <c r="B15" s="2">
        <f t="shared" si="0"/>
        <v>-50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  <c r="AM15" s="6">
        <v>14600000</v>
      </c>
      <c r="AN15" s="6">
        <v>31800000</v>
      </c>
      <c r="AO15" s="6">
        <v>52800000</v>
      </c>
    </row>
    <row r="16" spans="1:41" hidden="1" x14ac:dyDescent="0.25">
      <c r="A16" s="1">
        <v>44192</v>
      </c>
      <c r="B16" s="2">
        <f t="shared" si="0"/>
        <v>-49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  <c r="AM16" s="6">
        <v>14600000</v>
      </c>
      <c r="AN16" s="6">
        <v>31800000</v>
      </c>
      <c r="AO16" s="6">
        <v>52800000</v>
      </c>
    </row>
    <row r="17" spans="1:43" hidden="1" x14ac:dyDescent="0.25">
      <c r="A17" s="1">
        <v>44193</v>
      </c>
      <c r="B17" s="2">
        <f t="shared" si="0"/>
        <v>-48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  <c r="AM17" s="6">
        <v>14600000</v>
      </c>
      <c r="AN17" s="6">
        <v>31800000</v>
      </c>
      <c r="AO17" s="6">
        <v>52800000</v>
      </c>
    </row>
    <row r="18" spans="1:43" hidden="1" x14ac:dyDescent="0.25">
      <c r="A18" s="1">
        <v>44194</v>
      </c>
      <c r="B18" s="2">
        <f t="shared" si="0"/>
        <v>-47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  <c r="AM18" s="6">
        <v>14600000</v>
      </c>
      <c r="AN18" s="6">
        <v>31800000</v>
      </c>
      <c r="AO18" s="6">
        <v>52800000</v>
      </c>
    </row>
    <row r="19" spans="1:43" hidden="1" x14ac:dyDescent="0.25">
      <c r="A19" s="1">
        <v>44195</v>
      </c>
      <c r="B19" s="2">
        <f t="shared" si="0"/>
        <v>-46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  <c r="AM19" s="6">
        <v>14600000</v>
      </c>
      <c r="AN19" s="6">
        <v>31800000</v>
      </c>
      <c r="AO19" s="6">
        <v>52800000</v>
      </c>
    </row>
    <row r="20" spans="1:43" hidden="1" x14ac:dyDescent="0.25">
      <c r="A20" s="1">
        <v>44196</v>
      </c>
      <c r="B20" s="2">
        <f t="shared" si="0"/>
        <v>-45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  <c r="AM20" s="6">
        <v>14600000</v>
      </c>
      <c r="AN20" s="6">
        <v>31800000</v>
      </c>
      <c r="AO20" s="6">
        <v>52800000</v>
      </c>
    </row>
    <row r="21" spans="1:43" ht="15.75" hidden="1" customHeight="1" x14ac:dyDescent="0.25">
      <c r="A21" s="1">
        <v>44197</v>
      </c>
      <c r="B21" s="2">
        <f t="shared" si="0"/>
        <v>-44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  <c r="AM21" s="6">
        <v>14600000</v>
      </c>
      <c r="AN21" s="6">
        <v>31800000</v>
      </c>
      <c r="AO21" s="6">
        <v>52800000</v>
      </c>
    </row>
    <row r="22" spans="1:43" ht="15.75" hidden="1" customHeight="1" x14ac:dyDescent="0.25">
      <c r="A22" s="1">
        <v>44198</v>
      </c>
      <c r="B22" s="2">
        <f t="shared" si="0"/>
        <v>-43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385" si="3">IF(COUNT(C22)=1,AG22,#N/A)</f>
        <v>77593.5</v>
      </c>
      <c r="AM22" s="6">
        <v>14600000</v>
      </c>
      <c r="AN22" s="6">
        <v>31800000</v>
      </c>
      <c r="AO22" s="6">
        <v>52800000</v>
      </c>
    </row>
    <row r="23" spans="1:43" ht="15.75" hidden="1" customHeight="1" x14ac:dyDescent="0.25">
      <c r="A23" s="1">
        <v>44199</v>
      </c>
      <c r="B23" s="2">
        <f t="shared" si="0"/>
        <v>-42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  <c r="AM23" s="6">
        <v>14600000</v>
      </c>
      <c r="AN23" s="6">
        <v>31800000</v>
      </c>
      <c r="AO23" s="6">
        <v>52800000</v>
      </c>
    </row>
    <row r="24" spans="1:43" ht="15.75" hidden="1" customHeight="1" x14ac:dyDescent="0.25">
      <c r="A24" s="1">
        <v>44200</v>
      </c>
      <c r="B24" s="2">
        <f t="shared" si="0"/>
        <v>-41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  <c r="AM24" s="6">
        <v>14600000</v>
      </c>
      <c r="AN24" s="6">
        <v>31800000</v>
      </c>
      <c r="AO24" s="6">
        <v>52800000</v>
      </c>
    </row>
    <row r="25" spans="1:43" ht="15.75" hidden="1" customHeight="1" x14ac:dyDescent="0.25">
      <c r="A25" s="1">
        <v>44201</v>
      </c>
      <c r="B25" s="2">
        <f t="shared" si="0"/>
        <v>-40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  <c r="AM25" s="6">
        <v>14600000</v>
      </c>
      <c r="AN25" s="6">
        <v>31800000</v>
      </c>
      <c r="AO25" s="6">
        <v>52800000</v>
      </c>
    </row>
    <row r="26" spans="1:43" ht="15.75" hidden="1" customHeight="1" x14ac:dyDescent="0.25">
      <c r="A26" s="1">
        <v>44202</v>
      </c>
      <c r="B26" s="2">
        <f t="shared" si="0"/>
        <v>-39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  <c r="AM26" s="6">
        <v>14600000</v>
      </c>
      <c r="AN26" s="6">
        <v>31800000</v>
      </c>
      <c r="AO26" s="6">
        <v>52800000</v>
      </c>
    </row>
    <row r="27" spans="1:43" ht="15.75" hidden="1" customHeight="1" x14ac:dyDescent="0.25">
      <c r="A27" s="1">
        <v>44203</v>
      </c>
      <c r="B27" s="2">
        <f t="shared" si="0"/>
        <v>-38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  <c r="AM27" s="6">
        <v>14600000</v>
      </c>
      <c r="AN27" s="6">
        <v>31800000</v>
      </c>
      <c r="AO27" s="6">
        <v>52800000</v>
      </c>
    </row>
    <row r="28" spans="1:43" ht="15.75" hidden="1" customHeight="1" x14ac:dyDescent="0.25">
      <c r="A28" s="1">
        <v>44204</v>
      </c>
      <c r="B28" s="2">
        <f t="shared" si="0"/>
        <v>-37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  <c r="AM28" s="6">
        <v>14600000</v>
      </c>
      <c r="AN28" s="6">
        <v>31800000</v>
      </c>
      <c r="AO28" s="6">
        <v>52800000</v>
      </c>
    </row>
    <row r="29" spans="1:43" ht="15.75" hidden="1" customHeight="1" x14ac:dyDescent="0.25">
      <c r="A29" s="1">
        <v>44205</v>
      </c>
      <c r="B29" s="2">
        <f t="shared" si="0"/>
        <v>-36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  <c r="AM29" s="6">
        <v>14600000</v>
      </c>
      <c r="AN29" s="6">
        <v>31800000</v>
      </c>
      <c r="AO29" s="6">
        <v>52800000</v>
      </c>
    </row>
    <row r="30" spans="1:43" ht="15.75" hidden="1" customHeight="1" x14ac:dyDescent="0.25">
      <c r="A30" s="1">
        <v>44206</v>
      </c>
      <c r="B30" s="2">
        <f t="shared" si="0"/>
        <v>-35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  <c r="AM30" s="6">
        <v>14600000</v>
      </c>
      <c r="AN30" s="6">
        <v>31800000</v>
      </c>
      <c r="AO30" s="6">
        <v>52800000</v>
      </c>
    </row>
    <row r="31" spans="1:43" ht="15.75" customHeight="1" x14ac:dyDescent="0.25">
      <c r="A31" s="1">
        <v>44207</v>
      </c>
      <c r="B31" s="2">
        <f t="shared" si="0"/>
        <v>-34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385" si="6">SUM(U31-W31)</f>
        <v>145076</v>
      </c>
      <c r="Y31" s="2">
        <f t="shared" ref="Y31:Y385" si="7">IF(COUNT($C32)=0,IF(COUNT($C31)=1,C31,SUM(Y30+X31)),C31)</f>
        <v>2431648</v>
      </c>
      <c r="Z31" s="2" t="str">
        <f t="shared" ref="Z31:Z385" si="8">IF(V31&lt;Y31,"HERE","MEEP")</f>
        <v>HERE</v>
      </c>
      <c r="AA31" s="2">
        <f>IF(Z31="HERE",Y31,AD30+Graph!$G$1*1000)</f>
        <v>2431648</v>
      </c>
      <c r="AB31" s="2"/>
      <c r="AC31" s="2">
        <f t="shared" ref="AC31:AC385" si="9">IF(Z32="HERE",V31,AC30)</f>
        <v>412167</v>
      </c>
      <c r="AD31" s="3">
        <f t="shared" ref="AD31:AD3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3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>
        <f t="array" ref="AK31">SUM((Graph!G1*1000-LOOKUP(2,1/(ISNUMBER($K$1:$K$194)),$K$1:$K$194))/1000)</f>
        <v>796.13585714285716</v>
      </c>
      <c r="AM31" s="6">
        <v>14600000</v>
      </c>
      <c r="AN31" s="6">
        <v>31800000</v>
      </c>
      <c r="AO31" s="6">
        <v>52800000</v>
      </c>
    </row>
    <row r="32" spans="1:43" ht="15.75" customHeight="1" x14ac:dyDescent="0.25">
      <c r="A32" s="1">
        <v>44208</v>
      </c>
      <c r="B32" s="2">
        <f t="shared" si="0"/>
        <v>-33</v>
      </c>
      <c r="C32" s="7">
        <v>2639309</v>
      </c>
      <c r="D32" s="2">
        <f t="shared" ref="D32:D385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385" si="13">IF(COUNT($C33)=0,IF(COUNT($C32)=1,C32,SUM(H31+G32)),C32)</f>
        <v>2639309</v>
      </c>
      <c r="I32" s="7">
        <v>428232</v>
      </c>
      <c r="J32" s="2">
        <f t="shared" ref="J32:J385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385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385" si="16">IF(COUNT($C33)=0,IF(COUNT($C32)=1,M32,SUM(R31+Q32)),M32)</f>
        <v>3067541</v>
      </c>
      <c r="S32" s="2">
        <f t="shared" ref="S32:S385" si="17">SUM(H32-H31)</f>
        <v>207661</v>
      </c>
      <c r="T32" s="2">
        <f t="shared" ref="T32:T385" si="18">SUM(L32-L31)</f>
        <v>16065</v>
      </c>
      <c r="U32" s="2">
        <f t="shared" ref="U32:U385" si="19">SUM(R32-R31)</f>
        <v>223726</v>
      </c>
      <c r="V32" s="2">
        <f t="shared" si="5"/>
        <v>428232</v>
      </c>
      <c r="W32" s="2">
        <f t="shared" ref="W32:W385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385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  <c r="AM32" s="6">
        <v>14600000</v>
      </c>
      <c r="AN32" s="6">
        <v>31800000</v>
      </c>
      <c r="AO32" s="6">
        <v>52800000</v>
      </c>
      <c r="AQ32" s="9" t="str">
        <f>"UK Vaccination Predictions - if increasing to " &amp;Graph!G1&amp;"k doses/day"</f>
        <v>UK Vaccination Predictions - if increasing to 800k doses/day</v>
      </c>
    </row>
    <row r="33" spans="1:41" ht="15.75" customHeight="1" x14ac:dyDescent="0.25">
      <c r="A33" s="1">
        <v>44209</v>
      </c>
      <c r="B33" s="2">
        <f t="shared" si="0"/>
        <v>-32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  <c r="AJ33" s="2"/>
      <c r="AK33" s="2"/>
      <c r="AM33" s="6">
        <v>14600000</v>
      </c>
      <c r="AN33" s="6">
        <v>31800000</v>
      </c>
      <c r="AO33" s="6">
        <v>52800000</v>
      </c>
    </row>
    <row r="34" spans="1:41" ht="15.75" customHeight="1" x14ac:dyDescent="0.25">
      <c r="A34" s="1">
        <v>44210</v>
      </c>
      <c r="B34" s="2">
        <f t="shared" si="0"/>
        <v>-31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  <c r="AJ34" s="2" t="s">
        <v>30</v>
      </c>
      <c r="AK34" s="10">
        <f t="array" ref="AK34">LOOKUP(2,1/(ISNUMBER(O1:O194)),O1:O194)</f>
        <v>433313.42857142858</v>
      </c>
      <c r="AM34" s="6">
        <v>14600000</v>
      </c>
      <c r="AN34" s="6">
        <v>31800000</v>
      </c>
      <c r="AO34" s="6">
        <v>52800000</v>
      </c>
    </row>
    <row r="35" spans="1:41" ht="15.75" customHeight="1" x14ac:dyDescent="0.25">
      <c r="A35" s="1">
        <v>44211</v>
      </c>
      <c r="B35" s="2">
        <f t="shared" si="0"/>
        <v>-30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  <c r="AJ35" s="2" t="s">
        <v>31</v>
      </c>
      <c r="AK35" s="2" t="e">
        <f>MAX(M:M)</f>
        <v>#N/A</v>
      </c>
      <c r="AM35" s="6">
        <v>14600000</v>
      </c>
      <c r="AN35" s="6">
        <v>31800000</v>
      </c>
      <c r="AO35" s="6">
        <v>52800000</v>
      </c>
    </row>
    <row r="36" spans="1:41" ht="15.75" customHeight="1" x14ac:dyDescent="0.25">
      <c r="A36" s="1">
        <v>44212</v>
      </c>
      <c r="B36" s="2">
        <f t="shared" si="0"/>
        <v>-29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  <c r="AK36" s="2"/>
      <c r="AM36" s="6">
        <v>14600000</v>
      </c>
      <c r="AN36" s="6">
        <v>31800000</v>
      </c>
      <c r="AO36" s="6">
        <v>52800000</v>
      </c>
    </row>
    <row r="37" spans="1:41" ht="15.75" customHeight="1" x14ac:dyDescent="0.25">
      <c r="A37" s="1">
        <v>44213</v>
      </c>
      <c r="B37" s="2">
        <f t="shared" si="0"/>
        <v>-28</v>
      </c>
      <c r="C37" s="7">
        <v>4062501</v>
      </c>
      <c r="D37" s="2">
        <f t="shared" si="12"/>
        <v>225407</v>
      </c>
      <c r="E37" s="2">
        <f t="shared" ref="E37:E385" si="22">IF(COUNT($C37)=1,AVERAGE(D31:D37),#N/A)</f>
        <v>256671</v>
      </c>
      <c r="F37" s="2">
        <f t="array" ref="F37:F385">TREND(E37:INDEX(firstdosesdata,1-$B37),$A37:INDEX(dates2,1-$B37),$A37:$A385)</f>
        <v>292083.30443352461</v>
      </c>
      <c r="G37" s="2">
        <f t="shared" ref="G37:G385" si="23">IF(F37&gt;$AK$31*1000,$AK$31*1000,F37)</f>
        <v>292083.30443352461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385" si="24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385" si="25">IF(COUNT($C37)=1,AVERAGE(N31:N37),#N/A)</f>
        <v>262404.42857142858</v>
      </c>
      <c r="P37" s="2">
        <f t="array" ref="P37:P385">TREND(O37:INDEX(bothdosesdata,1-$B37),$A37:INDEX(dates2,1-$B37),$A37:$A385)</f>
        <v>295701.335960567</v>
      </c>
      <c r="Q37" s="2">
        <f>IF(P37&gt;Graph!$G$1*1000,Graph!$G$1*1000,P37)</f>
        <v>295701.335960567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  <c r="AK37" s="2"/>
      <c r="AM37" s="6">
        <v>14600000</v>
      </c>
      <c r="AN37" s="6">
        <v>31800000</v>
      </c>
      <c r="AO37" s="6">
        <v>52800000</v>
      </c>
    </row>
    <row r="38" spans="1:41" ht="15.75" customHeight="1" x14ac:dyDescent="0.25">
      <c r="A38" s="1">
        <v>44214</v>
      </c>
      <c r="B38" s="2">
        <f t="shared" si="0"/>
        <v>-27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298404.95826888084</v>
      </c>
      <c r="G38" s="2">
        <f t="shared" si="23"/>
        <v>298404.95826888084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4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5"/>
        <v>268518.28571428574</v>
      </c>
      <c r="P38" s="2">
        <v>302000.98613649607</v>
      </c>
      <c r="Q38" s="2">
        <f>IF(P38&gt;Graph!$G$1*1000,Graph!$G$1*1000,P38)</f>
        <v>302000.98613649607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  <c r="AM38" s="6">
        <v>14600000</v>
      </c>
      <c r="AN38" s="6">
        <v>31800000</v>
      </c>
      <c r="AO38" s="6">
        <v>52800000</v>
      </c>
    </row>
    <row r="39" spans="1:41" ht="15.75" customHeight="1" x14ac:dyDescent="0.25">
      <c r="A39" s="1">
        <v>44215</v>
      </c>
      <c r="B39" s="2">
        <f t="shared" si="0"/>
        <v>-26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304726.61210417747</v>
      </c>
      <c r="G39" s="2">
        <f t="shared" si="23"/>
        <v>304726.61210417747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4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5"/>
        <v>286117.71428571426</v>
      </c>
      <c r="P39" s="2">
        <v>308300.63631242514</v>
      </c>
      <c r="Q39" s="2">
        <f>IF(P39&gt;Graph!$G$1*1000,Graph!$G$1*1000,P39)</f>
        <v>308300.63631242514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  <c r="AM39" s="6">
        <v>14600000</v>
      </c>
      <c r="AN39" s="6">
        <v>31800000</v>
      </c>
      <c r="AO39" s="6">
        <v>52800000</v>
      </c>
    </row>
    <row r="40" spans="1:41" ht="15.75" customHeight="1" x14ac:dyDescent="0.25">
      <c r="A40" s="1">
        <v>44216</v>
      </c>
      <c r="B40" s="2">
        <f t="shared" si="0"/>
        <v>-25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311048.26593953371</v>
      </c>
      <c r="G40" s="2">
        <f t="shared" si="23"/>
        <v>311048.26593953371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4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5"/>
        <v>297293.57142857142</v>
      </c>
      <c r="P40" s="2">
        <v>314600.28648835421</v>
      </c>
      <c r="Q40" s="2">
        <f>IF(P40&gt;Graph!$G$1*1000,Graph!$G$1*1000,P40)</f>
        <v>314600.28648835421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  <c r="AM40" s="6">
        <v>14600000</v>
      </c>
      <c r="AN40" s="6">
        <v>31800000</v>
      </c>
      <c r="AO40" s="6">
        <v>52800000</v>
      </c>
    </row>
    <row r="41" spans="1:41" ht="15.75" customHeight="1" x14ac:dyDescent="0.25">
      <c r="A41" s="1">
        <v>44217</v>
      </c>
      <c r="B41" s="2">
        <f t="shared" si="0"/>
        <v>-24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317369.91977483034</v>
      </c>
      <c r="G41" s="2">
        <f t="shared" si="23"/>
        <v>317369.91977483034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4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5"/>
        <v>310245.57142857142</v>
      </c>
      <c r="P41" s="2">
        <v>320899.93666428328</v>
      </c>
      <c r="Q41" s="2">
        <f>IF(P41&gt;Graph!$G$1*1000,Graph!$G$1*1000,P41)</f>
        <v>320899.93666428328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  <c r="AM41" s="6">
        <v>14600000</v>
      </c>
      <c r="AN41" s="6">
        <v>31800000</v>
      </c>
      <c r="AO41" s="6">
        <v>52800000</v>
      </c>
    </row>
    <row r="42" spans="1:41" ht="15.75" customHeight="1" x14ac:dyDescent="0.25">
      <c r="A42" s="1">
        <v>44218</v>
      </c>
      <c r="B42" s="2">
        <f t="shared" si="0"/>
        <v>-23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323691.57361018658</v>
      </c>
      <c r="G42" s="2">
        <f t="shared" si="23"/>
        <v>323691.57361018658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4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5"/>
        <v>331932.57142857142</v>
      </c>
      <c r="P42" s="2">
        <v>327199.58684021235</v>
      </c>
      <c r="Q42" s="2">
        <f>IF(P42&gt;Graph!$G$1*1000,Graph!$G$1*1000,P42)</f>
        <v>327199.58684021235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  <c r="AM42" s="6">
        <v>14600000</v>
      </c>
      <c r="AN42" s="6">
        <v>31800000</v>
      </c>
      <c r="AO42" s="6">
        <v>52800000</v>
      </c>
    </row>
    <row r="43" spans="1:41" ht="15.75" customHeight="1" x14ac:dyDescent="0.25">
      <c r="A43" s="1">
        <v>44219</v>
      </c>
      <c r="B43" s="2">
        <f t="shared" si="0"/>
        <v>-22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330013.22744548321</v>
      </c>
      <c r="G43" s="2">
        <f t="shared" si="23"/>
        <v>330013.22744548321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4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5"/>
        <v>362307.28571428574</v>
      </c>
      <c r="P43" s="2">
        <v>333499.23701614141</v>
      </c>
      <c r="Q43" s="2">
        <f>IF(P43&gt;Graph!$G$1*1000,Graph!$G$1*1000,P43)</f>
        <v>333499.23701614141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  <c r="AM43" s="6">
        <v>14600000</v>
      </c>
      <c r="AN43" s="6">
        <v>31800000</v>
      </c>
      <c r="AO43" s="6">
        <v>52800000</v>
      </c>
    </row>
    <row r="44" spans="1:41" ht="15.75" customHeight="1" x14ac:dyDescent="0.25">
      <c r="A44" s="1">
        <v>44220</v>
      </c>
      <c r="B44" s="2">
        <f t="shared" si="0"/>
        <v>-21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336334.88128083944</v>
      </c>
      <c r="G44" s="2">
        <f t="shared" si="23"/>
        <v>336334.88128083944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4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5"/>
        <v>361320.85714285716</v>
      </c>
      <c r="P44" s="2">
        <v>339798.88719207048</v>
      </c>
      <c r="Q44" s="2">
        <f>IF(P44&gt;Graph!$G$1*1000,Graph!$G$1*1000,P44)</f>
        <v>339798.88719207048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  <c r="AM44" s="6">
        <v>14600000</v>
      </c>
      <c r="AN44" s="6">
        <v>31800000</v>
      </c>
      <c r="AO44" s="6">
        <v>52800000</v>
      </c>
    </row>
    <row r="45" spans="1:41" ht="15.75" customHeight="1" x14ac:dyDescent="0.25">
      <c r="A45" s="1">
        <v>44221</v>
      </c>
      <c r="B45" s="2">
        <f t="shared" si="0"/>
        <v>-20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342656.53511613607</v>
      </c>
      <c r="G45" s="2">
        <f t="shared" si="23"/>
        <v>342656.53511613607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4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5"/>
        <v>371767.85714285716</v>
      </c>
      <c r="P45" s="2">
        <v>346098.53736799955</v>
      </c>
      <c r="Q45" s="2">
        <f>IF(P45&gt;Graph!$G$1*1000,Graph!$G$1*1000,P45)</f>
        <v>346098.53736799955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  <c r="AM45" s="6">
        <v>14600000</v>
      </c>
      <c r="AN45" s="6">
        <v>31800000</v>
      </c>
      <c r="AO45" s="6">
        <v>52800000</v>
      </c>
    </row>
    <row r="46" spans="1:41" ht="15.75" customHeight="1" x14ac:dyDescent="0.25">
      <c r="A46" s="1">
        <v>44222</v>
      </c>
      <c r="B46" s="2">
        <f t="shared" si="0"/>
        <v>-19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348978.18895149231</v>
      </c>
      <c r="G46" s="2">
        <f t="shared" si="23"/>
        <v>348978.18895149231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4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5"/>
        <v>366882.57142857142</v>
      </c>
      <c r="P46" s="2">
        <v>352398.18754392862</v>
      </c>
      <c r="Q46" s="2">
        <f>IF(P46&gt;Graph!$G$1*1000,Graph!$G$1*1000,P46)</f>
        <v>352398.18754392862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  <c r="AM46" s="6">
        <v>14600000</v>
      </c>
      <c r="AN46" s="6">
        <v>31800000</v>
      </c>
      <c r="AO46" s="6">
        <v>52800000</v>
      </c>
    </row>
    <row r="47" spans="1:41" ht="15.75" customHeight="1" x14ac:dyDescent="0.25">
      <c r="A47" s="1">
        <v>44223</v>
      </c>
      <c r="B47" s="2">
        <f t="shared" si="0"/>
        <v>-18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355299.84278678894</v>
      </c>
      <c r="G47" s="2">
        <f t="shared" si="23"/>
        <v>355299.84278678894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4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5"/>
        <v>355200</v>
      </c>
      <c r="P47" s="2">
        <v>358697.83771985769</v>
      </c>
      <c r="Q47" s="2">
        <f>IF(P47&gt;Graph!$G$1*1000,Graph!$G$1*1000,P47)</f>
        <v>358697.83771985769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  <c r="AM47" s="6">
        <v>14600000</v>
      </c>
      <c r="AN47" s="6">
        <v>31800000</v>
      </c>
      <c r="AO47" s="6">
        <v>52800000</v>
      </c>
    </row>
    <row r="48" spans="1:41" ht="15.75" customHeight="1" x14ac:dyDescent="0.25">
      <c r="A48" s="1">
        <v>44224</v>
      </c>
      <c r="B48" s="2">
        <f t="shared" si="0"/>
        <v>-17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361621.49662214518</v>
      </c>
      <c r="G48" s="2">
        <f t="shared" si="23"/>
        <v>361621.49662214518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4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5"/>
        <v>359934.14285714284</v>
      </c>
      <c r="P48" s="2">
        <v>364997.48789584637</v>
      </c>
      <c r="Q48" s="2">
        <f>IF(P48&gt;Graph!$G$1*1000,Graph!$G$1*1000,P48)</f>
        <v>364997.48789584637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  <c r="AM48" s="6">
        <v>14600000</v>
      </c>
      <c r="AN48" s="6">
        <v>31800000</v>
      </c>
      <c r="AO48" s="6">
        <v>52800000</v>
      </c>
    </row>
    <row r="49" spans="1:41" ht="15.75" customHeight="1" x14ac:dyDescent="0.25">
      <c r="A49" s="1">
        <v>44225</v>
      </c>
      <c r="B49" s="2">
        <f t="shared" si="0"/>
        <v>-16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367943.15045744181</v>
      </c>
      <c r="G49" s="2">
        <f t="shared" si="23"/>
        <v>367943.15045744181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4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5"/>
        <v>361343.42857142858</v>
      </c>
      <c r="P49" s="2">
        <v>371297.13807177544</v>
      </c>
      <c r="Q49" s="2">
        <f>IF(P49&gt;Graph!$G$1*1000,Graph!$G$1*1000,P49)</f>
        <v>371297.13807177544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  <c r="AM49" s="6">
        <v>14600000</v>
      </c>
      <c r="AN49" s="6">
        <v>31800000</v>
      </c>
      <c r="AO49" s="6">
        <v>52800000</v>
      </c>
    </row>
    <row r="50" spans="1:41" ht="15.75" customHeight="1" x14ac:dyDescent="0.25">
      <c r="A50" s="1">
        <v>44226</v>
      </c>
      <c r="B50" s="2">
        <f t="shared" si="0"/>
        <v>-15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374264.80429279804</v>
      </c>
      <c r="G50" s="2">
        <f t="shared" si="23"/>
        <v>374264.80429279804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4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5"/>
        <v>377914.42857142858</v>
      </c>
      <c r="P50" s="2">
        <v>377596.78824770451</v>
      </c>
      <c r="Q50" s="2">
        <f>IF(P50&gt;Graph!$G$1*1000,Graph!$G$1*1000,P50)</f>
        <v>377596.78824770451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  <c r="AM50" s="6">
        <v>14600000</v>
      </c>
      <c r="AN50" s="6">
        <v>31800000</v>
      </c>
      <c r="AO50" s="6">
        <v>52800000</v>
      </c>
    </row>
    <row r="51" spans="1:41" ht="15.75" customHeight="1" x14ac:dyDescent="0.25">
      <c r="A51" s="1">
        <v>44227</v>
      </c>
      <c r="B51" s="2">
        <f t="shared" si="0"/>
        <v>-14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380586.45812809467</v>
      </c>
      <c r="G51" s="2">
        <f t="shared" si="23"/>
        <v>380586.45812809467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4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5"/>
        <v>392361.14285714284</v>
      </c>
      <c r="P51" s="2">
        <v>383896.43842363358</v>
      </c>
      <c r="Q51" s="2">
        <f>IF(P51&gt;Graph!$G$1*1000,Graph!$G$1*1000,P51)</f>
        <v>383896.43842363358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  <c r="AM51" s="6">
        <v>14600000</v>
      </c>
      <c r="AN51" s="6">
        <v>31800000</v>
      </c>
      <c r="AO51" s="6">
        <v>52800000</v>
      </c>
    </row>
    <row r="52" spans="1:41" ht="15.75" customHeight="1" x14ac:dyDescent="0.25">
      <c r="A52" s="1">
        <v>44228</v>
      </c>
      <c r="B52" s="2">
        <f t="shared" si="0"/>
        <v>-13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386908.11196345091</v>
      </c>
      <c r="G52" s="2">
        <f t="shared" si="23"/>
        <v>386908.11196345091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4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5"/>
        <v>402527.57142857142</v>
      </c>
      <c r="P52" s="2">
        <v>390196.08859956264</v>
      </c>
      <c r="Q52" s="2">
        <f>IF(P52&gt;Graph!$G$1*1000,Graph!$G$1*1000,P52)</f>
        <v>390196.08859956264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85" si="26">SUM(AD31*0.9+AF31*0.05)</f>
        <v>2209091.5500000003</v>
      </c>
      <c r="AH52" s="3">
        <f t="shared" si="3"/>
        <v>2209091.5500000003</v>
      </c>
      <c r="AM52" s="6">
        <v>14600000</v>
      </c>
      <c r="AN52" s="6">
        <v>31800000</v>
      </c>
      <c r="AO52" s="6">
        <v>52800000</v>
      </c>
    </row>
    <row r="53" spans="1:41" ht="15.75" customHeight="1" x14ac:dyDescent="0.25">
      <c r="A53" s="1">
        <v>44229</v>
      </c>
      <c r="B53" s="2">
        <f t="shared" si="0"/>
        <v>-12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393229.76579874754</v>
      </c>
      <c r="G53" s="2">
        <f t="shared" si="23"/>
        <v>393229.76579874754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4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5"/>
        <v>411698.57142857142</v>
      </c>
      <c r="P53" s="2">
        <v>396495.73877549171</v>
      </c>
      <c r="Q53" s="2">
        <f>IF(P53&gt;Graph!$G$1*1000,Graph!$G$1*1000,P53)</f>
        <v>396495.73877549171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6"/>
        <v>2396789.7000000002</v>
      </c>
      <c r="AH53" s="3">
        <f t="shared" si="3"/>
        <v>2396789.7000000002</v>
      </c>
      <c r="AM53" s="6">
        <v>14600000</v>
      </c>
      <c r="AN53" s="6">
        <v>31800000</v>
      </c>
      <c r="AO53" s="6">
        <v>52800000</v>
      </c>
    </row>
    <row r="54" spans="1:41" ht="15.75" customHeight="1" x14ac:dyDescent="0.25">
      <c r="A54" s="1">
        <v>44230</v>
      </c>
      <c r="B54" s="2">
        <f t="shared" si="0"/>
        <v>-11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399551.41963410378</v>
      </c>
      <c r="G54" s="2">
        <f t="shared" si="23"/>
        <v>399551.41963410378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4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5"/>
        <v>438394.28571428574</v>
      </c>
      <c r="P54" s="2">
        <v>402795.38895142078</v>
      </c>
      <c r="Q54" s="2">
        <f>IF(P54&gt;Graph!$G$1*1000,Graph!$G$1*1000,P54)</f>
        <v>402795.38895142078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6"/>
        <v>2648325.6500000004</v>
      </c>
      <c r="AH54" s="3">
        <f t="shared" si="3"/>
        <v>2648325.6500000004</v>
      </c>
      <c r="AM54" s="6">
        <v>14600000</v>
      </c>
      <c r="AN54" s="6">
        <v>31800000</v>
      </c>
      <c r="AO54" s="6">
        <v>52800000</v>
      </c>
    </row>
    <row r="55" spans="1:41" ht="15.75" customHeight="1" x14ac:dyDescent="0.25">
      <c r="A55" s="1">
        <v>44231</v>
      </c>
      <c r="B55" s="2">
        <f t="shared" si="0"/>
        <v>-10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405873.07346940041</v>
      </c>
      <c r="G55" s="2">
        <f t="shared" si="23"/>
        <v>405873.07346940041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4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5"/>
        <v>443943.14285714284</v>
      </c>
      <c r="P55" s="2">
        <v>409095.03912734985</v>
      </c>
      <c r="Q55" s="2">
        <f>IF(P55&gt;Graph!$G$1*1000,Graph!$G$1*1000,P55)</f>
        <v>409095.03912734985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6"/>
        <v>2933613.1</v>
      </c>
      <c r="AH55" s="3">
        <f t="shared" si="3"/>
        <v>2933613.1</v>
      </c>
      <c r="AM55" s="6">
        <v>14600000</v>
      </c>
      <c r="AN55" s="6">
        <v>31800000</v>
      </c>
      <c r="AO55" s="6">
        <v>52800000</v>
      </c>
    </row>
    <row r="56" spans="1:41" ht="15.75" customHeight="1" x14ac:dyDescent="0.25">
      <c r="A56" s="1">
        <v>44232</v>
      </c>
      <c r="B56" s="2">
        <f t="shared" si="0"/>
        <v>-9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412194.72730475664</v>
      </c>
      <c r="G56" s="2">
        <f t="shared" si="23"/>
        <v>412194.72730475664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4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5"/>
        <v>445127.85714285716</v>
      </c>
      <c r="P56" s="2">
        <v>415394.68930327892</v>
      </c>
      <c r="Q56" s="2">
        <f>IF(P56&gt;Graph!$G$1*1000,Graph!$G$1*1000,P56)</f>
        <v>415394.68930327892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6"/>
        <v>3225624.15</v>
      </c>
      <c r="AH56" s="3">
        <f t="shared" si="3"/>
        <v>3225624.15</v>
      </c>
      <c r="AM56" s="6">
        <v>14600000</v>
      </c>
      <c r="AN56" s="6">
        <v>31800000</v>
      </c>
      <c r="AO56" s="6">
        <v>52800000</v>
      </c>
    </row>
    <row r="57" spans="1:41" ht="15.75" customHeight="1" x14ac:dyDescent="0.25">
      <c r="A57" s="1">
        <v>44233</v>
      </c>
      <c r="B57" s="2">
        <f t="shared" si="0"/>
        <v>-8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418516.38114005327</v>
      </c>
      <c r="G57" s="2">
        <f t="shared" si="23"/>
        <v>418516.38114005327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4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5"/>
        <v>436764.71428571426</v>
      </c>
      <c r="P57" s="2">
        <v>421694.33947920799</v>
      </c>
      <c r="Q57" s="2">
        <f>IF(P57&gt;Graph!$G$1*1000,Graph!$G$1*1000,P57)</f>
        <v>421694.33947920799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6"/>
        <v>3475871.4</v>
      </c>
      <c r="AH57" s="3">
        <f t="shared" si="3"/>
        <v>3475871.4</v>
      </c>
      <c r="AM57" s="6">
        <v>14600000</v>
      </c>
      <c r="AN57" s="6">
        <v>31800000</v>
      </c>
      <c r="AO57" s="6">
        <v>52800000</v>
      </c>
    </row>
    <row r="58" spans="1:41" ht="15.75" customHeight="1" x14ac:dyDescent="0.25">
      <c r="A58" s="1">
        <v>44234</v>
      </c>
      <c r="B58" s="2">
        <f t="shared" si="0"/>
        <v>-7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424838.03497540951</v>
      </c>
      <c r="G58" s="2">
        <f t="shared" si="23"/>
        <v>424838.03497540951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4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5"/>
        <v>430858.71428571426</v>
      </c>
      <c r="P58" s="2">
        <v>427993.98965513706</v>
      </c>
      <c r="Q58" s="2">
        <f>IF(P58&gt;Graph!$G$1*1000,Graph!$G$1*1000,P58)</f>
        <v>427993.98965513706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6"/>
        <v>3678865.9499999997</v>
      </c>
      <c r="AH58" s="3">
        <f t="shared" si="3"/>
        <v>3678865.9499999997</v>
      </c>
      <c r="AM58" s="6">
        <v>14600000</v>
      </c>
      <c r="AN58" s="6">
        <v>31800000</v>
      </c>
      <c r="AO58" s="6">
        <v>52800000</v>
      </c>
    </row>
    <row r="59" spans="1:41" ht="15.75" customHeight="1" x14ac:dyDescent="0.25">
      <c r="A59" s="1">
        <v>44235</v>
      </c>
      <c r="B59" s="2">
        <f t="shared" si="0"/>
        <v>-6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431159.68881076574</v>
      </c>
      <c r="G59" s="2">
        <f t="shared" si="23"/>
        <v>431159.68881076574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4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5"/>
        <v>431338.14285714284</v>
      </c>
      <c r="P59" s="2">
        <v>434293.63983106613</v>
      </c>
      <c r="Q59" s="2">
        <f>IF(P59&gt;Graph!$G$1*1000,Graph!$G$1*1000,P59)</f>
        <v>434293.63983106613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6"/>
        <v>3862762.6</v>
      </c>
      <c r="AH59" s="3">
        <f t="shared" si="3"/>
        <v>3862762.6</v>
      </c>
      <c r="AM59" s="6">
        <v>14600000</v>
      </c>
      <c r="AN59" s="6">
        <v>31800000</v>
      </c>
      <c r="AO59" s="6">
        <v>52800000</v>
      </c>
    </row>
    <row r="60" spans="1:41" ht="15.75" customHeight="1" x14ac:dyDescent="0.25">
      <c r="A60" s="1">
        <v>44236</v>
      </c>
      <c r="B60" s="2">
        <f t="shared" si="0"/>
        <v>-5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437481.34264606237</v>
      </c>
      <c r="G60" s="2">
        <f t="shared" si="23"/>
        <v>437481.34264606237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4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5"/>
        <v>436774</v>
      </c>
      <c r="P60" s="2">
        <v>440593.2900069952</v>
      </c>
      <c r="Q60" s="2">
        <f>IF(P60&gt;Graph!$G$1*1000,Graph!$G$1*1000,P60)</f>
        <v>440593.2900069952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6"/>
        <v>4171797.25</v>
      </c>
      <c r="AH60" s="3">
        <f t="shared" si="3"/>
        <v>4171797.25</v>
      </c>
      <c r="AM60" s="6">
        <v>14600000</v>
      </c>
      <c r="AN60" s="6">
        <v>31800000</v>
      </c>
      <c r="AO60" s="6">
        <v>52800000</v>
      </c>
    </row>
    <row r="61" spans="1:41" ht="15.75" customHeight="1" x14ac:dyDescent="0.25">
      <c r="A61" s="1">
        <v>44237</v>
      </c>
      <c r="B61" s="2">
        <f t="shared" si="0"/>
        <v>-4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443802.99648141861</v>
      </c>
      <c r="G61" s="2">
        <f t="shared" si="23"/>
        <v>443802.99648141861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4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5"/>
        <v>434444.42857142858</v>
      </c>
      <c r="P61" s="2">
        <v>446892.94018292427</v>
      </c>
      <c r="Q61" s="2">
        <f>IF(P61&gt;Graph!$G$1*1000,Graph!$G$1*1000,P61)</f>
        <v>446892.94018292427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6"/>
        <v>4499125</v>
      </c>
      <c r="AH61" s="3">
        <f t="shared" si="3"/>
        <v>4499125</v>
      </c>
      <c r="AM61" s="6">
        <v>14600000</v>
      </c>
      <c r="AN61" s="6">
        <v>31800000</v>
      </c>
      <c r="AO61" s="6">
        <v>52800000</v>
      </c>
    </row>
    <row r="62" spans="1:41" ht="15.75" customHeight="1" x14ac:dyDescent="0.25">
      <c r="A62" s="1">
        <v>44238</v>
      </c>
      <c r="B62" s="2">
        <f t="shared" si="0"/>
        <v>-3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450124.65031671524</v>
      </c>
      <c r="G62" s="2">
        <f t="shared" si="23"/>
        <v>450124.65031671524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4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5"/>
        <v>437896.85714285716</v>
      </c>
      <c r="P62" s="2">
        <v>453192.59035885334</v>
      </c>
      <c r="Q62" s="2">
        <f>IF(P62&gt;Graph!$G$1*1000,Graph!$G$1*1000,P62)</f>
        <v>453192.59035885334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6"/>
        <v>4868132.5</v>
      </c>
      <c r="AH62" s="3">
        <f t="shared" si="3"/>
        <v>4868132.5</v>
      </c>
      <c r="AM62" s="6">
        <v>14600000</v>
      </c>
      <c r="AN62" s="6">
        <v>31800000</v>
      </c>
      <c r="AO62" s="6">
        <v>52800000</v>
      </c>
    </row>
    <row r="63" spans="1:41" ht="15.75" customHeight="1" x14ac:dyDescent="0.25">
      <c r="A63" s="1">
        <v>44239</v>
      </c>
      <c r="B63" s="2">
        <f t="shared" si="0"/>
        <v>-2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456446.30415207148</v>
      </c>
      <c r="G63" s="2">
        <f t="shared" si="23"/>
        <v>456446.30415207148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4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5"/>
        <v>445204.14285714284</v>
      </c>
      <c r="P63" s="2">
        <v>459492.24053478241</v>
      </c>
      <c r="Q63" s="2">
        <f>IF(P63&gt;Graph!$G$1*1000,Graph!$G$1*1000,P63)</f>
        <v>459492.24053478241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6"/>
        <v>5298646.75</v>
      </c>
      <c r="AH63" s="3">
        <f t="shared" si="3"/>
        <v>5298646.75</v>
      </c>
      <c r="AM63" s="6">
        <v>14600000</v>
      </c>
      <c r="AN63" s="6">
        <v>31800000</v>
      </c>
      <c r="AO63" s="6">
        <v>52800000</v>
      </c>
    </row>
    <row r="64" spans="1:41" ht="15.75" customHeight="1" x14ac:dyDescent="0.25">
      <c r="A64" s="1">
        <v>44240</v>
      </c>
      <c r="B64" s="2">
        <f t="shared" si="0"/>
        <v>-1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462767.95798736811</v>
      </c>
      <c r="G64" s="2">
        <f t="shared" si="23"/>
        <v>462767.95798736811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4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85" si="27">IF(COUNT(I64)=1, SUM(C64+I64),#N/A)</f>
        <v>15599904</v>
      </c>
      <c r="N64" s="2">
        <f t="shared" si="15"/>
        <v>508208</v>
      </c>
      <c r="O64" s="2">
        <f t="shared" si="25"/>
        <v>439167</v>
      </c>
      <c r="P64" s="2">
        <v>465791.89071071148</v>
      </c>
      <c r="Q64" s="2">
        <f>IF(P64&gt;Graph!$G$1*1000,Graph!$G$1*1000,P64)</f>
        <v>465791.89071071148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6"/>
        <v>5741471.9000000004</v>
      </c>
      <c r="AH64" s="3">
        <f t="shared" si="3"/>
        <v>5741471.9000000004</v>
      </c>
      <c r="AM64" s="6">
        <v>14600000</v>
      </c>
      <c r="AN64" s="6">
        <v>31800000</v>
      </c>
      <c r="AO64" s="6">
        <v>52800000</v>
      </c>
    </row>
    <row r="65" spans="1:41" ht="15.75" customHeight="1" x14ac:dyDescent="0.25">
      <c r="A65" s="1">
        <v>44241</v>
      </c>
      <c r="B65" s="2">
        <f t="shared" si="0"/>
        <v>0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469089.61182272434</v>
      </c>
      <c r="G65" s="2">
        <f t="shared" si="23"/>
        <v>469089.61182272434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4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7"/>
        <v>15839781</v>
      </c>
      <c r="N65" s="2">
        <f t="shared" si="15"/>
        <v>239877</v>
      </c>
      <c r="O65" s="2">
        <f t="shared" si="25"/>
        <v>433313.42857142858</v>
      </c>
      <c r="P65" s="2">
        <v>472091.54088664055</v>
      </c>
      <c r="Q65" s="2">
        <f>IF(P65&gt;Graph!$G$1*1000,Graph!$G$1*1000,P65)</f>
        <v>472091.54088664055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6"/>
        <v>5939736.9000000004</v>
      </c>
      <c r="AH65" s="3">
        <f t="shared" si="3"/>
        <v>5939736.9000000004</v>
      </c>
      <c r="AM65" s="6">
        <v>14600000</v>
      </c>
      <c r="AN65" s="6">
        <v>31800000</v>
      </c>
      <c r="AO65" s="6">
        <v>52800000</v>
      </c>
    </row>
    <row r="66" spans="1:41" ht="15.75" customHeight="1" x14ac:dyDescent="0.25">
      <c r="A66" s="1">
        <v>44242</v>
      </c>
      <c r="B66" s="2">
        <f t="shared" si="0"/>
        <v>1</v>
      </c>
      <c r="C66" s="7"/>
      <c r="D66" s="2" t="e">
        <f t="shared" si="12"/>
        <v>#N/A</v>
      </c>
      <c r="E66" s="2" t="e">
        <f t="shared" si="22"/>
        <v>#N/A</v>
      </c>
      <c r="F66" s="2">
        <v>475411.26565802097</v>
      </c>
      <c r="G66" s="2">
        <f t="shared" si="23"/>
        <v>475411.26565802097</v>
      </c>
      <c r="H66" s="2">
        <f t="shared" si="13"/>
        <v>15775562.265658021</v>
      </c>
      <c r="I66" s="7"/>
      <c r="J66" s="2" t="e">
        <f t="shared" si="14"/>
        <v>#N/A</v>
      </c>
      <c r="K66" s="2" t="e">
        <f t="shared" si="24"/>
        <v>#N/A</v>
      </c>
      <c r="L66" s="2">
        <f t="array" ref="L66">IF(COUNT($C67)=0,IF(COUNT($C66)=1,I66,SUM(L65+LOOKUP(2,1/(ISNUMBER($K$1:$K$194)),$K$1:$K$194))),I66)</f>
        <v>543494.14285714284</v>
      </c>
      <c r="M66" s="8" t="e">
        <f t="shared" si="27"/>
        <v>#N/A</v>
      </c>
      <c r="N66" s="2" t="e">
        <f t="shared" si="15"/>
        <v>#N/A</v>
      </c>
      <c r="O66" s="2" t="e">
        <f t="shared" si="25"/>
        <v>#N/A</v>
      </c>
      <c r="P66" s="2">
        <v>478391.19106262922</v>
      </c>
      <c r="Q66" s="2">
        <f>IF(P66&gt;Graph!$G$1*1000,Graph!$G$1*1000,P66)</f>
        <v>478391.19106262922</v>
      </c>
      <c r="R66" s="2">
        <f t="shared" si="16"/>
        <v>16318172.191062629</v>
      </c>
      <c r="S66" s="2">
        <f t="shared" si="17"/>
        <v>475411.26565802097</v>
      </c>
      <c r="T66" s="2">
        <f t="shared" si="18"/>
        <v>3864.1428571428405</v>
      </c>
      <c r="U66" s="2">
        <f t="shared" si="19"/>
        <v>478391.19106262922</v>
      </c>
      <c r="V66" s="2">
        <f t="shared" si="5"/>
        <v>552867.14285714284</v>
      </c>
      <c r="W66" s="2">
        <f t="shared" si="20"/>
        <v>13237.142857142841</v>
      </c>
      <c r="X66" s="2">
        <f t="shared" si="6"/>
        <v>465154.04820548638</v>
      </c>
      <c r="Y66" s="2">
        <f t="shared" si="7"/>
        <v>15765305.048205486</v>
      </c>
      <c r="Z66" s="2" t="str">
        <f t="shared" si="8"/>
        <v>HERE</v>
      </c>
      <c r="AA66" s="2">
        <f>IF(Z66="HERE",Y66,AA65+Graph!$G$1*1000)</f>
        <v>15765305.048205486</v>
      </c>
      <c r="AB66" s="2">
        <f t="shared" si="21"/>
        <v>465154.04820548557</v>
      </c>
      <c r="AC66" s="2">
        <f t="shared" si="9"/>
        <v>552867.14285714284</v>
      </c>
      <c r="AD66" s="3">
        <f t="shared" si="10"/>
        <v>15765305.048205486</v>
      </c>
      <c r="AE66" s="2">
        <f>IF(AE64&gt;=52800000,52800000,IF(AB45=Graph!G$1*1000,AE65+Graph!G$1*1000,AC66))</f>
        <v>552867.14285714284</v>
      </c>
      <c r="AF66" s="3">
        <f t="shared" si="11"/>
        <v>552867.14285714284</v>
      </c>
      <c r="AG66" s="3">
        <f t="shared" si="26"/>
        <v>6191657.0999999996</v>
      </c>
      <c r="AH66" s="3" t="e">
        <f t="shared" si="3"/>
        <v>#N/A</v>
      </c>
      <c r="AM66" s="6">
        <v>14600000</v>
      </c>
      <c r="AN66" s="6">
        <v>31800000</v>
      </c>
      <c r="AO66" s="6">
        <v>52800000</v>
      </c>
    </row>
    <row r="67" spans="1:41" ht="15.75" customHeight="1" x14ac:dyDescent="0.25">
      <c r="A67" s="1">
        <v>44243</v>
      </c>
      <c r="B67" s="2">
        <f t="shared" si="0"/>
        <v>2</v>
      </c>
      <c r="C67" s="7"/>
      <c r="D67" s="2" t="e">
        <f t="shared" si="12"/>
        <v>#N/A</v>
      </c>
      <c r="E67" s="2" t="e">
        <f t="shared" si="22"/>
        <v>#N/A</v>
      </c>
      <c r="F67" s="2">
        <v>481732.91949337721</v>
      </c>
      <c r="G67" s="2">
        <f t="shared" si="23"/>
        <v>481732.91949337721</v>
      </c>
      <c r="H67" s="2">
        <f t="shared" si="13"/>
        <v>16257295.185151398</v>
      </c>
      <c r="I67" s="7"/>
      <c r="J67" s="2" t="e">
        <f t="shared" si="14"/>
        <v>#N/A</v>
      </c>
      <c r="K67" s="2" t="e">
        <f t="shared" si="24"/>
        <v>#N/A</v>
      </c>
      <c r="L67" s="2">
        <f t="array" ref="L67">IF(COUNT($C68)=0,IF(COUNT($C67)=1,I67,SUM(L66+LOOKUP(2,1/(ISNUMBER($K$1:$K$194)),$K$1:$K$194))),I67)</f>
        <v>547358.28571428568</v>
      </c>
      <c r="M67" s="8" t="e">
        <f t="shared" si="27"/>
        <v>#N/A</v>
      </c>
      <c r="N67" s="2" t="e">
        <f t="shared" si="15"/>
        <v>#N/A</v>
      </c>
      <c r="O67" s="2" t="e">
        <f t="shared" si="25"/>
        <v>#N/A</v>
      </c>
      <c r="P67" s="2">
        <v>484690.84123855829</v>
      </c>
      <c r="Q67" s="2">
        <f>IF(P67&gt;Graph!$G$1*1000,Graph!$G$1*1000,P67)</f>
        <v>484690.84123855829</v>
      </c>
      <c r="R67" s="2">
        <f t="shared" si="16"/>
        <v>16802863.032301188</v>
      </c>
      <c r="S67" s="2">
        <f t="shared" si="17"/>
        <v>481732.91949337721</v>
      </c>
      <c r="T67" s="2">
        <f t="shared" si="18"/>
        <v>3864.1428571428405</v>
      </c>
      <c r="U67" s="2">
        <f t="shared" si="19"/>
        <v>484690.84123855829</v>
      </c>
      <c r="V67" s="2">
        <f t="shared" si="5"/>
        <v>566104.28571428568</v>
      </c>
      <c r="W67" s="2">
        <f t="shared" si="20"/>
        <v>13237.142857142841</v>
      </c>
      <c r="X67" s="2">
        <f t="shared" si="6"/>
        <v>471453.69838141545</v>
      </c>
      <c r="Y67" s="2">
        <f t="shared" si="7"/>
        <v>16236758.7465869</v>
      </c>
      <c r="Z67" s="2" t="str">
        <f t="shared" si="8"/>
        <v>HERE</v>
      </c>
      <c r="AA67" s="2">
        <f>IF(Z67="HERE",Y67,AA66+Graph!$G$1*1000)</f>
        <v>16236758.7465869</v>
      </c>
      <c r="AB67" s="2">
        <f t="shared" si="21"/>
        <v>471453.69838141464</v>
      </c>
      <c r="AC67" s="2">
        <f t="shared" si="9"/>
        <v>566104.28571428568</v>
      </c>
      <c r="AD67" s="3">
        <f t="shared" si="10"/>
        <v>16236758.7465869</v>
      </c>
      <c r="AE67" s="2">
        <f>IF(AE65&gt;=52800000,52800000,IF(AB46=Graph!G$1*1000,AE66+Graph!G$1*1000,AC67))</f>
        <v>566104.28571428568</v>
      </c>
      <c r="AF67" s="3">
        <f t="shared" si="11"/>
        <v>566104.28571428568</v>
      </c>
      <c r="AG67" s="3">
        <f t="shared" si="26"/>
        <v>6471656.0999999996</v>
      </c>
      <c r="AH67" s="3" t="e">
        <f t="shared" si="3"/>
        <v>#N/A</v>
      </c>
      <c r="AM67" s="6">
        <v>14600000</v>
      </c>
      <c r="AN67" s="6">
        <v>31800000</v>
      </c>
      <c r="AO67" s="6">
        <v>52800000</v>
      </c>
    </row>
    <row r="68" spans="1:41" ht="15.75" customHeight="1" x14ac:dyDescent="0.25">
      <c r="A68" s="1">
        <v>44244</v>
      </c>
      <c r="B68" s="2">
        <f t="shared" si="0"/>
        <v>3</v>
      </c>
      <c r="C68" s="7"/>
      <c r="D68" s="2" t="e">
        <f t="shared" si="12"/>
        <v>#N/A</v>
      </c>
      <c r="E68" s="2" t="e">
        <f t="shared" si="22"/>
        <v>#N/A</v>
      </c>
      <c r="F68" s="2">
        <v>488054.57332867384</v>
      </c>
      <c r="G68" s="2">
        <f t="shared" si="23"/>
        <v>488054.57332867384</v>
      </c>
      <c r="H68" s="2">
        <f t="shared" si="13"/>
        <v>16745349.758480072</v>
      </c>
      <c r="I68" s="7"/>
      <c r="J68" s="2" t="e">
        <f t="shared" si="14"/>
        <v>#N/A</v>
      </c>
      <c r="K68" s="2" t="e">
        <f t="shared" si="24"/>
        <v>#N/A</v>
      </c>
      <c r="L68" s="2">
        <f t="array" ref="L68">IF(COUNT($C69)=0,IF(COUNT($C68)=1,I68,SUM(L67+LOOKUP(2,1/(ISNUMBER($K$1:$K$194)),$K$1:$K$194))),I68)</f>
        <v>551222.42857142852</v>
      </c>
      <c r="M68" s="8" t="e">
        <f t="shared" si="27"/>
        <v>#N/A</v>
      </c>
      <c r="N68" s="2" t="e">
        <f t="shared" si="15"/>
        <v>#N/A</v>
      </c>
      <c r="O68" s="2" t="e">
        <f t="shared" si="25"/>
        <v>#N/A</v>
      </c>
      <c r="P68" s="2">
        <v>490990.49141448736</v>
      </c>
      <c r="Q68" s="2">
        <f>IF(P68&gt;Graph!$G$1*1000,Graph!$G$1*1000,P68)</f>
        <v>490990.49141448736</v>
      </c>
      <c r="R68" s="2">
        <f t="shared" si="16"/>
        <v>17293853.523715675</v>
      </c>
      <c r="S68" s="2">
        <f t="shared" si="17"/>
        <v>488054.57332867384</v>
      </c>
      <c r="T68" s="2">
        <f t="shared" si="18"/>
        <v>3864.1428571428405</v>
      </c>
      <c r="U68" s="2">
        <f t="shared" si="19"/>
        <v>490990.49141448736</v>
      </c>
      <c r="V68" s="2">
        <f t="shared" si="5"/>
        <v>579341.42857142852</v>
      </c>
      <c r="W68" s="2">
        <f t="shared" si="20"/>
        <v>13237.142857142841</v>
      </c>
      <c r="X68" s="2">
        <f t="shared" si="6"/>
        <v>477753.34855734452</v>
      </c>
      <c r="Y68" s="2">
        <f t="shared" si="7"/>
        <v>16714512.095144244</v>
      </c>
      <c r="Z68" s="2" t="str">
        <f t="shared" si="8"/>
        <v>HERE</v>
      </c>
      <c r="AA68" s="2">
        <f>IF(Z68="HERE",Y68,AA67+Graph!$G$1*1000)</f>
        <v>16714512.095144244</v>
      </c>
      <c r="AB68" s="2">
        <f t="shared" si="21"/>
        <v>477753.34855734371</v>
      </c>
      <c r="AC68" s="2">
        <f t="shared" si="9"/>
        <v>579341.42857142852</v>
      </c>
      <c r="AD68" s="3">
        <f t="shared" si="10"/>
        <v>16714512.095144244</v>
      </c>
      <c r="AE68" s="2">
        <f>IF(AE66&gt;=52800000,52800000,IF(AB47=Graph!G$1*1000,AE67+Graph!G$1*1000,AC68))</f>
        <v>579341.42857142852</v>
      </c>
      <c r="AF68" s="3">
        <f t="shared" si="11"/>
        <v>579341.42857142852</v>
      </c>
      <c r="AG68" s="3">
        <f t="shared" si="26"/>
        <v>6726303.3500000006</v>
      </c>
      <c r="AH68" s="3" t="e">
        <f t="shared" si="3"/>
        <v>#N/A</v>
      </c>
      <c r="AM68" s="6">
        <v>14600000</v>
      </c>
      <c r="AN68" s="6">
        <v>31800000</v>
      </c>
      <c r="AO68" s="6">
        <v>52800000</v>
      </c>
    </row>
    <row r="69" spans="1:41" ht="15.75" customHeight="1" x14ac:dyDescent="0.25">
      <c r="A69" s="1">
        <v>44245</v>
      </c>
      <c r="B69" s="2">
        <f t="shared" si="0"/>
        <v>4</v>
      </c>
      <c r="C69" s="7"/>
      <c r="D69" s="2" t="e">
        <f t="shared" si="12"/>
        <v>#N/A</v>
      </c>
      <c r="E69" s="2" t="e">
        <f t="shared" si="22"/>
        <v>#N/A</v>
      </c>
      <c r="F69" s="2">
        <v>494376.22716403008</v>
      </c>
      <c r="G69" s="2">
        <f t="shared" si="23"/>
        <v>494376.22716403008</v>
      </c>
      <c r="H69" s="2">
        <f t="shared" si="13"/>
        <v>17239725.985644102</v>
      </c>
      <c r="I69" s="7"/>
      <c r="J69" s="2" t="e">
        <f t="shared" si="14"/>
        <v>#N/A</v>
      </c>
      <c r="K69" s="2" t="e">
        <f t="shared" si="24"/>
        <v>#N/A</v>
      </c>
      <c r="L69" s="2">
        <f t="array" ref="L69">IF(COUNT($C70)=0,IF(COUNT($C69)=1,I69,SUM(L68+LOOKUP(2,1/(ISNUMBER($K$1:$K$194)),$K$1:$K$194))),I69)</f>
        <v>555086.57142857136</v>
      </c>
      <c r="M69" s="8" t="e">
        <f t="shared" si="27"/>
        <v>#N/A</v>
      </c>
      <c r="N69" s="2" t="e">
        <f t="shared" si="15"/>
        <v>#N/A</v>
      </c>
      <c r="O69" s="2" t="e">
        <f t="shared" si="25"/>
        <v>#N/A</v>
      </c>
      <c r="P69" s="2">
        <v>497290.14159041643</v>
      </c>
      <c r="Q69" s="2">
        <f>IF(P69&gt;Graph!$G$1*1000,Graph!$G$1*1000,P69)</f>
        <v>497290.14159041643</v>
      </c>
      <c r="R69" s="2">
        <f t="shared" si="16"/>
        <v>17791143.665306091</v>
      </c>
      <c r="S69" s="2">
        <f t="shared" si="17"/>
        <v>494376.22716403008</v>
      </c>
      <c r="T69" s="2">
        <f t="shared" si="18"/>
        <v>3864.1428571428405</v>
      </c>
      <c r="U69" s="2">
        <f t="shared" si="19"/>
        <v>497290.14159041643</v>
      </c>
      <c r="V69" s="2">
        <f t="shared" si="5"/>
        <v>592578.57142857148</v>
      </c>
      <c r="W69" s="2">
        <f t="shared" si="20"/>
        <v>13237.142857142957</v>
      </c>
      <c r="X69" s="2">
        <f t="shared" si="6"/>
        <v>484052.99873327347</v>
      </c>
      <c r="Y69" s="2">
        <f t="shared" si="7"/>
        <v>17198565.093877517</v>
      </c>
      <c r="Z69" s="2" t="str">
        <f t="shared" si="8"/>
        <v>HERE</v>
      </c>
      <c r="AA69" s="2">
        <f>IF(Z69="HERE",Y69,AA68+Graph!$G$1*1000)</f>
        <v>17198565.093877517</v>
      </c>
      <c r="AB69" s="2">
        <f t="shared" si="21"/>
        <v>484052.99873327278</v>
      </c>
      <c r="AC69" s="2">
        <f t="shared" si="9"/>
        <v>592578.57142857148</v>
      </c>
      <c r="AD69" s="3">
        <f t="shared" si="10"/>
        <v>17198565.093877517</v>
      </c>
      <c r="AE69" s="2">
        <f>IF(AE67&gt;=52800000,52800000,IF(AB48=Graph!G$1*1000,AE68+Graph!G$1*1000,AC69))</f>
        <v>592578.57142857148</v>
      </c>
      <c r="AF69" s="3">
        <f t="shared" si="11"/>
        <v>592578.57142857148</v>
      </c>
      <c r="AG69" s="3">
        <f t="shared" si="26"/>
        <v>7125978.3000000007</v>
      </c>
      <c r="AH69" s="3" t="e">
        <f t="shared" si="3"/>
        <v>#N/A</v>
      </c>
      <c r="AM69" s="6">
        <v>14600000</v>
      </c>
      <c r="AN69" s="6">
        <v>31800000</v>
      </c>
      <c r="AO69" s="6">
        <v>52800000</v>
      </c>
    </row>
    <row r="70" spans="1:41" ht="15.75" customHeight="1" x14ac:dyDescent="0.25">
      <c r="A70" s="1">
        <v>44246</v>
      </c>
      <c r="B70" s="2">
        <f t="shared" si="0"/>
        <v>5</v>
      </c>
      <c r="C70" s="7"/>
      <c r="D70" s="2" t="e">
        <f t="shared" si="12"/>
        <v>#N/A</v>
      </c>
      <c r="E70" s="2" t="e">
        <f t="shared" si="22"/>
        <v>#N/A</v>
      </c>
      <c r="F70" s="2">
        <v>500697.88099932671</v>
      </c>
      <c r="G70" s="2">
        <f t="shared" si="23"/>
        <v>500697.88099932671</v>
      </c>
      <c r="H70" s="2">
        <f t="shared" si="13"/>
        <v>17740423.866643429</v>
      </c>
      <c r="I70" s="7"/>
      <c r="J70" s="2" t="e">
        <f t="shared" si="14"/>
        <v>#N/A</v>
      </c>
      <c r="K70" s="2" t="e">
        <f t="shared" si="24"/>
        <v>#N/A</v>
      </c>
      <c r="L70" s="2">
        <f t="array" ref="L70">IF(COUNT($C71)=0,IF(COUNT($C70)=1,I70,SUM(L69+LOOKUP(2,1/(ISNUMBER($K$1:$K$194)),$K$1:$K$194))),I70)</f>
        <v>558950.7142857142</v>
      </c>
      <c r="M70" s="8" t="e">
        <f t="shared" si="27"/>
        <v>#N/A</v>
      </c>
      <c r="N70" s="2" t="e">
        <f t="shared" si="15"/>
        <v>#N/A</v>
      </c>
      <c r="O70" s="2" t="e">
        <f t="shared" si="25"/>
        <v>#N/A</v>
      </c>
      <c r="P70" s="2">
        <v>503589.7917663455</v>
      </c>
      <c r="Q70" s="2">
        <f>IF(P70&gt;Graph!$G$1*1000,Graph!$G$1*1000,P70)</f>
        <v>503589.7917663455</v>
      </c>
      <c r="R70" s="2">
        <f t="shared" si="16"/>
        <v>18294733.457072437</v>
      </c>
      <c r="S70" s="2">
        <f t="shared" si="17"/>
        <v>500697.88099932671</v>
      </c>
      <c r="T70" s="2">
        <f t="shared" si="18"/>
        <v>3864.1428571428405</v>
      </c>
      <c r="U70" s="2">
        <f t="shared" si="19"/>
        <v>503589.7917663455</v>
      </c>
      <c r="V70" s="2">
        <f t="shared" si="5"/>
        <v>605815.71428571432</v>
      </c>
      <c r="W70" s="2">
        <f t="shared" si="20"/>
        <v>13237.142857142841</v>
      </c>
      <c r="X70" s="2">
        <f t="shared" si="6"/>
        <v>490352.64890920266</v>
      </c>
      <c r="Y70" s="2">
        <f t="shared" si="7"/>
        <v>17688917.74278672</v>
      </c>
      <c r="Z70" s="2" t="str">
        <f t="shared" si="8"/>
        <v>HERE</v>
      </c>
      <c r="AA70" s="2">
        <f>IF(Z70="HERE",Y70,AA69+Graph!$G$1*1000)</f>
        <v>17688917.74278672</v>
      </c>
      <c r="AB70" s="2">
        <f t="shared" si="21"/>
        <v>490352.64890920371</v>
      </c>
      <c r="AC70" s="2">
        <f t="shared" si="9"/>
        <v>605815.71428571432</v>
      </c>
      <c r="AD70" s="3">
        <f t="shared" si="10"/>
        <v>17688917.74278672</v>
      </c>
      <c r="AE70" s="2">
        <f>IF(AE68&gt;=52800000,52800000,IF(AB49=Graph!G$1*1000,AE69+Graph!G$1*1000,AC70))</f>
        <v>605815.71428571432</v>
      </c>
      <c r="AF70" s="3">
        <f t="shared" si="11"/>
        <v>605815.71428571432</v>
      </c>
      <c r="AG70" s="3">
        <f t="shared" si="26"/>
        <v>7565067.5999999996</v>
      </c>
      <c r="AH70" s="3" t="e">
        <f t="shared" si="3"/>
        <v>#N/A</v>
      </c>
      <c r="AM70" s="6">
        <v>14600000</v>
      </c>
      <c r="AN70" s="6">
        <v>31800000</v>
      </c>
      <c r="AO70" s="6">
        <v>52800000</v>
      </c>
    </row>
    <row r="71" spans="1:41" ht="15.75" customHeight="1" x14ac:dyDescent="0.25">
      <c r="A71" s="1">
        <v>44247</v>
      </c>
      <c r="B71" s="2">
        <f t="shared" si="0"/>
        <v>6</v>
      </c>
      <c r="C71" s="7"/>
      <c r="D71" s="2" t="e">
        <f t="shared" si="12"/>
        <v>#N/A</v>
      </c>
      <c r="E71" s="2" t="e">
        <f t="shared" si="22"/>
        <v>#N/A</v>
      </c>
      <c r="F71" s="2">
        <v>507019.53483468294</v>
      </c>
      <c r="G71" s="2">
        <f t="shared" si="23"/>
        <v>507019.53483468294</v>
      </c>
      <c r="H71" s="2">
        <f t="shared" si="13"/>
        <v>18247443.401478112</v>
      </c>
      <c r="I71" s="7"/>
      <c r="J71" s="2" t="e">
        <f t="shared" si="14"/>
        <v>#N/A</v>
      </c>
      <c r="K71" s="2" t="e">
        <f t="shared" si="24"/>
        <v>#N/A</v>
      </c>
      <c r="L71" s="2">
        <f t="array" ref="L71">IF(COUNT($C72)=0,IF(COUNT($C71)=1,I71,SUM(L70+LOOKUP(2,1/(ISNUMBER($K$1:$K$194)),$K$1:$K$194))),I71)</f>
        <v>562814.85714285704</v>
      </c>
      <c r="M71" s="8" t="e">
        <f t="shared" si="27"/>
        <v>#N/A</v>
      </c>
      <c r="N71" s="2" t="e">
        <f t="shared" si="15"/>
        <v>#N/A</v>
      </c>
      <c r="O71" s="2" t="e">
        <f t="shared" si="25"/>
        <v>#N/A</v>
      </c>
      <c r="P71" s="2">
        <v>509889.44194227457</v>
      </c>
      <c r="Q71" s="2">
        <f>IF(P71&gt;Graph!$G$1*1000,Graph!$G$1*1000,P71)</f>
        <v>509889.44194227457</v>
      </c>
      <c r="R71" s="2">
        <f t="shared" si="16"/>
        <v>18804622.899014711</v>
      </c>
      <c r="S71" s="2">
        <f t="shared" si="17"/>
        <v>507019.53483468294</v>
      </c>
      <c r="T71" s="2">
        <f t="shared" si="18"/>
        <v>3864.1428571428405</v>
      </c>
      <c r="U71" s="2">
        <f t="shared" si="19"/>
        <v>509889.44194227457</v>
      </c>
      <c r="V71" s="2">
        <f t="shared" si="5"/>
        <v>619052.85714285716</v>
      </c>
      <c r="W71" s="2">
        <f t="shared" si="20"/>
        <v>13237.142857142841</v>
      </c>
      <c r="X71" s="2">
        <f t="shared" si="6"/>
        <v>496652.29908513173</v>
      </c>
      <c r="Y71" s="2">
        <f t="shared" si="7"/>
        <v>18185570.041871853</v>
      </c>
      <c r="Z71" s="2" t="str">
        <f t="shared" si="8"/>
        <v>HERE</v>
      </c>
      <c r="AA71" s="2">
        <f>IF(Z71="HERE",Y71,AA70+Graph!$G$1*1000)</f>
        <v>18185570.041871853</v>
      </c>
      <c r="AB71" s="2">
        <f t="shared" si="21"/>
        <v>496652.29908513278</v>
      </c>
      <c r="AC71" s="2">
        <f t="shared" si="9"/>
        <v>619052.85714285716</v>
      </c>
      <c r="AD71" s="3">
        <f t="shared" si="10"/>
        <v>18185570.041871853</v>
      </c>
      <c r="AE71" s="2">
        <f>IF(AE69&gt;=52800000,52800000,IF(AB50=Graph!G$1*1000,AE70+Graph!G$1*1000,AC71))</f>
        <v>619052.85714285716</v>
      </c>
      <c r="AF71" s="3">
        <f t="shared" si="11"/>
        <v>619052.85714285716</v>
      </c>
      <c r="AG71" s="3">
        <f t="shared" si="26"/>
        <v>8104148.7500000009</v>
      </c>
      <c r="AH71" s="3" t="e">
        <f t="shared" si="3"/>
        <v>#N/A</v>
      </c>
      <c r="AM71" s="6">
        <v>14600000</v>
      </c>
      <c r="AN71" s="6">
        <v>31800000</v>
      </c>
      <c r="AO71" s="6">
        <v>52800000</v>
      </c>
    </row>
    <row r="72" spans="1:41" ht="15.75" customHeight="1" x14ac:dyDescent="0.25">
      <c r="A72" s="1">
        <v>44248</v>
      </c>
      <c r="B72" s="2">
        <f t="shared" si="0"/>
        <v>7</v>
      </c>
      <c r="C72" s="7"/>
      <c r="D72" s="2" t="e">
        <f t="shared" si="12"/>
        <v>#N/A</v>
      </c>
      <c r="E72" s="2" t="e">
        <f t="shared" si="22"/>
        <v>#N/A</v>
      </c>
      <c r="F72" s="2">
        <v>513341.18866997957</v>
      </c>
      <c r="G72" s="2">
        <f t="shared" si="23"/>
        <v>513341.18866997957</v>
      </c>
      <c r="H72" s="2">
        <f t="shared" si="13"/>
        <v>18760784.590148091</v>
      </c>
      <c r="I72" s="7"/>
      <c r="J72" s="2" t="e">
        <f t="shared" si="14"/>
        <v>#N/A</v>
      </c>
      <c r="K72" s="2" t="e">
        <f t="shared" si="24"/>
        <v>#N/A</v>
      </c>
      <c r="L72" s="2">
        <f t="array" ref="L72">IF(COUNT($C73)=0,IF(COUNT($C72)=1,I72,SUM(L71+LOOKUP(2,1/(ISNUMBER($K$1:$K$194)),$K$1:$K$194))),I72)</f>
        <v>566678.99999999988</v>
      </c>
      <c r="M72" s="8" t="e">
        <f t="shared" si="27"/>
        <v>#N/A</v>
      </c>
      <c r="N72" s="2" t="e">
        <f t="shared" si="15"/>
        <v>#N/A</v>
      </c>
      <c r="O72" s="2" t="e">
        <f t="shared" si="25"/>
        <v>#N/A</v>
      </c>
      <c r="P72" s="2">
        <v>516189.09211820364</v>
      </c>
      <c r="Q72" s="2">
        <f>IF(P72&gt;Graph!$G$1*1000,Graph!$G$1*1000,P72)</f>
        <v>516189.09211820364</v>
      </c>
      <c r="R72" s="2">
        <f t="shared" si="16"/>
        <v>19320811.991132915</v>
      </c>
      <c r="S72" s="2">
        <f t="shared" si="17"/>
        <v>513341.18866997957</v>
      </c>
      <c r="T72" s="2">
        <f t="shared" si="18"/>
        <v>3864.1428571428405</v>
      </c>
      <c r="U72" s="2">
        <f t="shared" si="19"/>
        <v>516189.09211820364</v>
      </c>
      <c r="V72" s="2">
        <f t="shared" si="5"/>
        <v>632290</v>
      </c>
      <c r="W72" s="2">
        <f t="shared" si="20"/>
        <v>13237.142857142841</v>
      </c>
      <c r="X72" s="2">
        <f t="shared" si="6"/>
        <v>502951.9492610608</v>
      </c>
      <c r="Y72" s="2">
        <f t="shared" si="7"/>
        <v>18688521.991132915</v>
      </c>
      <c r="Z72" s="2" t="str">
        <f t="shared" si="8"/>
        <v>HERE</v>
      </c>
      <c r="AA72" s="2">
        <f>IF(Z72="HERE",Y72,AA71+Graph!$G$1*1000)</f>
        <v>18688521.991132915</v>
      </c>
      <c r="AB72" s="2">
        <f t="shared" si="21"/>
        <v>502951.94926106185</v>
      </c>
      <c r="AC72" s="2">
        <f t="shared" si="9"/>
        <v>632290</v>
      </c>
      <c r="AD72" s="3">
        <f t="shared" si="10"/>
        <v>18688521.991132915</v>
      </c>
      <c r="AE72" s="2">
        <f>IF(AE70&gt;=52800000,52800000,IF(AB51=Graph!G$1*1000,AE71+Graph!G$1*1000,AC72))</f>
        <v>632290</v>
      </c>
      <c r="AF72" s="3">
        <f t="shared" si="11"/>
        <v>632290</v>
      </c>
      <c r="AG72" s="3">
        <f t="shared" si="26"/>
        <v>8391440.75</v>
      </c>
      <c r="AH72" s="3" t="e">
        <f t="shared" si="3"/>
        <v>#N/A</v>
      </c>
      <c r="AM72" s="6">
        <v>14600000</v>
      </c>
      <c r="AN72" s="6">
        <v>31800000</v>
      </c>
      <c r="AO72" s="6">
        <v>52800000</v>
      </c>
    </row>
    <row r="73" spans="1:41" ht="15.75" customHeight="1" x14ac:dyDescent="0.25">
      <c r="A73" s="1">
        <v>44249</v>
      </c>
      <c r="B73" s="2">
        <f t="shared" si="0"/>
        <v>8</v>
      </c>
      <c r="C73" s="7"/>
      <c r="D73" s="2" t="e">
        <f t="shared" si="12"/>
        <v>#N/A</v>
      </c>
      <c r="E73" s="2" t="e">
        <f t="shared" si="22"/>
        <v>#N/A</v>
      </c>
      <c r="F73" s="2">
        <v>519662.84250533581</v>
      </c>
      <c r="G73" s="2">
        <f t="shared" si="23"/>
        <v>519662.84250533581</v>
      </c>
      <c r="H73" s="2">
        <f t="shared" si="13"/>
        <v>19280447.432653427</v>
      </c>
      <c r="I73" s="7"/>
      <c r="J73" s="2" t="e">
        <f t="shared" si="14"/>
        <v>#N/A</v>
      </c>
      <c r="K73" s="2" t="e">
        <f t="shared" si="24"/>
        <v>#N/A</v>
      </c>
      <c r="L73" s="2">
        <f t="array" ref="L73">IF(COUNT($C74)=0,IF(COUNT($C73)=1,I73,SUM(L72+LOOKUP(2,1/(ISNUMBER($K$1:$K$194)),$K$1:$K$194))),I73)</f>
        <v>570543.14285714272</v>
      </c>
      <c r="M73" s="8" t="e">
        <f t="shared" si="27"/>
        <v>#N/A</v>
      </c>
      <c r="N73" s="2" t="e">
        <f t="shared" si="15"/>
        <v>#N/A</v>
      </c>
      <c r="O73" s="2" t="e">
        <f t="shared" si="25"/>
        <v>#N/A</v>
      </c>
      <c r="P73" s="2">
        <v>522488.74229413271</v>
      </c>
      <c r="Q73" s="2">
        <f>IF(P73&gt;Graph!$G$1*1000,Graph!$G$1*1000,P73)</f>
        <v>522488.74229413271</v>
      </c>
      <c r="R73" s="2">
        <f t="shared" si="16"/>
        <v>19843300.733427048</v>
      </c>
      <c r="S73" s="2">
        <f t="shared" si="17"/>
        <v>519662.84250533581</v>
      </c>
      <c r="T73" s="2">
        <f t="shared" si="18"/>
        <v>3864.1428571428405</v>
      </c>
      <c r="U73" s="2">
        <f t="shared" si="19"/>
        <v>522488.74229413271</v>
      </c>
      <c r="V73" s="2">
        <f t="shared" si="5"/>
        <v>645527.14285714284</v>
      </c>
      <c r="W73" s="2">
        <f t="shared" si="20"/>
        <v>13237.142857142841</v>
      </c>
      <c r="X73" s="2">
        <f t="shared" si="6"/>
        <v>509251.59943698987</v>
      </c>
      <c r="Y73" s="2">
        <f t="shared" si="7"/>
        <v>19197773.590569906</v>
      </c>
      <c r="Z73" s="2" t="str">
        <f t="shared" si="8"/>
        <v>HERE</v>
      </c>
      <c r="AA73" s="2">
        <f>IF(Z73="HERE",Y73,AA72+Graph!$G$1*1000)</f>
        <v>19197773.590569906</v>
      </c>
      <c r="AB73" s="2">
        <f t="shared" si="21"/>
        <v>509251.59943699092</v>
      </c>
      <c r="AC73" s="2">
        <f t="shared" si="9"/>
        <v>645527.14285714284</v>
      </c>
      <c r="AD73" s="3">
        <f t="shared" si="10"/>
        <v>19197773.590569906</v>
      </c>
      <c r="AE73" s="2">
        <f>IF(AE71&gt;=52800000,52800000,IF(AB52=Graph!G$1*1000,AE72+Graph!G$1*1000,AC73))</f>
        <v>645527.14285714284</v>
      </c>
      <c r="AF73" s="3">
        <f t="shared" si="11"/>
        <v>645527.14285714284</v>
      </c>
      <c r="AG73" s="3">
        <f t="shared" si="26"/>
        <v>8706883.3000000007</v>
      </c>
      <c r="AH73" s="3" t="e">
        <f t="shared" si="3"/>
        <v>#N/A</v>
      </c>
      <c r="AM73" s="6">
        <v>14600000</v>
      </c>
      <c r="AN73" s="6">
        <v>31800000</v>
      </c>
      <c r="AO73" s="6">
        <v>52800000</v>
      </c>
    </row>
    <row r="74" spans="1:41" ht="15.75" customHeight="1" x14ac:dyDescent="0.25">
      <c r="A74" s="1">
        <v>44250</v>
      </c>
      <c r="B74" s="2">
        <f t="shared" si="0"/>
        <v>9</v>
      </c>
      <c r="C74" s="7"/>
      <c r="D74" s="2" t="e">
        <f t="shared" si="12"/>
        <v>#N/A</v>
      </c>
      <c r="E74" s="2" t="e">
        <f t="shared" si="22"/>
        <v>#N/A</v>
      </c>
      <c r="F74" s="2">
        <v>525984.49634063244</v>
      </c>
      <c r="G74" s="2">
        <f t="shared" si="23"/>
        <v>525984.49634063244</v>
      </c>
      <c r="H74" s="2">
        <f t="shared" si="13"/>
        <v>19806431.92899406</v>
      </c>
      <c r="I74" s="7"/>
      <c r="J74" s="2" t="e">
        <f t="shared" si="14"/>
        <v>#N/A</v>
      </c>
      <c r="K74" s="2" t="e">
        <f t="shared" si="24"/>
        <v>#N/A</v>
      </c>
      <c r="L74" s="2">
        <f t="array" ref="L74">IF(COUNT($C75)=0,IF(COUNT($C74)=1,I74,SUM(L73+LOOKUP(2,1/(ISNUMBER($K$1:$K$194)),$K$1:$K$194))),I74)</f>
        <v>574407.28571428556</v>
      </c>
      <c r="M74" s="8" t="e">
        <f t="shared" si="27"/>
        <v>#N/A</v>
      </c>
      <c r="N74" s="2" t="e">
        <f t="shared" si="15"/>
        <v>#N/A</v>
      </c>
      <c r="O74" s="2" t="e">
        <f t="shared" si="25"/>
        <v>#N/A</v>
      </c>
      <c r="P74" s="2">
        <v>528788.39247006178</v>
      </c>
      <c r="Q74" s="2">
        <f>IF(P74&gt;Graph!$G$1*1000,Graph!$G$1*1000,P74)</f>
        <v>528788.39247006178</v>
      </c>
      <c r="R74" s="2">
        <f t="shared" si="16"/>
        <v>20372089.12589711</v>
      </c>
      <c r="S74" s="2">
        <f t="shared" si="17"/>
        <v>525984.49634063244</v>
      </c>
      <c r="T74" s="2">
        <f t="shared" si="18"/>
        <v>3864.1428571428405</v>
      </c>
      <c r="U74" s="2">
        <f t="shared" si="19"/>
        <v>528788.39247006178</v>
      </c>
      <c r="V74" s="2">
        <f t="shared" si="5"/>
        <v>658764.28571428568</v>
      </c>
      <c r="W74" s="2">
        <f t="shared" si="20"/>
        <v>13237.142857142841</v>
      </c>
      <c r="X74" s="2">
        <f t="shared" si="6"/>
        <v>515551.24961291894</v>
      </c>
      <c r="Y74" s="2">
        <f t="shared" si="7"/>
        <v>19713324.840182826</v>
      </c>
      <c r="Z74" s="2" t="str">
        <f t="shared" si="8"/>
        <v>HERE</v>
      </c>
      <c r="AA74" s="2">
        <f>IF(Z74="HERE",Y74,AA73+Graph!$G$1*1000)</f>
        <v>19713324.840182826</v>
      </c>
      <c r="AB74" s="2">
        <f t="shared" si="21"/>
        <v>515551.24961291999</v>
      </c>
      <c r="AC74" s="2">
        <f t="shared" si="9"/>
        <v>658764.28571428568</v>
      </c>
      <c r="AD74" s="3">
        <f t="shared" si="10"/>
        <v>19713324.840182826</v>
      </c>
      <c r="AE74" s="2">
        <f>IF(AE72&gt;=52800000,52800000,IF(AB53=Graph!G$1*1000,AE73+Graph!G$1*1000,AC74))</f>
        <v>658764.28571428568</v>
      </c>
      <c r="AF74" s="3">
        <f t="shared" si="11"/>
        <v>658764.28571428568</v>
      </c>
      <c r="AG74" s="3">
        <f t="shared" si="26"/>
        <v>9044272</v>
      </c>
      <c r="AH74" s="3" t="e">
        <f t="shared" si="3"/>
        <v>#N/A</v>
      </c>
      <c r="AM74" s="6">
        <v>14600000</v>
      </c>
      <c r="AN74" s="6">
        <v>31800000</v>
      </c>
      <c r="AO74" s="6">
        <v>52800000</v>
      </c>
    </row>
    <row r="75" spans="1:41" ht="15.75" customHeight="1" x14ac:dyDescent="0.25">
      <c r="A75" s="1">
        <v>44251</v>
      </c>
      <c r="B75" s="2">
        <f t="shared" si="0"/>
        <v>10</v>
      </c>
      <c r="C75" s="7"/>
      <c r="D75" s="2" t="e">
        <f t="shared" si="12"/>
        <v>#N/A</v>
      </c>
      <c r="E75" s="2" t="e">
        <f t="shared" si="22"/>
        <v>#N/A</v>
      </c>
      <c r="F75" s="2">
        <v>532306.15017598867</v>
      </c>
      <c r="G75" s="2">
        <f t="shared" si="23"/>
        <v>532306.15017598867</v>
      </c>
      <c r="H75" s="2">
        <f t="shared" si="13"/>
        <v>20338738.079170048</v>
      </c>
      <c r="I75" s="7"/>
      <c r="J75" s="2" t="e">
        <f t="shared" si="14"/>
        <v>#N/A</v>
      </c>
      <c r="K75" s="2" t="e">
        <f t="shared" si="24"/>
        <v>#N/A</v>
      </c>
      <c r="L75" s="2">
        <f t="array" ref="L75">IF(COUNT($C76)=0,IF(COUNT($C75)=1,I75,SUM(L74+LOOKUP(2,1/(ISNUMBER($K$1:$K$194)),$K$1:$K$194))),I75)</f>
        <v>578271.42857142841</v>
      </c>
      <c r="M75" s="8" t="e">
        <f t="shared" si="27"/>
        <v>#N/A</v>
      </c>
      <c r="N75" s="2" t="e">
        <f t="shared" si="15"/>
        <v>#N/A</v>
      </c>
      <c r="O75" s="2" t="e">
        <f t="shared" si="25"/>
        <v>#N/A</v>
      </c>
      <c r="P75" s="2">
        <v>535088.04264599085</v>
      </c>
      <c r="Q75" s="2">
        <f>IF(P75&gt;Graph!$G$1*1000,Graph!$G$1*1000,P75)</f>
        <v>535088.04264599085</v>
      </c>
      <c r="R75" s="2">
        <f t="shared" si="16"/>
        <v>20907177.1685431</v>
      </c>
      <c r="S75" s="2">
        <f t="shared" si="17"/>
        <v>532306.15017598867</v>
      </c>
      <c r="T75" s="2">
        <f t="shared" si="18"/>
        <v>3864.1428571428405</v>
      </c>
      <c r="U75" s="2">
        <f t="shared" si="19"/>
        <v>535088.04264599085</v>
      </c>
      <c r="V75" s="2">
        <f t="shared" si="5"/>
        <v>672001.42857142864</v>
      </c>
      <c r="W75" s="2">
        <f t="shared" si="20"/>
        <v>13237.142857142957</v>
      </c>
      <c r="X75" s="2">
        <f t="shared" si="6"/>
        <v>521850.89978884789</v>
      </c>
      <c r="Y75" s="2">
        <f t="shared" si="7"/>
        <v>20235175.739971675</v>
      </c>
      <c r="Z75" s="2" t="str">
        <f t="shared" si="8"/>
        <v>HERE</v>
      </c>
      <c r="AA75" s="2">
        <f>IF(Z75="HERE",Y75,AA74+Graph!$G$1*1000)</f>
        <v>20235175.739971675</v>
      </c>
      <c r="AB75" s="2">
        <f t="shared" si="21"/>
        <v>521850.89978884906</v>
      </c>
      <c r="AC75" s="2">
        <f t="shared" si="9"/>
        <v>672001.42857142864</v>
      </c>
      <c r="AD75" s="3">
        <f t="shared" si="10"/>
        <v>20235175.739971675</v>
      </c>
      <c r="AE75" s="2">
        <f>IF(AE73&gt;=52800000,52800000,IF(AB54=Graph!G$1*1000,AE74+Graph!G$1*1000,AC75))</f>
        <v>672001.42857142864</v>
      </c>
      <c r="AF75" s="3">
        <f t="shared" si="11"/>
        <v>672001.42857142864</v>
      </c>
      <c r="AG75" s="3">
        <f t="shared" si="26"/>
        <v>9466536.1500000004</v>
      </c>
      <c r="AH75" s="3" t="e">
        <f t="shared" si="3"/>
        <v>#N/A</v>
      </c>
      <c r="AM75" s="6">
        <v>14600000</v>
      </c>
      <c r="AN75" s="6">
        <v>31800000</v>
      </c>
      <c r="AO75" s="6">
        <v>52800000</v>
      </c>
    </row>
    <row r="76" spans="1:41" ht="15.75" customHeight="1" x14ac:dyDescent="0.25">
      <c r="A76" s="1">
        <v>44252</v>
      </c>
      <c r="B76" s="2">
        <f t="shared" si="0"/>
        <v>11</v>
      </c>
      <c r="C76" s="7"/>
      <c r="D76" s="2" t="e">
        <f t="shared" si="12"/>
        <v>#N/A</v>
      </c>
      <c r="E76" s="2" t="e">
        <f t="shared" si="22"/>
        <v>#N/A</v>
      </c>
      <c r="F76" s="2">
        <v>538627.80401128531</v>
      </c>
      <c r="G76" s="2">
        <f t="shared" si="23"/>
        <v>538627.80401128531</v>
      </c>
      <c r="H76" s="2">
        <f t="shared" si="13"/>
        <v>20877365.883181334</v>
      </c>
      <c r="I76" s="7"/>
      <c r="J76" s="2" t="e">
        <f t="shared" si="14"/>
        <v>#N/A</v>
      </c>
      <c r="K76" s="2" t="e">
        <f t="shared" si="24"/>
        <v>#N/A</v>
      </c>
      <c r="L76" s="2">
        <f t="array" ref="L76">IF(COUNT($C77)=0,IF(COUNT($C76)=1,I76,SUM(L75+LOOKUP(2,1/(ISNUMBER($K$1:$K$194)),$K$1:$K$194))),I76)</f>
        <v>582135.57142857125</v>
      </c>
      <c r="M76" s="8" t="e">
        <f t="shared" si="27"/>
        <v>#N/A</v>
      </c>
      <c r="N76" s="2" t="e">
        <f t="shared" si="15"/>
        <v>#N/A</v>
      </c>
      <c r="O76" s="2" t="e">
        <f t="shared" si="25"/>
        <v>#N/A</v>
      </c>
      <c r="P76" s="2">
        <v>541387.69282191992</v>
      </c>
      <c r="Q76" s="2">
        <f>IF(P76&gt;Graph!$G$1*1000,Graph!$G$1*1000,P76)</f>
        <v>541387.69282191992</v>
      </c>
      <c r="R76" s="2">
        <f t="shared" si="16"/>
        <v>21448564.86136502</v>
      </c>
      <c r="S76" s="2">
        <f t="shared" si="17"/>
        <v>538627.80401128531</v>
      </c>
      <c r="T76" s="2">
        <f t="shared" si="18"/>
        <v>3864.1428571428405</v>
      </c>
      <c r="U76" s="2">
        <f t="shared" si="19"/>
        <v>541387.69282191992</v>
      </c>
      <c r="V76" s="2">
        <f t="shared" si="5"/>
        <v>685238.57142857136</v>
      </c>
      <c r="W76" s="2">
        <f t="shared" si="20"/>
        <v>13237.142857142724</v>
      </c>
      <c r="X76" s="2">
        <f t="shared" si="6"/>
        <v>528150.54996477719</v>
      </c>
      <c r="Y76" s="2">
        <f t="shared" si="7"/>
        <v>20763326.289936453</v>
      </c>
      <c r="Z76" s="2" t="str">
        <f t="shared" si="8"/>
        <v>HERE</v>
      </c>
      <c r="AA76" s="2">
        <f>IF(Z76="HERE",Y76,AA75+Graph!$G$1*1000)</f>
        <v>20763326.289936453</v>
      </c>
      <c r="AB76" s="2">
        <f t="shared" si="21"/>
        <v>528150.54996477813</v>
      </c>
      <c r="AC76" s="2">
        <f t="shared" si="9"/>
        <v>685238.57142857136</v>
      </c>
      <c r="AD76" s="3">
        <f t="shared" si="10"/>
        <v>20763326.289936453</v>
      </c>
      <c r="AE76" s="2">
        <f>IF(AE74&gt;=52800000,52800000,IF(AB55=Graph!G$1*1000,AE75+Graph!G$1*1000,AC76))</f>
        <v>685238.57142857136</v>
      </c>
      <c r="AF76" s="3">
        <f t="shared" si="11"/>
        <v>685238.57142857136</v>
      </c>
      <c r="AG76" s="3">
        <f t="shared" si="26"/>
        <v>9899241.9500000011</v>
      </c>
      <c r="AH76" s="3" t="e">
        <f t="shared" si="3"/>
        <v>#N/A</v>
      </c>
      <c r="AM76" s="6">
        <v>14600000</v>
      </c>
      <c r="AN76" s="6">
        <v>31800000</v>
      </c>
      <c r="AO76" s="6">
        <v>52800000</v>
      </c>
    </row>
    <row r="77" spans="1:41" ht="15.75" customHeight="1" x14ac:dyDescent="0.25">
      <c r="A77" s="1">
        <v>44253</v>
      </c>
      <c r="B77" s="2">
        <f t="shared" si="0"/>
        <v>12</v>
      </c>
      <c r="C77" s="7"/>
      <c r="D77" s="2" t="e">
        <f t="shared" si="12"/>
        <v>#N/A</v>
      </c>
      <c r="E77" s="2" t="e">
        <f t="shared" si="22"/>
        <v>#N/A</v>
      </c>
      <c r="F77" s="2">
        <v>544949.45784664154</v>
      </c>
      <c r="G77" s="2">
        <f t="shared" si="23"/>
        <v>544949.45784664154</v>
      </c>
      <c r="H77" s="2">
        <f t="shared" si="13"/>
        <v>21422315.341027975</v>
      </c>
      <c r="I77" s="7"/>
      <c r="J77" s="2" t="e">
        <f t="shared" si="14"/>
        <v>#N/A</v>
      </c>
      <c r="K77" s="2" t="e">
        <f t="shared" si="24"/>
        <v>#N/A</v>
      </c>
      <c r="L77" s="2">
        <f t="array" ref="L77">IF(COUNT($C78)=0,IF(COUNT($C77)=1,I77,SUM(L76+LOOKUP(2,1/(ISNUMBER($K$1:$K$194)),$K$1:$K$194))),I77)</f>
        <v>585999.71428571409</v>
      </c>
      <c r="M77" s="8" t="e">
        <f t="shared" si="27"/>
        <v>#N/A</v>
      </c>
      <c r="N77" s="2" t="e">
        <f t="shared" si="15"/>
        <v>#N/A</v>
      </c>
      <c r="O77" s="2" t="e">
        <f t="shared" si="25"/>
        <v>#N/A</v>
      </c>
      <c r="P77" s="2">
        <v>547687.34299784899</v>
      </c>
      <c r="Q77" s="2">
        <f>IF(P77&gt;Graph!$G$1*1000,Graph!$G$1*1000,P77)</f>
        <v>547687.34299784899</v>
      </c>
      <c r="R77" s="2">
        <f t="shared" si="16"/>
        <v>21996252.204362869</v>
      </c>
      <c r="S77" s="2">
        <f t="shared" si="17"/>
        <v>544949.45784664154</v>
      </c>
      <c r="T77" s="2">
        <f t="shared" si="18"/>
        <v>3864.1428571428405</v>
      </c>
      <c r="U77" s="2">
        <f t="shared" si="19"/>
        <v>547687.34299784899</v>
      </c>
      <c r="V77" s="2">
        <f t="shared" si="5"/>
        <v>698475.71428571432</v>
      </c>
      <c r="W77" s="2">
        <f t="shared" si="20"/>
        <v>13237.142857142957</v>
      </c>
      <c r="X77" s="2">
        <f t="shared" si="6"/>
        <v>534450.20014070603</v>
      </c>
      <c r="Y77" s="2">
        <f t="shared" si="7"/>
        <v>21297776.49007716</v>
      </c>
      <c r="Z77" s="2" t="str">
        <f t="shared" si="8"/>
        <v>HERE</v>
      </c>
      <c r="AA77" s="2">
        <f>IF(Z77="HERE",Y77,AA76+Graph!$G$1*1000)</f>
        <v>21297776.49007716</v>
      </c>
      <c r="AB77" s="2">
        <f t="shared" si="21"/>
        <v>534450.20014070719</v>
      </c>
      <c r="AC77" s="2">
        <f t="shared" si="9"/>
        <v>698475.71428571432</v>
      </c>
      <c r="AD77" s="3">
        <f t="shared" si="10"/>
        <v>21297776.49007716</v>
      </c>
      <c r="AE77" s="2">
        <f>IF(AE75&gt;=52800000,52800000,IF(AB56=Graph!G$1*1000,AE76+Graph!G$1*1000,AC77))</f>
        <v>698475.71428571432</v>
      </c>
      <c r="AF77" s="3">
        <f t="shared" si="11"/>
        <v>698475.71428571432</v>
      </c>
      <c r="AG77" s="3">
        <f t="shared" si="26"/>
        <v>10344191.85</v>
      </c>
      <c r="AH77" s="3" t="e">
        <f t="shared" si="3"/>
        <v>#N/A</v>
      </c>
      <c r="AM77" s="6">
        <v>14600000</v>
      </c>
      <c r="AN77" s="6">
        <v>31800000</v>
      </c>
      <c r="AO77" s="6">
        <v>52800000</v>
      </c>
    </row>
    <row r="78" spans="1:41" ht="15.75" customHeight="1" x14ac:dyDescent="0.25">
      <c r="A78" s="1">
        <v>44254</v>
      </c>
      <c r="B78" s="2">
        <f t="shared" si="0"/>
        <v>13</v>
      </c>
      <c r="C78" s="7"/>
      <c r="D78" s="2" t="e">
        <f t="shared" si="12"/>
        <v>#N/A</v>
      </c>
      <c r="E78" s="2" t="e">
        <f t="shared" si="22"/>
        <v>#N/A</v>
      </c>
      <c r="F78" s="2">
        <v>551271.11168193817</v>
      </c>
      <c r="G78" s="2">
        <f t="shared" si="23"/>
        <v>551271.11168193817</v>
      </c>
      <c r="H78" s="2">
        <f t="shared" si="13"/>
        <v>21973586.452709913</v>
      </c>
      <c r="I78" s="7"/>
      <c r="J78" s="2" t="e">
        <f t="shared" si="14"/>
        <v>#N/A</v>
      </c>
      <c r="K78" s="2" t="e">
        <f t="shared" si="24"/>
        <v>#N/A</v>
      </c>
      <c r="L78" s="2">
        <f t="array" ref="L78">IF(COUNT($C79)=0,IF(COUNT($C78)=1,I78,SUM(L77+LOOKUP(2,1/(ISNUMBER($K$1:$K$194)),$K$1:$K$194))),I78)</f>
        <v>589863.85714285693</v>
      </c>
      <c r="M78" s="8" t="e">
        <f t="shared" si="27"/>
        <v>#N/A</v>
      </c>
      <c r="N78" s="2" t="e">
        <f t="shared" si="15"/>
        <v>#N/A</v>
      </c>
      <c r="O78" s="2" t="e">
        <f t="shared" si="25"/>
        <v>#N/A</v>
      </c>
      <c r="P78" s="2">
        <v>553986.99317377806</v>
      </c>
      <c r="Q78" s="2">
        <f>IF(P78&gt;Graph!$G$1*1000,Graph!$G$1*1000,P78)</f>
        <v>553986.99317377806</v>
      </c>
      <c r="R78" s="2">
        <f t="shared" si="16"/>
        <v>22550239.197536647</v>
      </c>
      <c r="S78" s="2">
        <f t="shared" si="17"/>
        <v>551271.11168193817</v>
      </c>
      <c r="T78" s="2">
        <f t="shared" si="18"/>
        <v>3864.1428571428405</v>
      </c>
      <c r="U78" s="2">
        <f t="shared" si="19"/>
        <v>553986.99317377806</v>
      </c>
      <c r="V78" s="2">
        <f t="shared" si="5"/>
        <v>711712.85714285716</v>
      </c>
      <c r="W78" s="2">
        <f t="shared" si="20"/>
        <v>13237.142857142841</v>
      </c>
      <c r="X78" s="2">
        <f t="shared" si="6"/>
        <v>540749.85031663522</v>
      </c>
      <c r="Y78" s="2">
        <f t="shared" si="7"/>
        <v>21838526.340393797</v>
      </c>
      <c r="Z78" s="2" t="str">
        <f t="shared" si="8"/>
        <v>HERE</v>
      </c>
      <c r="AA78" s="2">
        <f>IF(Z78="HERE",Y78,AA77+Graph!$G$1*1000)</f>
        <v>21838526.340393797</v>
      </c>
      <c r="AB78" s="2">
        <f t="shared" si="21"/>
        <v>540749.85031663626</v>
      </c>
      <c r="AC78" s="2">
        <f t="shared" si="9"/>
        <v>711712.85714285716</v>
      </c>
      <c r="AD78" s="3">
        <f t="shared" si="10"/>
        <v>21838526.340393797</v>
      </c>
      <c r="AE78" s="2">
        <f>IF(AE76&gt;=52800000,52800000,IF(AB57=Graph!G$1*1000,AE77+Graph!G$1*1000,AC78))</f>
        <v>711712.85714285716</v>
      </c>
      <c r="AF78" s="3">
        <f t="shared" si="11"/>
        <v>711712.85714285716</v>
      </c>
      <c r="AG78" s="3">
        <f t="shared" si="26"/>
        <v>10838431.550000001</v>
      </c>
      <c r="AH78" s="3" t="e">
        <f t="shared" si="3"/>
        <v>#N/A</v>
      </c>
      <c r="AM78" s="6">
        <v>14600000</v>
      </c>
      <c r="AN78" s="6">
        <v>31800000</v>
      </c>
      <c r="AO78" s="6">
        <v>52800000</v>
      </c>
    </row>
    <row r="79" spans="1:41" ht="15.75" customHeight="1" x14ac:dyDescent="0.25">
      <c r="A79" s="1">
        <v>44255</v>
      </c>
      <c r="B79" s="2">
        <f t="shared" si="0"/>
        <v>14</v>
      </c>
      <c r="C79" s="7"/>
      <c r="D79" s="2" t="e">
        <f t="shared" si="12"/>
        <v>#N/A</v>
      </c>
      <c r="E79" s="2" t="e">
        <f t="shared" si="22"/>
        <v>#N/A</v>
      </c>
      <c r="F79" s="2">
        <v>557592.76551729441</v>
      </c>
      <c r="G79" s="2">
        <f t="shared" si="23"/>
        <v>557592.76551729441</v>
      </c>
      <c r="H79" s="2">
        <f t="shared" si="13"/>
        <v>22531179.218227208</v>
      </c>
      <c r="I79" s="7"/>
      <c r="J79" s="2" t="e">
        <f t="shared" si="14"/>
        <v>#N/A</v>
      </c>
      <c r="K79" s="2" t="e">
        <f t="shared" si="24"/>
        <v>#N/A</v>
      </c>
      <c r="L79" s="2">
        <f t="array" ref="L79">IF(COUNT($C80)=0,IF(COUNT($C79)=1,I79,SUM(L78+LOOKUP(2,1/(ISNUMBER($K$1:$K$194)),$K$1:$K$194))),I79)</f>
        <v>593727.99999999977</v>
      </c>
      <c r="M79" s="8" t="e">
        <f t="shared" si="27"/>
        <v>#N/A</v>
      </c>
      <c r="N79" s="2" t="e">
        <f t="shared" si="15"/>
        <v>#N/A</v>
      </c>
      <c r="O79" s="2" t="e">
        <f t="shared" si="25"/>
        <v>#N/A</v>
      </c>
      <c r="P79" s="2">
        <v>560286.64334970713</v>
      </c>
      <c r="Q79" s="2">
        <f>IF(P79&gt;Graph!$G$1*1000,Graph!$G$1*1000,P79)</f>
        <v>560286.64334970713</v>
      </c>
      <c r="R79" s="2">
        <f t="shared" si="16"/>
        <v>23110525.840886354</v>
      </c>
      <c r="S79" s="2">
        <f t="shared" si="17"/>
        <v>557592.76551729441</v>
      </c>
      <c r="T79" s="2">
        <f t="shared" si="18"/>
        <v>3864.1428571428405</v>
      </c>
      <c r="U79" s="2">
        <f t="shared" si="19"/>
        <v>560286.64334970713</v>
      </c>
      <c r="V79" s="2">
        <f t="shared" si="5"/>
        <v>724950</v>
      </c>
      <c r="W79" s="2">
        <f t="shared" si="20"/>
        <v>13237.142857142841</v>
      </c>
      <c r="X79" s="2">
        <f t="shared" si="6"/>
        <v>547049.50049256429</v>
      </c>
      <c r="Y79" s="2">
        <f t="shared" si="7"/>
        <v>22385575.840886362</v>
      </c>
      <c r="Z79" s="2" t="str">
        <f t="shared" si="8"/>
        <v>HERE</v>
      </c>
      <c r="AA79" s="2">
        <f>IF(Z79="HERE",Y79,AA78+Graph!$G$1*1000)</f>
        <v>22385575.840886362</v>
      </c>
      <c r="AB79" s="2">
        <f t="shared" si="21"/>
        <v>547049.50049256533</v>
      </c>
      <c r="AC79" s="2">
        <f t="shared" si="9"/>
        <v>724950</v>
      </c>
      <c r="AD79" s="3">
        <f t="shared" si="10"/>
        <v>22385575.840886362</v>
      </c>
      <c r="AE79" s="2">
        <f>IF(AE77&gt;=52800000,52800000,IF(AB58=Graph!G$1*1000,AE78+Graph!G$1*1000,AC79))</f>
        <v>724950</v>
      </c>
      <c r="AF79" s="3">
        <f t="shared" si="11"/>
        <v>724950</v>
      </c>
      <c r="AG79" s="3">
        <f t="shared" si="26"/>
        <v>11090234.450000001</v>
      </c>
      <c r="AH79" s="3" t="e">
        <f t="shared" si="3"/>
        <v>#N/A</v>
      </c>
      <c r="AM79" s="6">
        <v>14600000</v>
      </c>
      <c r="AN79" s="6">
        <v>31800000</v>
      </c>
      <c r="AO79" s="6">
        <v>52800000</v>
      </c>
    </row>
    <row r="80" spans="1:41" ht="15.75" customHeight="1" x14ac:dyDescent="0.25">
      <c r="A80" s="1">
        <v>44256</v>
      </c>
      <c r="B80" s="2">
        <f t="shared" si="0"/>
        <v>15</v>
      </c>
      <c r="C80" s="7"/>
      <c r="D80" s="2" t="e">
        <f t="shared" si="12"/>
        <v>#N/A</v>
      </c>
      <c r="E80" s="2" t="e">
        <f t="shared" si="22"/>
        <v>#N/A</v>
      </c>
      <c r="F80" s="2">
        <v>563914.41935259104</v>
      </c>
      <c r="G80" s="2">
        <f t="shared" si="23"/>
        <v>563914.41935259104</v>
      </c>
      <c r="H80" s="2">
        <f t="shared" si="13"/>
        <v>23095093.637579799</v>
      </c>
      <c r="I80" s="7"/>
      <c r="J80" s="2" t="e">
        <f t="shared" si="14"/>
        <v>#N/A</v>
      </c>
      <c r="K80" s="2" t="e">
        <f t="shared" si="24"/>
        <v>#N/A</v>
      </c>
      <c r="L80" s="2">
        <f t="array" ref="L80">IF(COUNT($C81)=0,IF(COUNT($C80)=1,I80,SUM(L79+LOOKUP(2,1/(ISNUMBER($K$1:$K$194)),$K$1:$K$194))),I80)</f>
        <v>597592.14285714261</v>
      </c>
      <c r="M80" s="8" t="e">
        <f t="shared" si="27"/>
        <v>#N/A</v>
      </c>
      <c r="N80" s="2" t="e">
        <f t="shared" si="15"/>
        <v>#N/A</v>
      </c>
      <c r="O80" s="2" t="e">
        <f t="shared" si="25"/>
        <v>#N/A</v>
      </c>
      <c r="P80" s="2">
        <v>566586.2935256362</v>
      </c>
      <c r="Q80" s="2">
        <f>IF(P80&gt;Graph!$G$1*1000,Graph!$G$1*1000,P80)</f>
        <v>566586.2935256362</v>
      </c>
      <c r="R80" s="2">
        <f t="shared" si="16"/>
        <v>23677112.134411991</v>
      </c>
      <c r="S80" s="2">
        <f t="shared" si="17"/>
        <v>563914.41935259104</v>
      </c>
      <c r="T80" s="2">
        <f t="shared" si="18"/>
        <v>3864.1428571428405</v>
      </c>
      <c r="U80" s="2">
        <f t="shared" si="19"/>
        <v>566586.2935256362</v>
      </c>
      <c r="V80" s="2">
        <f t="shared" si="5"/>
        <v>738187.14285714284</v>
      </c>
      <c r="W80" s="2">
        <f t="shared" si="20"/>
        <v>13237.142857142841</v>
      </c>
      <c r="X80" s="2">
        <f t="shared" si="6"/>
        <v>553349.15066849336</v>
      </c>
      <c r="Y80" s="2">
        <f t="shared" si="7"/>
        <v>22938924.991554856</v>
      </c>
      <c r="Z80" s="2" t="str">
        <f t="shared" si="8"/>
        <v>HERE</v>
      </c>
      <c r="AA80" s="2">
        <f>IF(Z80="HERE",Y80,AA79+Graph!$G$1*1000)</f>
        <v>22938924.991554856</v>
      </c>
      <c r="AB80" s="2">
        <f t="shared" si="21"/>
        <v>553349.1506684944</v>
      </c>
      <c r="AC80" s="2">
        <f t="shared" si="9"/>
        <v>738187.14285714284</v>
      </c>
      <c r="AD80" s="3">
        <f t="shared" si="10"/>
        <v>22938924.991554856</v>
      </c>
      <c r="AE80" s="2">
        <f>IF(AE78&gt;=52800000,52800000,IF(AB59=Graph!G$1*1000,AE79+Graph!G$1*1000,AC80))</f>
        <v>738187.14285714284</v>
      </c>
      <c r="AF80" s="3">
        <f t="shared" si="11"/>
        <v>738187.14285714284</v>
      </c>
      <c r="AG80" s="3">
        <f t="shared" si="26"/>
        <v>11407657</v>
      </c>
      <c r="AH80" s="3" t="e">
        <f t="shared" si="3"/>
        <v>#N/A</v>
      </c>
      <c r="AM80" s="6">
        <v>14600000</v>
      </c>
      <c r="AN80" s="6">
        <v>31800000</v>
      </c>
      <c r="AO80" s="6">
        <v>52800000</v>
      </c>
    </row>
    <row r="81" spans="1:41" ht="15.75" customHeight="1" x14ac:dyDescent="0.25">
      <c r="A81" s="1">
        <v>44257</v>
      </c>
      <c r="B81" s="2">
        <f t="shared" si="0"/>
        <v>16</v>
      </c>
      <c r="C81" s="7"/>
      <c r="D81" s="2" t="e">
        <f t="shared" si="12"/>
        <v>#N/A</v>
      </c>
      <c r="E81" s="2" t="e">
        <f t="shared" si="22"/>
        <v>#N/A</v>
      </c>
      <c r="F81" s="2">
        <v>570236.07318794727</v>
      </c>
      <c r="G81" s="2">
        <f t="shared" si="23"/>
        <v>570236.07318794727</v>
      </c>
      <c r="H81" s="2">
        <f t="shared" si="13"/>
        <v>23665329.710767746</v>
      </c>
      <c r="I81" s="7"/>
      <c r="J81" s="2" t="e">
        <f t="shared" si="14"/>
        <v>#N/A</v>
      </c>
      <c r="K81" s="2" t="e">
        <f t="shared" si="24"/>
        <v>#N/A</v>
      </c>
      <c r="L81" s="2">
        <f t="array" ref="L81">IF(COUNT($C82)=0,IF(COUNT($C81)=1,I81,SUM(L80+LOOKUP(2,1/(ISNUMBER($K$1:$K$194)),$K$1:$K$194))),I81)</f>
        <v>601456.28571428545</v>
      </c>
      <c r="M81" s="8" t="e">
        <f t="shared" si="27"/>
        <v>#N/A</v>
      </c>
      <c r="N81" s="2" t="e">
        <f t="shared" si="15"/>
        <v>#N/A</v>
      </c>
      <c r="O81" s="2" t="e">
        <f t="shared" si="25"/>
        <v>#N/A</v>
      </c>
      <c r="P81" s="2">
        <v>572885.94370156527</v>
      </c>
      <c r="Q81" s="2">
        <f>IF(P81&gt;Graph!$G$1*1000,Graph!$G$1*1000,P81)</f>
        <v>572885.94370156527</v>
      </c>
      <c r="R81" s="2">
        <f t="shared" si="16"/>
        <v>24249998.078113556</v>
      </c>
      <c r="S81" s="2">
        <f t="shared" si="17"/>
        <v>570236.07318794727</v>
      </c>
      <c r="T81" s="2">
        <f t="shared" si="18"/>
        <v>3864.1428571428405</v>
      </c>
      <c r="U81" s="2">
        <f t="shared" si="19"/>
        <v>572885.94370156527</v>
      </c>
      <c r="V81" s="2">
        <f t="shared" si="5"/>
        <v>751424.28571428568</v>
      </c>
      <c r="W81" s="2">
        <f t="shared" si="20"/>
        <v>13237.142857142841</v>
      </c>
      <c r="X81" s="2">
        <f t="shared" si="6"/>
        <v>559648.80084442243</v>
      </c>
      <c r="Y81" s="2">
        <f t="shared" si="7"/>
        <v>23498573.79239928</v>
      </c>
      <c r="Z81" s="2" t="str">
        <f t="shared" si="8"/>
        <v>HERE</v>
      </c>
      <c r="AA81" s="2">
        <f>IF(Z81="HERE",Y81,AA80+Graph!$G$1*1000)</f>
        <v>23498573.79239928</v>
      </c>
      <c r="AB81" s="2">
        <f t="shared" si="21"/>
        <v>559648.80084442347</v>
      </c>
      <c r="AC81" s="2">
        <f t="shared" si="9"/>
        <v>751424.28571428568</v>
      </c>
      <c r="AD81" s="3">
        <f t="shared" si="10"/>
        <v>23498573.79239928</v>
      </c>
      <c r="AE81" s="2">
        <f>IF(AE79&gt;=52800000,52800000,IF(AB60=Graph!G$1*1000,AE80+Graph!G$1*1000,AC81))</f>
        <v>751424.28571428568</v>
      </c>
      <c r="AF81" s="3">
        <f t="shared" si="11"/>
        <v>751424.28571428568</v>
      </c>
      <c r="AG81" s="3">
        <f t="shared" si="26"/>
        <v>11778445.850000001</v>
      </c>
      <c r="AH81" s="3" t="e">
        <f t="shared" si="3"/>
        <v>#N/A</v>
      </c>
      <c r="AM81" s="6">
        <v>14600000</v>
      </c>
      <c r="AN81" s="6">
        <v>31800000</v>
      </c>
      <c r="AO81" s="6">
        <v>52800000</v>
      </c>
    </row>
    <row r="82" spans="1:41" ht="15.75" customHeight="1" x14ac:dyDescent="0.25">
      <c r="A82" s="1">
        <v>44258</v>
      </c>
      <c r="B82" s="2">
        <f t="shared" si="0"/>
        <v>17</v>
      </c>
      <c r="C82" s="7"/>
      <c r="D82" s="2" t="e">
        <f t="shared" si="12"/>
        <v>#N/A</v>
      </c>
      <c r="E82" s="2" t="e">
        <f t="shared" si="22"/>
        <v>#N/A</v>
      </c>
      <c r="F82" s="2">
        <v>576557.7270232439</v>
      </c>
      <c r="G82" s="2">
        <f t="shared" si="23"/>
        <v>576557.7270232439</v>
      </c>
      <c r="H82" s="2">
        <f t="shared" si="13"/>
        <v>24241887.43779099</v>
      </c>
      <c r="I82" s="7"/>
      <c r="J82" s="2" t="e">
        <f t="shared" si="14"/>
        <v>#N/A</v>
      </c>
      <c r="K82" s="2" t="e">
        <f t="shared" si="24"/>
        <v>#N/A</v>
      </c>
      <c r="L82" s="2">
        <f t="array" ref="L82">IF(COUNT($C83)=0,IF(COUNT($C82)=1,I82,SUM(L81+LOOKUP(2,1/(ISNUMBER($K$1:$K$194)),$K$1:$K$194))),I82)</f>
        <v>605320.42857142829</v>
      </c>
      <c r="M82" s="8" t="e">
        <f t="shared" si="27"/>
        <v>#N/A</v>
      </c>
      <c r="N82" s="2" t="e">
        <f t="shared" si="15"/>
        <v>#N/A</v>
      </c>
      <c r="O82" s="2" t="e">
        <f t="shared" si="25"/>
        <v>#N/A</v>
      </c>
      <c r="P82" s="2">
        <v>579185.59387749434</v>
      </c>
      <c r="Q82" s="2">
        <f>IF(P82&gt;Graph!$G$1*1000,Graph!$G$1*1000,P82)</f>
        <v>579185.59387749434</v>
      </c>
      <c r="R82" s="2">
        <f t="shared" si="16"/>
        <v>24829183.67199105</v>
      </c>
      <c r="S82" s="2">
        <f t="shared" si="17"/>
        <v>576557.7270232439</v>
      </c>
      <c r="T82" s="2">
        <f t="shared" si="18"/>
        <v>3864.1428571428405</v>
      </c>
      <c r="U82" s="2">
        <f t="shared" si="19"/>
        <v>579185.59387749434</v>
      </c>
      <c r="V82" s="2">
        <f t="shared" si="5"/>
        <v>764661.42857142864</v>
      </c>
      <c r="W82" s="2">
        <f t="shared" si="20"/>
        <v>13237.142857142957</v>
      </c>
      <c r="X82" s="2">
        <f t="shared" si="6"/>
        <v>565948.45102035138</v>
      </c>
      <c r="Y82" s="2">
        <f t="shared" si="7"/>
        <v>24064522.243419632</v>
      </c>
      <c r="Z82" s="2" t="str">
        <f t="shared" si="8"/>
        <v>HERE</v>
      </c>
      <c r="AA82" s="2">
        <f>IF(Z82="HERE",Y82,AA81+Graph!$G$1*1000)</f>
        <v>24064522.243419632</v>
      </c>
      <c r="AB82" s="2">
        <f t="shared" si="21"/>
        <v>565948.45102035254</v>
      </c>
      <c r="AC82" s="2">
        <f t="shared" si="9"/>
        <v>764661.42857142864</v>
      </c>
      <c r="AD82" s="3">
        <f t="shared" si="10"/>
        <v>24064522.243419632</v>
      </c>
      <c r="AE82" s="2">
        <f>IF(AE80&gt;=52800000,52800000,IF(AB61=Graph!G$1*1000,AE81+Graph!G$1*1000,AC82))</f>
        <v>764661.42857142864</v>
      </c>
      <c r="AF82" s="3">
        <f t="shared" si="11"/>
        <v>764661.42857142864</v>
      </c>
      <c r="AG82" s="3">
        <f t="shared" si="26"/>
        <v>12184419.550000001</v>
      </c>
      <c r="AH82" s="3" t="e">
        <f t="shared" si="3"/>
        <v>#N/A</v>
      </c>
      <c r="AM82" s="6">
        <v>14600000</v>
      </c>
      <c r="AN82" s="6">
        <v>31800000</v>
      </c>
      <c r="AO82" s="6">
        <v>52800000</v>
      </c>
    </row>
    <row r="83" spans="1:41" ht="15.75" customHeight="1" x14ac:dyDescent="0.25">
      <c r="A83" s="1">
        <v>44259</v>
      </c>
      <c r="B83" s="2">
        <f t="shared" si="0"/>
        <v>18</v>
      </c>
      <c r="C83" s="7"/>
      <c r="D83" s="2" t="e">
        <f t="shared" si="12"/>
        <v>#N/A</v>
      </c>
      <c r="E83" s="2" t="e">
        <f t="shared" si="22"/>
        <v>#N/A</v>
      </c>
      <c r="F83" s="2">
        <v>582879.38085860014</v>
      </c>
      <c r="G83" s="2">
        <f t="shared" si="23"/>
        <v>582879.38085860014</v>
      </c>
      <c r="H83" s="2">
        <f t="shared" si="13"/>
        <v>24824766.81864959</v>
      </c>
      <c r="I83" s="7"/>
      <c r="J83" s="2" t="e">
        <f t="shared" si="14"/>
        <v>#N/A</v>
      </c>
      <c r="K83" s="2" t="e">
        <f t="shared" si="24"/>
        <v>#N/A</v>
      </c>
      <c r="L83" s="2">
        <f t="array" ref="L83">IF(COUNT($C84)=0,IF(COUNT($C83)=1,I83,SUM(L82+LOOKUP(2,1/(ISNUMBER($K$1:$K$194)),$K$1:$K$194))),I83)</f>
        <v>609184.57142857113</v>
      </c>
      <c r="M83" s="8" t="e">
        <f t="shared" si="27"/>
        <v>#N/A</v>
      </c>
      <c r="N83" s="2" t="e">
        <f t="shared" si="15"/>
        <v>#N/A</v>
      </c>
      <c r="O83" s="2" t="e">
        <f t="shared" si="25"/>
        <v>#N/A</v>
      </c>
      <c r="P83" s="2">
        <v>585485.24405348301</v>
      </c>
      <c r="Q83" s="2">
        <f>IF(P83&gt;Graph!$G$1*1000,Graph!$G$1*1000,P83)</f>
        <v>585485.24405348301</v>
      </c>
      <c r="R83" s="2">
        <f t="shared" si="16"/>
        <v>25414668.916044533</v>
      </c>
      <c r="S83" s="2">
        <f t="shared" si="17"/>
        <v>582879.38085860014</v>
      </c>
      <c r="T83" s="2">
        <f t="shared" si="18"/>
        <v>3864.1428571428405</v>
      </c>
      <c r="U83" s="2">
        <f t="shared" si="19"/>
        <v>585485.24405348301</v>
      </c>
      <c r="V83" s="2">
        <f t="shared" si="5"/>
        <v>777898.57142857136</v>
      </c>
      <c r="W83" s="2">
        <f t="shared" si="20"/>
        <v>13237.142857142724</v>
      </c>
      <c r="X83" s="2">
        <f t="shared" si="6"/>
        <v>572248.10119634029</v>
      </c>
      <c r="Y83" s="2">
        <f t="shared" si="7"/>
        <v>24636770.344615974</v>
      </c>
      <c r="Z83" s="2" t="str">
        <f t="shared" si="8"/>
        <v>HERE</v>
      </c>
      <c r="AA83" s="2">
        <f>IF(Z83="HERE",Y83,AA82+Graph!$G$1*1000)</f>
        <v>24636770.344615974</v>
      </c>
      <c r="AB83" s="2">
        <f t="shared" si="21"/>
        <v>572248.10119634122</v>
      </c>
      <c r="AC83" s="2">
        <f t="shared" si="9"/>
        <v>777898.57142857136</v>
      </c>
      <c r="AD83" s="3">
        <f t="shared" si="10"/>
        <v>24636770.344615974</v>
      </c>
      <c r="AE83" s="2">
        <f>IF(AE81&gt;=52800000,52800000,IF(AB62=Graph!G$1*1000,AE82+Graph!G$1*1000,AC83))</f>
        <v>777898.57142857136</v>
      </c>
      <c r="AF83" s="3">
        <f t="shared" si="11"/>
        <v>777898.57142857136</v>
      </c>
      <c r="AG83" s="3">
        <f t="shared" si="26"/>
        <v>12637506.299999999</v>
      </c>
      <c r="AH83" s="3" t="e">
        <f t="shared" si="3"/>
        <v>#N/A</v>
      </c>
      <c r="AM83" s="6">
        <v>14600000</v>
      </c>
      <c r="AN83" s="6">
        <v>31800000</v>
      </c>
      <c r="AO83" s="6">
        <v>52800000</v>
      </c>
    </row>
    <row r="84" spans="1:41" ht="15.75" customHeight="1" x14ac:dyDescent="0.25">
      <c r="A84" s="1">
        <v>44260</v>
      </c>
      <c r="B84" s="2">
        <f t="shared" si="0"/>
        <v>19</v>
      </c>
      <c r="C84" s="7"/>
      <c r="D84" s="2" t="e">
        <f t="shared" si="12"/>
        <v>#N/A</v>
      </c>
      <c r="E84" s="2" t="e">
        <f t="shared" si="22"/>
        <v>#N/A</v>
      </c>
      <c r="F84" s="2">
        <v>589201.03469389677</v>
      </c>
      <c r="G84" s="2">
        <f t="shared" si="23"/>
        <v>589201.03469389677</v>
      </c>
      <c r="H84" s="2">
        <f t="shared" si="13"/>
        <v>25413967.853343487</v>
      </c>
      <c r="I84" s="7"/>
      <c r="J84" s="2" t="e">
        <f t="shared" si="14"/>
        <v>#N/A</v>
      </c>
      <c r="K84" s="2" t="e">
        <f t="shared" si="24"/>
        <v>#N/A</v>
      </c>
      <c r="L84" s="2">
        <f t="array" ref="L84">IF(COUNT($C85)=0,IF(COUNT($C84)=1,I84,SUM(L83+LOOKUP(2,1/(ISNUMBER($K$1:$K$194)),$K$1:$K$194))),I84)</f>
        <v>613048.71428571397</v>
      </c>
      <c r="M84" s="8" t="e">
        <f t="shared" si="27"/>
        <v>#N/A</v>
      </c>
      <c r="N84" s="2" t="e">
        <f t="shared" si="15"/>
        <v>#N/A</v>
      </c>
      <c r="O84" s="2" t="e">
        <f t="shared" si="25"/>
        <v>#N/A</v>
      </c>
      <c r="P84" s="2">
        <v>591784.89422941208</v>
      </c>
      <c r="Q84" s="2">
        <f>IF(P84&gt;Graph!$G$1*1000,Graph!$G$1*1000,P84)</f>
        <v>591784.89422941208</v>
      </c>
      <c r="R84" s="2">
        <f t="shared" si="16"/>
        <v>26006453.810273945</v>
      </c>
      <c r="S84" s="2">
        <f t="shared" si="17"/>
        <v>589201.03469389677</v>
      </c>
      <c r="T84" s="2">
        <f t="shared" si="18"/>
        <v>3864.1428571428405</v>
      </c>
      <c r="U84" s="2">
        <f t="shared" si="19"/>
        <v>591784.89422941208</v>
      </c>
      <c r="V84" s="2">
        <f t="shared" si="5"/>
        <v>791135.71428571432</v>
      </c>
      <c r="W84" s="2">
        <f t="shared" si="20"/>
        <v>13237.142857142957</v>
      </c>
      <c r="X84" s="2">
        <f t="shared" si="6"/>
        <v>578547.75137226912</v>
      </c>
      <c r="Y84" s="2">
        <f t="shared" si="7"/>
        <v>25215318.095988244</v>
      </c>
      <c r="Z84" s="2" t="str">
        <f t="shared" si="8"/>
        <v>HERE</v>
      </c>
      <c r="AA84" s="2">
        <f>IF(Z84="HERE",Y84,AA83+Graph!$G$1*1000)</f>
        <v>25215318.095988244</v>
      </c>
      <c r="AB84" s="2">
        <f t="shared" si="21"/>
        <v>578547.75137227029</v>
      </c>
      <c r="AC84" s="2">
        <f t="shared" si="9"/>
        <v>791135.71428571432</v>
      </c>
      <c r="AD84" s="3">
        <f t="shared" si="10"/>
        <v>25215318.095988244</v>
      </c>
      <c r="AE84" s="2">
        <f>IF(AE82&gt;=52800000,52800000,IF(AB63=Graph!G$1*1000,AE83+Graph!G$1*1000,AC84))</f>
        <v>791135.71428571432</v>
      </c>
      <c r="AF84" s="3">
        <f t="shared" si="11"/>
        <v>791135.71428571432</v>
      </c>
      <c r="AG84" s="3">
        <f t="shared" si="26"/>
        <v>13127887.75</v>
      </c>
      <c r="AH84" s="3" t="e">
        <f t="shared" si="3"/>
        <v>#N/A</v>
      </c>
      <c r="AM84" s="6">
        <v>14600000</v>
      </c>
      <c r="AN84" s="6">
        <v>31800000</v>
      </c>
      <c r="AO84" s="6">
        <v>52800000</v>
      </c>
    </row>
    <row r="85" spans="1:41" ht="15.75" customHeight="1" x14ac:dyDescent="0.25">
      <c r="A85" s="1">
        <v>44261</v>
      </c>
      <c r="B85" s="2">
        <f t="shared" si="0"/>
        <v>20</v>
      </c>
      <c r="C85" s="7"/>
      <c r="D85" s="2" t="e">
        <f t="shared" si="12"/>
        <v>#N/A</v>
      </c>
      <c r="E85" s="2" t="e">
        <f t="shared" si="22"/>
        <v>#N/A</v>
      </c>
      <c r="F85" s="2">
        <v>595522.68852925301</v>
      </c>
      <c r="G85" s="2">
        <f t="shared" si="23"/>
        <v>595522.68852925301</v>
      </c>
      <c r="H85" s="2">
        <f t="shared" si="13"/>
        <v>26009490.54187274</v>
      </c>
      <c r="I85" s="7"/>
      <c r="J85" s="2" t="e">
        <f t="shared" si="14"/>
        <v>#N/A</v>
      </c>
      <c r="K85" s="2" t="e">
        <f t="shared" si="24"/>
        <v>#N/A</v>
      </c>
      <c r="L85" s="2">
        <f t="array" ref="L85">IF(COUNT($C86)=0,IF(COUNT($C85)=1,I85,SUM(L84+LOOKUP(2,1/(ISNUMBER($K$1:$K$194)),$K$1:$K$194))),I85)</f>
        <v>616912.85714285681</v>
      </c>
      <c r="M85" s="8" t="e">
        <f t="shared" si="27"/>
        <v>#N/A</v>
      </c>
      <c r="N85" s="2" t="e">
        <f t="shared" si="15"/>
        <v>#N/A</v>
      </c>
      <c r="O85" s="2" t="e">
        <f t="shared" si="25"/>
        <v>#N/A</v>
      </c>
      <c r="P85" s="2">
        <v>598084.54440534115</v>
      </c>
      <c r="Q85" s="2">
        <f>IF(P85&gt;Graph!$G$1*1000,Graph!$G$1*1000,P85)</f>
        <v>598084.54440534115</v>
      </c>
      <c r="R85" s="2">
        <f t="shared" si="16"/>
        <v>26604538.354679286</v>
      </c>
      <c r="S85" s="2">
        <f t="shared" si="17"/>
        <v>595522.68852925301</v>
      </c>
      <c r="T85" s="2">
        <f t="shared" si="18"/>
        <v>3864.1428571428405</v>
      </c>
      <c r="U85" s="2">
        <f t="shared" si="19"/>
        <v>598084.54440534115</v>
      </c>
      <c r="V85" s="2">
        <f t="shared" si="5"/>
        <v>804372.85714285716</v>
      </c>
      <c r="W85" s="2">
        <f t="shared" si="20"/>
        <v>13237.142857142841</v>
      </c>
      <c r="X85" s="2">
        <f t="shared" si="6"/>
        <v>584847.40154819831</v>
      </c>
      <c r="Y85" s="2">
        <f t="shared" si="7"/>
        <v>25800165.497536443</v>
      </c>
      <c r="Z85" s="2" t="str">
        <f t="shared" si="8"/>
        <v>HERE</v>
      </c>
      <c r="AA85" s="2">
        <f>IF(Z85="HERE",Y85,AA84+Graph!$G$1*1000)</f>
        <v>25800165.497536443</v>
      </c>
      <c r="AB85" s="2">
        <f t="shared" si="21"/>
        <v>584847.40154819936</v>
      </c>
      <c r="AC85" s="2">
        <f t="shared" si="9"/>
        <v>804372.85714285716</v>
      </c>
      <c r="AD85" s="3">
        <f t="shared" si="10"/>
        <v>25800165.497536443</v>
      </c>
      <c r="AE85" s="2">
        <f>IF(AE83&gt;=52800000,52800000,IF(AB64=Graph!G$1*1000,AE84+Graph!G$1*1000,AC85))</f>
        <v>804372.85714285716</v>
      </c>
      <c r="AF85" s="3">
        <f t="shared" si="11"/>
        <v>804372.85714285716</v>
      </c>
      <c r="AG85" s="3">
        <f t="shared" si="26"/>
        <v>13582855.85</v>
      </c>
      <c r="AH85" s="3" t="e">
        <f t="shared" si="3"/>
        <v>#N/A</v>
      </c>
      <c r="AM85" s="6">
        <v>14600000</v>
      </c>
      <c r="AN85" s="6">
        <v>31800000</v>
      </c>
      <c r="AO85" s="6">
        <v>52800000</v>
      </c>
    </row>
    <row r="86" spans="1:41" ht="15.75" customHeight="1" x14ac:dyDescent="0.25">
      <c r="A86" s="1">
        <v>44262</v>
      </c>
      <c r="B86" s="2">
        <f t="shared" si="0"/>
        <v>21</v>
      </c>
      <c r="C86" s="7"/>
      <c r="D86" s="2" t="e">
        <f t="shared" si="12"/>
        <v>#N/A</v>
      </c>
      <c r="E86" s="2" t="e">
        <f t="shared" si="22"/>
        <v>#N/A</v>
      </c>
      <c r="F86" s="2">
        <v>601844.34236454964</v>
      </c>
      <c r="G86" s="2">
        <f t="shared" si="23"/>
        <v>601844.34236454964</v>
      </c>
      <c r="H86" s="2">
        <f t="shared" si="13"/>
        <v>26611334.884237289</v>
      </c>
      <c r="I86" s="7"/>
      <c r="J86" s="2" t="e">
        <f t="shared" si="14"/>
        <v>#N/A</v>
      </c>
      <c r="K86" s="2" t="e">
        <f t="shared" si="24"/>
        <v>#N/A</v>
      </c>
      <c r="L86" s="2">
        <f t="array" ref="L86">IF(COUNT($C87)=0,IF(COUNT($C86)=1,I86,SUM(L85+LOOKUP(2,1/(ISNUMBER($K$1:$K$194)),$K$1:$K$194))),I86)</f>
        <v>620776.99999999965</v>
      </c>
      <c r="M86" s="8" t="e">
        <f t="shared" si="27"/>
        <v>#N/A</v>
      </c>
      <c r="N86" s="2" t="e">
        <f t="shared" si="15"/>
        <v>#N/A</v>
      </c>
      <c r="O86" s="2" t="e">
        <f t="shared" si="25"/>
        <v>#N/A</v>
      </c>
      <c r="P86" s="2">
        <v>604384.19458127022</v>
      </c>
      <c r="Q86" s="2">
        <f>IF(P86&gt;Graph!$G$1*1000,Graph!$G$1*1000,P86)</f>
        <v>604384.19458127022</v>
      </c>
      <c r="R86" s="2">
        <f t="shared" si="16"/>
        <v>27208922.549260557</v>
      </c>
      <c r="S86" s="2">
        <f t="shared" si="17"/>
        <v>601844.34236454964</v>
      </c>
      <c r="T86" s="2">
        <f t="shared" si="18"/>
        <v>3864.1428571428405</v>
      </c>
      <c r="U86" s="2">
        <f t="shared" si="19"/>
        <v>604384.19458127022</v>
      </c>
      <c r="V86" s="2">
        <f t="shared" si="5"/>
        <v>817610</v>
      </c>
      <c r="W86" s="2">
        <f t="shared" si="20"/>
        <v>13237.142857142841</v>
      </c>
      <c r="X86" s="2">
        <f t="shared" si="6"/>
        <v>591147.05172412738</v>
      </c>
      <c r="Y86" s="2">
        <f t="shared" si="7"/>
        <v>26391312.549260572</v>
      </c>
      <c r="Z86" s="2" t="str">
        <f t="shared" si="8"/>
        <v>HERE</v>
      </c>
      <c r="AA86" s="2">
        <f>IF(Z86="HERE",Y86,AA85+Graph!$G$1*1000)</f>
        <v>26391312.549260572</v>
      </c>
      <c r="AB86" s="2">
        <f t="shared" si="21"/>
        <v>591147.05172412843</v>
      </c>
      <c r="AC86" s="2">
        <f t="shared" si="9"/>
        <v>817610</v>
      </c>
      <c r="AD86" s="3">
        <f t="shared" si="10"/>
        <v>26391312.549260572</v>
      </c>
      <c r="AE86" s="2">
        <f>IF(AE84&gt;=52800000,52800000,IF(AB65=Graph!G$1*1000,AE85+Graph!G$1*1000,AC86))</f>
        <v>817610</v>
      </c>
      <c r="AF86" s="3">
        <f t="shared" si="11"/>
        <v>817610</v>
      </c>
      <c r="AG86" s="3">
        <f t="shared" si="26"/>
        <v>13797117.4</v>
      </c>
      <c r="AH86" s="3" t="e">
        <f t="shared" si="3"/>
        <v>#N/A</v>
      </c>
      <c r="AM86" s="6">
        <v>14600000</v>
      </c>
      <c r="AN86" s="6">
        <v>31800000</v>
      </c>
      <c r="AO86" s="6">
        <v>52800000</v>
      </c>
    </row>
    <row r="87" spans="1:41" ht="15.75" customHeight="1" x14ac:dyDescent="0.25">
      <c r="A87" s="1">
        <v>44263</v>
      </c>
      <c r="B87" s="2">
        <f t="shared" si="0"/>
        <v>22</v>
      </c>
      <c r="C87" s="7"/>
      <c r="D87" s="2" t="e">
        <f t="shared" si="12"/>
        <v>#N/A</v>
      </c>
      <c r="E87" s="2" t="e">
        <f t="shared" si="22"/>
        <v>#N/A</v>
      </c>
      <c r="F87" s="2">
        <v>608165.99619990587</v>
      </c>
      <c r="G87" s="2">
        <f t="shared" si="23"/>
        <v>608165.99619990587</v>
      </c>
      <c r="H87" s="2">
        <f t="shared" si="13"/>
        <v>27219500.880437195</v>
      </c>
      <c r="I87" s="7"/>
      <c r="J87" s="2" t="e">
        <f t="shared" si="14"/>
        <v>#N/A</v>
      </c>
      <c r="K87" s="2" t="e">
        <f t="shared" si="24"/>
        <v>#N/A</v>
      </c>
      <c r="L87" s="2">
        <f t="array" ref="L87">IF(COUNT($C88)=0,IF(COUNT($C87)=1,I87,SUM(L86+LOOKUP(2,1/(ISNUMBER($K$1:$K$194)),$K$1:$K$194))),I87)</f>
        <v>624641.14285714249</v>
      </c>
      <c r="M87" s="8" t="e">
        <f t="shared" si="27"/>
        <v>#N/A</v>
      </c>
      <c r="N87" s="2" t="e">
        <f t="shared" si="15"/>
        <v>#N/A</v>
      </c>
      <c r="O87" s="2" t="e">
        <f t="shared" si="25"/>
        <v>#N/A</v>
      </c>
      <c r="P87" s="2">
        <v>610683.84475719929</v>
      </c>
      <c r="Q87" s="2">
        <f>IF(P87&gt;Graph!$G$1*1000,Graph!$G$1*1000,P87)</f>
        <v>610683.84475719929</v>
      </c>
      <c r="R87" s="2">
        <f t="shared" si="16"/>
        <v>27819606.394017756</v>
      </c>
      <c r="S87" s="2">
        <f t="shared" si="17"/>
        <v>608165.99619990587</v>
      </c>
      <c r="T87" s="2">
        <f t="shared" si="18"/>
        <v>3864.1428571428405</v>
      </c>
      <c r="U87" s="2">
        <f t="shared" si="19"/>
        <v>610683.84475719929</v>
      </c>
      <c r="V87" s="2">
        <f t="shared" si="5"/>
        <v>830847.14285714284</v>
      </c>
      <c r="W87" s="2">
        <f t="shared" si="20"/>
        <v>13237.142857142841</v>
      </c>
      <c r="X87" s="2">
        <f t="shared" si="6"/>
        <v>597446.70190005645</v>
      </c>
      <c r="Y87" s="2">
        <f t="shared" si="7"/>
        <v>26988759.251160629</v>
      </c>
      <c r="Z87" s="2" t="str">
        <f t="shared" si="8"/>
        <v>HERE</v>
      </c>
      <c r="AA87" s="2">
        <f>IF(Z87="HERE",Y87,AA86+Graph!$G$1*1000)</f>
        <v>26988759.251160629</v>
      </c>
      <c r="AB87" s="2">
        <f t="shared" si="21"/>
        <v>597446.70190005749</v>
      </c>
      <c r="AC87" s="2">
        <f t="shared" si="9"/>
        <v>830847.14285714284</v>
      </c>
      <c r="AD87" s="3">
        <f t="shared" si="10"/>
        <v>26988759.251160629</v>
      </c>
      <c r="AE87" s="2">
        <f>IF(AE85&gt;=52800000,52800000,IF(AB66=Graph!G$1*1000,AE86+Graph!G$1*1000,AC87))</f>
        <v>830847.14285714284</v>
      </c>
      <c r="AF87" s="3">
        <f t="shared" si="11"/>
        <v>830847.14285714284</v>
      </c>
      <c r="AG87" s="3">
        <f t="shared" si="26"/>
        <v>14216417.900527794</v>
      </c>
      <c r="AH87" s="3" t="e">
        <f t="shared" si="3"/>
        <v>#N/A</v>
      </c>
      <c r="AM87" s="6">
        <v>14600000</v>
      </c>
      <c r="AN87" s="6">
        <v>31800000</v>
      </c>
      <c r="AO87" s="6">
        <v>52800000</v>
      </c>
    </row>
    <row r="88" spans="1:41" ht="15.75" customHeight="1" x14ac:dyDescent="0.25">
      <c r="A88" s="1">
        <v>44264</v>
      </c>
      <c r="B88" s="2">
        <f t="shared" si="0"/>
        <v>23</v>
      </c>
      <c r="C88" s="7"/>
      <c r="D88" s="2" t="e">
        <f t="shared" si="12"/>
        <v>#N/A</v>
      </c>
      <c r="E88" s="2" t="e">
        <f t="shared" si="22"/>
        <v>#N/A</v>
      </c>
      <c r="F88" s="2">
        <v>614487.6500352025</v>
      </c>
      <c r="G88" s="2">
        <f t="shared" si="23"/>
        <v>614487.6500352025</v>
      </c>
      <c r="H88" s="2">
        <f t="shared" si="13"/>
        <v>27833988.530472398</v>
      </c>
      <c r="I88" s="7"/>
      <c r="J88" s="2" t="e">
        <f t="shared" si="14"/>
        <v>#N/A</v>
      </c>
      <c r="K88" s="2" t="e">
        <f t="shared" si="24"/>
        <v>#N/A</v>
      </c>
      <c r="L88" s="2">
        <f t="array" ref="L88">IF(COUNT($C89)=0,IF(COUNT($C88)=1,I88,SUM(L87+LOOKUP(2,1/(ISNUMBER($K$1:$K$194)),$K$1:$K$194))),I88)</f>
        <v>628505.28571428533</v>
      </c>
      <c r="M88" s="8" t="e">
        <f t="shared" si="27"/>
        <v>#N/A</v>
      </c>
      <c r="N88" s="2" t="e">
        <f t="shared" si="15"/>
        <v>#N/A</v>
      </c>
      <c r="O88" s="2" t="e">
        <f t="shared" si="25"/>
        <v>#N/A</v>
      </c>
      <c r="P88" s="2">
        <v>616983.49493312836</v>
      </c>
      <c r="Q88" s="2">
        <f>IF(P88&gt;Graph!$G$1*1000,Graph!$G$1*1000,P88)</f>
        <v>616983.49493312836</v>
      </c>
      <c r="R88" s="2">
        <f t="shared" si="16"/>
        <v>28436589.888950884</v>
      </c>
      <c r="S88" s="2">
        <f t="shared" si="17"/>
        <v>614487.6500352025</v>
      </c>
      <c r="T88" s="2">
        <f t="shared" si="18"/>
        <v>3864.1428571428405</v>
      </c>
      <c r="U88" s="2">
        <f t="shared" si="19"/>
        <v>616983.49493312836</v>
      </c>
      <c r="V88" s="2">
        <f t="shared" si="5"/>
        <v>844084.28571428568</v>
      </c>
      <c r="W88" s="2">
        <f t="shared" si="20"/>
        <v>13237.142857142841</v>
      </c>
      <c r="X88" s="2">
        <f t="shared" si="6"/>
        <v>603746.35207598552</v>
      </c>
      <c r="Y88" s="2">
        <f t="shared" si="7"/>
        <v>27592505.603236616</v>
      </c>
      <c r="Z88" s="2" t="str">
        <f t="shared" si="8"/>
        <v>HERE</v>
      </c>
      <c r="AA88" s="2">
        <f>IF(Z88="HERE",Y88,AA87+Graph!$G$1*1000)</f>
        <v>27592505.603236616</v>
      </c>
      <c r="AB88" s="2">
        <f t="shared" si="21"/>
        <v>603746.35207598656</v>
      </c>
      <c r="AC88" s="2">
        <f t="shared" si="9"/>
        <v>844084.28571428568</v>
      </c>
      <c r="AD88" s="3">
        <f t="shared" si="10"/>
        <v>27592505.603236616</v>
      </c>
      <c r="AE88" s="2">
        <f>IF(AE86&gt;=52800000,52800000,IF(AB67=Graph!G$1*1000,AE87+Graph!G$1*1000,AC88))</f>
        <v>844084.28571428568</v>
      </c>
      <c r="AF88" s="3">
        <f t="shared" si="11"/>
        <v>844084.28571428568</v>
      </c>
      <c r="AG88" s="3">
        <f t="shared" si="26"/>
        <v>14641388.086213926</v>
      </c>
      <c r="AH88" s="3" t="e">
        <f t="shared" si="3"/>
        <v>#N/A</v>
      </c>
      <c r="AM88" s="6">
        <v>14600000</v>
      </c>
      <c r="AN88" s="6">
        <v>31800000</v>
      </c>
      <c r="AO88" s="6">
        <v>52800000</v>
      </c>
    </row>
    <row r="89" spans="1:41" ht="15.75" customHeight="1" x14ac:dyDescent="0.25">
      <c r="A89" s="1">
        <v>44265</v>
      </c>
      <c r="B89" s="2">
        <f t="shared" si="0"/>
        <v>24</v>
      </c>
      <c r="C89" s="7"/>
      <c r="D89" s="2" t="e">
        <f t="shared" si="12"/>
        <v>#N/A</v>
      </c>
      <c r="E89" s="2" t="e">
        <f t="shared" si="22"/>
        <v>#N/A</v>
      </c>
      <c r="F89" s="2">
        <v>620809.30387055874</v>
      </c>
      <c r="G89" s="2">
        <f t="shared" si="23"/>
        <v>620809.30387055874</v>
      </c>
      <c r="H89" s="2">
        <f t="shared" si="13"/>
        <v>28454797.834342957</v>
      </c>
      <c r="I89" s="7"/>
      <c r="J89" s="2" t="e">
        <f t="shared" si="14"/>
        <v>#N/A</v>
      </c>
      <c r="K89" s="2" t="e">
        <f t="shared" si="24"/>
        <v>#N/A</v>
      </c>
      <c r="L89" s="2">
        <f t="array" ref="L89">IF(COUNT($C90)=0,IF(COUNT($C89)=1,I89,SUM(L88+LOOKUP(2,1/(ISNUMBER($K$1:$K$194)),$K$1:$K$194))),I89)</f>
        <v>632369.42857142817</v>
      </c>
      <c r="M89" s="8" t="e">
        <f t="shared" si="27"/>
        <v>#N/A</v>
      </c>
      <c r="N89" s="2" t="e">
        <f t="shared" si="15"/>
        <v>#N/A</v>
      </c>
      <c r="O89" s="2" t="e">
        <f t="shared" si="25"/>
        <v>#N/A</v>
      </c>
      <c r="P89" s="2">
        <v>623283.14510905743</v>
      </c>
      <c r="Q89" s="2">
        <f>IF(P89&gt;Graph!$G$1*1000,Graph!$G$1*1000,P89)</f>
        <v>623283.14510905743</v>
      </c>
      <c r="R89" s="2">
        <f t="shared" si="16"/>
        <v>29059873.034059942</v>
      </c>
      <c r="S89" s="2">
        <f t="shared" si="17"/>
        <v>620809.30387055874</v>
      </c>
      <c r="T89" s="2">
        <f t="shared" si="18"/>
        <v>3864.1428571428405</v>
      </c>
      <c r="U89" s="2">
        <f t="shared" si="19"/>
        <v>623283.14510905743</v>
      </c>
      <c r="V89" s="2">
        <f t="shared" si="5"/>
        <v>857321.42857142864</v>
      </c>
      <c r="W89" s="2">
        <f t="shared" si="20"/>
        <v>13237.142857142957</v>
      </c>
      <c r="X89" s="2">
        <f t="shared" si="6"/>
        <v>610046.00225191447</v>
      </c>
      <c r="Y89" s="2">
        <f t="shared" si="7"/>
        <v>28202551.605488531</v>
      </c>
      <c r="Z89" s="2" t="str">
        <f t="shared" si="8"/>
        <v>HERE</v>
      </c>
      <c r="AA89" s="2">
        <f>IF(Z89="HERE",Y89,AA88+Graph!$G$1*1000)</f>
        <v>28202551.605488531</v>
      </c>
      <c r="AB89" s="2">
        <f t="shared" si="21"/>
        <v>610046.00225191563</v>
      </c>
      <c r="AC89" s="2">
        <f t="shared" si="9"/>
        <v>857321.42857142864</v>
      </c>
      <c r="AD89" s="3">
        <f t="shared" si="10"/>
        <v>28202551.605488531</v>
      </c>
      <c r="AE89" s="2">
        <f>IF(AE87&gt;=52800000,52800000,IF(AB68=Graph!G$1*1000,AE88+Graph!G$1*1000,AC89))</f>
        <v>857321.42857142864</v>
      </c>
      <c r="AF89" s="3">
        <f t="shared" si="11"/>
        <v>857321.42857142864</v>
      </c>
      <c r="AG89" s="3">
        <f t="shared" si="26"/>
        <v>15072027.957058391</v>
      </c>
      <c r="AH89" s="3" t="e">
        <f t="shared" si="3"/>
        <v>#N/A</v>
      </c>
      <c r="AM89" s="6">
        <v>14600000</v>
      </c>
      <c r="AN89" s="6">
        <v>31800000</v>
      </c>
      <c r="AO89" s="6">
        <v>52800000</v>
      </c>
    </row>
    <row r="90" spans="1:41" ht="15.75" customHeight="1" x14ac:dyDescent="0.25">
      <c r="A90" s="1">
        <v>44266</v>
      </c>
      <c r="B90" s="2">
        <f t="shared" si="0"/>
        <v>25</v>
      </c>
      <c r="C90" s="7"/>
      <c r="D90" s="2" t="e">
        <f t="shared" si="12"/>
        <v>#N/A</v>
      </c>
      <c r="E90" s="2" t="e">
        <f t="shared" si="22"/>
        <v>#N/A</v>
      </c>
      <c r="F90" s="2">
        <v>627130.95770585537</v>
      </c>
      <c r="G90" s="2">
        <f t="shared" si="23"/>
        <v>627130.95770585537</v>
      </c>
      <c r="H90" s="2">
        <f t="shared" si="13"/>
        <v>29081928.792048812</v>
      </c>
      <c r="I90" s="7"/>
      <c r="J90" s="2" t="e">
        <f t="shared" si="14"/>
        <v>#N/A</v>
      </c>
      <c r="K90" s="2" t="e">
        <f t="shared" si="24"/>
        <v>#N/A</v>
      </c>
      <c r="L90" s="2">
        <f t="array" ref="L90">IF(COUNT($C91)=0,IF(COUNT($C90)=1,I90,SUM(L89+LOOKUP(2,1/(ISNUMBER($K$1:$K$194)),$K$1:$K$194))),I90)</f>
        <v>636233.57142857101</v>
      </c>
      <c r="M90" s="8" t="e">
        <f t="shared" si="27"/>
        <v>#N/A</v>
      </c>
      <c r="N90" s="2" t="e">
        <f t="shared" si="15"/>
        <v>#N/A</v>
      </c>
      <c r="O90" s="2" t="e">
        <f t="shared" si="25"/>
        <v>#N/A</v>
      </c>
      <c r="P90" s="2">
        <v>629582.7952849865</v>
      </c>
      <c r="Q90" s="2">
        <f>IF(P90&gt;Graph!$G$1*1000,Graph!$G$1*1000,P90)</f>
        <v>629582.7952849865</v>
      </c>
      <c r="R90" s="2">
        <f t="shared" si="16"/>
        <v>29689455.829344928</v>
      </c>
      <c r="S90" s="2">
        <f t="shared" si="17"/>
        <v>627130.95770585537</v>
      </c>
      <c r="T90" s="2">
        <f t="shared" si="18"/>
        <v>3864.1428571428405</v>
      </c>
      <c r="U90" s="2">
        <f t="shared" si="19"/>
        <v>629582.7952849865</v>
      </c>
      <c r="V90" s="2">
        <f t="shared" si="5"/>
        <v>870558.57142857136</v>
      </c>
      <c r="W90" s="2">
        <f t="shared" si="20"/>
        <v>13237.142857142724</v>
      </c>
      <c r="X90" s="2">
        <f t="shared" si="6"/>
        <v>616345.65242784377</v>
      </c>
      <c r="Y90" s="2">
        <f t="shared" si="7"/>
        <v>28818897.257916376</v>
      </c>
      <c r="Z90" s="2" t="str">
        <f t="shared" si="8"/>
        <v>HERE</v>
      </c>
      <c r="AA90" s="2">
        <f>IF(Z90="HERE",Y90,AA89+Graph!$G$1*1000)</f>
        <v>28818897.257916376</v>
      </c>
      <c r="AB90" s="2">
        <f t="shared" si="21"/>
        <v>616345.6524278447</v>
      </c>
      <c r="AC90" s="2">
        <f t="shared" si="9"/>
        <v>870558.57142857136</v>
      </c>
      <c r="AD90" s="3">
        <f t="shared" si="10"/>
        <v>28818897.257916376</v>
      </c>
      <c r="AE90" s="2">
        <f>IF(AE88&gt;=52800000,52800000,IF(AB69=Graph!G$1*1000,AE89+Graph!G$1*1000,AC90))</f>
        <v>870558.57142857136</v>
      </c>
      <c r="AF90" s="3">
        <f t="shared" si="11"/>
        <v>870558.57142857136</v>
      </c>
      <c r="AG90" s="3">
        <f t="shared" si="26"/>
        <v>15508337.513061194</v>
      </c>
      <c r="AH90" s="3" t="e">
        <f t="shared" si="3"/>
        <v>#N/A</v>
      </c>
      <c r="AM90" s="6">
        <v>14600000</v>
      </c>
      <c r="AN90" s="6">
        <v>31800000</v>
      </c>
      <c r="AO90" s="6">
        <v>52800000</v>
      </c>
    </row>
    <row r="91" spans="1:41" ht="15.75" customHeight="1" x14ac:dyDescent="0.25">
      <c r="A91" s="1">
        <v>44267</v>
      </c>
      <c r="B91" s="2">
        <f t="shared" si="0"/>
        <v>26</v>
      </c>
      <c r="C91" s="7"/>
      <c r="D91" s="2" t="e">
        <f t="shared" si="12"/>
        <v>#N/A</v>
      </c>
      <c r="E91" s="2" t="e">
        <f t="shared" si="22"/>
        <v>#N/A</v>
      </c>
      <c r="F91" s="2">
        <v>633452.61154121161</v>
      </c>
      <c r="G91" s="2">
        <f t="shared" si="23"/>
        <v>633452.61154121161</v>
      </c>
      <c r="H91" s="2">
        <f t="shared" si="13"/>
        <v>29715381.403590024</v>
      </c>
      <c r="I91" s="7"/>
      <c r="J91" s="2" t="e">
        <f t="shared" si="14"/>
        <v>#N/A</v>
      </c>
      <c r="K91" s="2" t="e">
        <f t="shared" si="24"/>
        <v>#N/A</v>
      </c>
      <c r="L91" s="2">
        <f t="array" ref="L91">IF(COUNT($C92)=0,IF(COUNT($C91)=1,I91,SUM(L90+LOOKUP(2,1/(ISNUMBER($K$1:$K$194)),$K$1:$K$194))),I91)</f>
        <v>640097.71428571385</v>
      </c>
      <c r="M91" s="8" t="e">
        <f t="shared" si="27"/>
        <v>#N/A</v>
      </c>
      <c r="N91" s="2" t="e">
        <f t="shared" si="15"/>
        <v>#N/A</v>
      </c>
      <c r="O91" s="2" t="e">
        <f t="shared" si="25"/>
        <v>#N/A</v>
      </c>
      <c r="P91" s="2">
        <v>635882.44546091557</v>
      </c>
      <c r="Q91" s="2">
        <f>IF(P91&gt;Graph!$G$1*1000,Graph!$G$1*1000,P91)</f>
        <v>635882.44546091557</v>
      </c>
      <c r="R91" s="2">
        <f t="shared" si="16"/>
        <v>30325338.274805844</v>
      </c>
      <c r="S91" s="2">
        <f t="shared" si="17"/>
        <v>633452.61154121161</v>
      </c>
      <c r="T91" s="2">
        <f t="shared" si="18"/>
        <v>3864.1428571428405</v>
      </c>
      <c r="U91" s="2">
        <f t="shared" si="19"/>
        <v>635882.44546091557</v>
      </c>
      <c r="V91" s="2">
        <f t="shared" si="5"/>
        <v>883795.71428571432</v>
      </c>
      <c r="W91" s="2">
        <f t="shared" si="20"/>
        <v>13237.142857142957</v>
      </c>
      <c r="X91" s="2">
        <f t="shared" si="6"/>
        <v>622645.30260377261</v>
      </c>
      <c r="Y91" s="2">
        <f t="shared" si="7"/>
        <v>29441542.56052015</v>
      </c>
      <c r="Z91" s="2" t="str">
        <f t="shared" si="8"/>
        <v>HERE</v>
      </c>
      <c r="AA91" s="2">
        <f>IF(Z91="HERE",Y91,AA90+Graph!$G$1*1000)</f>
        <v>29441542.56052015</v>
      </c>
      <c r="AB91" s="2">
        <f t="shared" si="21"/>
        <v>622645.30260377377</v>
      </c>
      <c r="AC91" s="2">
        <f t="shared" si="9"/>
        <v>883795.71428571432</v>
      </c>
      <c r="AD91" s="3">
        <f t="shared" si="10"/>
        <v>29441542.56052015</v>
      </c>
      <c r="AE91" s="2">
        <f>IF(AE89&gt;=52800000,52800000,IF(AB70=Graph!G$1*1000,AE90+Graph!G$1*1000,AC91))</f>
        <v>883795.71428571432</v>
      </c>
      <c r="AF91" s="3">
        <f t="shared" si="11"/>
        <v>883795.71428571432</v>
      </c>
      <c r="AG91" s="3">
        <f t="shared" si="26"/>
        <v>15950316.754222333</v>
      </c>
      <c r="AH91" s="3" t="e">
        <f t="shared" si="3"/>
        <v>#N/A</v>
      </c>
      <c r="AM91" s="6">
        <v>14600000</v>
      </c>
      <c r="AN91" s="6">
        <v>31800000</v>
      </c>
      <c r="AO91" s="6">
        <v>52800000</v>
      </c>
    </row>
    <row r="92" spans="1:41" ht="15.75" customHeight="1" x14ac:dyDescent="0.25">
      <c r="A92" s="1">
        <v>44268</v>
      </c>
      <c r="B92" s="2">
        <f t="shared" si="0"/>
        <v>27</v>
      </c>
      <c r="C92" s="7"/>
      <c r="D92" s="2" t="e">
        <f t="shared" si="12"/>
        <v>#N/A</v>
      </c>
      <c r="E92" s="2" t="e">
        <f t="shared" si="22"/>
        <v>#N/A</v>
      </c>
      <c r="F92" s="2">
        <v>639774.26537650824</v>
      </c>
      <c r="G92" s="2">
        <f t="shared" si="23"/>
        <v>639774.26537650824</v>
      </c>
      <c r="H92" s="2">
        <f t="shared" si="13"/>
        <v>30355155.668966532</v>
      </c>
      <c r="I92" s="7"/>
      <c r="J92" s="2" t="e">
        <f t="shared" si="14"/>
        <v>#N/A</v>
      </c>
      <c r="K92" s="2" t="e">
        <f t="shared" si="24"/>
        <v>#N/A</v>
      </c>
      <c r="L92" s="2">
        <f t="array" ref="L92">IF(COUNT($C93)=0,IF(COUNT($C92)=1,I92,SUM(L91+LOOKUP(2,1/(ISNUMBER($K$1:$K$194)),$K$1:$K$194))),I92)</f>
        <v>643961.85714285669</v>
      </c>
      <c r="M92" s="8" t="e">
        <f t="shared" si="27"/>
        <v>#N/A</v>
      </c>
      <c r="N92" s="2" t="e">
        <f t="shared" si="15"/>
        <v>#N/A</v>
      </c>
      <c r="O92" s="2" t="e">
        <f t="shared" si="25"/>
        <v>#N/A</v>
      </c>
      <c r="P92" s="2">
        <v>642182.09563684464</v>
      </c>
      <c r="Q92" s="2">
        <f>IF(P92&gt;Graph!$G$1*1000,Graph!$G$1*1000,P92)</f>
        <v>642182.09563684464</v>
      </c>
      <c r="R92" s="2">
        <f t="shared" si="16"/>
        <v>30967520.370442688</v>
      </c>
      <c r="S92" s="2">
        <f t="shared" si="17"/>
        <v>639774.26537650824</v>
      </c>
      <c r="T92" s="2">
        <f t="shared" si="18"/>
        <v>3864.1428571428405</v>
      </c>
      <c r="U92" s="2">
        <f t="shared" si="19"/>
        <v>642182.09563684464</v>
      </c>
      <c r="V92" s="2">
        <f t="shared" si="5"/>
        <v>897032.85714285716</v>
      </c>
      <c r="W92" s="2">
        <f t="shared" si="20"/>
        <v>13237.142857142841</v>
      </c>
      <c r="X92" s="2">
        <f t="shared" si="6"/>
        <v>628944.95277970179</v>
      </c>
      <c r="Y92" s="2">
        <f t="shared" si="7"/>
        <v>30070487.513299853</v>
      </c>
      <c r="Z92" s="2" t="str">
        <f t="shared" si="8"/>
        <v>HERE</v>
      </c>
      <c r="AA92" s="2">
        <f>IF(Z92="HERE",Y92,AA91+Graph!$G$1*1000)</f>
        <v>30070487.513299853</v>
      </c>
      <c r="AB92" s="2">
        <f t="shared" si="21"/>
        <v>628944.95277970284</v>
      </c>
      <c r="AC92" s="2">
        <f t="shared" si="9"/>
        <v>897032.85714285716</v>
      </c>
      <c r="AD92" s="3">
        <f t="shared" si="10"/>
        <v>30070487.513299853</v>
      </c>
      <c r="AE92" s="2">
        <f>IF(AE90&gt;=52800000,52800000,IF(AB71=Graph!G$1*1000,AE91+Graph!G$1*1000,AC92))</f>
        <v>897032.85714285716</v>
      </c>
      <c r="AF92" s="3">
        <f t="shared" si="11"/>
        <v>897032.85714285716</v>
      </c>
      <c r="AG92" s="3">
        <f t="shared" si="26"/>
        <v>16397965.680541812</v>
      </c>
      <c r="AH92" s="3" t="e">
        <f t="shared" si="3"/>
        <v>#N/A</v>
      </c>
      <c r="AM92" s="6">
        <v>14600000</v>
      </c>
      <c r="AN92" s="6">
        <v>31800000</v>
      </c>
      <c r="AO92" s="6">
        <v>52800000</v>
      </c>
    </row>
    <row r="93" spans="1:41" ht="15.75" customHeight="1" x14ac:dyDescent="0.25">
      <c r="A93" s="1">
        <v>44269</v>
      </c>
      <c r="B93" s="2">
        <f t="shared" si="0"/>
        <v>28</v>
      </c>
      <c r="C93" s="7"/>
      <c r="D93" s="2" t="e">
        <f t="shared" si="12"/>
        <v>#N/A</v>
      </c>
      <c r="E93" s="2" t="e">
        <f t="shared" si="22"/>
        <v>#N/A</v>
      </c>
      <c r="F93" s="2">
        <v>646095.91921186447</v>
      </c>
      <c r="G93" s="2">
        <f t="shared" si="23"/>
        <v>646095.91921186447</v>
      </c>
      <c r="H93" s="2">
        <f t="shared" si="13"/>
        <v>31001251.588178396</v>
      </c>
      <c r="I93" s="7"/>
      <c r="J93" s="2" t="e">
        <f t="shared" si="14"/>
        <v>#N/A</v>
      </c>
      <c r="K93" s="2" t="e">
        <f t="shared" si="24"/>
        <v>#N/A</v>
      </c>
      <c r="L93" s="2">
        <f t="array" ref="L93">IF(COUNT($C94)=0,IF(COUNT($C93)=1,I93,SUM(L92+LOOKUP(2,1/(ISNUMBER($K$1:$K$194)),$K$1:$K$194))),I93)</f>
        <v>647825.99999999953</v>
      </c>
      <c r="M93" s="8" t="e">
        <f t="shared" si="27"/>
        <v>#N/A</v>
      </c>
      <c r="N93" s="2" t="e">
        <f t="shared" si="15"/>
        <v>#N/A</v>
      </c>
      <c r="O93" s="2" t="e">
        <f t="shared" si="25"/>
        <v>#N/A</v>
      </c>
      <c r="P93" s="2">
        <v>648481.7458127737</v>
      </c>
      <c r="Q93" s="2">
        <f>IF(P93&gt;Graph!$G$1*1000,Graph!$G$1*1000,P93)</f>
        <v>648481.7458127737</v>
      </c>
      <c r="R93" s="2">
        <f t="shared" si="16"/>
        <v>31616002.116255462</v>
      </c>
      <c r="S93" s="2">
        <f t="shared" si="17"/>
        <v>646095.91921186447</v>
      </c>
      <c r="T93" s="2">
        <f t="shared" si="18"/>
        <v>3864.1428571428405</v>
      </c>
      <c r="U93" s="2">
        <f t="shared" si="19"/>
        <v>648481.7458127737</v>
      </c>
      <c r="V93" s="2">
        <f t="shared" si="5"/>
        <v>910270</v>
      </c>
      <c r="W93" s="2">
        <f t="shared" si="20"/>
        <v>13237.142857142841</v>
      </c>
      <c r="X93" s="2">
        <f t="shared" si="6"/>
        <v>635244.60295563086</v>
      </c>
      <c r="Y93" s="2">
        <f t="shared" si="7"/>
        <v>30705732.116255485</v>
      </c>
      <c r="Z93" s="2" t="str">
        <f t="shared" si="8"/>
        <v>HERE</v>
      </c>
      <c r="AA93" s="2">
        <f>IF(Z93="HERE",Y93,AA92+Graph!$G$1*1000)</f>
        <v>30705732.116255485</v>
      </c>
      <c r="AB93" s="2">
        <f t="shared" si="21"/>
        <v>635244.60295563191</v>
      </c>
      <c r="AC93" s="2">
        <f t="shared" si="9"/>
        <v>910270</v>
      </c>
      <c r="AD93" s="3">
        <f t="shared" si="10"/>
        <v>30705732.116255485</v>
      </c>
      <c r="AE93" s="2">
        <f>IF(AE91&gt;=52800000,52800000,IF(AB72=Graph!G$1*1000,AE92+Graph!G$1*1000,AC93))</f>
        <v>910270</v>
      </c>
      <c r="AF93" s="3">
        <f t="shared" si="11"/>
        <v>910270</v>
      </c>
      <c r="AG93" s="3">
        <f t="shared" si="26"/>
        <v>16851284.292019624</v>
      </c>
      <c r="AH93" s="3" t="e">
        <f t="shared" si="3"/>
        <v>#N/A</v>
      </c>
      <c r="AM93" s="6">
        <v>14600000</v>
      </c>
      <c r="AN93" s="6">
        <v>31800000</v>
      </c>
      <c r="AO93" s="6">
        <v>52800000</v>
      </c>
    </row>
    <row r="94" spans="1:41" ht="15.75" customHeight="1" x14ac:dyDescent="0.25">
      <c r="A94" s="1">
        <v>44270</v>
      </c>
      <c r="B94" s="2">
        <f t="shared" si="0"/>
        <v>29</v>
      </c>
      <c r="C94" s="7"/>
      <c r="D94" s="2" t="e">
        <f t="shared" si="12"/>
        <v>#N/A</v>
      </c>
      <c r="E94" s="2" t="e">
        <f t="shared" si="22"/>
        <v>#N/A</v>
      </c>
      <c r="F94" s="2">
        <v>652417.5730471611</v>
      </c>
      <c r="G94" s="2">
        <f t="shared" si="23"/>
        <v>652417.5730471611</v>
      </c>
      <c r="H94" s="2">
        <f t="shared" si="13"/>
        <v>31653669.161225557</v>
      </c>
      <c r="I94" s="7"/>
      <c r="J94" s="2" t="e">
        <f t="shared" si="14"/>
        <v>#N/A</v>
      </c>
      <c r="K94" s="2" t="e">
        <f t="shared" si="24"/>
        <v>#N/A</v>
      </c>
      <c r="L94" s="2">
        <f t="array" ref="L94">IF(COUNT($C95)=0,IF(COUNT($C94)=1,I94,SUM(L93+LOOKUP(2,1/(ISNUMBER($K$1:$K$194)),$K$1:$K$194))),I94)</f>
        <v>651690.14285714237</v>
      </c>
      <c r="M94" s="8" t="e">
        <f t="shared" si="27"/>
        <v>#N/A</v>
      </c>
      <c r="N94" s="2" t="e">
        <f t="shared" si="15"/>
        <v>#N/A</v>
      </c>
      <c r="O94" s="2" t="e">
        <f t="shared" si="25"/>
        <v>#N/A</v>
      </c>
      <c r="P94" s="2">
        <v>654781.39598870277</v>
      </c>
      <c r="Q94" s="2">
        <f>IF(P94&gt;Graph!$G$1*1000,Graph!$G$1*1000,P94)</f>
        <v>654781.39598870277</v>
      </c>
      <c r="R94" s="2">
        <f t="shared" si="16"/>
        <v>32270783.512244165</v>
      </c>
      <c r="S94" s="2">
        <f t="shared" si="17"/>
        <v>652417.5730471611</v>
      </c>
      <c r="T94" s="2">
        <f t="shared" si="18"/>
        <v>3864.1428571428405</v>
      </c>
      <c r="U94" s="2">
        <f t="shared" si="19"/>
        <v>654781.39598870277</v>
      </c>
      <c r="V94" s="2">
        <f t="shared" si="5"/>
        <v>923507.14285714284</v>
      </c>
      <c r="W94" s="2">
        <f t="shared" si="20"/>
        <v>13237.142857142841</v>
      </c>
      <c r="X94" s="2">
        <f t="shared" si="6"/>
        <v>641544.25313155993</v>
      </c>
      <c r="Y94" s="2">
        <f t="shared" si="7"/>
        <v>31347276.369387046</v>
      </c>
      <c r="Z94" s="2" t="str">
        <f t="shared" si="8"/>
        <v>HERE</v>
      </c>
      <c r="AA94" s="2">
        <f>IF(Z94="HERE",Y94,AA93+Graph!$G$1*1000)</f>
        <v>31347276.369387046</v>
      </c>
      <c r="AB94" s="2">
        <f t="shared" si="21"/>
        <v>641544.25313156098</v>
      </c>
      <c r="AC94" s="2">
        <f t="shared" si="9"/>
        <v>923507.14285714284</v>
      </c>
      <c r="AD94" s="3">
        <f t="shared" si="10"/>
        <v>31347276.369387046</v>
      </c>
      <c r="AE94" s="2">
        <f>IF(AE92&gt;=52800000,52800000,IF(AB73=Graph!G$1*1000,AE93+Graph!G$1*1000,AC94))</f>
        <v>923507.14285714284</v>
      </c>
      <c r="AF94" s="3">
        <f t="shared" si="11"/>
        <v>923507.14285714284</v>
      </c>
      <c r="AG94" s="3">
        <f t="shared" si="26"/>
        <v>17310272.588655774</v>
      </c>
      <c r="AH94" s="3" t="e">
        <f t="shared" si="3"/>
        <v>#N/A</v>
      </c>
      <c r="AM94" s="6">
        <v>14600000</v>
      </c>
      <c r="AN94" s="6">
        <v>31800000</v>
      </c>
      <c r="AO94" s="6">
        <v>52800000</v>
      </c>
    </row>
    <row r="95" spans="1:41" ht="15.75" customHeight="1" x14ac:dyDescent="0.25">
      <c r="A95" s="1">
        <v>44271</v>
      </c>
      <c r="B95" s="2">
        <f t="shared" si="0"/>
        <v>30</v>
      </c>
      <c r="C95" s="7"/>
      <c r="D95" s="2" t="e">
        <f t="shared" si="12"/>
        <v>#N/A</v>
      </c>
      <c r="E95" s="2" t="e">
        <f t="shared" si="22"/>
        <v>#N/A</v>
      </c>
      <c r="F95" s="2">
        <v>658739.22688251734</v>
      </c>
      <c r="G95" s="2">
        <f t="shared" si="23"/>
        <v>658739.22688251734</v>
      </c>
      <c r="H95" s="2">
        <f t="shared" si="13"/>
        <v>32312408.388108075</v>
      </c>
      <c r="I95" s="7"/>
      <c r="J95" s="2" t="e">
        <f t="shared" si="14"/>
        <v>#N/A</v>
      </c>
      <c r="K95" s="2" t="e">
        <f t="shared" si="24"/>
        <v>#N/A</v>
      </c>
      <c r="L95" s="2">
        <f t="array" ref="L95">IF(COUNT($C96)=0,IF(COUNT($C95)=1,I95,SUM(L94+LOOKUP(2,1/(ISNUMBER($K$1:$K$194)),$K$1:$K$194))),I95)</f>
        <v>655554.28571428522</v>
      </c>
      <c r="M95" s="8" t="e">
        <f t="shared" si="27"/>
        <v>#N/A</v>
      </c>
      <c r="N95" s="2" t="e">
        <f t="shared" si="15"/>
        <v>#N/A</v>
      </c>
      <c r="O95" s="2" t="e">
        <f t="shared" si="25"/>
        <v>#N/A</v>
      </c>
      <c r="P95" s="2">
        <v>661081.04616463184</v>
      </c>
      <c r="Q95" s="2">
        <f>IF(P95&gt;Graph!$G$1*1000,Graph!$G$1*1000,P95)</f>
        <v>661081.04616463184</v>
      </c>
      <c r="R95" s="2">
        <f t="shared" si="16"/>
        <v>32931864.558408797</v>
      </c>
      <c r="S95" s="2">
        <f t="shared" si="17"/>
        <v>658739.22688251734</v>
      </c>
      <c r="T95" s="2">
        <f t="shared" si="18"/>
        <v>3864.1428571428405</v>
      </c>
      <c r="U95" s="2">
        <f t="shared" si="19"/>
        <v>661081.04616463184</v>
      </c>
      <c r="V95" s="2">
        <f t="shared" si="5"/>
        <v>936744.28571428568</v>
      </c>
      <c r="W95" s="2">
        <f t="shared" si="20"/>
        <v>13237.142857142841</v>
      </c>
      <c r="X95" s="2">
        <f t="shared" si="6"/>
        <v>647843.903307489</v>
      </c>
      <c r="Y95" s="2">
        <f t="shared" si="7"/>
        <v>31995120.272694536</v>
      </c>
      <c r="Z95" s="2" t="str">
        <f t="shared" si="8"/>
        <v>HERE</v>
      </c>
      <c r="AA95" s="2">
        <f>IF(Z95="HERE",Y95,AA94+Graph!$G$1*1000)</f>
        <v>31995120.272694536</v>
      </c>
      <c r="AB95" s="2">
        <f t="shared" si="21"/>
        <v>647843.90330749005</v>
      </c>
      <c r="AC95" s="2">
        <f t="shared" si="9"/>
        <v>936744.28571428568</v>
      </c>
      <c r="AD95" s="3">
        <f t="shared" si="10"/>
        <v>31995120.272694536</v>
      </c>
      <c r="AE95" s="2">
        <f>IF(AE93&gt;=52800000,52800000,IF(AB74=Graph!G$1*1000,AE94+Graph!G$1*1000,AC95))</f>
        <v>936744.28571428568</v>
      </c>
      <c r="AF95" s="3">
        <f t="shared" si="11"/>
        <v>936744.28571428568</v>
      </c>
      <c r="AG95" s="3">
        <f t="shared" si="26"/>
        <v>17774930.570450258</v>
      </c>
      <c r="AH95" s="3" t="e">
        <f t="shared" si="3"/>
        <v>#N/A</v>
      </c>
      <c r="AM95" s="6">
        <v>14600000</v>
      </c>
      <c r="AN95" s="6">
        <v>31800000</v>
      </c>
      <c r="AO95" s="6">
        <v>52800000</v>
      </c>
    </row>
    <row r="96" spans="1:41" ht="15.75" customHeight="1" x14ac:dyDescent="0.25">
      <c r="A96" s="1">
        <v>44272</v>
      </c>
      <c r="B96" s="2">
        <f t="shared" si="0"/>
        <v>31</v>
      </c>
      <c r="C96" s="7"/>
      <c r="D96" s="2" t="e">
        <f t="shared" si="12"/>
        <v>#N/A</v>
      </c>
      <c r="E96" s="2" t="e">
        <f t="shared" si="22"/>
        <v>#N/A</v>
      </c>
      <c r="F96" s="2">
        <v>665060.88071787357</v>
      </c>
      <c r="G96" s="2">
        <f t="shared" si="23"/>
        <v>665060.88071787357</v>
      </c>
      <c r="H96" s="2">
        <f t="shared" si="13"/>
        <v>32977469.268825948</v>
      </c>
      <c r="I96" s="7"/>
      <c r="J96" s="2" t="e">
        <f t="shared" si="14"/>
        <v>#N/A</v>
      </c>
      <c r="K96" s="2" t="e">
        <f t="shared" si="24"/>
        <v>#N/A</v>
      </c>
      <c r="L96" s="2">
        <f t="array" ref="L96">IF(COUNT($C97)=0,IF(COUNT($C96)=1,I96,SUM(L95+LOOKUP(2,1/(ISNUMBER($K$1:$K$194)),$K$1:$K$194))),I96)</f>
        <v>659418.42857142806</v>
      </c>
      <c r="M96" s="8" t="e">
        <f t="shared" si="27"/>
        <v>#N/A</v>
      </c>
      <c r="N96" s="2" t="e">
        <f t="shared" si="15"/>
        <v>#N/A</v>
      </c>
      <c r="O96" s="2" t="e">
        <f t="shared" si="25"/>
        <v>#N/A</v>
      </c>
      <c r="P96" s="2">
        <v>667380.69634056091</v>
      </c>
      <c r="Q96" s="2">
        <f>IF(P96&gt;Graph!$G$1*1000,Graph!$G$1*1000,P96)</f>
        <v>667380.69634056091</v>
      </c>
      <c r="R96" s="2">
        <f t="shared" si="16"/>
        <v>33599245.254749358</v>
      </c>
      <c r="S96" s="2">
        <f t="shared" si="17"/>
        <v>665060.88071787357</v>
      </c>
      <c r="T96" s="2">
        <f t="shared" si="18"/>
        <v>3864.1428571428405</v>
      </c>
      <c r="U96" s="2">
        <f t="shared" si="19"/>
        <v>667380.69634056091</v>
      </c>
      <c r="V96" s="2">
        <f t="shared" si="5"/>
        <v>949981.42857142864</v>
      </c>
      <c r="W96" s="2">
        <f t="shared" si="20"/>
        <v>13237.142857142957</v>
      </c>
      <c r="X96" s="2">
        <f t="shared" si="6"/>
        <v>654143.55348341796</v>
      </c>
      <c r="Y96" s="2">
        <f t="shared" si="7"/>
        <v>32649263.826177955</v>
      </c>
      <c r="Z96" s="2" t="str">
        <f t="shared" si="8"/>
        <v>HERE</v>
      </c>
      <c r="AA96" s="2">
        <f>IF(Z96="HERE",Y96,AA95+Graph!$G$1*1000)</f>
        <v>32649263.826177955</v>
      </c>
      <c r="AB96" s="2">
        <f t="shared" si="21"/>
        <v>654143.55348341912</v>
      </c>
      <c r="AC96" s="2">
        <f t="shared" si="9"/>
        <v>949981.42857142864</v>
      </c>
      <c r="AD96" s="3">
        <f t="shared" si="10"/>
        <v>32649263.826177955</v>
      </c>
      <c r="AE96" s="2">
        <f>IF(AE94&gt;=52800000,52800000,IF(AB75=Graph!G$1*1000,AE95+Graph!G$1*1000,AC96))</f>
        <v>949981.42857142864</v>
      </c>
      <c r="AF96" s="3">
        <f t="shared" si="11"/>
        <v>949981.42857142864</v>
      </c>
      <c r="AG96" s="3">
        <f t="shared" si="26"/>
        <v>18245258.23740308</v>
      </c>
      <c r="AH96" s="3" t="e">
        <f t="shared" si="3"/>
        <v>#N/A</v>
      </c>
      <c r="AM96" s="6">
        <v>14600000</v>
      </c>
      <c r="AN96" s="6">
        <v>31800000</v>
      </c>
      <c r="AO96" s="6">
        <v>52800000</v>
      </c>
    </row>
    <row r="97" spans="1:56" ht="15.75" customHeight="1" x14ac:dyDescent="0.25">
      <c r="A97" s="1">
        <v>44273</v>
      </c>
      <c r="B97" s="2">
        <f t="shared" si="0"/>
        <v>32</v>
      </c>
      <c r="C97" s="7"/>
      <c r="D97" s="2" t="e">
        <f t="shared" si="12"/>
        <v>#N/A</v>
      </c>
      <c r="E97" s="2" t="e">
        <f t="shared" si="22"/>
        <v>#N/A</v>
      </c>
      <c r="F97" s="2">
        <v>671382.5345531702</v>
      </c>
      <c r="G97" s="2">
        <f t="shared" si="23"/>
        <v>671382.5345531702</v>
      </c>
      <c r="H97" s="2">
        <f t="shared" si="13"/>
        <v>33648851.803379118</v>
      </c>
      <c r="I97" s="7"/>
      <c r="J97" s="2" t="e">
        <f t="shared" si="14"/>
        <v>#N/A</v>
      </c>
      <c r="K97" s="2" t="e">
        <f t="shared" si="24"/>
        <v>#N/A</v>
      </c>
      <c r="L97" s="2">
        <f t="array" ref="L97">IF(COUNT($C98)=0,IF(COUNT($C97)=1,I97,SUM(L96+LOOKUP(2,1/(ISNUMBER($K$1:$K$194)),$K$1:$K$194))),I97)</f>
        <v>663282.5714285709</v>
      </c>
      <c r="M97" s="8" t="e">
        <f t="shared" si="27"/>
        <v>#N/A</v>
      </c>
      <c r="N97" s="2" t="e">
        <f t="shared" si="15"/>
        <v>#N/A</v>
      </c>
      <c r="O97" s="2" t="e">
        <f t="shared" si="25"/>
        <v>#N/A</v>
      </c>
      <c r="P97" s="2">
        <v>673680.34651648998</v>
      </c>
      <c r="Q97" s="2">
        <f>IF(P97&gt;Graph!$G$1*1000,Graph!$G$1*1000,P97)</f>
        <v>673680.34651648998</v>
      </c>
      <c r="R97" s="2">
        <f t="shared" si="16"/>
        <v>34272925.601265848</v>
      </c>
      <c r="S97" s="2">
        <f t="shared" si="17"/>
        <v>671382.5345531702</v>
      </c>
      <c r="T97" s="2">
        <f t="shared" si="18"/>
        <v>3864.1428571428405</v>
      </c>
      <c r="U97" s="2">
        <f t="shared" si="19"/>
        <v>673680.34651648998</v>
      </c>
      <c r="V97" s="2">
        <f t="shared" si="5"/>
        <v>963218.57142857136</v>
      </c>
      <c r="W97" s="2">
        <f t="shared" si="20"/>
        <v>13237.142857142724</v>
      </c>
      <c r="X97" s="2">
        <f t="shared" si="6"/>
        <v>660443.20365934726</v>
      </c>
      <c r="Y97" s="2">
        <f t="shared" si="7"/>
        <v>33309707.029837303</v>
      </c>
      <c r="Z97" s="2" t="str">
        <f t="shared" si="8"/>
        <v>HERE</v>
      </c>
      <c r="AA97" s="2">
        <f>IF(Z97="HERE",Y97,AA96+Graph!$G$1*1000)</f>
        <v>33309707.029837303</v>
      </c>
      <c r="AB97" s="2">
        <f t="shared" si="21"/>
        <v>660443.20365934819</v>
      </c>
      <c r="AC97" s="2">
        <f t="shared" si="9"/>
        <v>963218.57142857136</v>
      </c>
      <c r="AD97" s="3">
        <f t="shared" si="10"/>
        <v>33309707.029837303</v>
      </c>
      <c r="AE97" s="2">
        <f>IF(AE95&gt;=52800000,52800000,IF(AB76=Graph!G$1*1000,AE96+Graph!G$1*1000,AC97))</f>
        <v>963218.57142857136</v>
      </c>
      <c r="AF97" s="3">
        <f t="shared" si="11"/>
        <v>963218.57142857136</v>
      </c>
      <c r="AG97" s="3">
        <f t="shared" si="26"/>
        <v>18721255.589514237</v>
      </c>
      <c r="AH97" s="3" t="e">
        <f t="shared" si="3"/>
        <v>#N/A</v>
      </c>
      <c r="AM97" s="6">
        <v>14600000</v>
      </c>
      <c r="AN97" s="6">
        <v>31800000</v>
      </c>
      <c r="AO97" s="6">
        <v>52800000</v>
      </c>
    </row>
    <row r="98" spans="1:56" ht="15.75" customHeight="1" x14ac:dyDescent="0.25">
      <c r="A98" s="1">
        <v>44274</v>
      </c>
      <c r="B98" s="2">
        <f t="shared" si="0"/>
        <v>33</v>
      </c>
      <c r="C98" s="7"/>
      <c r="D98" s="2" t="e">
        <f t="shared" si="12"/>
        <v>#N/A</v>
      </c>
      <c r="E98" s="2" t="e">
        <f t="shared" si="22"/>
        <v>#N/A</v>
      </c>
      <c r="F98" s="2">
        <v>677704.18838852644</v>
      </c>
      <c r="G98" s="2">
        <f t="shared" si="23"/>
        <v>677704.18838852644</v>
      </c>
      <c r="H98" s="2">
        <f t="shared" si="13"/>
        <v>34326555.991767645</v>
      </c>
      <c r="I98" s="7"/>
      <c r="J98" s="2" t="e">
        <f t="shared" si="14"/>
        <v>#N/A</v>
      </c>
      <c r="K98" s="2" t="e">
        <f t="shared" si="24"/>
        <v>#N/A</v>
      </c>
      <c r="L98" s="2">
        <f t="array" ref="L98">IF(COUNT($C99)=0,IF(COUNT($C98)=1,I98,SUM(L97+LOOKUP(2,1/(ISNUMBER($K$1:$K$194)),$K$1:$K$194))),I98)</f>
        <v>667146.71428571374</v>
      </c>
      <c r="M98" s="8" t="e">
        <f t="shared" si="27"/>
        <v>#N/A</v>
      </c>
      <c r="N98" s="2" t="e">
        <f t="shared" si="15"/>
        <v>#N/A</v>
      </c>
      <c r="O98" s="2" t="e">
        <f t="shared" si="25"/>
        <v>#N/A</v>
      </c>
      <c r="P98" s="2">
        <v>679979.99669241905</v>
      </c>
      <c r="Q98" s="2">
        <f>IF(P98&gt;Graph!$G$1*1000,Graph!$G$1*1000,P98)</f>
        <v>679979.99669241905</v>
      </c>
      <c r="R98" s="2">
        <f t="shared" si="16"/>
        <v>34952905.597958267</v>
      </c>
      <c r="S98" s="2">
        <f t="shared" si="17"/>
        <v>677704.18838852644</v>
      </c>
      <c r="T98" s="2">
        <f t="shared" si="18"/>
        <v>3864.1428571428405</v>
      </c>
      <c r="U98" s="2">
        <f t="shared" si="19"/>
        <v>679979.99669241905</v>
      </c>
      <c r="V98" s="2">
        <f t="shared" si="5"/>
        <v>976455.71428571432</v>
      </c>
      <c r="W98" s="2">
        <f t="shared" si="20"/>
        <v>13237.142857142957</v>
      </c>
      <c r="X98" s="2">
        <f t="shared" si="6"/>
        <v>666742.8538352761</v>
      </c>
      <c r="Y98" s="2">
        <f t="shared" si="7"/>
        <v>33976449.88367258</v>
      </c>
      <c r="Z98" s="2" t="str">
        <f t="shared" si="8"/>
        <v>HERE</v>
      </c>
      <c r="AA98" s="2">
        <f>IF(Z98="HERE",Y98,AA97+Graph!$G$1*1000)</f>
        <v>33976449.88367258</v>
      </c>
      <c r="AB98" s="2">
        <f t="shared" si="21"/>
        <v>666742.85383527726</v>
      </c>
      <c r="AC98" s="2">
        <f t="shared" si="9"/>
        <v>976455.71428571432</v>
      </c>
      <c r="AD98" s="3">
        <f t="shared" si="10"/>
        <v>33976449.88367258</v>
      </c>
      <c r="AE98" s="2">
        <f>IF(AE96&gt;=52800000,52800000,IF(AB77=Graph!G$1*1000,AE97+Graph!G$1*1000,AC98))</f>
        <v>976455.71428571432</v>
      </c>
      <c r="AF98" s="3">
        <f t="shared" si="11"/>
        <v>976455.71428571432</v>
      </c>
      <c r="AG98" s="3">
        <f t="shared" si="26"/>
        <v>19202922.626783732</v>
      </c>
      <c r="AH98" s="3" t="e">
        <f t="shared" si="3"/>
        <v>#N/A</v>
      </c>
      <c r="AM98" s="6">
        <v>14600000</v>
      </c>
      <c r="AN98" s="6">
        <v>31800000</v>
      </c>
      <c r="AO98" s="6">
        <v>52800000</v>
      </c>
    </row>
    <row r="99" spans="1:56" ht="15.75" customHeight="1" x14ac:dyDescent="0.25">
      <c r="A99" s="1">
        <v>44275</v>
      </c>
      <c r="B99" s="2">
        <f t="shared" si="0"/>
        <v>34</v>
      </c>
      <c r="C99" s="7"/>
      <c r="D99" s="2" t="e">
        <f t="shared" si="12"/>
        <v>#N/A</v>
      </c>
      <c r="E99" s="2" t="e">
        <f t="shared" si="22"/>
        <v>#N/A</v>
      </c>
      <c r="F99" s="2">
        <v>684025.84222382307</v>
      </c>
      <c r="G99" s="2">
        <f t="shared" si="23"/>
        <v>684025.84222382307</v>
      </c>
      <c r="H99" s="2">
        <f t="shared" si="13"/>
        <v>35010581.833991468</v>
      </c>
      <c r="I99" s="7"/>
      <c r="J99" s="2" t="e">
        <f t="shared" si="14"/>
        <v>#N/A</v>
      </c>
      <c r="K99" s="2" t="e">
        <f t="shared" si="24"/>
        <v>#N/A</v>
      </c>
      <c r="L99" s="2">
        <f t="array" ref="L99">IF(COUNT($C100)=0,IF(COUNT($C99)=1,I99,SUM(L98+LOOKUP(2,1/(ISNUMBER($K$1:$K$194)),$K$1:$K$194))),I99)</f>
        <v>671010.85714285658</v>
      </c>
      <c r="M99" s="8" t="e">
        <f t="shared" si="27"/>
        <v>#N/A</v>
      </c>
      <c r="N99" s="2" t="e">
        <f t="shared" si="15"/>
        <v>#N/A</v>
      </c>
      <c r="O99" s="2" t="e">
        <f t="shared" si="25"/>
        <v>#N/A</v>
      </c>
      <c r="P99" s="2">
        <v>686279.64686834812</v>
      </c>
      <c r="Q99" s="2">
        <f>IF(P99&gt;Graph!$G$1*1000,Graph!$G$1*1000,P99)</f>
        <v>686279.64686834812</v>
      </c>
      <c r="R99" s="2">
        <f t="shared" si="16"/>
        <v>35639185.244826615</v>
      </c>
      <c r="S99" s="2">
        <f t="shared" si="17"/>
        <v>684025.84222382307</v>
      </c>
      <c r="T99" s="2">
        <f t="shared" si="18"/>
        <v>3864.1428571428405</v>
      </c>
      <c r="U99" s="2">
        <f t="shared" si="19"/>
        <v>686279.64686834812</v>
      </c>
      <c r="V99" s="2">
        <f t="shared" si="5"/>
        <v>989692.85714285716</v>
      </c>
      <c r="W99" s="2">
        <f t="shared" si="20"/>
        <v>13237.142857142841</v>
      </c>
      <c r="X99" s="2">
        <f t="shared" si="6"/>
        <v>673042.50401120528</v>
      </c>
      <c r="Y99" s="2">
        <f t="shared" si="7"/>
        <v>34649492.387683786</v>
      </c>
      <c r="Z99" s="2" t="str">
        <f t="shared" si="8"/>
        <v>HERE</v>
      </c>
      <c r="AA99" s="2">
        <f>IF(Z99="HERE",Y99,AA98+Graph!$G$1*1000)</f>
        <v>34649492.387683786</v>
      </c>
      <c r="AB99" s="2">
        <f t="shared" si="21"/>
        <v>673042.50401120633</v>
      </c>
      <c r="AC99" s="2">
        <f t="shared" si="9"/>
        <v>989692.85714285716</v>
      </c>
      <c r="AD99" s="3">
        <f t="shared" si="10"/>
        <v>34649492.387683786</v>
      </c>
      <c r="AE99" s="2">
        <f>IF(AE97&gt;=52800000,52800000,IF(AB78=Graph!G$1*1000,AE98+Graph!G$1*1000,AC99))</f>
        <v>989692.85714285716</v>
      </c>
      <c r="AF99" s="3">
        <f t="shared" si="11"/>
        <v>989692.85714285716</v>
      </c>
      <c r="AG99" s="3">
        <f t="shared" si="26"/>
        <v>19690259.349211559</v>
      </c>
      <c r="AH99" s="3" t="e">
        <f t="shared" si="3"/>
        <v>#N/A</v>
      </c>
      <c r="AM99" s="6">
        <v>14600000</v>
      </c>
      <c r="AN99" s="6">
        <v>31800000</v>
      </c>
      <c r="AO99" s="6">
        <v>52800000</v>
      </c>
    </row>
    <row r="100" spans="1:56" ht="15.75" customHeight="1" x14ac:dyDescent="0.25">
      <c r="A100" s="12">
        <v>44276</v>
      </c>
      <c r="B100" s="13">
        <f t="shared" si="0"/>
        <v>35</v>
      </c>
      <c r="C100" s="14"/>
      <c r="D100" s="13" t="e">
        <f t="shared" si="12"/>
        <v>#N/A</v>
      </c>
      <c r="E100" s="13" t="e">
        <f t="shared" si="22"/>
        <v>#N/A</v>
      </c>
      <c r="F100" s="13">
        <v>690347.49605917931</v>
      </c>
      <c r="G100" s="13">
        <f t="shared" si="23"/>
        <v>690347.49605917931</v>
      </c>
      <c r="H100" s="13">
        <f t="shared" si="13"/>
        <v>35700929.330050647</v>
      </c>
      <c r="I100" s="14"/>
      <c r="J100" s="13" t="e">
        <f t="shared" si="14"/>
        <v>#N/A</v>
      </c>
      <c r="K100" s="13" t="e">
        <f t="shared" si="24"/>
        <v>#N/A</v>
      </c>
      <c r="L100" s="13">
        <f t="array" ref="L100">IF(COUNT($C101)=0,IF(COUNT($C100)=1,I100,SUM(L99+LOOKUP(2,1/(ISNUMBER($K$1:$K$194)),$K$1:$K$194))),I100)</f>
        <v>674874.99999999942</v>
      </c>
      <c r="M100" s="8" t="e">
        <f t="shared" si="27"/>
        <v>#N/A</v>
      </c>
      <c r="N100" s="13" t="e">
        <f t="shared" si="15"/>
        <v>#N/A</v>
      </c>
      <c r="O100" s="13" t="e">
        <f t="shared" si="25"/>
        <v>#N/A</v>
      </c>
      <c r="P100" s="13">
        <v>692579.29704427719</v>
      </c>
      <c r="Q100" s="13">
        <f>IF(P100&gt;Graph!$G$1*1000,Graph!$G$1*1000,P100)</f>
        <v>692579.29704427719</v>
      </c>
      <c r="R100" s="13">
        <f t="shared" si="16"/>
        <v>36331764.541870892</v>
      </c>
      <c r="S100" s="13">
        <f t="shared" si="17"/>
        <v>690347.49605917931</v>
      </c>
      <c r="T100" s="13">
        <f t="shared" si="18"/>
        <v>3864.1428571428405</v>
      </c>
      <c r="U100" s="13">
        <f t="shared" si="19"/>
        <v>692579.29704427719</v>
      </c>
      <c r="V100" s="13">
        <f t="shared" si="5"/>
        <v>1002930</v>
      </c>
      <c r="W100" s="13">
        <f t="shared" si="20"/>
        <v>13237.142857142841</v>
      </c>
      <c r="X100" s="13">
        <f t="shared" si="6"/>
        <v>679342.15418713435</v>
      </c>
      <c r="Y100" s="2">
        <f t="shared" si="7"/>
        <v>35328834.541870922</v>
      </c>
      <c r="Z100" s="2" t="str">
        <f t="shared" si="8"/>
        <v>HERE</v>
      </c>
      <c r="AA100" s="2">
        <f>IF(Z100="HERE",Y100,AA99+Graph!$G$1*1000)</f>
        <v>35328834.541870922</v>
      </c>
      <c r="AB100" s="2">
        <f t="shared" si="21"/>
        <v>679342.1541871354</v>
      </c>
      <c r="AC100" s="2">
        <f t="shared" si="9"/>
        <v>1002930</v>
      </c>
      <c r="AD100" s="3">
        <f t="shared" si="10"/>
        <v>35328834.541870922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6"/>
        <v>20183265.756797727</v>
      </c>
      <c r="AH100" s="3" t="e">
        <f t="shared" si="3"/>
        <v>#N/A</v>
      </c>
      <c r="AI100" s="15"/>
      <c r="AJ100" s="15"/>
      <c r="AK100" s="15"/>
      <c r="AL100" s="15"/>
      <c r="AM100" s="6">
        <v>14600000</v>
      </c>
      <c r="AN100" s="6">
        <v>31800000</v>
      </c>
      <c r="AO100" s="6">
        <v>52800000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</row>
    <row r="101" spans="1:56" ht="15.75" customHeight="1" x14ac:dyDescent="0.25">
      <c r="A101" s="1">
        <v>44277</v>
      </c>
      <c r="B101" s="2">
        <f t="shared" si="0"/>
        <v>36</v>
      </c>
      <c r="C101" s="7"/>
      <c r="D101" s="2" t="e">
        <f t="shared" si="12"/>
        <v>#N/A</v>
      </c>
      <c r="E101" s="2" t="e">
        <f t="shared" si="22"/>
        <v>#N/A</v>
      </c>
      <c r="F101" s="2">
        <v>696669.14989447594</v>
      </c>
      <c r="G101" s="2">
        <f t="shared" si="23"/>
        <v>696669.14989447594</v>
      </c>
      <c r="H101" s="2">
        <f t="shared" si="13"/>
        <v>36397598.479945123</v>
      </c>
      <c r="I101" s="7"/>
      <c r="J101" s="2" t="e">
        <f t="shared" si="14"/>
        <v>#N/A</v>
      </c>
      <c r="K101" s="2" t="e">
        <f t="shared" si="24"/>
        <v>#N/A</v>
      </c>
      <c r="L101" s="2">
        <f t="array" ref="L101">IF(COUNT($C102)=0,IF(COUNT($C101)=1,I101,SUM(L100+LOOKUP(2,1/(ISNUMBER($K$1:$K$194)),$K$1:$K$194))),I101)</f>
        <v>678739.14285714226</v>
      </c>
      <c r="M101" s="8" t="e">
        <f t="shared" si="27"/>
        <v>#N/A</v>
      </c>
      <c r="N101" s="2" t="e">
        <f t="shared" si="15"/>
        <v>#N/A</v>
      </c>
      <c r="O101" s="2" t="e">
        <f t="shared" si="25"/>
        <v>#N/A</v>
      </c>
      <c r="P101" s="2">
        <v>698878.94722026587</v>
      </c>
      <c r="Q101" s="2">
        <f>IF(P101&gt;Graph!$G$1*1000,Graph!$G$1*1000,P101)</f>
        <v>698878.94722026587</v>
      </c>
      <c r="R101" s="2">
        <f t="shared" si="16"/>
        <v>37030643.489091158</v>
      </c>
      <c r="S101" s="2">
        <f t="shared" si="17"/>
        <v>696669.14989447594</v>
      </c>
      <c r="T101" s="2">
        <f t="shared" si="18"/>
        <v>3864.1428571428405</v>
      </c>
      <c r="U101" s="2">
        <f t="shared" si="19"/>
        <v>698878.94722026587</v>
      </c>
      <c r="V101" s="2">
        <f t="shared" ref="V101:V385" si="28">H17</f>
        <v>1056367.7142857143</v>
      </c>
      <c r="W101" s="2">
        <f t="shared" si="20"/>
        <v>53437.714285714319</v>
      </c>
      <c r="X101" s="2">
        <f t="shared" si="6"/>
        <v>645441.23293455155</v>
      </c>
      <c r="Y101" s="2">
        <f t="shared" si="7"/>
        <v>35974275.774805471</v>
      </c>
      <c r="Z101" s="2" t="str">
        <f t="shared" si="8"/>
        <v>HERE</v>
      </c>
      <c r="AA101" s="2">
        <f>IF(Z101="HERE",Y101,AA100+Graph!$G$1*1000)</f>
        <v>35974275.774805471</v>
      </c>
      <c r="AB101" s="2">
        <f t="shared" si="21"/>
        <v>645441.23293454945</v>
      </c>
      <c r="AC101" s="2">
        <f t="shared" si="9"/>
        <v>1056367.7142857143</v>
      </c>
      <c r="AD101" s="3">
        <f t="shared" si="10"/>
        <v>35974275.774805471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6"/>
        <v>20681941.84954223</v>
      </c>
      <c r="AH101" s="3" t="e">
        <f t="shared" si="3"/>
        <v>#N/A</v>
      </c>
      <c r="AM101" s="6">
        <v>14600000</v>
      </c>
      <c r="AN101" s="6">
        <v>31800000</v>
      </c>
      <c r="AO101" s="6">
        <v>52800000</v>
      </c>
    </row>
    <row r="102" spans="1:56" ht="15.75" customHeight="1" x14ac:dyDescent="0.25">
      <c r="A102" s="1">
        <v>44278</v>
      </c>
      <c r="B102" s="2">
        <f t="shared" si="0"/>
        <v>37</v>
      </c>
      <c r="C102" s="7"/>
      <c r="D102" s="2" t="e">
        <f t="shared" si="12"/>
        <v>#N/A</v>
      </c>
      <c r="E102" s="2" t="e">
        <f t="shared" si="22"/>
        <v>#N/A</v>
      </c>
      <c r="F102" s="2">
        <v>702990.80372983217</v>
      </c>
      <c r="G102" s="2">
        <f t="shared" si="23"/>
        <v>702990.80372983217</v>
      </c>
      <c r="H102" s="2">
        <f t="shared" si="13"/>
        <v>37100589.283674955</v>
      </c>
      <c r="I102" s="7"/>
      <c r="J102" s="2" t="e">
        <f t="shared" si="14"/>
        <v>#N/A</v>
      </c>
      <c r="K102" s="2" t="e">
        <f t="shared" si="24"/>
        <v>#N/A</v>
      </c>
      <c r="L102" s="2">
        <f t="array" ref="L102">IF(COUNT($C103)=0,IF(COUNT($C102)=1,I102,SUM(L101+LOOKUP(2,1/(ISNUMBER($K$1:$K$194)),$K$1:$K$194))),I102)</f>
        <v>682603.2857142851</v>
      </c>
      <c r="M102" s="8" t="e">
        <f t="shared" si="27"/>
        <v>#N/A</v>
      </c>
      <c r="N102" s="2" t="e">
        <f t="shared" si="15"/>
        <v>#N/A</v>
      </c>
      <c r="O102" s="2" t="e">
        <f t="shared" si="25"/>
        <v>#N/A</v>
      </c>
      <c r="P102" s="2">
        <v>705178.59739619493</v>
      </c>
      <c r="Q102" s="2">
        <f>IF(P102&gt;Graph!$G$1*1000,Graph!$G$1*1000,P102)</f>
        <v>705178.59739619493</v>
      </c>
      <c r="R102" s="2">
        <f t="shared" si="16"/>
        <v>37735822.086487353</v>
      </c>
      <c r="S102" s="2">
        <f t="shared" si="17"/>
        <v>702990.80372983217</v>
      </c>
      <c r="T102" s="2">
        <f t="shared" si="18"/>
        <v>3864.1428571428405</v>
      </c>
      <c r="U102" s="2">
        <f t="shared" si="19"/>
        <v>705178.59739619493</v>
      </c>
      <c r="V102" s="2">
        <f t="shared" si="28"/>
        <v>1109805.4285714286</v>
      </c>
      <c r="W102" s="2">
        <f t="shared" si="20"/>
        <v>53437.714285714319</v>
      </c>
      <c r="X102" s="2">
        <f t="shared" si="6"/>
        <v>651740.88311048062</v>
      </c>
      <c r="Y102" s="2">
        <f t="shared" si="7"/>
        <v>36626016.65791595</v>
      </c>
      <c r="Z102" s="2" t="str">
        <f t="shared" si="8"/>
        <v>HERE</v>
      </c>
      <c r="AA102" s="2">
        <f>IF(Z102="HERE",Y102,AA101+Graph!$G$1*1000)</f>
        <v>36626016.65791595</v>
      </c>
      <c r="AB102" s="2">
        <f t="shared" si="21"/>
        <v>651740.88311047852</v>
      </c>
      <c r="AC102" s="2">
        <f t="shared" si="9"/>
        <v>1109805.4285714286</v>
      </c>
      <c r="AD102" s="3">
        <f t="shared" si="10"/>
        <v>36626016.65791595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6"/>
        <v>21186287.627445064</v>
      </c>
      <c r="AH102" s="3" t="e">
        <f t="shared" si="3"/>
        <v>#N/A</v>
      </c>
      <c r="AM102" s="6">
        <v>14600000</v>
      </c>
      <c r="AN102" s="6">
        <v>31800000</v>
      </c>
      <c r="AO102" s="6">
        <v>52800000</v>
      </c>
    </row>
    <row r="103" spans="1:56" ht="15.75" customHeight="1" x14ac:dyDescent="0.25">
      <c r="A103" s="1">
        <v>44279</v>
      </c>
      <c r="B103" s="2">
        <f t="shared" si="0"/>
        <v>38</v>
      </c>
      <c r="C103" s="7"/>
      <c r="D103" s="2" t="e">
        <f t="shared" si="12"/>
        <v>#N/A</v>
      </c>
      <c r="E103" s="2" t="e">
        <f t="shared" si="22"/>
        <v>#N/A</v>
      </c>
      <c r="F103" s="2">
        <v>709312.4575651288</v>
      </c>
      <c r="G103" s="2">
        <f t="shared" si="23"/>
        <v>709312.4575651288</v>
      </c>
      <c r="H103" s="2">
        <f t="shared" si="13"/>
        <v>37809901.741240084</v>
      </c>
      <c r="I103" s="7"/>
      <c r="J103" s="2" t="e">
        <f t="shared" si="14"/>
        <v>#N/A</v>
      </c>
      <c r="K103" s="2" t="e">
        <f t="shared" si="24"/>
        <v>#N/A</v>
      </c>
      <c r="L103" s="2">
        <f t="array" ref="L103">IF(COUNT($C104)=0,IF(COUNT($C103)=1,I103,SUM(L102+LOOKUP(2,1/(ISNUMBER($K$1:$K$194)),$K$1:$K$194))),I103)</f>
        <v>686467.42857142794</v>
      </c>
      <c r="M103" s="8" t="e">
        <f t="shared" si="27"/>
        <v>#N/A</v>
      </c>
      <c r="N103" s="2" t="e">
        <f t="shared" si="15"/>
        <v>#N/A</v>
      </c>
      <c r="O103" s="2" t="e">
        <f t="shared" si="25"/>
        <v>#N/A</v>
      </c>
      <c r="P103" s="2">
        <v>711478.247572124</v>
      </c>
      <c r="Q103" s="2">
        <f>IF(P103&gt;Graph!$G$1*1000,Graph!$G$1*1000,P103)</f>
        <v>711478.247572124</v>
      </c>
      <c r="R103" s="2">
        <f t="shared" si="16"/>
        <v>38447300.334059477</v>
      </c>
      <c r="S103" s="2">
        <f t="shared" si="17"/>
        <v>709312.4575651288</v>
      </c>
      <c r="T103" s="2">
        <f t="shared" si="18"/>
        <v>3864.1428571428405</v>
      </c>
      <c r="U103" s="2">
        <f t="shared" si="19"/>
        <v>711478.247572124</v>
      </c>
      <c r="V103" s="2">
        <f t="shared" si="28"/>
        <v>1163243.1428571427</v>
      </c>
      <c r="W103" s="2">
        <f t="shared" si="20"/>
        <v>53437.714285714086</v>
      </c>
      <c r="X103" s="2">
        <f t="shared" si="6"/>
        <v>658040.53328640992</v>
      </c>
      <c r="Y103" s="2">
        <f t="shared" si="7"/>
        <v>37284057.191202357</v>
      </c>
      <c r="Z103" s="2" t="str">
        <f t="shared" si="8"/>
        <v>HERE</v>
      </c>
      <c r="AA103" s="2">
        <f>IF(Z103="HERE",Y103,AA102+Graph!$G$1*1000)</f>
        <v>37284057.191202357</v>
      </c>
      <c r="AB103" s="2">
        <f t="shared" si="21"/>
        <v>658040.53328640759</v>
      </c>
      <c r="AC103" s="2">
        <f t="shared" si="9"/>
        <v>1163243.1428571427</v>
      </c>
      <c r="AD103" s="3">
        <f t="shared" si="10"/>
        <v>37284057.191202357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6"/>
        <v>21696303.090506241</v>
      </c>
      <c r="AH103" s="3" t="e">
        <f t="shared" si="3"/>
        <v>#N/A</v>
      </c>
      <c r="AM103" s="6">
        <v>14600000</v>
      </c>
      <c r="AN103" s="6">
        <v>31800000</v>
      </c>
      <c r="AO103" s="6">
        <v>52800000</v>
      </c>
    </row>
    <row r="104" spans="1:56" ht="15.75" customHeight="1" x14ac:dyDescent="0.25">
      <c r="A104" s="1">
        <v>44280</v>
      </c>
      <c r="B104" s="2">
        <f t="shared" si="0"/>
        <v>39</v>
      </c>
      <c r="C104" s="7"/>
      <c r="D104" s="2" t="e">
        <f t="shared" si="12"/>
        <v>#N/A</v>
      </c>
      <c r="E104" s="2" t="e">
        <f t="shared" si="22"/>
        <v>#N/A</v>
      </c>
      <c r="F104" s="2">
        <v>715634.11140048504</v>
      </c>
      <c r="G104" s="2">
        <f t="shared" si="23"/>
        <v>715634.11140048504</v>
      </c>
      <c r="H104" s="2">
        <f t="shared" si="13"/>
        <v>38525535.852640569</v>
      </c>
      <c r="I104" s="7"/>
      <c r="J104" s="2" t="e">
        <f t="shared" si="14"/>
        <v>#N/A</v>
      </c>
      <c r="K104" s="2" t="e">
        <f t="shared" si="24"/>
        <v>#N/A</v>
      </c>
      <c r="L104" s="2">
        <f t="array" ref="L104">IF(COUNT($C105)=0,IF(COUNT($C104)=1,I104,SUM(L103+LOOKUP(2,1/(ISNUMBER($K$1:$K$194)),$K$1:$K$194))),I104)</f>
        <v>690331.57142857078</v>
      </c>
      <c r="M104" s="8" t="e">
        <f t="shared" si="27"/>
        <v>#N/A</v>
      </c>
      <c r="N104" s="2" t="e">
        <f t="shared" si="15"/>
        <v>#N/A</v>
      </c>
      <c r="O104" s="2" t="e">
        <f t="shared" si="25"/>
        <v>#N/A</v>
      </c>
      <c r="P104" s="2">
        <v>717777.89774805307</v>
      </c>
      <c r="Q104" s="2">
        <f>IF(P104&gt;Graph!$G$1*1000,Graph!$G$1*1000,P104)</f>
        <v>717777.89774805307</v>
      </c>
      <c r="R104" s="2">
        <f t="shared" si="16"/>
        <v>39165078.23180753</v>
      </c>
      <c r="S104" s="2">
        <f t="shared" si="17"/>
        <v>715634.11140048504</v>
      </c>
      <c r="T104" s="2">
        <f t="shared" si="18"/>
        <v>3864.1428571428405</v>
      </c>
      <c r="U104" s="2">
        <f t="shared" si="19"/>
        <v>717777.89774805307</v>
      </c>
      <c r="V104" s="2">
        <f t="shared" si="28"/>
        <v>1216680.857142857</v>
      </c>
      <c r="W104" s="2">
        <f t="shared" si="20"/>
        <v>53437.714285714319</v>
      </c>
      <c r="X104" s="2">
        <f t="shared" si="6"/>
        <v>664340.18346233875</v>
      </c>
      <c r="Y104" s="2">
        <f t="shared" si="7"/>
        <v>37948397.374664694</v>
      </c>
      <c r="Z104" s="2" t="str">
        <f t="shared" si="8"/>
        <v>HERE</v>
      </c>
      <c r="AA104" s="2">
        <f>IF(Z104="HERE",Y104,AA103+Graph!$G$1*1000)</f>
        <v>37948397.374664694</v>
      </c>
      <c r="AB104" s="2">
        <f t="shared" si="21"/>
        <v>664340.18346233666</v>
      </c>
      <c r="AC104" s="2">
        <f t="shared" si="9"/>
        <v>1216680.857142857</v>
      </c>
      <c r="AD104" s="3">
        <f t="shared" si="10"/>
        <v>37948397.374664694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6"/>
        <v>22211988.238725808</v>
      </c>
      <c r="AH104" s="3" t="e">
        <f t="shared" si="3"/>
        <v>#N/A</v>
      </c>
      <c r="AM104" s="6">
        <v>14600000</v>
      </c>
      <c r="AN104" s="6">
        <v>31800000</v>
      </c>
      <c r="AO104" s="6">
        <v>52800000</v>
      </c>
    </row>
    <row r="105" spans="1:56" ht="15.75" customHeight="1" x14ac:dyDescent="0.25">
      <c r="A105" s="1">
        <v>44281</v>
      </c>
      <c r="B105" s="2">
        <f t="shared" si="0"/>
        <v>40</v>
      </c>
      <c r="C105" s="7"/>
      <c r="D105" s="2" t="e">
        <f t="shared" si="12"/>
        <v>#N/A</v>
      </c>
      <c r="E105" s="2" t="e">
        <f t="shared" si="22"/>
        <v>#N/A</v>
      </c>
      <c r="F105" s="2">
        <v>721955.76523578167</v>
      </c>
      <c r="G105" s="2">
        <f t="shared" si="23"/>
        <v>721955.76523578167</v>
      </c>
      <c r="H105" s="2">
        <f t="shared" si="13"/>
        <v>39247491.617876351</v>
      </c>
      <c r="I105" s="7"/>
      <c r="J105" s="2" t="e">
        <f t="shared" si="14"/>
        <v>#N/A</v>
      </c>
      <c r="K105" s="2" t="e">
        <f t="shared" si="24"/>
        <v>#N/A</v>
      </c>
      <c r="L105" s="2">
        <f t="array" ref="L105">IF(COUNT($C106)=0,IF(COUNT($C105)=1,I105,SUM(L104+LOOKUP(2,1/(ISNUMBER($K$1:$K$194)),$K$1:$K$194))),I105)</f>
        <v>694195.71428571362</v>
      </c>
      <c r="M105" s="8" t="e">
        <f t="shared" si="27"/>
        <v>#N/A</v>
      </c>
      <c r="N105" s="2" t="e">
        <f t="shared" si="15"/>
        <v>#N/A</v>
      </c>
      <c r="O105" s="2" t="e">
        <f t="shared" si="25"/>
        <v>#N/A</v>
      </c>
      <c r="P105" s="2">
        <v>724077.54792398214</v>
      </c>
      <c r="Q105" s="2">
        <f>IF(P105&gt;Graph!$G$1*1000,Graph!$G$1*1000,P105)</f>
        <v>724077.54792398214</v>
      </c>
      <c r="R105" s="2">
        <f t="shared" si="16"/>
        <v>39889155.779731512</v>
      </c>
      <c r="S105" s="2">
        <f t="shared" si="17"/>
        <v>721955.76523578167</v>
      </c>
      <c r="T105" s="2">
        <f t="shared" si="18"/>
        <v>3864.1428571428405</v>
      </c>
      <c r="U105" s="2">
        <f t="shared" si="19"/>
        <v>724077.54792398214</v>
      </c>
      <c r="V105" s="2">
        <f t="shared" si="28"/>
        <v>1270118.5714285714</v>
      </c>
      <c r="W105" s="2">
        <f t="shared" si="20"/>
        <v>53437.714285714319</v>
      </c>
      <c r="X105" s="2">
        <f t="shared" si="6"/>
        <v>670639.83363826782</v>
      </c>
      <c r="Y105" s="2">
        <f t="shared" si="7"/>
        <v>38619037.20830296</v>
      </c>
      <c r="Z105" s="2" t="str">
        <f t="shared" si="8"/>
        <v>HERE</v>
      </c>
      <c r="AA105" s="2">
        <f>IF(Z105="HERE",Y105,AA104+Graph!$G$1*1000)</f>
        <v>38619037.20830296</v>
      </c>
      <c r="AB105" s="2">
        <f t="shared" si="21"/>
        <v>670639.83363826573</v>
      </c>
      <c r="AC105" s="2">
        <f t="shared" si="9"/>
        <v>1270118.5714285714</v>
      </c>
      <c r="AD105" s="3">
        <f t="shared" si="10"/>
        <v>38619037.20830296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6"/>
        <v>22733343.072103709</v>
      </c>
      <c r="AH105" s="3" t="e">
        <f t="shared" si="3"/>
        <v>#N/A</v>
      </c>
      <c r="AM105" s="6">
        <v>14600000</v>
      </c>
      <c r="AN105" s="6">
        <v>31800000</v>
      </c>
      <c r="AO105" s="6">
        <v>52800000</v>
      </c>
    </row>
    <row r="106" spans="1:56" ht="15.75" customHeight="1" x14ac:dyDescent="0.25">
      <c r="A106" s="1">
        <v>44282</v>
      </c>
      <c r="B106" s="2">
        <f t="shared" si="0"/>
        <v>41</v>
      </c>
      <c r="C106" s="7"/>
      <c r="D106" s="2" t="e">
        <f t="shared" si="12"/>
        <v>#N/A</v>
      </c>
      <c r="E106" s="2" t="e">
        <f t="shared" si="22"/>
        <v>#N/A</v>
      </c>
      <c r="F106" s="2">
        <v>728277.41907113791</v>
      </c>
      <c r="G106" s="2">
        <f t="shared" si="23"/>
        <v>728277.41907113791</v>
      </c>
      <c r="H106" s="2">
        <f t="shared" si="13"/>
        <v>39975769.036947489</v>
      </c>
      <c r="I106" s="7"/>
      <c r="J106" s="2" t="e">
        <f t="shared" si="14"/>
        <v>#N/A</v>
      </c>
      <c r="K106" s="2" t="e">
        <f t="shared" si="24"/>
        <v>#N/A</v>
      </c>
      <c r="L106" s="2">
        <f t="array" ref="L106">IF(COUNT($C107)=0,IF(COUNT($C106)=1,I106,SUM(L105+LOOKUP(2,1/(ISNUMBER($K$1:$K$194)),$K$1:$K$194))),I106)</f>
        <v>698059.85714285646</v>
      </c>
      <c r="M106" s="8" t="e">
        <f t="shared" si="27"/>
        <v>#N/A</v>
      </c>
      <c r="N106" s="2" t="e">
        <f t="shared" si="15"/>
        <v>#N/A</v>
      </c>
      <c r="O106" s="2" t="e">
        <f t="shared" si="25"/>
        <v>#N/A</v>
      </c>
      <c r="P106" s="2">
        <v>730377.19809991121</v>
      </c>
      <c r="Q106" s="2">
        <f>IF(P106&gt;Graph!$G$1*1000,Graph!$G$1*1000,P106)</f>
        <v>730377.19809991121</v>
      </c>
      <c r="R106" s="2">
        <f t="shared" si="16"/>
        <v>40619532.977831423</v>
      </c>
      <c r="S106" s="2">
        <f t="shared" si="17"/>
        <v>728277.41907113791</v>
      </c>
      <c r="T106" s="2">
        <f t="shared" si="18"/>
        <v>3864.1428571428405</v>
      </c>
      <c r="U106" s="2">
        <f t="shared" si="19"/>
        <v>730377.19809991121</v>
      </c>
      <c r="V106" s="2">
        <f t="shared" si="28"/>
        <v>1323556.2857142857</v>
      </c>
      <c r="W106" s="2">
        <f t="shared" si="20"/>
        <v>53437.714285714319</v>
      </c>
      <c r="X106" s="2">
        <f t="shared" si="6"/>
        <v>676939.48381419689</v>
      </c>
      <c r="Y106" s="2">
        <f t="shared" si="7"/>
        <v>39295976.692117155</v>
      </c>
      <c r="Z106" s="2" t="str">
        <f t="shared" si="8"/>
        <v>HERE</v>
      </c>
      <c r="AA106" s="2">
        <f>IF(Z106="HERE",Y106,AA105+Graph!$G$1*1000)</f>
        <v>39295976.692117155</v>
      </c>
      <c r="AB106" s="2">
        <f t="shared" si="21"/>
        <v>676939.4838141948</v>
      </c>
      <c r="AC106" s="2">
        <f t="shared" si="9"/>
        <v>1323556.2857142857</v>
      </c>
      <c r="AD106" s="3">
        <f t="shared" si="10"/>
        <v>39295976.692117155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6"/>
        <v>23260367.590639941</v>
      </c>
      <c r="AH106" s="3" t="e">
        <f t="shared" si="3"/>
        <v>#N/A</v>
      </c>
      <c r="AM106" s="6">
        <v>14600000</v>
      </c>
      <c r="AN106" s="6">
        <v>31800000</v>
      </c>
      <c r="AO106" s="6">
        <v>52800000</v>
      </c>
    </row>
    <row r="107" spans="1:56" ht="15.75" customHeight="1" x14ac:dyDescent="0.25">
      <c r="A107" s="1">
        <v>44283</v>
      </c>
      <c r="B107" s="2">
        <f t="shared" si="0"/>
        <v>42</v>
      </c>
      <c r="C107" s="7"/>
      <c r="D107" s="2" t="e">
        <f t="shared" si="12"/>
        <v>#N/A</v>
      </c>
      <c r="E107" s="2" t="e">
        <f t="shared" si="22"/>
        <v>#N/A</v>
      </c>
      <c r="F107" s="2">
        <v>734599.07290643454</v>
      </c>
      <c r="G107" s="2">
        <f t="shared" si="23"/>
        <v>734599.07290643454</v>
      </c>
      <c r="H107" s="2">
        <f t="shared" si="13"/>
        <v>40710368.109853923</v>
      </c>
      <c r="I107" s="7"/>
      <c r="J107" s="2" t="e">
        <f t="shared" si="14"/>
        <v>#N/A</v>
      </c>
      <c r="K107" s="2" t="e">
        <f t="shared" si="24"/>
        <v>#N/A</v>
      </c>
      <c r="L107" s="2">
        <f t="array" ref="L107">IF(COUNT($C108)=0,IF(COUNT($C107)=1,I107,SUM(L106+LOOKUP(2,1/(ISNUMBER($K$1:$K$194)),$K$1:$K$194))),I107)</f>
        <v>701923.9999999993</v>
      </c>
      <c r="M107" s="8" t="e">
        <f t="shared" si="27"/>
        <v>#N/A</v>
      </c>
      <c r="N107" s="2" t="e">
        <f t="shared" si="15"/>
        <v>#N/A</v>
      </c>
      <c r="O107" s="2" t="e">
        <f t="shared" si="25"/>
        <v>#N/A</v>
      </c>
      <c r="P107" s="2">
        <v>736676.84827584028</v>
      </c>
      <c r="Q107" s="2">
        <f>IF(P107&gt;Graph!$G$1*1000,Graph!$G$1*1000,P107)</f>
        <v>736676.84827584028</v>
      </c>
      <c r="R107" s="2">
        <f t="shared" si="16"/>
        <v>41356209.826107264</v>
      </c>
      <c r="S107" s="2">
        <f t="shared" si="17"/>
        <v>734599.07290643454</v>
      </c>
      <c r="T107" s="2">
        <f t="shared" si="18"/>
        <v>3864.1428571428405</v>
      </c>
      <c r="U107" s="2">
        <f t="shared" si="19"/>
        <v>736676.84827584028</v>
      </c>
      <c r="V107" s="2">
        <f t="shared" si="28"/>
        <v>1376994</v>
      </c>
      <c r="W107" s="2">
        <f t="shared" si="20"/>
        <v>53437.714285714319</v>
      </c>
      <c r="X107" s="2">
        <f t="shared" si="6"/>
        <v>683239.13399012596</v>
      </c>
      <c r="Y107" s="2">
        <f t="shared" si="7"/>
        <v>39979215.826107278</v>
      </c>
      <c r="Z107" s="2" t="str">
        <f t="shared" si="8"/>
        <v>HERE</v>
      </c>
      <c r="AA107" s="2">
        <f>IF(Z107="HERE",Y107,AA106+Graph!$G$1*1000)</f>
        <v>39979215.826107278</v>
      </c>
      <c r="AB107" s="2">
        <f t="shared" si="21"/>
        <v>683239.13399012387</v>
      </c>
      <c r="AC107" s="2">
        <f t="shared" si="9"/>
        <v>1376994</v>
      </c>
      <c r="AD107" s="3">
        <f t="shared" si="10"/>
        <v>39979215.826107278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6"/>
        <v>23793061.794334516</v>
      </c>
      <c r="AH107" s="3" t="e">
        <f t="shared" si="3"/>
        <v>#N/A</v>
      </c>
      <c r="AM107" s="6">
        <v>14600000</v>
      </c>
      <c r="AN107" s="6">
        <v>31800000</v>
      </c>
      <c r="AO107" s="6">
        <v>52800000</v>
      </c>
    </row>
    <row r="108" spans="1:56" ht="15.75" customHeight="1" x14ac:dyDescent="0.25">
      <c r="A108" s="1">
        <v>44284</v>
      </c>
      <c r="B108" s="2">
        <f t="shared" si="0"/>
        <v>43</v>
      </c>
      <c r="C108" s="7"/>
      <c r="D108" s="2" t="e">
        <f t="shared" si="12"/>
        <v>#N/A</v>
      </c>
      <c r="E108" s="2" t="e">
        <f t="shared" si="22"/>
        <v>#N/A</v>
      </c>
      <c r="F108" s="2">
        <v>740920.72674179077</v>
      </c>
      <c r="G108" s="2">
        <f t="shared" si="23"/>
        <v>740920.72674179077</v>
      </c>
      <c r="H108" s="2">
        <f t="shared" si="13"/>
        <v>41451288.836595714</v>
      </c>
      <c r="I108" s="7"/>
      <c r="J108" s="2" t="e">
        <f t="shared" si="14"/>
        <v>#N/A</v>
      </c>
      <c r="K108" s="2" t="e">
        <f t="shared" si="24"/>
        <v>#N/A</v>
      </c>
      <c r="L108" s="2">
        <f t="array" ref="L108">IF(COUNT($C109)=0,IF(COUNT($C108)=1,I108,SUM(L107+LOOKUP(2,1/(ISNUMBER($K$1:$K$194)),$K$1:$K$194))),I108)</f>
        <v>705788.14285714214</v>
      </c>
      <c r="M108" s="8" t="e">
        <f t="shared" si="27"/>
        <v>#N/A</v>
      </c>
      <c r="N108" s="2" t="e">
        <f t="shared" si="15"/>
        <v>#N/A</v>
      </c>
      <c r="O108" s="2" t="e">
        <f t="shared" si="25"/>
        <v>#N/A</v>
      </c>
      <c r="P108" s="2">
        <v>742976.49845176935</v>
      </c>
      <c r="Q108" s="2">
        <f>IF(P108&gt;Graph!$G$1*1000,Graph!$G$1*1000,P108)</f>
        <v>742976.49845176935</v>
      </c>
      <c r="R108" s="2">
        <f t="shared" si="16"/>
        <v>42099186.324559033</v>
      </c>
      <c r="S108" s="2">
        <f t="shared" si="17"/>
        <v>740920.72674179077</v>
      </c>
      <c r="T108" s="2">
        <f t="shared" si="18"/>
        <v>3864.1428571428405</v>
      </c>
      <c r="U108" s="2">
        <f t="shared" si="19"/>
        <v>742976.49845176935</v>
      </c>
      <c r="V108" s="2">
        <f t="shared" si="28"/>
        <v>1508825.75</v>
      </c>
      <c r="W108" s="2">
        <f t="shared" si="20"/>
        <v>131831.75</v>
      </c>
      <c r="X108" s="2">
        <f t="shared" si="6"/>
        <v>611144.74845176935</v>
      </c>
      <c r="Y108" s="2">
        <f t="shared" si="7"/>
        <v>40590360.574559048</v>
      </c>
      <c r="Z108" s="2" t="str">
        <f t="shared" si="8"/>
        <v>HERE</v>
      </c>
      <c r="AA108" s="2">
        <f>IF(Z108="HERE",Y108,AA107+Graph!$G$1*1000)</f>
        <v>40590360.574559048</v>
      </c>
      <c r="AB108" s="2">
        <f t="shared" si="21"/>
        <v>611144.74845176935</v>
      </c>
      <c r="AC108" s="2">
        <f t="shared" si="9"/>
        <v>1508825.75</v>
      </c>
      <c r="AD108" s="3">
        <f t="shared" si="10"/>
        <v>40590360.574559048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6"/>
        <v>24331425.683187425</v>
      </c>
      <c r="AH108" s="3" t="e">
        <f t="shared" si="3"/>
        <v>#N/A</v>
      </c>
      <c r="AM108" s="6">
        <v>14600000</v>
      </c>
      <c r="AN108" s="6">
        <v>31800000</v>
      </c>
      <c r="AO108" s="6">
        <v>52800000</v>
      </c>
    </row>
    <row r="109" spans="1:56" ht="15.75" customHeight="1" x14ac:dyDescent="0.25">
      <c r="A109" s="1">
        <v>44285</v>
      </c>
      <c r="B109" s="2">
        <f t="shared" si="0"/>
        <v>44</v>
      </c>
      <c r="C109" s="7"/>
      <c r="D109" s="2" t="e">
        <f t="shared" si="12"/>
        <v>#N/A</v>
      </c>
      <c r="E109" s="2" t="e">
        <f t="shared" si="22"/>
        <v>#N/A</v>
      </c>
      <c r="F109" s="2">
        <v>747242.3805770874</v>
      </c>
      <c r="G109" s="2">
        <f t="shared" si="23"/>
        <v>747242.3805770874</v>
      </c>
      <c r="H109" s="2">
        <f t="shared" si="13"/>
        <v>42198531.217172801</v>
      </c>
      <c r="I109" s="7"/>
      <c r="J109" s="2" t="e">
        <f t="shared" si="14"/>
        <v>#N/A</v>
      </c>
      <c r="K109" s="2" t="e">
        <f t="shared" si="24"/>
        <v>#N/A</v>
      </c>
      <c r="L109" s="2">
        <f t="array" ref="L109">IF(COUNT($C110)=0,IF(COUNT($C109)=1,I109,SUM(L108+LOOKUP(2,1/(ISNUMBER($K$1:$K$194)),$K$1:$K$194))),I109)</f>
        <v>709652.28571428498</v>
      </c>
      <c r="M109" s="8" t="e">
        <f t="shared" si="27"/>
        <v>#N/A</v>
      </c>
      <c r="N109" s="2" t="e">
        <f t="shared" si="15"/>
        <v>#N/A</v>
      </c>
      <c r="O109" s="2" t="e">
        <f t="shared" si="25"/>
        <v>#N/A</v>
      </c>
      <c r="P109" s="2">
        <v>749276.14862769842</v>
      </c>
      <c r="Q109" s="2">
        <f>IF(P109&gt;Graph!$G$1*1000,Graph!$G$1*1000,P109)</f>
        <v>749276.14862769842</v>
      </c>
      <c r="R109" s="2">
        <f t="shared" si="16"/>
        <v>42848462.473186731</v>
      </c>
      <c r="S109" s="2">
        <f t="shared" si="17"/>
        <v>747242.3805770874</v>
      </c>
      <c r="T109" s="2">
        <f t="shared" si="18"/>
        <v>3864.1428571428405</v>
      </c>
      <c r="U109" s="2">
        <f t="shared" si="19"/>
        <v>749276.14862769842</v>
      </c>
      <c r="V109" s="2">
        <f t="shared" si="28"/>
        <v>1640657.5</v>
      </c>
      <c r="W109" s="2">
        <f t="shared" si="20"/>
        <v>131831.75</v>
      </c>
      <c r="X109" s="2">
        <f t="shared" si="6"/>
        <v>617444.39862769842</v>
      </c>
      <c r="Y109" s="2">
        <f t="shared" si="7"/>
        <v>41207804.973186746</v>
      </c>
      <c r="Z109" s="2" t="str">
        <f t="shared" si="8"/>
        <v>HERE</v>
      </c>
      <c r="AA109" s="2">
        <f>IF(Z109="HERE",Y109,AA108+Graph!$G$1*1000)</f>
        <v>41207804.973186746</v>
      </c>
      <c r="AB109" s="2">
        <f t="shared" si="21"/>
        <v>617444.39862769842</v>
      </c>
      <c r="AC109" s="2">
        <f t="shared" si="9"/>
        <v>1640657.5</v>
      </c>
      <c r="AD109" s="3">
        <f t="shared" si="10"/>
        <v>41207804.973186746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6"/>
        <v>24875459.257198669</v>
      </c>
      <c r="AH109" s="3" t="e">
        <f t="shared" si="3"/>
        <v>#N/A</v>
      </c>
      <c r="AM109" s="6">
        <v>14600000</v>
      </c>
      <c r="AN109" s="6">
        <v>31800000</v>
      </c>
      <c r="AO109" s="6">
        <v>52800000</v>
      </c>
    </row>
    <row r="110" spans="1:56" ht="15.75" customHeight="1" x14ac:dyDescent="0.25">
      <c r="A110" s="1">
        <v>44286</v>
      </c>
      <c r="B110" s="2">
        <f t="shared" si="0"/>
        <v>45</v>
      </c>
      <c r="C110" s="7"/>
      <c r="D110" s="2" t="e">
        <f t="shared" si="12"/>
        <v>#N/A</v>
      </c>
      <c r="E110" s="2" t="e">
        <f t="shared" si="22"/>
        <v>#N/A</v>
      </c>
      <c r="F110" s="2">
        <v>753564.03441244364</v>
      </c>
      <c r="G110" s="2">
        <f t="shared" si="23"/>
        <v>753564.03441244364</v>
      </c>
      <c r="H110" s="2">
        <f t="shared" si="13"/>
        <v>42952095.251585245</v>
      </c>
      <c r="I110" s="7"/>
      <c r="J110" s="2" t="e">
        <f t="shared" si="14"/>
        <v>#N/A</v>
      </c>
      <c r="K110" s="2" t="e">
        <f t="shared" si="24"/>
        <v>#N/A</v>
      </c>
      <c r="L110" s="2">
        <f t="array" ref="L110">IF(COUNT($C111)=0,IF(COUNT($C110)=1,I110,SUM(L109+LOOKUP(2,1/(ISNUMBER($K$1:$K$194)),$K$1:$K$194))),I110)</f>
        <v>713516.42857142782</v>
      </c>
      <c r="M110" s="8" t="e">
        <f t="shared" si="27"/>
        <v>#N/A</v>
      </c>
      <c r="N110" s="2" t="e">
        <f t="shared" si="15"/>
        <v>#N/A</v>
      </c>
      <c r="O110" s="2" t="e">
        <f t="shared" si="25"/>
        <v>#N/A</v>
      </c>
      <c r="P110" s="2">
        <v>755575.79880362749</v>
      </c>
      <c r="Q110" s="2">
        <f>IF(P110&gt;Graph!$G$1*1000,Graph!$G$1*1000,P110)</f>
        <v>755575.79880362749</v>
      </c>
      <c r="R110" s="2">
        <f t="shared" si="16"/>
        <v>43604038.271990359</v>
      </c>
      <c r="S110" s="2">
        <f t="shared" si="17"/>
        <v>753564.03441244364</v>
      </c>
      <c r="T110" s="2">
        <f t="shared" si="18"/>
        <v>3864.1428571428405</v>
      </c>
      <c r="U110" s="2">
        <f t="shared" si="19"/>
        <v>755575.79880362749</v>
      </c>
      <c r="V110" s="2">
        <f t="shared" si="28"/>
        <v>1772489.25</v>
      </c>
      <c r="W110" s="2">
        <f t="shared" si="20"/>
        <v>131831.75</v>
      </c>
      <c r="X110" s="2">
        <f t="shared" si="6"/>
        <v>623744.04880362749</v>
      </c>
      <c r="Y110" s="2">
        <f t="shared" si="7"/>
        <v>41831549.021990374</v>
      </c>
      <c r="Z110" s="2" t="str">
        <f t="shared" si="8"/>
        <v>HERE</v>
      </c>
      <c r="AA110" s="2">
        <f>IF(Z110="HERE",Y110,AA109+Graph!$G$1*1000)</f>
        <v>41831549.021990374</v>
      </c>
      <c r="AB110" s="2">
        <f t="shared" si="21"/>
        <v>623744.04880362749</v>
      </c>
      <c r="AC110" s="2">
        <f t="shared" si="9"/>
        <v>1772489.25</v>
      </c>
      <c r="AD110" s="3">
        <f t="shared" si="10"/>
        <v>41831549.021990374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6"/>
        <v>25425162.516368251</v>
      </c>
      <c r="AH110" s="3" t="e">
        <f t="shared" si="3"/>
        <v>#N/A</v>
      </c>
      <c r="AM110" s="6">
        <v>14600000</v>
      </c>
      <c r="AN110" s="6">
        <v>31800000</v>
      </c>
      <c r="AO110" s="6">
        <v>52800000</v>
      </c>
    </row>
    <row r="111" spans="1:56" ht="15.75" customHeight="1" x14ac:dyDescent="0.25">
      <c r="A111" s="1">
        <v>44287</v>
      </c>
      <c r="B111" s="2">
        <f t="shared" si="0"/>
        <v>46</v>
      </c>
      <c r="C111" s="7"/>
      <c r="D111" s="2" t="e">
        <f t="shared" si="12"/>
        <v>#N/A</v>
      </c>
      <c r="E111" s="2" t="e">
        <f t="shared" si="22"/>
        <v>#N/A</v>
      </c>
      <c r="F111" s="2">
        <v>759885.68824774027</v>
      </c>
      <c r="G111" s="2">
        <f t="shared" si="23"/>
        <v>759885.68824774027</v>
      </c>
      <c r="H111" s="2">
        <f t="shared" si="13"/>
        <v>43711980.939832985</v>
      </c>
      <c r="I111" s="7"/>
      <c r="J111" s="2" t="e">
        <f t="shared" si="14"/>
        <v>#N/A</v>
      </c>
      <c r="K111" s="2" t="e">
        <f t="shared" si="24"/>
        <v>#N/A</v>
      </c>
      <c r="L111" s="2">
        <f t="array" ref="L111">IF(COUNT($C112)=0,IF(COUNT($C111)=1,I111,SUM(L110+LOOKUP(2,1/(ISNUMBER($K$1:$K$194)),$K$1:$K$194))),I111)</f>
        <v>717380.57142857066</v>
      </c>
      <c r="M111" s="8" t="e">
        <f t="shared" si="27"/>
        <v>#N/A</v>
      </c>
      <c r="N111" s="2" t="e">
        <f t="shared" si="15"/>
        <v>#N/A</v>
      </c>
      <c r="O111" s="2" t="e">
        <f t="shared" si="25"/>
        <v>#N/A</v>
      </c>
      <c r="P111" s="2">
        <v>761875.44897955656</v>
      </c>
      <c r="Q111" s="2">
        <f>IF(P111&gt;Graph!$G$1*1000,Graph!$G$1*1000,P111)</f>
        <v>761875.44897955656</v>
      </c>
      <c r="R111" s="2">
        <f t="shared" si="16"/>
        <v>44365913.720969915</v>
      </c>
      <c r="S111" s="2">
        <f t="shared" si="17"/>
        <v>759885.68824774027</v>
      </c>
      <c r="T111" s="2">
        <f t="shared" si="18"/>
        <v>3864.1428571428405</v>
      </c>
      <c r="U111" s="2">
        <f t="shared" si="19"/>
        <v>761875.44897955656</v>
      </c>
      <c r="V111" s="2">
        <f t="shared" si="28"/>
        <v>1904321</v>
      </c>
      <c r="W111" s="2">
        <f t="shared" si="20"/>
        <v>131831.75</v>
      </c>
      <c r="X111" s="2">
        <f t="shared" si="6"/>
        <v>630043.69897955656</v>
      </c>
      <c r="Y111" s="2">
        <f t="shared" si="7"/>
        <v>42461592.72096993</v>
      </c>
      <c r="Z111" s="2" t="str">
        <f t="shared" si="8"/>
        <v>HERE</v>
      </c>
      <c r="AA111" s="2">
        <f>IF(Z111="HERE",Y111,AA110+Graph!$G$1*1000)</f>
        <v>42461592.72096993</v>
      </c>
      <c r="AB111" s="2">
        <f t="shared" si="21"/>
        <v>630043.69897955656</v>
      </c>
      <c r="AC111" s="2">
        <f t="shared" si="9"/>
        <v>1904321</v>
      </c>
      <c r="AD111" s="3">
        <f t="shared" si="10"/>
        <v>42461592.72096993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6"/>
        <v>25980535.460696168</v>
      </c>
      <c r="AH111" s="3" t="e">
        <f t="shared" si="3"/>
        <v>#N/A</v>
      </c>
      <c r="AM111" s="6">
        <v>14600000</v>
      </c>
      <c r="AN111" s="6">
        <v>31800000</v>
      </c>
      <c r="AO111" s="6">
        <v>52800000</v>
      </c>
    </row>
    <row r="112" spans="1:56" ht="15.75" customHeight="1" x14ac:dyDescent="0.25">
      <c r="A112" s="1">
        <v>44288</v>
      </c>
      <c r="B112" s="2">
        <f t="shared" si="0"/>
        <v>47</v>
      </c>
      <c r="C112" s="7"/>
      <c r="D112" s="2" t="e">
        <f t="shared" si="12"/>
        <v>#N/A</v>
      </c>
      <c r="E112" s="2" t="e">
        <f t="shared" si="22"/>
        <v>#N/A</v>
      </c>
      <c r="F112" s="2">
        <v>766207.3420830965</v>
      </c>
      <c r="G112" s="2">
        <f t="shared" si="23"/>
        <v>766207.3420830965</v>
      </c>
      <c r="H112" s="2">
        <f t="shared" si="13"/>
        <v>44478188.281916082</v>
      </c>
      <c r="I112" s="7"/>
      <c r="J112" s="2" t="e">
        <f t="shared" si="14"/>
        <v>#N/A</v>
      </c>
      <c r="K112" s="2" t="e">
        <f t="shared" si="24"/>
        <v>#N/A</v>
      </c>
      <c r="L112" s="2">
        <f t="array" ref="L112">IF(COUNT($C113)=0,IF(COUNT($C112)=1,I112,SUM(L111+LOOKUP(2,1/(ISNUMBER($K$1:$K$194)),$K$1:$K$194))),I112)</f>
        <v>721244.7142857135</v>
      </c>
      <c r="M112" s="8" t="e">
        <f t="shared" si="27"/>
        <v>#N/A</v>
      </c>
      <c r="N112" s="2" t="e">
        <f t="shared" si="15"/>
        <v>#N/A</v>
      </c>
      <c r="O112" s="2" t="e">
        <f t="shared" si="25"/>
        <v>#N/A</v>
      </c>
      <c r="P112" s="2">
        <v>768175.09915548563</v>
      </c>
      <c r="Q112" s="2">
        <f>IF(P112&gt;Graph!$G$1*1000,Graph!$G$1*1000,P112)</f>
        <v>768175.09915548563</v>
      </c>
      <c r="R112" s="2">
        <f t="shared" si="16"/>
        <v>45134088.820125401</v>
      </c>
      <c r="S112" s="2">
        <f t="shared" si="17"/>
        <v>766207.3420830965</v>
      </c>
      <c r="T112" s="2">
        <f t="shared" si="18"/>
        <v>3864.1428571428405</v>
      </c>
      <c r="U112" s="2">
        <f t="shared" si="19"/>
        <v>768175.09915548563</v>
      </c>
      <c r="V112" s="2">
        <f t="shared" si="28"/>
        <v>2036152.75</v>
      </c>
      <c r="W112" s="2">
        <f t="shared" si="20"/>
        <v>131831.75</v>
      </c>
      <c r="X112" s="2">
        <f t="shared" si="6"/>
        <v>636343.34915548563</v>
      </c>
      <c r="Y112" s="2">
        <f t="shared" si="7"/>
        <v>43097936.070125416</v>
      </c>
      <c r="Z112" s="2" t="str">
        <f t="shared" si="8"/>
        <v>HERE</v>
      </c>
      <c r="AA112" s="2">
        <f>IF(Z112="HERE",Y112,AA111+Graph!$G$1*1000)</f>
        <v>43097936.070125416</v>
      </c>
      <c r="AB112" s="2">
        <f t="shared" si="21"/>
        <v>636343.34915548563</v>
      </c>
      <c r="AC112" s="2">
        <f t="shared" si="9"/>
        <v>2036152.75</v>
      </c>
      <c r="AD112" s="3">
        <f t="shared" si="10"/>
        <v>43097936.070125416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6"/>
        <v>26541578.090182424</v>
      </c>
      <c r="AH112" s="3" t="e">
        <f t="shared" si="3"/>
        <v>#N/A</v>
      </c>
      <c r="AM112" s="6">
        <v>14600000</v>
      </c>
      <c r="AN112" s="6">
        <v>31800000</v>
      </c>
      <c r="AO112" s="6">
        <v>52800000</v>
      </c>
    </row>
    <row r="113" spans="1:56" ht="15.75" customHeight="1" x14ac:dyDescent="0.25">
      <c r="A113" s="1">
        <v>44289</v>
      </c>
      <c r="B113" s="2">
        <f t="shared" si="0"/>
        <v>48</v>
      </c>
      <c r="C113" s="7"/>
      <c r="D113" s="2" t="e">
        <f t="shared" si="12"/>
        <v>#N/A</v>
      </c>
      <c r="E113" s="2" t="e">
        <f t="shared" si="22"/>
        <v>#N/A</v>
      </c>
      <c r="F113" s="2">
        <v>772528.99591839314</v>
      </c>
      <c r="G113" s="2">
        <f t="shared" si="23"/>
        <v>772528.99591839314</v>
      </c>
      <c r="H113" s="2">
        <f t="shared" si="13"/>
        <v>45250717.277834475</v>
      </c>
      <c r="I113" s="7"/>
      <c r="J113" s="2" t="e">
        <f t="shared" si="14"/>
        <v>#N/A</v>
      </c>
      <c r="K113" s="2" t="e">
        <f t="shared" si="24"/>
        <v>#N/A</v>
      </c>
      <c r="L113" s="2">
        <f t="array" ref="L113">IF(COUNT($C114)=0,IF(COUNT($C113)=1,I113,SUM(L112+LOOKUP(2,1/(ISNUMBER($K$1:$K$194)),$K$1:$K$194))),I113)</f>
        <v>725108.85714285634</v>
      </c>
      <c r="M113" s="8" t="e">
        <f t="shared" si="27"/>
        <v>#N/A</v>
      </c>
      <c r="N113" s="2" t="e">
        <f t="shared" si="15"/>
        <v>#N/A</v>
      </c>
      <c r="O113" s="2" t="e">
        <f t="shared" si="25"/>
        <v>#N/A</v>
      </c>
      <c r="P113" s="2">
        <v>774474.7493314147</v>
      </c>
      <c r="Q113" s="2">
        <f>IF(P113&gt;Graph!$G$1*1000,Graph!$G$1*1000,P113)</f>
        <v>774474.7493314147</v>
      </c>
      <c r="R113" s="2">
        <f t="shared" si="16"/>
        <v>45908563.569456816</v>
      </c>
      <c r="S113" s="2">
        <f t="shared" si="17"/>
        <v>772528.99591839314</v>
      </c>
      <c r="T113" s="2">
        <f t="shared" si="18"/>
        <v>3864.1428571428405</v>
      </c>
      <c r="U113" s="2">
        <f t="shared" si="19"/>
        <v>774474.7493314147</v>
      </c>
      <c r="V113" s="2">
        <f t="shared" si="28"/>
        <v>2167984.5</v>
      </c>
      <c r="W113" s="2">
        <f t="shared" si="20"/>
        <v>131831.75</v>
      </c>
      <c r="X113" s="2">
        <f t="shared" si="6"/>
        <v>642642.9993314147</v>
      </c>
      <c r="Y113" s="2">
        <f t="shared" si="7"/>
        <v>43740579.069456831</v>
      </c>
      <c r="Z113" s="2" t="str">
        <f t="shared" si="8"/>
        <v>HERE</v>
      </c>
      <c r="AA113" s="2">
        <f>IF(Z113="HERE",Y113,AA112+Graph!$G$1*1000)</f>
        <v>43740579.069456831</v>
      </c>
      <c r="AB113" s="2">
        <f t="shared" si="21"/>
        <v>642642.9993314147</v>
      </c>
      <c r="AC113" s="2">
        <f t="shared" si="9"/>
        <v>2167984.5</v>
      </c>
      <c r="AD113" s="3">
        <f t="shared" si="10"/>
        <v>43740579.069456831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6"/>
        <v>27108290.40482701</v>
      </c>
      <c r="AH113" s="3" t="e">
        <f t="shared" si="3"/>
        <v>#N/A</v>
      </c>
      <c r="AM113" s="6">
        <v>14600000</v>
      </c>
      <c r="AN113" s="6">
        <v>31800000</v>
      </c>
      <c r="AO113" s="6">
        <v>52800000</v>
      </c>
    </row>
    <row r="114" spans="1:56" ht="15.75" customHeight="1" x14ac:dyDescent="0.25">
      <c r="A114" s="1">
        <v>44290</v>
      </c>
      <c r="B114" s="2">
        <f t="shared" si="0"/>
        <v>49</v>
      </c>
      <c r="C114" s="7"/>
      <c r="D114" s="2" t="e">
        <f t="shared" si="12"/>
        <v>#N/A</v>
      </c>
      <c r="E114" s="2" t="e">
        <f t="shared" si="22"/>
        <v>#N/A</v>
      </c>
      <c r="F114" s="2">
        <v>778850.64975374937</v>
      </c>
      <c r="G114" s="2">
        <f t="shared" si="23"/>
        <v>778850.64975374937</v>
      </c>
      <c r="H114" s="2">
        <f t="shared" si="13"/>
        <v>46029567.927588224</v>
      </c>
      <c r="I114" s="7"/>
      <c r="J114" s="2" t="e">
        <f t="shared" si="14"/>
        <v>#N/A</v>
      </c>
      <c r="K114" s="2" t="e">
        <f t="shared" si="24"/>
        <v>#N/A</v>
      </c>
      <c r="L114" s="2">
        <f t="array" ref="L114">IF(COUNT($C115)=0,IF(COUNT($C114)=1,I114,SUM(L113+LOOKUP(2,1/(ISNUMBER($K$1:$K$194)),$K$1:$K$194))),I114)</f>
        <v>728972.99999999919</v>
      </c>
      <c r="M114" s="8" t="e">
        <f t="shared" si="27"/>
        <v>#N/A</v>
      </c>
      <c r="N114" s="2" t="e">
        <f t="shared" si="15"/>
        <v>#N/A</v>
      </c>
      <c r="O114" s="2" t="e">
        <f t="shared" si="25"/>
        <v>#N/A</v>
      </c>
      <c r="P114" s="2">
        <v>780774.39950734377</v>
      </c>
      <c r="Q114" s="2">
        <f>IF(P114&gt;Graph!$G$1*1000,Graph!$G$1*1000,P114)</f>
        <v>780774.39950734377</v>
      </c>
      <c r="R114" s="2">
        <f t="shared" si="16"/>
        <v>46689337.968964159</v>
      </c>
      <c r="S114" s="2">
        <f t="shared" si="17"/>
        <v>778850.64975374937</v>
      </c>
      <c r="T114" s="2">
        <f t="shared" si="18"/>
        <v>3864.1428571428405</v>
      </c>
      <c r="U114" s="2">
        <f t="shared" si="19"/>
        <v>780774.39950734377</v>
      </c>
      <c r="V114" s="2">
        <f t="shared" si="28"/>
        <v>2299816.25</v>
      </c>
      <c r="W114" s="2">
        <f t="shared" si="20"/>
        <v>131831.75</v>
      </c>
      <c r="X114" s="2">
        <f t="shared" si="6"/>
        <v>648942.64950734377</v>
      </c>
      <c r="Y114" s="2">
        <f t="shared" si="7"/>
        <v>44389521.718964174</v>
      </c>
      <c r="Z114" s="2" t="str">
        <f t="shared" si="8"/>
        <v>HERE</v>
      </c>
      <c r="AA114" s="2">
        <f>IF(Z114="HERE",Y114,AA113+Graph!$G$1*1000)</f>
        <v>44389521.718964174</v>
      </c>
      <c r="AB114" s="2">
        <f t="shared" si="21"/>
        <v>648942.64950734377</v>
      </c>
      <c r="AC114" s="2">
        <f t="shared" si="9"/>
        <v>2299816.25</v>
      </c>
      <c r="AD114" s="3">
        <f t="shared" si="10"/>
        <v>44389521.718964174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6"/>
        <v>27680672.404629938</v>
      </c>
      <c r="AH114" s="3" t="e">
        <f t="shared" si="3"/>
        <v>#N/A</v>
      </c>
      <c r="AM114" s="6">
        <v>14600000</v>
      </c>
      <c r="AN114" s="6">
        <v>31800000</v>
      </c>
      <c r="AO114" s="6">
        <v>52800000</v>
      </c>
    </row>
    <row r="115" spans="1:56" ht="15.75" customHeight="1" x14ac:dyDescent="0.25">
      <c r="A115" s="1">
        <v>44291</v>
      </c>
      <c r="B115" s="2">
        <f t="shared" si="0"/>
        <v>50</v>
      </c>
      <c r="C115" s="7"/>
      <c r="D115" s="2" t="e">
        <f t="shared" si="12"/>
        <v>#N/A</v>
      </c>
      <c r="E115" s="2" t="e">
        <f t="shared" si="22"/>
        <v>#N/A</v>
      </c>
      <c r="F115" s="2">
        <v>785172.303589046</v>
      </c>
      <c r="G115" s="2">
        <f t="shared" si="23"/>
        <v>785172.303589046</v>
      </c>
      <c r="H115" s="2">
        <f t="shared" si="13"/>
        <v>46814740.23117727</v>
      </c>
      <c r="I115" s="7"/>
      <c r="J115" s="2" t="e">
        <f t="shared" si="14"/>
        <v>#N/A</v>
      </c>
      <c r="K115" s="2" t="e">
        <f t="shared" si="24"/>
        <v>#N/A</v>
      </c>
      <c r="L115" s="2">
        <f t="array" ref="L115">IF(COUNT($C116)=0,IF(COUNT($C115)=1,I115,SUM(L114+LOOKUP(2,1/(ISNUMBER($K$1:$K$194)),$K$1:$K$194))),I115)</f>
        <v>732837.14285714203</v>
      </c>
      <c r="M115" s="8" t="e">
        <f t="shared" si="27"/>
        <v>#N/A</v>
      </c>
      <c r="N115" s="2" t="e">
        <f t="shared" si="15"/>
        <v>#N/A</v>
      </c>
      <c r="O115" s="2" t="e">
        <f t="shared" si="25"/>
        <v>#N/A</v>
      </c>
      <c r="P115" s="2">
        <v>787074.04968327284</v>
      </c>
      <c r="Q115" s="2">
        <f>IF(P115&gt;Graph!$G$1*1000,Graph!$G$1*1000,P115)</f>
        <v>787074.04968327284</v>
      </c>
      <c r="R115" s="2">
        <f t="shared" si="16"/>
        <v>47476412.018647432</v>
      </c>
      <c r="S115" s="2">
        <f t="shared" si="17"/>
        <v>785172.303589046</v>
      </c>
      <c r="T115" s="2">
        <f t="shared" si="18"/>
        <v>3864.1428571428405</v>
      </c>
      <c r="U115" s="2">
        <f t="shared" si="19"/>
        <v>787074.04968327284</v>
      </c>
      <c r="V115" s="2">
        <f t="shared" si="28"/>
        <v>2431648</v>
      </c>
      <c r="W115" s="2">
        <f t="shared" si="20"/>
        <v>131831.75</v>
      </c>
      <c r="X115" s="2">
        <f t="shared" si="6"/>
        <v>655242.29968327284</v>
      </c>
      <c r="Y115" s="2">
        <f t="shared" si="7"/>
        <v>45044764.018647447</v>
      </c>
      <c r="Z115" s="2" t="str">
        <f t="shared" si="8"/>
        <v>HERE</v>
      </c>
      <c r="AA115" s="2">
        <f>IF(Z115="HERE",Y115,AA114+Graph!$G$1*1000)</f>
        <v>45044764.018647447</v>
      </c>
      <c r="AB115" s="2">
        <f t="shared" si="21"/>
        <v>655242.29968327284</v>
      </c>
      <c r="AC115" s="2">
        <f t="shared" si="9"/>
        <v>2431648</v>
      </c>
      <c r="AD115" s="3">
        <f t="shared" si="10"/>
        <v>45044764.018647447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6"/>
        <v>28258724.089591201</v>
      </c>
      <c r="AH115" s="3" t="e">
        <f t="shared" si="3"/>
        <v>#N/A</v>
      </c>
      <c r="AI115" s="16"/>
      <c r="AJ115" s="16"/>
      <c r="AK115" s="16"/>
      <c r="AL115" s="16"/>
      <c r="AM115" s="6">
        <v>14600000</v>
      </c>
      <c r="AN115" s="6">
        <v>31800000</v>
      </c>
      <c r="AO115" s="6">
        <v>52800000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5.75" customHeight="1" x14ac:dyDescent="0.25">
      <c r="A116" s="1">
        <v>44292</v>
      </c>
      <c r="B116" s="2">
        <f t="shared" si="0"/>
        <v>51</v>
      </c>
      <c r="C116" s="7"/>
      <c r="D116" s="2" t="e">
        <f t="shared" si="12"/>
        <v>#N/A</v>
      </c>
      <c r="E116" s="2" t="e">
        <f t="shared" si="22"/>
        <v>#N/A</v>
      </c>
      <c r="F116" s="2">
        <v>791493.95742440224</v>
      </c>
      <c r="G116" s="2">
        <f t="shared" si="23"/>
        <v>791493.95742440224</v>
      </c>
      <c r="H116" s="2">
        <f t="shared" si="13"/>
        <v>47606234.188601673</v>
      </c>
      <c r="I116" s="7"/>
      <c r="J116" s="2" t="e">
        <f t="shared" si="14"/>
        <v>#N/A</v>
      </c>
      <c r="K116" s="2" t="e">
        <f t="shared" si="24"/>
        <v>#N/A</v>
      </c>
      <c r="L116" s="2">
        <f t="array" ref="L116">IF(COUNT($C117)=0,IF(COUNT($C116)=1,I116,SUM(L115+LOOKUP(2,1/(ISNUMBER($K$1:$K$194)),$K$1:$K$194))),I116)</f>
        <v>736701.28571428487</v>
      </c>
      <c r="M116" s="8" t="e">
        <f t="shared" si="27"/>
        <v>#N/A</v>
      </c>
      <c r="N116" s="2" t="e">
        <f t="shared" si="15"/>
        <v>#N/A</v>
      </c>
      <c r="O116" s="2" t="e">
        <f t="shared" si="25"/>
        <v>#N/A</v>
      </c>
      <c r="P116" s="2">
        <v>793373.69985920191</v>
      </c>
      <c r="Q116" s="2">
        <f>IF(P116&gt;Graph!$G$1*1000,Graph!$G$1*1000,P116)</f>
        <v>793373.69985920191</v>
      </c>
      <c r="R116" s="2">
        <f t="shared" si="16"/>
        <v>48269785.718506634</v>
      </c>
      <c r="S116" s="2">
        <f t="shared" si="17"/>
        <v>791493.95742440224</v>
      </c>
      <c r="T116" s="2">
        <f t="shared" si="18"/>
        <v>3864.1428571428405</v>
      </c>
      <c r="U116" s="2">
        <f t="shared" si="19"/>
        <v>793373.69985920191</v>
      </c>
      <c r="V116" s="2">
        <f t="shared" si="28"/>
        <v>2639309</v>
      </c>
      <c r="W116" s="2">
        <f t="shared" si="20"/>
        <v>207661</v>
      </c>
      <c r="X116" s="2">
        <f t="shared" si="6"/>
        <v>585712.69985920191</v>
      </c>
      <c r="Y116" s="2">
        <f t="shared" si="7"/>
        <v>45630476.718506649</v>
      </c>
      <c r="Z116" s="2" t="str">
        <f t="shared" si="8"/>
        <v>HERE</v>
      </c>
      <c r="AA116" s="2">
        <f>IF(Z116="HERE",Y116,AA115+Graph!$G$1*1000)</f>
        <v>45630476.718506649</v>
      </c>
      <c r="AB116" s="2">
        <f t="shared" si="21"/>
        <v>585712.69985920191</v>
      </c>
      <c r="AC116" s="2">
        <f t="shared" si="9"/>
        <v>2639309</v>
      </c>
      <c r="AD116" s="3">
        <f t="shared" si="10"/>
        <v>45630476.718506649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6"/>
        <v>28842445.459710795</v>
      </c>
      <c r="AH116" s="3" t="e">
        <f t="shared" si="3"/>
        <v>#N/A</v>
      </c>
      <c r="AM116" s="6">
        <v>14600000</v>
      </c>
      <c r="AN116" s="6">
        <v>31800000</v>
      </c>
      <c r="AO116" s="6">
        <v>52800000</v>
      </c>
    </row>
    <row r="117" spans="1:56" ht="15.75" customHeight="1" x14ac:dyDescent="0.25">
      <c r="A117" s="1">
        <v>44293</v>
      </c>
      <c r="B117" s="2">
        <f t="shared" si="0"/>
        <v>52</v>
      </c>
      <c r="C117" s="7"/>
      <c r="D117" s="2" t="e">
        <f t="shared" si="12"/>
        <v>#N/A</v>
      </c>
      <c r="E117" s="2" t="e">
        <f t="shared" si="22"/>
        <v>#N/A</v>
      </c>
      <c r="F117" s="2">
        <v>797815.61125969887</v>
      </c>
      <c r="G117" s="2">
        <f t="shared" si="23"/>
        <v>796135.85714285716</v>
      </c>
      <c r="H117" s="2">
        <f t="shared" si="13"/>
        <v>48402370.045744531</v>
      </c>
      <c r="I117" s="7"/>
      <c r="J117" s="2" t="e">
        <f t="shared" si="14"/>
        <v>#N/A</v>
      </c>
      <c r="K117" s="2" t="e">
        <f t="shared" si="24"/>
        <v>#N/A</v>
      </c>
      <c r="L117" s="2">
        <f t="array" ref="L117">IF(COUNT($C118)=0,IF(COUNT($C117)=1,I117,SUM(L116+LOOKUP(2,1/(ISNUMBER($K$1:$K$194)),$K$1:$K$194))),I117)</f>
        <v>740565.42857142771</v>
      </c>
      <c r="M117" s="8" t="e">
        <f t="shared" si="27"/>
        <v>#N/A</v>
      </c>
      <c r="N117" s="2" t="e">
        <f t="shared" si="15"/>
        <v>#N/A</v>
      </c>
      <c r="O117" s="2" t="e">
        <f t="shared" si="25"/>
        <v>#N/A</v>
      </c>
      <c r="P117" s="2">
        <v>799673.35003513098</v>
      </c>
      <c r="Q117" s="2">
        <f>IF(P117&gt;Graph!$G$1*1000,Graph!$G$1*1000,P117)</f>
        <v>799673.35003513098</v>
      </c>
      <c r="R117" s="2">
        <f t="shared" si="16"/>
        <v>49069459.068541765</v>
      </c>
      <c r="S117" s="2">
        <f t="shared" si="17"/>
        <v>796135.85714285821</v>
      </c>
      <c r="T117" s="2">
        <f t="shared" si="18"/>
        <v>3864.1428571428405</v>
      </c>
      <c r="U117" s="2">
        <f t="shared" si="19"/>
        <v>799673.35003513098</v>
      </c>
      <c r="V117" s="2">
        <f t="shared" si="28"/>
        <v>2918252</v>
      </c>
      <c r="W117" s="2">
        <f t="shared" si="20"/>
        <v>278943</v>
      </c>
      <c r="X117" s="2">
        <f t="shared" si="6"/>
        <v>520730.35003513098</v>
      </c>
      <c r="Y117" s="2">
        <f t="shared" si="7"/>
        <v>46151207.06854178</v>
      </c>
      <c r="Z117" s="2" t="str">
        <f t="shared" si="8"/>
        <v>HERE</v>
      </c>
      <c r="AA117" s="2">
        <f>IF(Z117="HERE",Y117,AA116+Graph!$G$1*1000)</f>
        <v>46151207.06854178</v>
      </c>
      <c r="AB117" s="2">
        <f t="shared" si="21"/>
        <v>520730.35003513098</v>
      </c>
      <c r="AC117" s="2">
        <f t="shared" si="9"/>
        <v>2918252</v>
      </c>
      <c r="AD117" s="3">
        <f t="shared" si="10"/>
        <v>46151207.06854178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6"/>
        <v>29431836.514988732</v>
      </c>
      <c r="AH117" s="3" t="e">
        <f t="shared" si="3"/>
        <v>#N/A</v>
      </c>
      <c r="AM117" s="6">
        <v>14600000</v>
      </c>
      <c r="AN117" s="6">
        <v>31800000</v>
      </c>
      <c r="AO117" s="6">
        <v>52800000</v>
      </c>
    </row>
    <row r="118" spans="1:56" ht="15.75" customHeight="1" x14ac:dyDescent="0.25">
      <c r="A118" s="1">
        <v>44294</v>
      </c>
      <c r="B118" s="2">
        <f t="shared" si="0"/>
        <v>53</v>
      </c>
      <c r="C118" s="7"/>
      <c r="D118" s="2" t="e">
        <f t="shared" si="12"/>
        <v>#N/A</v>
      </c>
      <c r="E118" s="2" t="e">
        <f t="shared" si="22"/>
        <v>#N/A</v>
      </c>
      <c r="F118" s="2">
        <v>804137.2650950551</v>
      </c>
      <c r="G118" s="2">
        <f t="shared" si="23"/>
        <v>796135.85714285716</v>
      </c>
      <c r="H118" s="2">
        <f t="shared" si="13"/>
        <v>49198505.902887389</v>
      </c>
      <c r="I118" s="7"/>
      <c r="J118" s="2" t="e">
        <f t="shared" si="14"/>
        <v>#N/A</v>
      </c>
      <c r="K118" s="2" t="e">
        <f t="shared" si="24"/>
        <v>#N/A</v>
      </c>
      <c r="L118" s="2">
        <f t="array" ref="L118">IF(COUNT($C119)=0,IF(COUNT($C118)=1,I118,SUM(L117+LOOKUP(2,1/(ISNUMBER($K$1:$K$194)),$K$1:$K$194))),I118)</f>
        <v>744429.57142857055</v>
      </c>
      <c r="M118" s="8" t="e">
        <f t="shared" si="27"/>
        <v>#N/A</v>
      </c>
      <c r="N118" s="2" t="e">
        <f t="shared" si="15"/>
        <v>#N/A</v>
      </c>
      <c r="O118" s="2" t="e">
        <f t="shared" si="25"/>
        <v>#N/A</v>
      </c>
      <c r="P118" s="2">
        <v>805973.00021106005</v>
      </c>
      <c r="Q118" s="2">
        <f>IF(P118&gt;Graph!$G$1*1000,Graph!$G$1*1000,P118)</f>
        <v>800000</v>
      </c>
      <c r="R118" s="2">
        <f t="shared" si="16"/>
        <v>49869459.068541765</v>
      </c>
      <c r="S118" s="2">
        <f t="shared" si="17"/>
        <v>796135.85714285821</v>
      </c>
      <c r="T118" s="2">
        <f t="shared" si="18"/>
        <v>3864.1428571428405</v>
      </c>
      <c r="U118" s="2">
        <f t="shared" si="19"/>
        <v>800000</v>
      </c>
      <c r="V118" s="2">
        <f t="shared" si="28"/>
        <v>3234946</v>
      </c>
      <c r="W118" s="2">
        <f t="shared" si="20"/>
        <v>316694</v>
      </c>
      <c r="X118" s="2">
        <f t="shared" si="6"/>
        <v>483306</v>
      </c>
      <c r="Y118" s="2">
        <f t="shared" si="7"/>
        <v>46634513.06854178</v>
      </c>
      <c r="Z118" s="2" t="str">
        <f t="shared" si="8"/>
        <v>HERE</v>
      </c>
      <c r="AA118" s="2">
        <f>IF(Z118="HERE",Y118,AA117+Graph!$G$1*1000)</f>
        <v>46634513.06854178</v>
      </c>
      <c r="AB118" s="2">
        <f t="shared" si="21"/>
        <v>483306</v>
      </c>
      <c r="AC118" s="2">
        <f t="shared" si="9"/>
        <v>3234946</v>
      </c>
      <c r="AD118" s="3">
        <f t="shared" si="10"/>
        <v>46634513.06854178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6"/>
        <v>30026897.255425002</v>
      </c>
      <c r="AH118" s="3" t="e">
        <f t="shared" si="3"/>
        <v>#N/A</v>
      </c>
      <c r="AM118" s="6">
        <v>14600000</v>
      </c>
      <c r="AN118" s="6">
        <v>31800000</v>
      </c>
      <c r="AO118" s="6">
        <v>52800000</v>
      </c>
    </row>
    <row r="119" spans="1:56" ht="15.75" customHeight="1" x14ac:dyDescent="0.25">
      <c r="A119" s="1">
        <v>44295</v>
      </c>
      <c r="B119" s="2">
        <f t="shared" si="0"/>
        <v>54</v>
      </c>
      <c r="C119" s="7"/>
      <c r="D119" s="2" t="e">
        <f t="shared" si="12"/>
        <v>#N/A</v>
      </c>
      <c r="E119" s="2" t="e">
        <f t="shared" si="22"/>
        <v>#N/A</v>
      </c>
      <c r="F119" s="2">
        <v>810458.91893035173</v>
      </c>
      <c r="G119" s="2">
        <f t="shared" si="23"/>
        <v>796135.85714285716</v>
      </c>
      <c r="H119" s="2">
        <f t="shared" si="13"/>
        <v>49994641.760030247</v>
      </c>
      <c r="I119" s="7"/>
      <c r="J119" s="2" t="e">
        <f t="shared" si="14"/>
        <v>#N/A</v>
      </c>
      <c r="K119" s="2" t="e">
        <f t="shared" si="24"/>
        <v>#N/A</v>
      </c>
      <c r="L119" s="2">
        <f t="array" ref="L119">IF(COUNT($C120)=0,IF(COUNT($C119)=1,I119,SUM(L118+LOOKUP(2,1/(ISNUMBER($K$1:$K$194)),$K$1:$K$194))),I119)</f>
        <v>748293.71428571339</v>
      </c>
      <c r="M119" s="8" t="e">
        <f t="shared" si="27"/>
        <v>#N/A</v>
      </c>
      <c r="N119" s="2" t="e">
        <f t="shared" si="15"/>
        <v>#N/A</v>
      </c>
      <c r="O119" s="2" t="e">
        <f t="shared" si="25"/>
        <v>#N/A</v>
      </c>
      <c r="P119" s="2">
        <v>812272.65038704872</v>
      </c>
      <c r="Q119" s="2">
        <f>IF(P119&gt;Graph!$G$1*1000,Graph!$G$1*1000,P119)</f>
        <v>800000</v>
      </c>
      <c r="R119" s="2">
        <f t="shared" si="16"/>
        <v>50669459.068541765</v>
      </c>
      <c r="S119" s="2">
        <f t="shared" si="17"/>
        <v>796135.85714285821</v>
      </c>
      <c r="T119" s="2">
        <f t="shared" si="18"/>
        <v>3864.1428571428405</v>
      </c>
      <c r="U119" s="2">
        <f t="shared" si="19"/>
        <v>800000</v>
      </c>
      <c r="V119" s="2">
        <f t="shared" si="28"/>
        <v>3559179</v>
      </c>
      <c r="W119" s="2">
        <f t="shared" si="20"/>
        <v>324233</v>
      </c>
      <c r="X119" s="2">
        <f t="shared" si="6"/>
        <v>475767</v>
      </c>
      <c r="Y119" s="2">
        <f t="shared" si="7"/>
        <v>47110280.06854178</v>
      </c>
      <c r="Z119" s="2" t="str">
        <f t="shared" si="8"/>
        <v>HERE</v>
      </c>
      <c r="AA119" s="2">
        <f>IF(Z119="HERE",Y119,AA118+Graph!$G$1*1000)</f>
        <v>47110280.06854178</v>
      </c>
      <c r="AB119" s="2">
        <f t="shared" si="21"/>
        <v>475767</v>
      </c>
      <c r="AC119" s="2">
        <f t="shared" si="9"/>
        <v>3559179</v>
      </c>
      <c r="AD119" s="3">
        <f t="shared" si="10"/>
        <v>47110280.06854178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6"/>
        <v>30627627.681019612</v>
      </c>
      <c r="AH119" s="3" t="e">
        <f t="shared" si="3"/>
        <v>#N/A</v>
      </c>
      <c r="AM119" s="6">
        <v>14600000</v>
      </c>
      <c r="AN119" s="6">
        <v>31800000</v>
      </c>
      <c r="AO119" s="6">
        <v>52800000</v>
      </c>
    </row>
    <row r="120" spans="1:56" ht="15.75" customHeight="1" x14ac:dyDescent="0.25">
      <c r="A120" s="1">
        <v>44296</v>
      </c>
      <c r="B120" s="2">
        <f t="shared" si="0"/>
        <v>55</v>
      </c>
      <c r="C120" s="7"/>
      <c r="D120" s="2" t="e">
        <f t="shared" si="12"/>
        <v>#N/A</v>
      </c>
      <c r="E120" s="2" t="e">
        <f t="shared" si="22"/>
        <v>#N/A</v>
      </c>
      <c r="F120" s="2">
        <v>816780.57276570797</v>
      </c>
      <c r="G120" s="2">
        <f t="shared" si="23"/>
        <v>796135.85714285716</v>
      </c>
      <c r="H120" s="2">
        <f t="shared" si="13"/>
        <v>50790777.617173105</v>
      </c>
      <c r="I120" s="7"/>
      <c r="J120" s="2" t="e">
        <f t="shared" si="14"/>
        <v>#N/A</v>
      </c>
      <c r="K120" s="2" t="e">
        <f t="shared" si="24"/>
        <v>#N/A</v>
      </c>
      <c r="L120" s="2">
        <f t="array" ref="L120">IF(COUNT($C121)=0,IF(COUNT($C120)=1,I120,SUM(L119+LOOKUP(2,1/(ISNUMBER($K$1:$K$194)),$K$1:$K$194))),I120)</f>
        <v>752157.85714285623</v>
      </c>
      <c r="M120" s="8" t="e">
        <f t="shared" si="27"/>
        <v>#N/A</v>
      </c>
      <c r="N120" s="2" t="e">
        <f t="shared" si="15"/>
        <v>#N/A</v>
      </c>
      <c r="O120" s="2" t="e">
        <f t="shared" si="25"/>
        <v>#N/A</v>
      </c>
      <c r="P120" s="2">
        <v>818572.30056297779</v>
      </c>
      <c r="Q120" s="2">
        <f>IF(P120&gt;Graph!$G$1*1000,Graph!$G$1*1000,P120)</f>
        <v>800000</v>
      </c>
      <c r="R120" s="2">
        <f t="shared" si="16"/>
        <v>51469459.068541765</v>
      </c>
      <c r="S120" s="2">
        <f t="shared" si="17"/>
        <v>796135.85714285821</v>
      </c>
      <c r="T120" s="2">
        <f t="shared" si="18"/>
        <v>3864.1428571428405</v>
      </c>
      <c r="U120" s="2">
        <f t="shared" si="19"/>
        <v>800000</v>
      </c>
      <c r="V120" s="2">
        <f t="shared" si="28"/>
        <v>3837094</v>
      </c>
      <c r="W120" s="2">
        <f t="shared" si="20"/>
        <v>277915</v>
      </c>
      <c r="X120" s="2">
        <f t="shared" si="6"/>
        <v>522085</v>
      </c>
      <c r="Y120" s="2">
        <f t="shared" si="7"/>
        <v>47632365.06854178</v>
      </c>
      <c r="Z120" s="2" t="str">
        <f t="shared" si="8"/>
        <v>HERE</v>
      </c>
      <c r="AA120" s="2">
        <f>IF(Z120="HERE",Y120,AA119+Graph!$G$1*1000)</f>
        <v>47632365.06854178</v>
      </c>
      <c r="AB120" s="2">
        <f t="shared" si="21"/>
        <v>522085</v>
      </c>
      <c r="AC120" s="2">
        <f t="shared" si="9"/>
        <v>3837094</v>
      </c>
      <c r="AD120" s="3">
        <f t="shared" si="10"/>
        <v>47632365.06854178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6"/>
        <v>31234027.791772552</v>
      </c>
      <c r="AH120" s="3" t="e">
        <f t="shared" si="3"/>
        <v>#N/A</v>
      </c>
      <c r="AM120" s="6">
        <v>14600000</v>
      </c>
      <c r="AN120" s="6">
        <v>31800000</v>
      </c>
      <c r="AO120" s="6">
        <v>52800000</v>
      </c>
    </row>
    <row r="121" spans="1:56" ht="15.75" customHeight="1" x14ac:dyDescent="0.25">
      <c r="A121" s="1">
        <v>44297</v>
      </c>
      <c r="B121" s="2">
        <f t="shared" si="0"/>
        <v>56</v>
      </c>
      <c r="C121" s="7"/>
      <c r="D121" s="2" t="e">
        <f t="shared" si="12"/>
        <v>#N/A</v>
      </c>
      <c r="E121" s="2" t="e">
        <f t="shared" si="22"/>
        <v>#N/A</v>
      </c>
      <c r="F121" s="2">
        <v>823102.2266010046</v>
      </c>
      <c r="G121" s="2">
        <f t="shared" si="23"/>
        <v>796135.85714285716</v>
      </c>
      <c r="H121" s="2">
        <f t="shared" si="13"/>
        <v>51586913.474315964</v>
      </c>
      <c r="I121" s="7"/>
      <c r="J121" s="2" t="e">
        <f t="shared" si="14"/>
        <v>#N/A</v>
      </c>
      <c r="K121" s="2" t="e">
        <f t="shared" si="24"/>
        <v>#N/A</v>
      </c>
      <c r="L121" s="2">
        <f t="array" ref="L121">IF(COUNT($C122)=0,IF(COUNT($C121)=1,I121,SUM(L120+LOOKUP(2,1/(ISNUMBER($K$1:$K$194)),$K$1:$K$194))),I121)</f>
        <v>756021.99999999907</v>
      </c>
      <c r="M121" s="8" t="e">
        <f t="shared" si="27"/>
        <v>#N/A</v>
      </c>
      <c r="N121" s="2" t="e">
        <f t="shared" si="15"/>
        <v>#N/A</v>
      </c>
      <c r="O121" s="2" t="e">
        <f t="shared" si="25"/>
        <v>#N/A</v>
      </c>
      <c r="P121" s="2">
        <v>824871.95073890686</v>
      </c>
      <c r="Q121" s="2">
        <f>IF(P121&gt;Graph!$G$1*1000,Graph!$G$1*1000,P121)</f>
        <v>800000</v>
      </c>
      <c r="R121" s="2">
        <f t="shared" si="16"/>
        <v>52269459.068541765</v>
      </c>
      <c r="S121" s="2">
        <f t="shared" si="17"/>
        <v>796135.85714285821</v>
      </c>
      <c r="T121" s="2">
        <f t="shared" si="18"/>
        <v>3864.1428571428405</v>
      </c>
      <c r="U121" s="2">
        <f t="shared" si="19"/>
        <v>800000</v>
      </c>
      <c r="V121" s="2">
        <f t="shared" si="28"/>
        <v>4062501</v>
      </c>
      <c r="W121" s="2">
        <f t="shared" si="20"/>
        <v>225407</v>
      </c>
      <c r="X121" s="2">
        <f t="shared" si="6"/>
        <v>574593</v>
      </c>
      <c r="Y121" s="2">
        <f t="shared" si="7"/>
        <v>48206958.06854178</v>
      </c>
      <c r="Z121" s="2" t="str">
        <f t="shared" si="8"/>
        <v>HERE</v>
      </c>
      <c r="AA121" s="2">
        <f>IF(Z121="HERE",Y121,AA120+Graph!$G$1*1000)</f>
        <v>48206958.06854178</v>
      </c>
      <c r="AB121" s="2">
        <f t="shared" si="21"/>
        <v>574593</v>
      </c>
      <c r="AC121" s="2">
        <f t="shared" si="9"/>
        <v>4062501</v>
      </c>
      <c r="AD121" s="3">
        <f t="shared" si="10"/>
        <v>48206958.06854178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6"/>
        <v>31846097.58768383</v>
      </c>
      <c r="AH121" s="3" t="e">
        <f t="shared" si="3"/>
        <v>#N/A</v>
      </c>
      <c r="AM121" s="6">
        <v>14600000</v>
      </c>
      <c r="AN121" s="6">
        <v>31800000</v>
      </c>
      <c r="AO121" s="6">
        <v>52800000</v>
      </c>
    </row>
    <row r="122" spans="1:56" ht="15.75" customHeight="1" x14ac:dyDescent="0.25">
      <c r="A122" s="1">
        <v>44298</v>
      </c>
      <c r="B122" s="2">
        <f t="shared" si="0"/>
        <v>57</v>
      </c>
      <c r="C122" s="7"/>
      <c r="D122" s="2" t="e">
        <f t="shared" si="12"/>
        <v>#N/A</v>
      </c>
      <c r="E122" s="2" t="e">
        <f t="shared" si="22"/>
        <v>#N/A</v>
      </c>
      <c r="F122" s="2">
        <v>829423.88043636084</v>
      </c>
      <c r="G122" s="2">
        <f t="shared" si="23"/>
        <v>796135.85714285716</v>
      </c>
      <c r="H122" s="2">
        <f t="shared" si="13"/>
        <v>52383049.331458822</v>
      </c>
      <c r="I122" s="7"/>
      <c r="J122" s="2" t="e">
        <f t="shared" si="14"/>
        <v>#N/A</v>
      </c>
      <c r="K122" s="2" t="e">
        <f t="shared" si="24"/>
        <v>#N/A</v>
      </c>
      <c r="L122" s="2">
        <f t="array" ref="L122">IF(COUNT($C123)=0,IF(COUNT($C122)=1,I122,SUM(L121+LOOKUP(2,1/(ISNUMBER($K$1:$K$194)),$K$1:$K$194))),I122)</f>
        <v>759886.14285714191</v>
      </c>
      <c r="M122" s="8" t="e">
        <f t="shared" si="27"/>
        <v>#N/A</v>
      </c>
      <c r="N122" s="2" t="e">
        <f t="shared" si="15"/>
        <v>#N/A</v>
      </c>
      <c r="O122" s="2" t="e">
        <f t="shared" si="25"/>
        <v>#N/A</v>
      </c>
      <c r="P122" s="2">
        <v>831171.60091483593</v>
      </c>
      <c r="Q122" s="2">
        <f>IF(P122&gt;Graph!$G$1*1000,Graph!$G$1*1000,P122)</f>
        <v>800000</v>
      </c>
      <c r="R122" s="2">
        <f t="shared" si="16"/>
        <v>53069459.068541765</v>
      </c>
      <c r="S122" s="2">
        <f t="shared" si="17"/>
        <v>796135.85714285821</v>
      </c>
      <c r="T122" s="2">
        <f t="shared" si="18"/>
        <v>3864.1428571428405</v>
      </c>
      <c r="U122" s="2">
        <f t="shared" si="19"/>
        <v>800000</v>
      </c>
      <c r="V122" s="2">
        <f t="shared" si="28"/>
        <v>4266577</v>
      </c>
      <c r="W122" s="2">
        <f t="shared" si="20"/>
        <v>204076</v>
      </c>
      <c r="X122" s="2">
        <f t="shared" si="6"/>
        <v>595924</v>
      </c>
      <c r="Y122" s="2">
        <f t="shared" si="7"/>
        <v>48802882.06854178</v>
      </c>
      <c r="Z122" s="2" t="str">
        <f t="shared" si="8"/>
        <v>HERE</v>
      </c>
      <c r="AA122" s="2">
        <f>IF(Z122="HERE",Y122,AA121+Graph!$G$1*1000)</f>
        <v>48802882.06854178</v>
      </c>
      <c r="AB122" s="2">
        <f t="shared" si="21"/>
        <v>595924</v>
      </c>
      <c r="AC122" s="2">
        <f t="shared" si="9"/>
        <v>4266577</v>
      </c>
      <c r="AD122" s="3">
        <f t="shared" si="10"/>
        <v>48802882.06854178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6"/>
        <v>32429666.583039209</v>
      </c>
      <c r="AH122" s="3" t="e">
        <f t="shared" si="3"/>
        <v>#N/A</v>
      </c>
      <c r="AM122" s="6">
        <v>14600000</v>
      </c>
      <c r="AN122" s="6">
        <v>31800000</v>
      </c>
      <c r="AO122" s="6">
        <v>52800000</v>
      </c>
    </row>
    <row r="123" spans="1:56" ht="15.75" customHeight="1" x14ac:dyDescent="0.25">
      <c r="A123" s="1">
        <v>44299</v>
      </c>
      <c r="B123" s="2">
        <f t="shared" si="0"/>
        <v>58</v>
      </c>
      <c r="C123" s="7"/>
      <c r="D123" s="2" t="e">
        <f t="shared" si="12"/>
        <v>#N/A</v>
      </c>
      <c r="E123" s="2" t="e">
        <f t="shared" si="22"/>
        <v>#N/A</v>
      </c>
      <c r="F123" s="2">
        <v>835745.53427165747</v>
      </c>
      <c r="G123" s="2">
        <f t="shared" si="23"/>
        <v>796135.85714285716</v>
      </c>
      <c r="H123" s="2">
        <f t="shared" si="13"/>
        <v>53179185.18860168</v>
      </c>
      <c r="I123" s="7"/>
      <c r="J123" s="2" t="e">
        <f t="shared" si="14"/>
        <v>#N/A</v>
      </c>
      <c r="K123" s="2" t="e">
        <f t="shared" si="24"/>
        <v>#N/A</v>
      </c>
      <c r="L123" s="2">
        <f t="array" ref="L123">IF(COUNT($C124)=0,IF(COUNT($C123)=1,I123,SUM(L122+LOOKUP(2,1/(ISNUMBER($K$1:$K$194)),$K$1:$K$194))),I123)</f>
        <v>763750.28571428475</v>
      </c>
      <c r="M123" s="8" t="e">
        <f t="shared" si="27"/>
        <v>#N/A</v>
      </c>
      <c r="N123" s="2" t="e">
        <f t="shared" si="15"/>
        <v>#N/A</v>
      </c>
      <c r="O123" s="2" t="e">
        <f t="shared" si="25"/>
        <v>#N/A</v>
      </c>
      <c r="P123" s="2">
        <v>837471.251090765</v>
      </c>
      <c r="Q123" s="2">
        <f>IF(P123&gt;Graph!$G$1*1000,Graph!$G$1*1000,P123)</f>
        <v>800000</v>
      </c>
      <c r="R123" s="2">
        <f t="shared" si="16"/>
        <v>53869459.068541765</v>
      </c>
      <c r="S123" s="2">
        <f t="shared" si="17"/>
        <v>796135.85714285821</v>
      </c>
      <c r="T123" s="2">
        <f t="shared" si="18"/>
        <v>3864.1428571428405</v>
      </c>
      <c r="U123" s="2">
        <f t="shared" si="19"/>
        <v>800000</v>
      </c>
      <c r="V123" s="2">
        <f t="shared" si="28"/>
        <v>4609740</v>
      </c>
      <c r="W123" s="2">
        <f t="shared" si="20"/>
        <v>343163</v>
      </c>
      <c r="X123" s="2">
        <f t="shared" si="6"/>
        <v>456837</v>
      </c>
      <c r="Y123" s="2">
        <f t="shared" si="7"/>
        <v>49259719.06854178</v>
      </c>
      <c r="Z123" s="2" t="str">
        <f t="shared" si="8"/>
        <v>HERE</v>
      </c>
      <c r="AA123" s="2">
        <f>IF(Z123="HERE",Y123,AA122+Graph!$G$1*1000)</f>
        <v>49259719.06854178</v>
      </c>
      <c r="AB123" s="2">
        <f t="shared" si="21"/>
        <v>456837</v>
      </c>
      <c r="AC123" s="2">
        <f t="shared" si="9"/>
        <v>4609740</v>
      </c>
      <c r="AD123" s="3">
        <f t="shared" si="10"/>
        <v>49259719.06854178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6"/>
        <v>33018905.263552926</v>
      </c>
      <c r="AH123" s="3" t="e">
        <f t="shared" si="3"/>
        <v>#N/A</v>
      </c>
      <c r="AM123" s="6">
        <v>14600000</v>
      </c>
      <c r="AN123" s="6">
        <v>31800000</v>
      </c>
      <c r="AO123" s="6">
        <v>52800000</v>
      </c>
    </row>
    <row r="124" spans="1:56" ht="15.75" customHeight="1" x14ac:dyDescent="0.25">
      <c r="A124" s="1">
        <v>44300</v>
      </c>
      <c r="B124" s="2">
        <f t="shared" si="0"/>
        <v>59</v>
      </c>
      <c r="C124" s="7"/>
      <c r="D124" s="2" t="e">
        <f t="shared" si="12"/>
        <v>#N/A</v>
      </c>
      <c r="E124" s="2" t="e">
        <f t="shared" si="22"/>
        <v>#N/A</v>
      </c>
      <c r="F124" s="2">
        <v>842067.1881070137</v>
      </c>
      <c r="G124" s="2">
        <f t="shared" si="23"/>
        <v>796135.85714285716</v>
      </c>
      <c r="H124" s="2">
        <f t="shared" si="13"/>
        <v>53975321.045744538</v>
      </c>
      <c r="I124" s="7"/>
      <c r="J124" s="2" t="e">
        <f t="shared" si="14"/>
        <v>#N/A</v>
      </c>
      <c r="K124" s="2" t="e">
        <f t="shared" si="24"/>
        <v>#N/A</v>
      </c>
      <c r="L124" s="2">
        <f t="array" ref="L124">IF(COUNT($C125)=0,IF(COUNT($C124)=1,I124,SUM(L123+LOOKUP(2,1/(ISNUMBER($K$1:$K$194)),$K$1:$K$194))),I124)</f>
        <v>767614.42857142759</v>
      </c>
      <c r="M124" s="8" t="e">
        <f t="shared" si="27"/>
        <v>#N/A</v>
      </c>
      <c r="N124" s="2" t="e">
        <f t="shared" si="15"/>
        <v>#N/A</v>
      </c>
      <c r="O124" s="2" t="e">
        <f t="shared" si="25"/>
        <v>#N/A</v>
      </c>
      <c r="P124" s="2">
        <v>843770.90126669407</v>
      </c>
      <c r="Q124" s="2">
        <f>IF(P124&gt;Graph!$G$1*1000,Graph!$G$1*1000,P124)</f>
        <v>800000</v>
      </c>
      <c r="R124" s="2">
        <f t="shared" si="16"/>
        <v>54669459.068541765</v>
      </c>
      <c r="S124" s="2">
        <f t="shared" si="17"/>
        <v>796135.85714285821</v>
      </c>
      <c r="T124" s="2">
        <f t="shared" si="18"/>
        <v>3864.1428571428405</v>
      </c>
      <c r="U124" s="2">
        <f t="shared" si="19"/>
        <v>800000</v>
      </c>
      <c r="V124" s="2">
        <f t="shared" si="28"/>
        <v>4973248</v>
      </c>
      <c r="W124" s="2">
        <f t="shared" si="20"/>
        <v>363508</v>
      </c>
      <c r="X124" s="2">
        <f t="shared" si="6"/>
        <v>436492</v>
      </c>
      <c r="Y124" s="2">
        <f t="shared" si="7"/>
        <v>49696211.06854178</v>
      </c>
      <c r="Z124" s="2" t="str">
        <f t="shared" si="8"/>
        <v>HERE</v>
      </c>
      <c r="AA124" s="2">
        <f>IF(Z124="HERE",Y124,AA123+Graph!$G$1*1000)</f>
        <v>49696211.06854178</v>
      </c>
      <c r="AB124" s="2">
        <f t="shared" si="21"/>
        <v>436492</v>
      </c>
      <c r="AC124" s="2">
        <f t="shared" si="9"/>
        <v>4973248</v>
      </c>
      <c r="AD124" s="3">
        <f t="shared" si="10"/>
        <v>49696211.06854178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6"/>
        <v>33613813.629224978</v>
      </c>
      <c r="AH124" s="3" t="e">
        <f t="shared" si="3"/>
        <v>#N/A</v>
      </c>
      <c r="AM124" s="6">
        <v>14600000</v>
      </c>
      <c r="AN124" s="6">
        <v>31800000</v>
      </c>
      <c r="AO124" s="6">
        <v>52800000</v>
      </c>
    </row>
    <row r="125" spans="1:56" ht="15.75" customHeight="1" x14ac:dyDescent="0.25">
      <c r="A125" s="1">
        <v>44301</v>
      </c>
      <c r="B125" s="2">
        <f t="shared" si="0"/>
        <v>60</v>
      </c>
      <c r="C125" s="7"/>
      <c r="D125" s="2" t="e">
        <f t="shared" si="12"/>
        <v>#N/A</v>
      </c>
      <c r="E125" s="2" t="e">
        <f t="shared" si="22"/>
        <v>#N/A</v>
      </c>
      <c r="F125" s="2">
        <v>848388.84194231033</v>
      </c>
      <c r="G125" s="2">
        <f t="shared" si="23"/>
        <v>796135.85714285716</v>
      </c>
      <c r="H125" s="2">
        <f t="shared" si="13"/>
        <v>54771456.902887397</v>
      </c>
      <c r="I125" s="7"/>
      <c r="J125" s="2" t="e">
        <f t="shared" si="14"/>
        <v>#N/A</v>
      </c>
      <c r="K125" s="2" t="e">
        <f t="shared" si="24"/>
        <v>#N/A</v>
      </c>
      <c r="L125" s="2">
        <f t="array" ref="L125">IF(COUNT($C126)=0,IF(COUNT($C125)=1,I125,SUM(L124+LOOKUP(2,1/(ISNUMBER($K$1:$K$194)),$K$1:$K$194))),I125)</f>
        <v>771478.57142857043</v>
      </c>
      <c r="M125" s="8" t="e">
        <f t="shared" si="27"/>
        <v>#N/A</v>
      </c>
      <c r="N125" s="2" t="e">
        <f t="shared" si="15"/>
        <v>#N/A</v>
      </c>
      <c r="O125" s="2" t="e">
        <f t="shared" si="25"/>
        <v>#N/A</v>
      </c>
      <c r="P125" s="2">
        <v>850070.55144262314</v>
      </c>
      <c r="Q125" s="2">
        <f>IF(P125&gt;Graph!$G$1*1000,Graph!$G$1*1000,P125)</f>
        <v>800000</v>
      </c>
      <c r="R125" s="2">
        <f t="shared" si="16"/>
        <v>55469459.068541765</v>
      </c>
      <c r="S125" s="2">
        <f t="shared" si="17"/>
        <v>796135.85714285821</v>
      </c>
      <c r="T125" s="2">
        <f t="shared" si="18"/>
        <v>3864.1428571428405</v>
      </c>
      <c r="U125" s="2">
        <f t="shared" si="19"/>
        <v>800000</v>
      </c>
      <c r="V125" s="2">
        <f t="shared" si="28"/>
        <v>5383103</v>
      </c>
      <c r="W125" s="2">
        <f t="shared" si="20"/>
        <v>409855</v>
      </c>
      <c r="X125" s="2">
        <f t="shared" si="6"/>
        <v>390145</v>
      </c>
      <c r="Y125" s="2">
        <f t="shared" si="7"/>
        <v>50086356.06854178</v>
      </c>
      <c r="Z125" s="2" t="str">
        <f t="shared" si="8"/>
        <v>HERE</v>
      </c>
      <c r="AA125" s="2">
        <f>IF(Z125="HERE",Y125,AA124+Graph!$G$1*1000)</f>
        <v>50086356.06854178</v>
      </c>
      <c r="AB125" s="2">
        <f t="shared" si="21"/>
        <v>390145</v>
      </c>
      <c r="AC125" s="2">
        <f t="shared" si="9"/>
        <v>5383103</v>
      </c>
      <c r="AD125" s="3">
        <f t="shared" si="10"/>
        <v>50086356.06854178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6"/>
        <v>34214391.680055365</v>
      </c>
      <c r="AH125" s="3" t="e">
        <f t="shared" si="3"/>
        <v>#N/A</v>
      </c>
      <c r="AM125" s="6">
        <v>14600000</v>
      </c>
      <c r="AN125" s="6">
        <v>31800000</v>
      </c>
      <c r="AO125" s="6">
        <v>52800000</v>
      </c>
    </row>
    <row r="126" spans="1:56" ht="15.75" customHeight="1" x14ac:dyDescent="0.25">
      <c r="A126" s="1">
        <v>44302</v>
      </c>
      <c r="B126" s="2">
        <f t="shared" si="0"/>
        <v>61</v>
      </c>
      <c r="C126" s="7"/>
      <c r="D126" s="2" t="e">
        <f t="shared" si="12"/>
        <v>#N/A</v>
      </c>
      <c r="E126" s="2" t="e">
        <f t="shared" si="22"/>
        <v>#N/A</v>
      </c>
      <c r="F126" s="2">
        <v>854710.49577766657</v>
      </c>
      <c r="G126" s="2">
        <f t="shared" si="23"/>
        <v>796135.85714285716</v>
      </c>
      <c r="H126" s="2">
        <f t="shared" si="13"/>
        <v>55567592.760030255</v>
      </c>
      <c r="I126" s="7"/>
      <c r="J126" s="2" t="e">
        <f t="shared" si="14"/>
        <v>#N/A</v>
      </c>
      <c r="K126" s="2" t="e">
        <f t="shared" si="24"/>
        <v>#N/A</v>
      </c>
      <c r="L126" s="2">
        <f t="array" ref="L126">IF(COUNT($C127)=0,IF(COUNT($C126)=1,I126,SUM(L125+LOOKUP(2,1/(ISNUMBER($K$1:$K$194)),$K$1:$K$194))),I126)</f>
        <v>775342.71428571327</v>
      </c>
      <c r="M126" s="8" t="e">
        <f t="shared" si="27"/>
        <v>#N/A</v>
      </c>
      <c r="N126" s="2" t="e">
        <f t="shared" si="15"/>
        <v>#N/A</v>
      </c>
      <c r="O126" s="2" t="e">
        <f t="shared" si="25"/>
        <v>#N/A</v>
      </c>
      <c r="P126" s="2">
        <v>856370.20161855221</v>
      </c>
      <c r="Q126" s="2">
        <f>IF(P126&gt;Graph!$G$1*1000,Graph!$G$1*1000,P126)</f>
        <v>800000</v>
      </c>
      <c r="R126" s="2">
        <f t="shared" si="16"/>
        <v>56269459.068541765</v>
      </c>
      <c r="S126" s="2">
        <f t="shared" si="17"/>
        <v>796135.85714285821</v>
      </c>
      <c r="T126" s="2">
        <f t="shared" si="18"/>
        <v>3864.1428571428405</v>
      </c>
      <c r="U126" s="2">
        <f t="shared" si="19"/>
        <v>800000</v>
      </c>
      <c r="V126" s="2">
        <f t="shared" si="28"/>
        <v>5861351</v>
      </c>
      <c r="W126" s="2">
        <f t="shared" si="20"/>
        <v>478248</v>
      </c>
      <c r="X126" s="2">
        <f t="shared" si="6"/>
        <v>321752</v>
      </c>
      <c r="Y126" s="2">
        <f t="shared" si="7"/>
        <v>50408108.06854178</v>
      </c>
      <c r="Z126" s="2" t="str">
        <f t="shared" si="8"/>
        <v>HERE</v>
      </c>
      <c r="AA126" s="2">
        <f>IF(Z126="HERE",Y126,AA125+Graph!$G$1*1000)</f>
        <v>50408108.06854178</v>
      </c>
      <c r="AB126" s="2">
        <f t="shared" si="21"/>
        <v>321752</v>
      </c>
      <c r="AC126" s="2">
        <f t="shared" si="9"/>
        <v>5861351</v>
      </c>
      <c r="AD126" s="3">
        <f t="shared" si="10"/>
        <v>50408108.06854178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6"/>
        <v>34820639.416044094</v>
      </c>
      <c r="AH126" s="3" t="e">
        <f t="shared" si="3"/>
        <v>#N/A</v>
      </c>
      <c r="AM126" s="6">
        <v>14600000</v>
      </c>
      <c r="AN126" s="6">
        <v>31800000</v>
      </c>
      <c r="AO126" s="6">
        <v>52800000</v>
      </c>
    </row>
    <row r="127" spans="1:56" ht="15.75" customHeight="1" x14ac:dyDescent="0.25">
      <c r="A127" s="1">
        <v>44303</v>
      </c>
      <c r="B127" s="2">
        <f t="shared" si="0"/>
        <v>62</v>
      </c>
      <c r="C127" s="7"/>
      <c r="D127" s="2" t="e">
        <f t="shared" si="12"/>
        <v>#N/A</v>
      </c>
      <c r="E127" s="2" t="e">
        <f t="shared" si="22"/>
        <v>#N/A</v>
      </c>
      <c r="F127" s="2">
        <v>861032.1496129632</v>
      </c>
      <c r="G127" s="2">
        <f t="shared" si="23"/>
        <v>796135.85714285716</v>
      </c>
      <c r="H127" s="2">
        <f t="shared" si="13"/>
        <v>56363728.617173113</v>
      </c>
      <c r="I127" s="7"/>
      <c r="J127" s="2" t="e">
        <f t="shared" si="14"/>
        <v>#N/A</v>
      </c>
      <c r="K127" s="2" t="e">
        <f t="shared" si="24"/>
        <v>#N/A</v>
      </c>
      <c r="L127" s="2">
        <f t="array" ref="L127">IF(COUNT($C128)=0,IF(COUNT($C127)=1,I127,SUM(L126+LOOKUP(2,1/(ISNUMBER($K$1:$K$194)),$K$1:$K$194))),I127)</f>
        <v>779206.85714285611</v>
      </c>
      <c r="M127" s="8" t="e">
        <f t="shared" si="27"/>
        <v>#N/A</v>
      </c>
      <c r="N127" s="2" t="e">
        <f t="shared" si="15"/>
        <v>#N/A</v>
      </c>
      <c r="O127" s="2" t="e">
        <f t="shared" si="25"/>
        <v>#N/A</v>
      </c>
      <c r="P127" s="2">
        <v>862669.85179448128</v>
      </c>
      <c r="Q127" s="2">
        <f>IF(P127&gt;Graph!$G$1*1000,Graph!$G$1*1000,P127)</f>
        <v>800000</v>
      </c>
      <c r="R127" s="2">
        <f t="shared" si="16"/>
        <v>57069459.068541765</v>
      </c>
      <c r="S127" s="2">
        <f t="shared" si="17"/>
        <v>796135.85714285821</v>
      </c>
      <c r="T127" s="2">
        <f t="shared" si="18"/>
        <v>3864.1428571428405</v>
      </c>
      <c r="U127" s="2">
        <f t="shared" si="19"/>
        <v>800000</v>
      </c>
      <c r="V127" s="2">
        <f t="shared" si="28"/>
        <v>6353321</v>
      </c>
      <c r="W127" s="2">
        <f t="shared" si="20"/>
        <v>491970</v>
      </c>
      <c r="X127" s="2">
        <f t="shared" si="6"/>
        <v>308030</v>
      </c>
      <c r="Y127" s="2">
        <f t="shared" si="7"/>
        <v>50716138.06854178</v>
      </c>
      <c r="Z127" s="2" t="str">
        <f t="shared" si="8"/>
        <v>HERE</v>
      </c>
      <c r="AA127" s="2">
        <f>IF(Z127="HERE",Y127,AA126+Graph!$G$1*1000)</f>
        <v>50716138.06854178</v>
      </c>
      <c r="AB127" s="2">
        <f t="shared" si="21"/>
        <v>308030</v>
      </c>
      <c r="AC127" s="2">
        <f t="shared" si="9"/>
        <v>6353321</v>
      </c>
      <c r="AD127" s="3">
        <f t="shared" si="10"/>
        <v>50716138.06854178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6"/>
        <v>35432556.837191157</v>
      </c>
      <c r="AH127" s="3" t="e">
        <f t="shared" si="3"/>
        <v>#N/A</v>
      </c>
      <c r="AM127" s="6">
        <v>14600000</v>
      </c>
      <c r="AN127" s="6">
        <v>31800000</v>
      </c>
      <c r="AO127" s="6">
        <v>52800000</v>
      </c>
    </row>
    <row r="128" spans="1:56" ht="15.75" customHeight="1" x14ac:dyDescent="0.25">
      <c r="A128" s="1">
        <v>44304</v>
      </c>
      <c r="B128" s="2">
        <f t="shared" si="0"/>
        <v>63</v>
      </c>
      <c r="C128" s="7"/>
      <c r="D128" s="2" t="e">
        <f t="shared" si="12"/>
        <v>#N/A</v>
      </c>
      <c r="E128" s="2" t="e">
        <f t="shared" si="22"/>
        <v>#N/A</v>
      </c>
      <c r="F128" s="2">
        <v>867353.80344831944</v>
      </c>
      <c r="G128" s="2">
        <f t="shared" si="23"/>
        <v>796135.85714285716</v>
      </c>
      <c r="H128" s="2">
        <f t="shared" si="13"/>
        <v>57159864.474315971</v>
      </c>
      <c r="I128" s="7"/>
      <c r="J128" s="2" t="e">
        <f t="shared" si="14"/>
        <v>#N/A</v>
      </c>
      <c r="K128" s="2" t="e">
        <f t="shared" si="24"/>
        <v>#N/A</v>
      </c>
      <c r="L128" s="2">
        <f t="array" ref="L128">IF(COUNT($C129)=0,IF(COUNT($C128)=1,I128,SUM(L127+LOOKUP(2,1/(ISNUMBER($K$1:$K$194)),$K$1:$K$194))),I128)</f>
        <v>783070.99999999895</v>
      </c>
      <c r="M128" s="8" t="e">
        <f t="shared" si="27"/>
        <v>#N/A</v>
      </c>
      <c r="N128" s="2" t="e">
        <f t="shared" si="15"/>
        <v>#N/A</v>
      </c>
      <c r="O128" s="2" t="e">
        <f t="shared" si="25"/>
        <v>#N/A</v>
      </c>
      <c r="P128" s="2">
        <v>868969.50197041035</v>
      </c>
      <c r="Q128" s="2">
        <f>IF(P128&gt;Graph!$G$1*1000,Graph!$G$1*1000,P128)</f>
        <v>800000</v>
      </c>
      <c r="R128" s="2">
        <f t="shared" si="16"/>
        <v>57869459.068541765</v>
      </c>
      <c r="S128" s="2">
        <f t="shared" si="17"/>
        <v>796135.85714285821</v>
      </c>
      <c r="T128" s="2">
        <f t="shared" si="18"/>
        <v>3864.1428571428405</v>
      </c>
      <c r="U128" s="2">
        <f t="shared" si="19"/>
        <v>800000</v>
      </c>
      <c r="V128" s="2">
        <f t="shared" si="28"/>
        <v>6573570</v>
      </c>
      <c r="W128" s="2">
        <f t="shared" si="20"/>
        <v>220249</v>
      </c>
      <c r="X128" s="2">
        <f t="shared" si="6"/>
        <v>579751</v>
      </c>
      <c r="Y128" s="2">
        <f t="shared" si="7"/>
        <v>51295889.06854178</v>
      </c>
      <c r="Z128" s="2" t="str">
        <f t="shared" si="8"/>
        <v>HERE</v>
      </c>
      <c r="AA128" s="2">
        <f>IF(Z128="HERE",Y128,AA127+Graph!$G$1*1000)</f>
        <v>51295889.06854178</v>
      </c>
      <c r="AB128" s="2">
        <f t="shared" si="21"/>
        <v>579751</v>
      </c>
      <c r="AC128" s="2">
        <f t="shared" si="9"/>
        <v>6573570</v>
      </c>
      <c r="AD128" s="3">
        <f t="shared" si="10"/>
        <v>51295889.06854178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6"/>
        <v>36050143.943496555</v>
      </c>
      <c r="AH128" s="3" t="e">
        <f t="shared" si="3"/>
        <v>#N/A</v>
      </c>
      <c r="AM128" s="6">
        <v>14600000</v>
      </c>
      <c r="AN128" s="6">
        <v>31800000</v>
      </c>
      <c r="AO128" s="6">
        <v>52800000</v>
      </c>
    </row>
    <row r="129" spans="1:41" ht="15.75" customHeight="1" x14ac:dyDescent="0.25">
      <c r="A129" s="1">
        <v>44305</v>
      </c>
      <c r="B129" s="2">
        <f t="shared" si="0"/>
        <v>64</v>
      </c>
      <c r="C129" s="7"/>
      <c r="D129" s="2" t="e">
        <f t="shared" si="12"/>
        <v>#N/A</v>
      </c>
      <c r="E129" s="2" t="e">
        <f t="shared" si="22"/>
        <v>#N/A</v>
      </c>
      <c r="F129" s="2">
        <v>873675.45728361607</v>
      </c>
      <c r="G129" s="2">
        <f t="shared" si="23"/>
        <v>796135.85714285716</v>
      </c>
      <c r="H129" s="2">
        <f t="shared" si="13"/>
        <v>57956000.331458829</v>
      </c>
      <c r="I129" s="7"/>
      <c r="J129" s="2" t="e">
        <f t="shared" si="14"/>
        <v>#N/A</v>
      </c>
      <c r="K129" s="2" t="e">
        <f t="shared" si="24"/>
        <v>#N/A</v>
      </c>
      <c r="L129" s="2">
        <f t="array" ref="L129">IF(COUNT($C130)=0,IF(COUNT($C129)=1,I129,SUM(L128+LOOKUP(2,1/(ISNUMBER($K$1:$K$194)),$K$1:$K$194))),I129)</f>
        <v>786935.14285714179</v>
      </c>
      <c r="M129" s="8" t="e">
        <f t="shared" si="27"/>
        <v>#N/A</v>
      </c>
      <c r="N129" s="2" t="e">
        <f t="shared" si="15"/>
        <v>#N/A</v>
      </c>
      <c r="O129" s="2" t="e">
        <f t="shared" si="25"/>
        <v>#N/A</v>
      </c>
      <c r="P129" s="2">
        <v>875269.15214633942</v>
      </c>
      <c r="Q129" s="2">
        <f>IF(P129&gt;Graph!$G$1*1000,Graph!$G$1*1000,P129)</f>
        <v>800000</v>
      </c>
      <c r="R129" s="2">
        <f t="shared" si="16"/>
        <v>58669459.068541765</v>
      </c>
      <c r="S129" s="2">
        <f t="shared" si="17"/>
        <v>796135.85714285821</v>
      </c>
      <c r="T129" s="2">
        <f t="shared" si="18"/>
        <v>3864.1428571428405</v>
      </c>
      <c r="U129" s="2">
        <f t="shared" si="19"/>
        <v>800000</v>
      </c>
      <c r="V129" s="2">
        <f t="shared" si="28"/>
        <v>6853372</v>
      </c>
      <c r="W129" s="2">
        <f t="shared" si="20"/>
        <v>279802</v>
      </c>
      <c r="X129" s="2">
        <f t="shared" si="6"/>
        <v>520198</v>
      </c>
      <c r="Y129" s="2">
        <f t="shared" si="7"/>
        <v>51816087.06854178</v>
      </c>
      <c r="Z129" s="2" t="str">
        <f t="shared" si="8"/>
        <v>HERE</v>
      </c>
      <c r="AA129" s="2">
        <f>IF(Z129="HERE",Y129,AA128+Graph!$G$1*1000)</f>
        <v>51816087.06854178</v>
      </c>
      <c r="AB129" s="2">
        <f t="shared" si="21"/>
        <v>520198</v>
      </c>
      <c r="AC129" s="2">
        <f t="shared" si="9"/>
        <v>6853372</v>
      </c>
      <c r="AD129" s="3">
        <f t="shared" si="10"/>
        <v>51816087.06854178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6"/>
        <v>36606765.804603145</v>
      </c>
      <c r="AH129" s="3" t="e">
        <f t="shared" si="3"/>
        <v>#N/A</v>
      </c>
      <c r="AM129" s="6">
        <v>14600000</v>
      </c>
      <c r="AN129" s="6">
        <v>31800000</v>
      </c>
      <c r="AO129" s="6">
        <v>52800000</v>
      </c>
    </row>
    <row r="130" spans="1:41" ht="15.75" customHeight="1" x14ac:dyDescent="0.25">
      <c r="A130" s="1">
        <v>44306</v>
      </c>
      <c r="B130" s="2">
        <f t="shared" si="0"/>
        <v>65</v>
      </c>
      <c r="C130" s="7"/>
      <c r="D130" s="2" t="e">
        <f t="shared" si="12"/>
        <v>#N/A</v>
      </c>
      <c r="E130" s="2" t="e">
        <f t="shared" si="22"/>
        <v>#N/A</v>
      </c>
      <c r="F130" s="2">
        <v>879997.1111189723</v>
      </c>
      <c r="G130" s="2">
        <f t="shared" si="23"/>
        <v>796135.85714285716</v>
      </c>
      <c r="H130" s="2">
        <f t="shared" si="13"/>
        <v>58752136.188601688</v>
      </c>
      <c r="I130" s="7"/>
      <c r="J130" s="2" t="e">
        <f t="shared" si="14"/>
        <v>#N/A</v>
      </c>
      <c r="K130" s="2" t="e">
        <f t="shared" si="24"/>
        <v>#N/A</v>
      </c>
      <c r="L130" s="2">
        <f t="array" ref="L130">IF(COUNT($C131)=0,IF(COUNT($C130)=1,I130,SUM(L129+LOOKUP(2,1/(ISNUMBER($K$1:$K$194)),$K$1:$K$194))),I130)</f>
        <v>790799.28571428463</v>
      </c>
      <c r="M130" s="8" t="e">
        <f t="shared" si="27"/>
        <v>#N/A</v>
      </c>
      <c r="N130" s="2" t="e">
        <f t="shared" si="15"/>
        <v>#N/A</v>
      </c>
      <c r="O130" s="2" t="e">
        <f t="shared" si="25"/>
        <v>#N/A</v>
      </c>
      <c r="P130" s="2">
        <v>881568.80232226849</v>
      </c>
      <c r="Q130" s="2">
        <f>IF(P130&gt;Graph!$G$1*1000,Graph!$G$1*1000,P130)</f>
        <v>800000</v>
      </c>
      <c r="R130" s="2">
        <f t="shared" si="16"/>
        <v>59469459.068541765</v>
      </c>
      <c r="S130" s="2">
        <f t="shared" si="17"/>
        <v>796135.85714285821</v>
      </c>
      <c r="T130" s="2">
        <f t="shared" si="18"/>
        <v>3864.1428571428405</v>
      </c>
      <c r="U130" s="2">
        <f t="shared" si="19"/>
        <v>800000</v>
      </c>
      <c r="V130" s="2">
        <f t="shared" si="28"/>
        <v>7164387</v>
      </c>
      <c r="W130" s="2">
        <f t="shared" si="20"/>
        <v>311015</v>
      </c>
      <c r="X130" s="2">
        <f t="shared" si="6"/>
        <v>488985</v>
      </c>
      <c r="Y130" s="2">
        <f t="shared" si="7"/>
        <v>52305072.06854178</v>
      </c>
      <c r="Z130" s="2" t="str">
        <f t="shared" si="8"/>
        <v>HERE</v>
      </c>
      <c r="AA130" s="2">
        <f>IF(Z130="HERE",Y130,AA129+Graph!$G$1*1000)</f>
        <v>52305072.06854178</v>
      </c>
      <c r="AB130" s="2">
        <f t="shared" si="21"/>
        <v>488985</v>
      </c>
      <c r="AC130" s="2">
        <f t="shared" si="9"/>
        <v>7164387</v>
      </c>
      <c r="AD130" s="3">
        <f t="shared" si="10"/>
        <v>52305072.06854178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6"/>
        <v>37169057.350868076</v>
      </c>
      <c r="AH130" s="3" t="e">
        <f t="shared" si="3"/>
        <v>#N/A</v>
      </c>
      <c r="AM130" s="6">
        <v>14600000</v>
      </c>
      <c r="AN130" s="6">
        <v>31800000</v>
      </c>
      <c r="AO130" s="6">
        <v>52800000</v>
      </c>
    </row>
    <row r="131" spans="1:41" ht="15.75" customHeight="1" x14ac:dyDescent="0.25">
      <c r="A131" s="1">
        <v>44307</v>
      </c>
      <c r="B131" s="2">
        <f t="shared" si="0"/>
        <v>66</v>
      </c>
      <c r="C131" s="7"/>
      <c r="D131" s="2" t="e">
        <f t="shared" si="12"/>
        <v>#N/A</v>
      </c>
      <c r="E131" s="2" t="e">
        <f t="shared" si="22"/>
        <v>#N/A</v>
      </c>
      <c r="F131" s="2">
        <v>886318.76495426893</v>
      </c>
      <c r="G131" s="2">
        <f t="shared" si="23"/>
        <v>796135.85714285716</v>
      </c>
      <c r="H131" s="2">
        <f t="shared" si="13"/>
        <v>59548272.045744546</v>
      </c>
      <c r="I131" s="7"/>
      <c r="J131" s="2" t="e">
        <f t="shared" si="14"/>
        <v>#N/A</v>
      </c>
      <c r="K131" s="2" t="e">
        <f t="shared" si="24"/>
        <v>#N/A</v>
      </c>
      <c r="L131" s="2">
        <f t="array" ref="L131">IF(COUNT($C132)=0,IF(COUNT($C131)=1,I131,SUM(L130+LOOKUP(2,1/(ISNUMBER($K$1:$K$194)),$K$1:$K$194))),I131)</f>
        <v>794663.42857142747</v>
      </c>
      <c r="M131" s="8" t="e">
        <f t="shared" si="27"/>
        <v>#N/A</v>
      </c>
      <c r="N131" s="2" t="e">
        <f t="shared" si="15"/>
        <v>#N/A</v>
      </c>
      <c r="O131" s="2" t="e">
        <f t="shared" si="25"/>
        <v>#N/A</v>
      </c>
      <c r="P131" s="2">
        <v>887868.45249819756</v>
      </c>
      <c r="Q131" s="2">
        <f>IF(P131&gt;Graph!$G$1*1000,Graph!$G$1*1000,P131)</f>
        <v>800000</v>
      </c>
      <c r="R131" s="2">
        <f t="shared" si="16"/>
        <v>60269459.068541765</v>
      </c>
      <c r="S131" s="2">
        <f t="shared" si="17"/>
        <v>796135.85714285821</v>
      </c>
      <c r="T131" s="2">
        <f t="shared" si="18"/>
        <v>3864.1428571428405</v>
      </c>
      <c r="U131" s="2">
        <f t="shared" si="19"/>
        <v>800000</v>
      </c>
      <c r="V131" s="2">
        <f t="shared" si="28"/>
        <v>7447199</v>
      </c>
      <c r="W131" s="2">
        <f t="shared" si="20"/>
        <v>282812</v>
      </c>
      <c r="X131" s="2">
        <f t="shared" si="6"/>
        <v>517188</v>
      </c>
      <c r="Y131" s="2">
        <f t="shared" si="7"/>
        <v>52822260.06854178</v>
      </c>
      <c r="Z131" s="2" t="str">
        <f t="shared" si="8"/>
        <v>HERE</v>
      </c>
      <c r="AA131" s="2">
        <f>IF(Z131="HERE",Y131,AA130+Graph!$G$1*1000)</f>
        <v>52822260.06854178</v>
      </c>
      <c r="AB131" s="2">
        <f t="shared" si="21"/>
        <v>517188</v>
      </c>
      <c r="AC131" s="2">
        <f t="shared" si="9"/>
        <v>7447199</v>
      </c>
      <c r="AD131" s="3">
        <f t="shared" si="10"/>
        <v>52800000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6"/>
        <v>37737018.582291335</v>
      </c>
      <c r="AH131" s="3" t="e">
        <f t="shared" si="3"/>
        <v>#N/A</v>
      </c>
      <c r="AM131" s="6">
        <v>14600000</v>
      </c>
      <c r="AN131" s="6">
        <v>31800000</v>
      </c>
      <c r="AO131" s="6">
        <v>52800000</v>
      </c>
    </row>
    <row r="132" spans="1:41" ht="15.75" customHeight="1" x14ac:dyDescent="0.25">
      <c r="A132" s="1">
        <v>44308</v>
      </c>
      <c r="B132" s="2">
        <f t="shared" si="0"/>
        <v>67</v>
      </c>
      <c r="C132" s="7"/>
      <c r="D132" s="2" t="e">
        <f t="shared" si="12"/>
        <v>#N/A</v>
      </c>
      <c r="E132" s="2" t="e">
        <f t="shared" si="22"/>
        <v>#N/A</v>
      </c>
      <c r="F132" s="2">
        <v>892640.41878962517</v>
      </c>
      <c r="G132" s="2">
        <f t="shared" si="23"/>
        <v>796135.85714285716</v>
      </c>
      <c r="H132" s="2">
        <f t="shared" si="13"/>
        <v>60344407.902887404</v>
      </c>
      <c r="I132" s="7"/>
      <c r="J132" s="2" t="e">
        <f t="shared" si="14"/>
        <v>#N/A</v>
      </c>
      <c r="K132" s="2" t="e">
        <f t="shared" si="24"/>
        <v>#N/A</v>
      </c>
      <c r="L132" s="2">
        <f t="array" ref="L132">IF(COUNT($C133)=0,IF(COUNT($C132)=1,I132,SUM(L131+LOOKUP(2,1/(ISNUMBER($K$1:$K$194)),$K$1:$K$194))),I132)</f>
        <v>798527.57142857031</v>
      </c>
      <c r="M132" s="8" t="e">
        <f t="shared" si="27"/>
        <v>#N/A</v>
      </c>
      <c r="N132" s="2" t="e">
        <f t="shared" si="15"/>
        <v>#N/A</v>
      </c>
      <c r="O132" s="2" t="e">
        <f t="shared" si="25"/>
        <v>#N/A</v>
      </c>
      <c r="P132" s="2">
        <v>894168.10267412663</v>
      </c>
      <c r="Q132" s="2">
        <f>IF(P132&gt;Graph!$G$1*1000,Graph!$G$1*1000,P132)</f>
        <v>800000</v>
      </c>
      <c r="R132" s="2">
        <f t="shared" si="16"/>
        <v>61069459.068541765</v>
      </c>
      <c r="S132" s="2">
        <f t="shared" si="17"/>
        <v>796135.85714285821</v>
      </c>
      <c r="T132" s="2">
        <f t="shared" si="18"/>
        <v>3864.1428571428405</v>
      </c>
      <c r="U132" s="2">
        <f t="shared" si="19"/>
        <v>800000</v>
      </c>
      <c r="V132" s="2">
        <f t="shared" si="28"/>
        <v>7891184</v>
      </c>
      <c r="W132" s="2">
        <f t="shared" si="20"/>
        <v>443985</v>
      </c>
      <c r="X132" s="2">
        <f t="shared" si="6"/>
        <v>356015</v>
      </c>
      <c r="Y132" s="2">
        <f t="shared" si="7"/>
        <v>53178275.06854178</v>
      </c>
      <c r="Z132" s="2" t="str">
        <f t="shared" si="8"/>
        <v>HERE</v>
      </c>
      <c r="AA132" s="2">
        <f>IF(Z132="HERE",Y132,AA131+Graph!$G$1*1000)</f>
        <v>53178275.06854178</v>
      </c>
      <c r="AB132" s="2">
        <f t="shared" si="21"/>
        <v>356015</v>
      </c>
      <c r="AC132" s="2">
        <f t="shared" si="9"/>
        <v>7891184</v>
      </c>
      <c r="AD132" s="3">
        <f t="shared" si="10"/>
        <v>52800000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6"/>
        <v>38310649.498872936</v>
      </c>
      <c r="AH132" s="3" t="e">
        <f t="shared" si="3"/>
        <v>#N/A</v>
      </c>
      <c r="AM132" s="6">
        <v>14600000</v>
      </c>
      <c r="AN132" s="6">
        <v>31800000</v>
      </c>
      <c r="AO132" s="6">
        <v>52800000</v>
      </c>
    </row>
    <row r="133" spans="1:41" ht="15.75" customHeight="1" x14ac:dyDescent="0.25">
      <c r="A133" s="1">
        <v>44309</v>
      </c>
      <c r="B133" s="2">
        <f t="shared" si="0"/>
        <v>68</v>
      </c>
      <c r="C133" s="7"/>
      <c r="D133" s="2" t="e">
        <f t="shared" si="12"/>
        <v>#N/A</v>
      </c>
      <c r="E133" s="2" t="e">
        <f t="shared" si="22"/>
        <v>#N/A</v>
      </c>
      <c r="F133" s="2">
        <v>898962.0726249814</v>
      </c>
      <c r="G133" s="2">
        <f t="shared" si="23"/>
        <v>796135.85714285716</v>
      </c>
      <c r="H133" s="2">
        <f t="shared" si="13"/>
        <v>61140543.760030262</v>
      </c>
      <c r="I133" s="7"/>
      <c r="J133" s="2" t="e">
        <f t="shared" si="14"/>
        <v>#N/A</v>
      </c>
      <c r="K133" s="2" t="e">
        <f t="shared" si="24"/>
        <v>#N/A</v>
      </c>
      <c r="L133" s="2">
        <f t="array" ref="L133">IF(COUNT($C134)=0,IF(COUNT($C133)=1,I133,SUM(L132+LOOKUP(2,1/(ISNUMBER($K$1:$K$194)),$K$1:$K$194))),I133)</f>
        <v>802391.71428571315</v>
      </c>
      <c r="M133" s="8" t="e">
        <f t="shared" si="27"/>
        <v>#N/A</v>
      </c>
      <c r="N133" s="2" t="e">
        <f t="shared" si="15"/>
        <v>#N/A</v>
      </c>
      <c r="O133" s="2" t="e">
        <f t="shared" si="25"/>
        <v>#N/A</v>
      </c>
      <c r="P133" s="2">
        <v>900467.75285005569</v>
      </c>
      <c r="Q133" s="2">
        <f>IF(P133&gt;Graph!$G$1*1000,Graph!$G$1*1000,P133)</f>
        <v>800000</v>
      </c>
      <c r="R133" s="2">
        <f t="shared" si="16"/>
        <v>61869459.068541765</v>
      </c>
      <c r="S133" s="2">
        <f t="shared" si="17"/>
        <v>796135.85714285821</v>
      </c>
      <c r="T133" s="2">
        <f t="shared" si="18"/>
        <v>3864.1428571428405</v>
      </c>
      <c r="U133" s="2">
        <f t="shared" si="19"/>
        <v>800000</v>
      </c>
      <c r="V133" s="2">
        <f t="shared" si="28"/>
        <v>8378940</v>
      </c>
      <c r="W133" s="2">
        <f t="shared" si="20"/>
        <v>487756</v>
      </c>
      <c r="X133" s="2">
        <f t="shared" si="6"/>
        <v>312244</v>
      </c>
      <c r="Y133" s="2">
        <f t="shared" si="7"/>
        <v>53490519.06854178</v>
      </c>
      <c r="Z133" s="2" t="str">
        <f t="shared" si="8"/>
        <v>HERE</v>
      </c>
      <c r="AA133" s="2">
        <f>IF(Z133="HERE",Y133,AA132+Graph!$G$1*1000)</f>
        <v>53490519.06854178</v>
      </c>
      <c r="AB133" s="2">
        <f t="shared" si="21"/>
        <v>312244</v>
      </c>
      <c r="AC133" s="2">
        <f t="shared" si="9"/>
        <v>8378940</v>
      </c>
      <c r="AD133" s="3">
        <f t="shared" si="10"/>
        <v>52800000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6"/>
        <v>38889950.100612879</v>
      </c>
      <c r="AH133" s="3" t="e">
        <f t="shared" si="3"/>
        <v>#N/A</v>
      </c>
      <c r="AM133" s="6">
        <v>14600000</v>
      </c>
      <c r="AN133" s="6">
        <v>31800000</v>
      </c>
      <c r="AO133" s="6">
        <v>52800000</v>
      </c>
    </row>
    <row r="134" spans="1:41" ht="15.75" customHeight="1" x14ac:dyDescent="0.25">
      <c r="A134" s="1">
        <v>44310</v>
      </c>
      <c r="B134" s="2">
        <f t="shared" si="0"/>
        <v>69</v>
      </c>
      <c r="C134" s="7"/>
      <c r="D134" s="2" t="e">
        <f t="shared" si="12"/>
        <v>#N/A</v>
      </c>
      <c r="E134" s="2" t="e">
        <f t="shared" si="22"/>
        <v>#N/A</v>
      </c>
      <c r="F134" s="2">
        <v>905283.72646027803</v>
      </c>
      <c r="G134" s="2">
        <f t="shared" si="23"/>
        <v>796135.85714285716</v>
      </c>
      <c r="H134" s="2">
        <f t="shared" si="13"/>
        <v>61936679.61717312</v>
      </c>
      <c r="I134" s="7"/>
      <c r="J134" s="2" t="e">
        <f t="shared" si="14"/>
        <v>#N/A</v>
      </c>
      <c r="K134" s="2" t="e">
        <f t="shared" si="24"/>
        <v>#N/A</v>
      </c>
      <c r="L134" s="2">
        <f t="array" ref="L134">IF(COUNT($C135)=0,IF(COUNT($C134)=1,I134,SUM(L133+LOOKUP(2,1/(ISNUMBER($K$1:$K$194)),$K$1:$K$194))),I134)</f>
        <v>806255.857142856</v>
      </c>
      <c r="M134" s="8" t="e">
        <f t="shared" si="27"/>
        <v>#N/A</v>
      </c>
      <c r="N134" s="2" t="e">
        <f t="shared" si="15"/>
        <v>#N/A</v>
      </c>
      <c r="O134" s="2" t="e">
        <f t="shared" si="25"/>
        <v>#N/A</v>
      </c>
      <c r="P134" s="2">
        <v>906767.40302598476</v>
      </c>
      <c r="Q134" s="2">
        <f>IF(P134&gt;Graph!$G$1*1000,Graph!$G$1*1000,P134)</f>
        <v>800000</v>
      </c>
      <c r="R134" s="2">
        <f t="shared" si="16"/>
        <v>62669459.068541765</v>
      </c>
      <c r="S134" s="2">
        <f t="shared" si="17"/>
        <v>796135.85714285821</v>
      </c>
      <c r="T134" s="2">
        <f t="shared" si="18"/>
        <v>3864.1428571428405</v>
      </c>
      <c r="U134" s="2">
        <f t="shared" si="19"/>
        <v>800000</v>
      </c>
      <c r="V134" s="2">
        <f t="shared" si="28"/>
        <v>8977329</v>
      </c>
      <c r="W134" s="2">
        <f t="shared" si="20"/>
        <v>598389</v>
      </c>
      <c r="X134" s="2">
        <f t="shared" si="6"/>
        <v>201611</v>
      </c>
      <c r="Y134" s="2">
        <f t="shared" si="7"/>
        <v>53692130.06854178</v>
      </c>
      <c r="Z134" s="2" t="str">
        <f t="shared" si="8"/>
        <v>HERE</v>
      </c>
      <c r="AA134" s="2">
        <f>IF(Z134="HERE",Y134,AA133+Graph!$G$1*1000)</f>
        <v>53692130.06854178</v>
      </c>
      <c r="AB134" s="2">
        <f t="shared" si="21"/>
        <v>201611</v>
      </c>
      <c r="AC134" s="2">
        <f t="shared" si="9"/>
        <v>8977329</v>
      </c>
      <c r="AD134" s="3">
        <f t="shared" si="10"/>
        <v>52800000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6"/>
        <v>39474920.387511149</v>
      </c>
      <c r="AH134" s="3" t="e">
        <f t="shared" si="3"/>
        <v>#N/A</v>
      </c>
      <c r="AM134" s="6">
        <v>14600000</v>
      </c>
      <c r="AN134" s="6">
        <v>31800000</v>
      </c>
      <c r="AO134" s="6">
        <v>52800000</v>
      </c>
    </row>
    <row r="135" spans="1:41" ht="15.75" customHeight="1" x14ac:dyDescent="0.25">
      <c r="A135" s="1">
        <v>44311</v>
      </c>
      <c r="B135" s="2">
        <f t="shared" si="0"/>
        <v>70</v>
      </c>
      <c r="C135" s="7"/>
      <c r="D135" s="2" t="e">
        <f t="shared" si="12"/>
        <v>#N/A</v>
      </c>
      <c r="E135" s="2" t="e">
        <f t="shared" si="22"/>
        <v>#N/A</v>
      </c>
      <c r="F135" s="2">
        <v>911605.38029563427</v>
      </c>
      <c r="G135" s="2">
        <f t="shared" si="23"/>
        <v>796135.85714285716</v>
      </c>
      <c r="H135" s="2">
        <f t="shared" si="13"/>
        <v>62732815.474315979</v>
      </c>
      <c r="I135" s="7"/>
      <c r="J135" s="2" t="e">
        <f t="shared" si="14"/>
        <v>#N/A</v>
      </c>
      <c r="K135" s="2" t="e">
        <f t="shared" si="24"/>
        <v>#N/A</v>
      </c>
      <c r="L135" s="2">
        <f t="array" ref="L135">IF(COUNT($C136)=0,IF(COUNT($C135)=1,I135,SUM(L134+LOOKUP(2,1/(ISNUMBER($K$1:$K$194)),$K$1:$K$194))),I135)</f>
        <v>810119.99999999884</v>
      </c>
      <c r="M135" s="8" t="e">
        <f t="shared" si="27"/>
        <v>#N/A</v>
      </c>
      <c r="N135" s="2" t="e">
        <f t="shared" si="15"/>
        <v>#N/A</v>
      </c>
      <c r="O135" s="2" t="e">
        <f t="shared" si="25"/>
        <v>#N/A</v>
      </c>
      <c r="P135" s="2">
        <v>913067.05320191383</v>
      </c>
      <c r="Q135" s="2">
        <f>IF(P135&gt;Graph!$G$1*1000,Graph!$G$1*1000,P135)</f>
        <v>800000</v>
      </c>
      <c r="R135" s="2">
        <f t="shared" si="16"/>
        <v>63469459.068541765</v>
      </c>
      <c r="S135" s="2">
        <f t="shared" si="17"/>
        <v>796135.85714285821</v>
      </c>
      <c r="T135" s="2">
        <f t="shared" si="18"/>
        <v>3864.1428571428405</v>
      </c>
      <c r="U135" s="2">
        <f t="shared" si="19"/>
        <v>800000</v>
      </c>
      <c r="V135" s="2">
        <f t="shared" si="28"/>
        <v>9296367</v>
      </c>
      <c r="W135" s="2">
        <f t="shared" si="20"/>
        <v>319038</v>
      </c>
      <c r="X135" s="2">
        <f t="shared" si="6"/>
        <v>480962</v>
      </c>
      <c r="Y135" s="2">
        <f t="shared" si="7"/>
        <v>54173092.06854178</v>
      </c>
      <c r="Z135" s="2" t="str">
        <f t="shared" si="8"/>
        <v>HERE</v>
      </c>
      <c r="AA135" s="2">
        <f>IF(Z135="HERE",Y135,AA134+Graph!$G$1*1000)</f>
        <v>54173092.06854178</v>
      </c>
      <c r="AB135" s="2">
        <f t="shared" si="21"/>
        <v>480962</v>
      </c>
      <c r="AC135" s="2">
        <f t="shared" si="9"/>
        <v>9296367</v>
      </c>
      <c r="AD135" s="3">
        <f t="shared" si="10"/>
        <v>52800000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6"/>
        <v>40065560.359567761</v>
      </c>
      <c r="AH135" s="3" t="e">
        <f t="shared" si="3"/>
        <v>#N/A</v>
      </c>
      <c r="AM135" s="6">
        <v>14600000</v>
      </c>
      <c r="AN135" s="6">
        <v>31800000</v>
      </c>
      <c r="AO135" s="6">
        <v>52800000</v>
      </c>
    </row>
    <row r="136" spans="1:41" ht="15.75" customHeight="1" x14ac:dyDescent="0.25">
      <c r="A136" s="1">
        <v>44312</v>
      </c>
      <c r="B136" s="2">
        <f t="shared" si="0"/>
        <v>71</v>
      </c>
      <c r="C136" s="7"/>
      <c r="D136" s="2" t="e">
        <f t="shared" si="12"/>
        <v>#N/A</v>
      </c>
      <c r="E136" s="2" t="e">
        <f t="shared" si="22"/>
        <v>#N/A</v>
      </c>
      <c r="F136" s="2">
        <v>917927.0341309309</v>
      </c>
      <c r="G136" s="2">
        <f t="shared" si="23"/>
        <v>796135.85714285716</v>
      </c>
      <c r="H136" s="2">
        <f t="shared" si="13"/>
        <v>63528951.331458837</v>
      </c>
      <c r="I136" s="7"/>
      <c r="J136" s="2" t="e">
        <f t="shared" si="14"/>
        <v>#N/A</v>
      </c>
      <c r="K136" s="2" t="e">
        <f t="shared" si="24"/>
        <v>#N/A</v>
      </c>
      <c r="L136" s="2">
        <f t="array" ref="L136">IF(COUNT($C137)=0,IF(COUNT($C136)=1,I136,SUM(L135+LOOKUP(2,1/(ISNUMBER($K$1:$K$194)),$K$1:$K$194))),I136)</f>
        <v>813984.14285714168</v>
      </c>
      <c r="M136" s="8" t="e">
        <f t="shared" si="27"/>
        <v>#N/A</v>
      </c>
      <c r="N136" s="2" t="e">
        <f t="shared" si="15"/>
        <v>#N/A</v>
      </c>
      <c r="O136" s="2" t="e">
        <f t="shared" si="25"/>
        <v>#N/A</v>
      </c>
      <c r="P136" s="2">
        <v>919366.70337790251</v>
      </c>
      <c r="Q136" s="2">
        <f>IF(P136&gt;Graph!$G$1*1000,Graph!$G$1*1000,P136)</f>
        <v>800000</v>
      </c>
      <c r="R136" s="2">
        <f t="shared" si="16"/>
        <v>64269459.068541765</v>
      </c>
      <c r="S136" s="2">
        <f t="shared" si="17"/>
        <v>796135.85714285821</v>
      </c>
      <c r="T136" s="2">
        <f t="shared" si="18"/>
        <v>3864.1428571428405</v>
      </c>
      <c r="U136" s="2">
        <f t="shared" si="19"/>
        <v>800000</v>
      </c>
      <c r="V136" s="2">
        <f t="shared" si="28"/>
        <v>9646715</v>
      </c>
      <c r="W136" s="2">
        <f t="shared" si="20"/>
        <v>350348</v>
      </c>
      <c r="X136" s="2">
        <f t="shared" si="6"/>
        <v>449652</v>
      </c>
      <c r="Y136" s="2">
        <f t="shared" si="7"/>
        <v>54622744.06854178</v>
      </c>
      <c r="Z136" s="2" t="str">
        <f t="shared" si="8"/>
        <v>HERE</v>
      </c>
      <c r="AA136" s="2">
        <f>IF(Z136="HERE",Y136,AA135+Graph!$G$1*1000)</f>
        <v>54622744.06854178</v>
      </c>
      <c r="AB136" s="2">
        <f t="shared" si="21"/>
        <v>449652</v>
      </c>
      <c r="AC136" s="2">
        <f t="shared" si="9"/>
        <v>9646715</v>
      </c>
      <c r="AD136" s="3">
        <f t="shared" si="10"/>
        <v>52800000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6"/>
        <v>40661870.016782701</v>
      </c>
      <c r="AH136" s="3" t="e">
        <f t="shared" si="3"/>
        <v>#N/A</v>
      </c>
      <c r="AM136" s="6">
        <v>14600000</v>
      </c>
      <c r="AN136" s="6">
        <v>31800000</v>
      </c>
      <c r="AO136" s="6">
        <v>52800000</v>
      </c>
    </row>
    <row r="137" spans="1:41" ht="15.75" customHeight="1" x14ac:dyDescent="0.25">
      <c r="A137" s="1">
        <v>44313</v>
      </c>
      <c r="B137" s="2">
        <f t="shared" si="0"/>
        <v>72</v>
      </c>
      <c r="C137" s="7"/>
      <c r="D137" s="2" t="e">
        <f t="shared" si="12"/>
        <v>#N/A</v>
      </c>
      <c r="E137" s="2" t="e">
        <f t="shared" si="22"/>
        <v>#N/A</v>
      </c>
      <c r="F137" s="2">
        <v>924248.68796628714</v>
      </c>
      <c r="G137" s="2">
        <f t="shared" si="23"/>
        <v>796135.85714285716</v>
      </c>
      <c r="H137" s="2">
        <f t="shared" si="13"/>
        <v>64325087.188601695</v>
      </c>
      <c r="I137" s="7"/>
      <c r="J137" s="2" t="e">
        <f t="shared" si="14"/>
        <v>#N/A</v>
      </c>
      <c r="K137" s="2" t="e">
        <f t="shared" si="24"/>
        <v>#N/A</v>
      </c>
      <c r="L137" s="2">
        <f t="array" ref="L137">IF(COUNT($C138)=0,IF(COUNT($C137)=1,I137,SUM(L136+LOOKUP(2,1/(ISNUMBER($K$1:$K$194)),$K$1:$K$194))),I137)</f>
        <v>817848.28571428452</v>
      </c>
      <c r="M137" s="8" t="e">
        <f t="shared" si="27"/>
        <v>#N/A</v>
      </c>
      <c r="N137" s="2" t="e">
        <f t="shared" si="15"/>
        <v>#N/A</v>
      </c>
      <c r="O137" s="2" t="e">
        <f t="shared" si="25"/>
        <v>#N/A</v>
      </c>
      <c r="P137" s="2">
        <v>925666.35355383158</v>
      </c>
      <c r="Q137" s="2">
        <f>IF(P137&gt;Graph!$G$1*1000,Graph!$G$1*1000,P137)</f>
        <v>800000</v>
      </c>
      <c r="R137" s="2">
        <f t="shared" si="16"/>
        <v>65069459.068541765</v>
      </c>
      <c r="S137" s="2">
        <f t="shared" si="17"/>
        <v>796135.85714285821</v>
      </c>
      <c r="T137" s="2">
        <f t="shared" si="18"/>
        <v>3864.1428571428405</v>
      </c>
      <c r="U137" s="2">
        <f t="shared" si="19"/>
        <v>800000</v>
      </c>
      <c r="V137" s="2">
        <f t="shared" si="28"/>
        <v>10021471</v>
      </c>
      <c r="W137" s="2">
        <f t="shared" si="20"/>
        <v>374756</v>
      </c>
      <c r="X137" s="2">
        <f t="shared" si="6"/>
        <v>425244</v>
      </c>
      <c r="Y137" s="2">
        <f t="shared" si="7"/>
        <v>55047988.06854178</v>
      </c>
      <c r="Z137" s="2" t="str">
        <f t="shared" si="8"/>
        <v>HERE</v>
      </c>
      <c r="AA137" s="2">
        <f>IF(Z137="HERE",Y137,AA136+Graph!$G$1*1000)</f>
        <v>55047988.06854178</v>
      </c>
      <c r="AB137" s="2">
        <f t="shared" si="21"/>
        <v>425244</v>
      </c>
      <c r="AC137" s="2">
        <f t="shared" si="9"/>
        <v>10021471</v>
      </c>
      <c r="AD137" s="3">
        <f t="shared" si="10"/>
        <v>52800000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6"/>
        <v>41199394.496655986</v>
      </c>
      <c r="AH137" s="3" t="e">
        <f t="shared" si="3"/>
        <v>#N/A</v>
      </c>
      <c r="AM137" s="6">
        <v>14600000</v>
      </c>
      <c r="AN137" s="6">
        <v>31800000</v>
      </c>
      <c r="AO137" s="6">
        <v>52800000</v>
      </c>
    </row>
    <row r="138" spans="1:41" ht="15.75" customHeight="1" x14ac:dyDescent="0.25">
      <c r="A138" s="1">
        <v>44314</v>
      </c>
      <c r="B138" s="2">
        <f t="shared" si="0"/>
        <v>73</v>
      </c>
      <c r="C138" s="7"/>
      <c r="D138" s="2" t="e">
        <f t="shared" si="12"/>
        <v>#N/A</v>
      </c>
      <c r="E138" s="2" t="e">
        <f t="shared" si="22"/>
        <v>#N/A</v>
      </c>
      <c r="F138" s="2">
        <v>930570.34180158377</v>
      </c>
      <c r="G138" s="2">
        <f t="shared" si="23"/>
        <v>796135.85714285716</v>
      </c>
      <c r="H138" s="2">
        <f t="shared" si="13"/>
        <v>65121223.045744553</v>
      </c>
      <c r="I138" s="7"/>
      <c r="J138" s="2" t="e">
        <f t="shared" si="14"/>
        <v>#N/A</v>
      </c>
      <c r="K138" s="2" t="e">
        <f t="shared" si="24"/>
        <v>#N/A</v>
      </c>
      <c r="L138" s="2">
        <f t="array" ref="L138">IF(COUNT($C139)=0,IF(COUNT($C138)=1,I138,SUM(L137+LOOKUP(2,1/(ISNUMBER($K$1:$K$194)),$K$1:$K$194))),I138)</f>
        <v>821712.42857142736</v>
      </c>
      <c r="M138" s="8" t="e">
        <f t="shared" si="27"/>
        <v>#N/A</v>
      </c>
      <c r="N138" s="2" t="e">
        <f t="shared" si="15"/>
        <v>#N/A</v>
      </c>
      <c r="O138" s="2" t="e">
        <f t="shared" si="25"/>
        <v>#N/A</v>
      </c>
      <c r="P138" s="2">
        <v>931966.00372976065</v>
      </c>
      <c r="Q138" s="2">
        <f>IF(P138&gt;Graph!$G$1*1000,Graph!$G$1*1000,P138)</f>
        <v>800000</v>
      </c>
      <c r="R138" s="2">
        <f t="shared" si="16"/>
        <v>65869459.068541765</v>
      </c>
      <c r="S138" s="2">
        <f t="shared" si="17"/>
        <v>796135.85714285821</v>
      </c>
      <c r="T138" s="2">
        <f t="shared" si="18"/>
        <v>3864.1428571428405</v>
      </c>
      <c r="U138" s="2">
        <f t="shared" si="19"/>
        <v>800000</v>
      </c>
      <c r="V138" s="2">
        <f t="shared" si="28"/>
        <v>10490487</v>
      </c>
      <c r="W138" s="2">
        <f t="shared" si="20"/>
        <v>469016</v>
      </c>
      <c r="X138" s="2">
        <f t="shared" si="6"/>
        <v>330984</v>
      </c>
      <c r="Y138" s="2">
        <f t="shared" si="7"/>
        <v>55378972.06854178</v>
      </c>
      <c r="Z138" s="2" t="str">
        <f t="shared" si="8"/>
        <v>HERE</v>
      </c>
      <c r="AA138" s="2">
        <f>IF(Z138="HERE",Y138,AA137+Graph!$G$1*1000)</f>
        <v>55378972.06854178</v>
      </c>
      <c r="AB138" s="2">
        <f t="shared" si="21"/>
        <v>330984</v>
      </c>
      <c r="AC138" s="2">
        <f t="shared" si="9"/>
        <v>10490487</v>
      </c>
      <c r="AD138" s="3">
        <f t="shared" si="10"/>
        <v>52800000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6"/>
        <v>41681998.961687602</v>
      </c>
      <c r="AH138" s="3" t="e">
        <f t="shared" si="3"/>
        <v>#N/A</v>
      </c>
      <c r="AM138" s="6">
        <v>14600000</v>
      </c>
      <c r="AN138" s="6">
        <v>31800000</v>
      </c>
      <c r="AO138" s="6">
        <v>52800000</v>
      </c>
    </row>
    <row r="139" spans="1:41" ht="15.75" customHeight="1" x14ac:dyDescent="0.25">
      <c r="A139" s="1">
        <v>44315</v>
      </c>
      <c r="B139" s="2">
        <f t="shared" si="0"/>
        <v>74</v>
      </c>
      <c r="C139" s="7"/>
      <c r="D139" s="2" t="e">
        <f t="shared" si="12"/>
        <v>#N/A</v>
      </c>
      <c r="E139" s="2" t="e">
        <f t="shared" si="22"/>
        <v>#N/A</v>
      </c>
      <c r="F139" s="2">
        <v>936891.99563694</v>
      </c>
      <c r="G139" s="2">
        <f t="shared" si="23"/>
        <v>796135.85714285716</v>
      </c>
      <c r="H139" s="2">
        <f t="shared" si="13"/>
        <v>65917358.902887411</v>
      </c>
      <c r="I139" s="7"/>
      <c r="J139" s="2" t="e">
        <f t="shared" si="14"/>
        <v>#N/A</v>
      </c>
      <c r="K139" s="2" t="e">
        <f t="shared" si="24"/>
        <v>#N/A</v>
      </c>
      <c r="L139" s="2">
        <f t="array" ref="L139">IF(COUNT($C140)=0,IF(COUNT($C139)=1,I139,SUM(L138+LOOKUP(2,1/(ISNUMBER($K$1:$K$194)),$K$1:$K$194))),I139)</f>
        <v>825576.5714285702</v>
      </c>
      <c r="M139" s="8" t="e">
        <f t="shared" si="27"/>
        <v>#N/A</v>
      </c>
      <c r="N139" s="2" t="e">
        <f t="shared" si="15"/>
        <v>#N/A</v>
      </c>
      <c r="O139" s="2" t="e">
        <f t="shared" si="25"/>
        <v>#N/A</v>
      </c>
      <c r="P139" s="2">
        <v>938265.65390568972</v>
      </c>
      <c r="Q139" s="2">
        <f>IF(P139&gt;Graph!$G$1*1000,Graph!$G$1*1000,P139)</f>
        <v>800000</v>
      </c>
      <c r="R139" s="2">
        <f t="shared" si="16"/>
        <v>66669459.068541765</v>
      </c>
      <c r="S139" s="2">
        <f t="shared" si="17"/>
        <v>796135.85714285821</v>
      </c>
      <c r="T139" s="2">
        <f t="shared" si="18"/>
        <v>3864.1428571428405</v>
      </c>
      <c r="U139" s="2">
        <f t="shared" si="19"/>
        <v>800000</v>
      </c>
      <c r="V139" s="2">
        <f t="shared" si="28"/>
        <v>10971047</v>
      </c>
      <c r="W139" s="2">
        <f t="shared" si="20"/>
        <v>480560</v>
      </c>
      <c r="X139" s="2">
        <f t="shared" si="6"/>
        <v>319440</v>
      </c>
      <c r="Y139" s="2">
        <f t="shared" si="7"/>
        <v>55698412.06854178</v>
      </c>
      <c r="Z139" s="2" t="str">
        <f t="shared" si="8"/>
        <v>HERE</v>
      </c>
      <c r="AA139" s="2">
        <f>IF(Z139="HERE",Y139,AA138+Graph!$G$1*1000)</f>
        <v>55698412.06854178</v>
      </c>
      <c r="AB139" s="2">
        <f t="shared" si="21"/>
        <v>319440</v>
      </c>
      <c r="AC139" s="2">
        <f t="shared" si="9"/>
        <v>10971047</v>
      </c>
      <c r="AD139" s="3">
        <f t="shared" si="10"/>
        <v>52800000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6"/>
        <v>42132809.061687604</v>
      </c>
      <c r="AH139" s="3" t="e">
        <f t="shared" si="3"/>
        <v>#N/A</v>
      </c>
      <c r="AM139" s="6">
        <v>14600000</v>
      </c>
      <c r="AN139" s="6">
        <v>31800000</v>
      </c>
      <c r="AO139" s="6">
        <v>52800000</v>
      </c>
    </row>
    <row r="140" spans="1:41" ht="15.75" customHeight="1" x14ac:dyDescent="0.25">
      <c r="A140" s="1">
        <v>44316</v>
      </c>
      <c r="B140" s="2">
        <f t="shared" si="0"/>
        <v>75</v>
      </c>
      <c r="C140" s="7"/>
      <c r="D140" s="2" t="e">
        <f t="shared" si="12"/>
        <v>#N/A</v>
      </c>
      <c r="E140" s="2" t="e">
        <f t="shared" si="22"/>
        <v>#N/A</v>
      </c>
      <c r="F140" s="2">
        <v>943213.64947223663</v>
      </c>
      <c r="G140" s="2">
        <f t="shared" si="23"/>
        <v>796135.85714285716</v>
      </c>
      <c r="H140" s="2">
        <f t="shared" si="13"/>
        <v>66713494.76003027</v>
      </c>
      <c r="I140" s="7"/>
      <c r="J140" s="2" t="e">
        <f t="shared" si="14"/>
        <v>#N/A</v>
      </c>
      <c r="K140" s="2" t="e">
        <f t="shared" si="24"/>
        <v>#N/A</v>
      </c>
      <c r="L140" s="2">
        <f t="array" ref="L140">IF(COUNT($C141)=0,IF(COUNT($C140)=1,I140,SUM(L139+LOOKUP(2,1/(ISNUMBER($K$1:$K$194)),$K$1:$K$194))),I140)</f>
        <v>829440.71428571304</v>
      </c>
      <c r="M140" s="8" t="e">
        <f t="shared" si="27"/>
        <v>#N/A</v>
      </c>
      <c r="N140" s="2" t="e">
        <f t="shared" si="15"/>
        <v>#N/A</v>
      </c>
      <c r="O140" s="2" t="e">
        <f t="shared" si="25"/>
        <v>#N/A</v>
      </c>
      <c r="P140" s="2">
        <v>944565.30408161879</v>
      </c>
      <c r="Q140" s="2">
        <f>IF(P140&gt;Graph!$G$1*1000,Graph!$G$1*1000,P140)</f>
        <v>800000</v>
      </c>
      <c r="R140" s="2">
        <f t="shared" si="16"/>
        <v>67469459.068541765</v>
      </c>
      <c r="S140" s="2">
        <f t="shared" si="17"/>
        <v>796135.85714285821</v>
      </c>
      <c r="T140" s="2">
        <f t="shared" si="18"/>
        <v>3864.1428571428405</v>
      </c>
      <c r="U140" s="2">
        <f t="shared" si="19"/>
        <v>800000</v>
      </c>
      <c r="V140" s="2">
        <f t="shared" si="28"/>
        <v>11465210</v>
      </c>
      <c r="W140" s="2">
        <f t="shared" si="20"/>
        <v>494163</v>
      </c>
      <c r="X140" s="2">
        <f t="shared" si="6"/>
        <v>305837</v>
      </c>
      <c r="Y140" s="2">
        <f t="shared" si="7"/>
        <v>56004249.06854178</v>
      </c>
      <c r="Z140" s="2" t="str">
        <f t="shared" si="8"/>
        <v>HERE</v>
      </c>
      <c r="AA140" s="2">
        <f>IF(Z140="HERE",Y140,AA139+Graph!$G$1*1000)</f>
        <v>56004249.06854178</v>
      </c>
      <c r="AB140" s="2">
        <f t="shared" si="21"/>
        <v>305837</v>
      </c>
      <c r="AC140" s="2">
        <f t="shared" si="9"/>
        <v>11465210</v>
      </c>
      <c r="AD140" s="3">
        <f t="shared" si="10"/>
        <v>52800000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6"/>
        <v>42577211.011687607</v>
      </c>
      <c r="AH140" s="3" t="e">
        <f t="shared" si="3"/>
        <v>#N/A</v>
      </c>
      <c r="AM140" s="6">
        <v>14600000</v>
      </c>
      <c r="AN140" s="6">
        <v>31800000</v>
      </c>
      <c r="AO140" s="6">
        <v>52800000</v>
      </c>
    </row>
    <row r="141" spans="1:41" ht="15.75" customHeight="1" x14ac:dyDescent="0.25">
      <c r="A141" s="1">
        <v>44317</v>
      </c>
      <c r="B141" s="2">
        <f t="shared" si="0"/>
        <v>76</v>
      </c>
      <c r="C141" s="7"/>
      <c r="D141" s="2" t="e">
        <f t="shared" si="12"/>
        <v>#N/A</v>
      </c>
      <c r="E141" s="2" t="e">
        <f t="shared" si="22"/>
        <v>#N/A</v>
      </c>
      <c r="F141" s="2">
        <v>949535.30330759287</v>
      </c>
      <c r="G141" s="2">
        <f t="shared" si="23"/>
        <v>796135.85714285716</v>
      </c>
      <c r="H141" s="2">
        <f t="shared" si="13"/>
        <v>67509630.61717312</v>
      </c>
      <c r="I141" s="7"/>
      <c r="J141" s="2" t="e">
        <f t="shared" si="14"/>
        <v>#N/A</v>
      </c>
      <c r="K141" s="2" t="e">
        <f t="shared" si="24"/>
        <v>#N/A</v>
      </c>
      <c r="L141" s="2">
        <f t="array" ref="L141">IF(COUNT($C142)=0,IF(COUNT($C141)=1,I141,SUM(L140+LOOKUP(2,1/(ISNUMBER($K$1:$K$194)),$K$1:$K$194))),I141)</f>
        <v>833304.85714285588</v>
      </c>
      <c r="M141" s="8" t="e">
        <f t="shared" si="27"/>
        <v>#N/A</v>
      </c>
      <c r="N141" s="2" t="e">
        <f t="shared" si="15"/>
        <v>#N/A</v>
      </c>
      <c r="O141" s="2" t="e">
        <f t="shared" si="25"/>
        <v>#N/A</v>
      </c>
      <c r="P141" s="2">
        <v>950864.95425754786</v>
      </c>
      <c r="Q141" s="2">
        <f>IF(P141&gt;Graph!$G$1*1000,Graph!$G$1*1000,P141)</f>
        <v>800000</v>
      </c>
      <c r="R141" s="2">
        <f t="shared" si="16"/>
        <v>68269459.068541765</v>
      </c>
      <c r="S141" s="2">
        <f t="shared" si="17"/>
        <v>796135.85714285076</v>
      </c>
      <c r="T141" s="2">
        <f t="shared" si="18"/>
        <v>3864.1428571428405</v>
      </c>
      <c r="U141" s="2">
        <f t="shared" si="19"/>
        <v>800000</v>
      </c>
      <c r="V141" s="2">
        <f t="shared" si="28"/>
        <v>12014288</v>
      </c>
      <c r="W141" s="2">
        <f t="shared" si="20"/>
        <v>549078</v>
      </c>
      <c r="X141" s="2">
        <f t="shared" si="6"/>
        <v>250922</v>
      </c>
      <c r="Y141" s="2">
        <f t="shared" si="7"/>
        <v>56255171.06854178</v>
      </c>
      <c r="Z141" s="2" t="str">
        <f t="shared" si="8"/>
        <v>HERE</v>
      </c>
      <c r="AA141" s="2">
        <f>IF(Z141="HERE",Y141,AA140+Graph!$G$1*1000)</f>
        <v>56255171.06854178</v>
      </c>
      <c r="AB141" s="2">
        <f t="shared" si="21"/>
        <v>250922</v>
      </c>
      <c r="AC141" s="2">
        <f t="shared" si="9"/>
        <v>12014288</v>
      </c>
      <c r="AD141" s="3">
        <f t="shared" si="10"/>
        <v>52800000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6"/>
        <v>43060983.261687607</v>
      </c>
      <c r="AH141" s="3" t="e">
        <f t="shared" si="3"/>
        <v>#N/A</v>
      </c>
      <c r="AM141" s="6">
        <v>14600000</v>
      </c>
      <c r="AN141" s="6">
        <v>31800000</v>
      </c>
      <c r="AO141" s="6">
        <v>52800000</v>
      </c>
    </row>
    <row r="142" spans="1:41" ht="15.75" customHeight="1" x14ac:dyDescent="0.25">
      <c r="A142" s="1">
        <v>44318</v>
      </c>
      <c r="B142" s="2">
        <f t="shared" si="0"/>
        <v>77</v>
      </c>
      <c r="C142" s="7"/>
      <c r="D142" s="2" t="e">
        <f t="shared" si="12"/>
        <v>#N/A</v>
      </c>
      <c r="E142" s="2" t="e">
        <f t="shared" si="22"/>
        <v>#N/A</v>
      </c>
      <c r="F142" s="2">
        <v>955856.9571428895</v>
      </c>
      <c r="G142" s="2">
        <f t="shared" si="23"/>
        <v>796135.85714285716</v>
      </c>
      <c r="H142" s="2">
        <f t="shared" si="13"/>
        <v>68305766.474315971</v>
      </c>
      <c r="I142" s="7"/>
      <c r="J142" s="2" t="e">
        <f t="shared" si="14"/>
        <v>#N/A</v>
      </c>
      <c r="K142" s="2" t="e">
        <f t="shared" si="24"/>
        <v>#N/A</v>
      </c>
      <c r="L142" s="2">
        <f t="array" ref="L142">IF(COUNT($C143)=0,IF(COUNT($C142)=1,I142,SUM(L141+LOOKUP(2,1/(ISNUMBER($K$1:$K$194)),$K$1:$K$194))),I142)</f>
        <v>837168.99999999872</v>
      </c>
      <c r="M142" s="8" t="e">
        <f t="shared" si="27"/>
        <v>#N/A</v>
      </c>
      <c r="N142" s="2" t="e">
        <f t="shared" si="15"/>
        <v>#N/A</v>
      </c>
      <c r="O142" s="2" t="e">
        <f t="shared" si="25"/>
        <v>#N/A</v>
      </c>
      <c r="P142" s="2">
        <v>957164.60443347692</v>
      </c>
      <c r="Q142" s="2">
        <f>IF(P142&gt;Graph!$G$1*1000,Graph!$G$1*1000,P142)</f>
        <v>800000</v>
      </c>
      <c r="R142" s="2">
        <f t="shared" si="16"/>
        <v>69069459.068541765</v>
      </c>
      <c r="S142" s="2">
        <f t="shared" si="17"/>
        <v>796135.85714285076</v>
      </c>
      <c r="T142" s="2">
        <f t="shared" si="18"/>
        <v>3864.1428571428405</v>
      </c>
      <c r="U142" s="2">
        <f t="shared" si="19"/>
        <v>800000</v>
      </c>
      <c r="V142" s="2">
        <f t="shared" si="28"/>
        <v>12294006</v>
      </c>
      <c r="W142" s="2">
        <f t="shared" si="20"/>
        <v>279718</v>
      </c>
      <c r="X142" s="2">
        <f t="shared" si="6"/>
        <v>520282</v>
      </c>
      <c r="Y142" s="2">
        <f t="shared" si="7"/>
        <v>56775453.06854178</v>
      </c>
      <c r="Z142" s="2" t="str">
        <f t="shared" si="8"/>
        <v>HERE</v>
      </c>
      <c r="AA142" s="2">
        <f>IF(Z142="HERE",Y142,AA141+Graph!$G$1*1000)</f>
        <v>56775453.06854178</v>
      </c>
      <c r="AB142" s="2">
        <f t="shared" si="21"/>
        <v>520282</v>
      </c>
      <c r="AC142" s="2">
        <f t="shared" si="9"/>
        <v>12294006</v>
      </c>
      <c r="AD142" s="3">
        <f t="shared" si="10"/>
        <v>52800000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6"/>
        <v>43589387.311687604</v>
      </c>
      <c r="AH142" s="3" t="e">
        <f t="shared" si="3"/>
        <v>#N/A</v>
      </c>
      <c r="AM142" s="6">
        <v>14600000</v>
      </c>
      <c r="AN142" s="6">
        <v>31800000</v>
      </c>
      <c r="AO142" s="6">
        <v>52800000</v>
      </c>
    </row>
    <row r="143" spans="1:41" ht="15.75" customHeight="1" x14ac:dyDescent="0.25">
      <c r="A143" s="1">
        <v>44319</v>
      </c>
      <c r="B143" s="2">
        <f t="shared" si="0"/>
        <v>78</v>
      </c>
      <c r="C143" s="7"/>
      <c r="D143" s="2" t="e">
        <f t="shared" si="12"/>
        <v>#N/A</v>
      </c>
      <c r="E143" s="2" t="e">
        <f t="shared" si="22"/>
        <v>#N/A</v>
      </c>
      <c r="F143" s="2">
        <v>962178.61097824574</v>
      </c>
      <c r="G143" s="2">
        <f t="shared" si="23"/>
        <v>796135.85714285716</v>
      </c>
      <c r="H143" s="2">
        <f t="shared" si="13"/>
        <v>69101902.331458822</v>
      </c>
      <c r="I143" s="7"/>
      <c r="J143" s="2" t="e">
        <f t="shared" si="14"/>
        <v>#N/A</v>
      </c>
      <c r="K143" s="2" t="e">
        <f t="shared" si="24"/>
        <v>#N/A</v>
      </c>
      <c r="L143" s="2">
        <f t="array" ref="L143">IF(COUNT($C144)=0,IF(COUNT($C143)=1,I143,SUM(L142+LOOKUP(2,1/(ISNUMBER($K$1:$K$194)),$K$1:$K$194))),I143)</f>
        <v>841033.14285714156</v>
      </c>
      <c r="M143" s="8" t="e">
        <f t="shared" si="27"/>
        <v>#N/A</v>
      </c>
      <c r="N143" s="2" t="e">
        <f t="shared" si="15"/>
        <v>#N/A</v>
      </c>
      <c r="O143" s="2" t="e">
        <f t="shared" si="25"/>
        <v>#N/A</v>
      </c>
      <c r="P143" s="2">
        <v>963464.25460940599</v>
      </c>
      <c r="Q143" s="2">
        <f>IF(P143&gt;Graph!$G$1*1000,Graph!$G$1*1000,P143)</f>
        <v>800000</v>
      </c>
      <c r="R143" s="2">
        <f t="shared" si="16"/>
        <v>69869459.068541765</v>
      </c>
      <c r="S143" s="2">
        <f t="shared" si="17"/>
        <v>796135.85714285076</v>
      </c>
      <c r="T143" s="2">
        <f t="shared" si="18"/>
        <v>3864.1428571428405</v>
      </c>
      <c r="U143" s="2">
        <f t="shared" si="19"/>
        <v>800000</v>
      </c>
      <c r="V143" s="2">
        <f t="shared" si="28"/>
        <v>12646486</v>
      </c>
      <c r="W143" s="2">
        <f t="shared" si="20"/>
        <v>352480</v>
      </c>
      <c r="X143" s="2">
        <f t="shared" si="6"/>
        <v>447520</v>
      </c>
      <c r="Y143" s="2">
        <f t="shared" si="7"/>
        <v>57222973.06854178</v>
      </c>
      <c r="Z143" s="2" t="str">
        <f t="shared" si="8"/>
        <v>HERE</v>
      </c>
      <c r="AA143" s="2">
        <f>IF(Z143="HERE",Y143,AA142+Graph!$G$1*1000)</f>
        <v>57222973.06854178</v>
      </c>
      <c r="AB143" s="2">
        <f t="shared" si="21"/>
        <v>447520</v>
      </c>
      <c r="AC143" s="2">
        <f t="shared" si="9"/>
        <v>12646486</v>
      </c>
      <c r="AD143" s="3">
        <f t="shared" si="10"/>
        <v>52800000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6"/>
        <v>44135922.711687602</v>
      </c>
      <c r="AH143" s="3" t="e">
        <f t="shared" si="3"/>
        <v>#N/A</v>
      </c>
      <c r="AM143" s="6">
        <v>14600000</v>
      </c>
      <c r="AN143" s="6">
        <v>31800000</v>
      </c>
      <c r="AO143" s="6">
        <v>52800000</v>
      </c>
    </row>
    <row r="144" spans="1:41" ht="15.75" customHeight="1" x14ac:dyDescent="0.25">
      <c r="A144" s="1">
        <v>44320</v>
      </c>
      <c r="B144" s="2">
        <f t="shared" si="0"/>
        <v>79</v>
      </c>
      <c r="C144" s="7"/>
      <c r="D144" s="2" t="e">
        <f t="shared" si="12"/>
        <v>#N/A</v>
      </c>
      <c r="E144" s="2" t="e">
        <f t="shared" si="22"/>
        <v>#N/A</v>
      </c>
      <c r="F144" s="2">
        <v>968500.26481354237</v>
      </c>
      <c r="G144" s="2">
        <f t="shared" si="23"/>
        <v>796135.85714285716</v>
      </c>
      <c r="H144" s="2">
        <f t="shared" si="13"/>
        <v>69898038.188601673</v>
      </c>
      <c r="I144" s="7"/>
      <c r="J144" s="2" t="e">
        <f t="shared" si="14"/>
        <v>#N/A</v>
      </c>
      <c r="K144" s="2" t="e">
        <f t="shared" si="24"/>
        <v>#N/A</v>
      </c>
      <c r="L144" s="2">
        <f t="array" ref="L144">IF(COUNT($C145)=0,IF(COUNT($C144)=1,I144,SUM(L143+LOOKUP(2,1/(ISNUMBER($K$1:$K$194)),$K$1:$K$194))),I144)</f>
        <v>844897.2857142844</v>
      </c>
      <c r="M144" s="8" t="e">
        <f t="shared" si="27"/>
        <v>#N/A</v>
      </c>
      <c r="N144" s="2" t="e">
        <f t="shared" si="15"/>
        <v>#N/A</v>
      </c>
      <c r="O144" s="2" t="e">
        <f t="shared" si="25"/>
        <v>#N/A</v>
      </c>
      <c r="P144" s="2">
        <v>969763.90478533506</v>
      </c>
      <c r="Q144" s="2">
        <f>IF(P144&gt;Graph!$G$1*1000,Graph!$G$1*1000,P144)</f>
        <v>800000</v>
      </c>
      <c r="R144" s="2">
        <f t="shared" si="16"/>
        <v>70669459.068541765</v>
      </c>
      <c r="S144" s="2">
        <f t="shared" si="17"/>
        <v>796135.85714285076</v>
      </c>
      <c r="T144" s="2">
        <f t="shared" si="18"/>
        <v>3864.1428571428405</v>
      </c>
      <c r="U144" s="2">
        <f t="shared" si="19"/>
        <v>800000</v>
      </c>
      <c r="V144" s="2">
        <f t="shared" si="28"/>
        <v>13058298</v>
      </c>
      <c r="W144" s="2">
        <f t="shared" si="20"/>
        <v>411812</v>
      </c>
      <c r="X144" s="2">
        <f t="shared" si="6"/>
        <v>388188</v>
      </c>
      <c r="Y144" s="2">
        <f t="shared" si="7"/>
        <v>57611161.06854178</v>
      </c>
      <c r="Z144" s="2" t="str">
        <f t="shared" si="8"/>
        <v>HERE</v>
      </c>
      <c r="AA144" s="2">
        <f>IF(Z144="HERE",Y144,AA143+Graph!$G$1*1000)</f>
        <v>57611161.06854178</v>
      </c>
      <c r="AB144" s="2">
        <f t="shared" si="21"/>
        <v>388188</v>
      </c>
      <c r="AC144" s="2">
        <f t="shared" si="9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6"/>
        <v>44564234.161687605</v>
      </c>
      <c r="AH144" s="3" t="e">
        <f t="shared" si="3"/>
        <v>#N/A</v>
      </c>
      <c r="AM144" s="6">
        <v>14600000</v>
      </c>
      <c r="AN144" s="6">
        <v>31800000</v>
      </c>
      <c r="AO144" s="6">
        <v>52800000</v>
      </c>
    </row>
    <row r="145" spans="1:41" ht="15.75" customHeight="1" x14ac:dyDescent="0.25">
      <c r="A145" s="1">
        <v>44321</v>
      </c>
      <c r="B145" s="2">
        <f t="shared" si="0"/>
        <v>80</v>
      </c>
      <c r="C145" s="7"/>
      <c r="D145" s="2" t="e">
        <f t="shared" si="12"/>
        <v>#N/A</v>
      </c>
      <c r="E145" s="2" t="e">
        <f t="shared" si="22"/>
        <v>#N/A</v>
      </c>
      <c r="F145" s="2">
        <v>974821.9186488986</v>
      </c>
      <c r="G145" s="2">
        <f t="shared" si="23"/>
        <v>796135.85714285716</v>
      </c>
      <c r="H145" s="2">
        <f t="shared" si="13"/>
        <v>70694174.045744523</v>
      </c>
      <c r="I145" s="7"/>
      <c r="J145" s="2" t="e">
        <f t="shared" si="14"/>
        <v>#N/A</v>
      </c>
      <c r="K145" s="2" t="e">
        <f t="shared" si="24"/>
        <v>#N/A</v>
      </c>
      <c r="L145" s="2">
        <f t="array" ref="L145">IF(COUNT($C146)=0,IF(COUNT($C145)=1,I145,SUM(L144+LOOKUP(2,1/(ISNUMBER($K$1:$K$194)),$K$1:$K$194))),I145)</f>
        <v>848761.42857142724</v>
      </c>
      <c r="M145" s="8" t="e">
        <f t="shared" si="27"/>
        <v>#N/A</v>
      </c>
      <c r="N145" s="2" t="e">
        <f t="shared" si="15"/>
        <v>#N/A</v>
      </c>
      <c r="O145" s="2" t="e">
        <f t="shared" si="25"/>
        <v>#N/A</v>
      </c>
      <c r="P145" s="2">
        <v>976063.55496126413</v>
      </c>
      <c r="Q145" s="2">
        <f>IF(P145&gt;Graph!$G$1*1000,Graph!$G$1*1000,P145)</f>
        <v>800000</v>
      </c>
      <c r="R145" s="2">
        <f t="shared" si="16"/>
        <v>71469459.068541765</v>
      </c>
      <c r="S145" s="2">
        <f t="shared" si="17"/>
        <v>796135.85714285076</v>
      </c>
      <c r="T145" s="2">
        <f t="shared" si="18"/>
        <v>3864.1428571428405</v>
      </c>
      <c r="U145" s="2">
        <f t="shared" si="19"/>
        <v>800000</v>
      </c>
      <c r="V145" s="2">
        <f t="shared" si="28"/>
        <v>13509108</v>
      </c>
      <c r="W145" s="2">
        <f t="shared" si="20"/>
        <v>450810</v>
      </c>
      <c r="X145" s="2">
        <f t="shared" si="6"/>
        <v>349190</v>
      </c>
      <c r="Y145" s="2">
        <f t="shared" si="7"/>
        <v>57960351.06854178</v>
      </c>
      <c r="Z145" s="2" t="str">
        <f t="shared" si="8"/>
        <v>HERE</v>
      </c>
      <c r="AA145" s="2">
        <f>IF(Z145="HERE",Y145,AA144+Graph!$G$1*1000)</f>
        <v>57960351.06854178</v>
      </c>
      <c r="AB145" s="2">
        <f t="shared" si="21"/>
        <v>349190</v>
      </c>
      <c r="AC145" s="2">
        <f t="shared" si="9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6"/>
        <v>44975252.361687601</v>
      </c>
      <c r="AH145" s="3" t="e">
        <f t="shared" si="3"/>
        <v>#N/A</v>
      </c>
      <c r="AM145" s="6">
        <v>14600000</v>
      </c>
      <c r="AN145" s="6">
        <v>31800000</v>
      </c>
      <c r="AO145" s="6">
        <v>52800000</v>
      </c>
    </row>
    <row r="146" spans="1:41" ht="15.75" customHeight="1" x14ac:dyDescent="0.25">
      <c r="A146" s="1">
        <v>44322</v>
      </c>
      <c r="B146" s="2">
        <f t="shared" si="0"/>
        <v>81</v>
      </c>
      <c r="C146" s="7"/>
      <c r="D146" s="2" t="e">
        <f t="shared" si="12"/>
        <v>#N/A</v>
      </c>
      <c r="E146" s="2" t="e">
        <f t="shared" si="22"/>
        <v>#N/A</v>
      </c>
      <c r="F146" s="2">
        <v>981143.57248419523</v>
      </c>
      <c r="G146" s="2">
        <f t="shared" si="23"/>
        <v>796135.85714285716</v>
      </c>
      <c r="H146" s="2">
        <f t="shared" si="13"/>
        <v>71490309.902887374</v>
      </c>
      <c r="I146" s="7"/>
      <c r="J146" s="2" t="e">
        <f t="shared" si="14"/>
        <v>#N/A</v>
      </c>
      <c r="K146" s="2" t="e">
        <f t="shared" si="24"/>
        <v>#N/A</v>
      </c>
      <c r="L146" s="2">
        <f t="array" ref="L146">IF(COUNT($C147)=0,IF(COUNT($C146)=1,I146,SUM(L145+LOOKUP(2,1/(ISNUMBER($K$1:$K$194)),$K$1:$K$194))),I146)</f>
        <v>852625.57142857008</v>
      </c>
      <c r="M146" s="8" t="e">
        <f t="shared" si="27"/>
        <v>#N/A</v>
      </c>
      <c r="N146" s="2" t="e">
        <f t="shared" si="15"/>
        <v>#N/A</v>
      </c>
      <c r="O146" s="2" t="e">
        <f t="shared" si="25"/>
        <v>#N/A</v>
      </c>
      <c r="P146" s="2">
        <v>982363.2051371932</v>
      </c>
      <c r="Q146" s="2">
        <f>IF(P146&gt;Graph!$G$1*1000,Graph!$G$1*1000,P146)</f>
        <v>800000</v>
      </c>
      <c r="R146" s="2">
        <f t="shared" si="16"/>
        <v>72269459.068541765</v>
      </c>
      <c r="S146" s="2">
        <f t="shared" si="17"/>
        <v>796135.85714285076</v>
      </c>
      <c r="T146" s="2">
        <f t="shared" si="18"/>
        <v>3864.1428571428405</v>
      </c>
      <c r="U146" s="2">
        <f t="shared" si="19"/>
        <v>800000</v>
      </c>
      <c r="V146" s="2">
        <f t="shared" si="28"/>
        <v>14012224</v>
      </c>
      <c r="W146" s="2">
        <f t="shared" si="20"/>
        <v>503116</v>
      </c>
      <c r="X146" s="2">
        <f t="shared" si="6"/>
        <v>296884</v>
      </c>
      <c r="Y146" s="2">
        <f t="shared" si="7"/>
        <v>58257235.06854178</v>
      </c>
      <c r="Z146" s="2" t="str">
        <f t="shared" si="8"/>
        <v>HERE</v>
      </c>
      <c r="AA146" s="2">
        <f>IF(Z146="HERE",Y146,AA145+Graph!$G$1*1000)</f>
        <v>58257235.06854178</v>
      </c>
      <c r="AB146" s="2">
        <f t="shared" si="21"/>
        <v>296884</v>
      </c>
      <c r="AC146" s="2">
        <f t="shared" si="9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6"/>
        <v>45346875.611687601</v>
      </c>
      <c r="AH146" s="3" t="e">
        <f t="shared" si="3"/>
        <v>#N/A</v>
      </c>
      <c r="AM146" s="6">
        <v>14600000</v>
      </c>
      <c r="AN146" s="6">
        <v>31800000</v>
      </c>
      <c r="AO146" s="6">
        <v>52800000</v>
      </c>
    </row>
    <row r="147" spans="1:41" ht="15.75" customHeight="1" x14ac:dyDescent="0.25">
      <c r="A147" s="1">
        <v>44323</v>
      </c>
      <c r="B147" s="2">
        <f t="shared" si="0"/>
        <v>82</v>
      </c>
      <c r="C147" s="7"/>
      <c r="D147" s="2" t="e">
        <f t="shared" si="12"/>
        <v>#N/A</v>
      </c>
      <c r="E147" s="2" t="e">
        <f t="shared" si="22"/>
        <v>#N/A</v>
      </c>
      <c r="F147" s="2">
        <v>987465.22631955147</v>
      </c>
      <c r="G147" s="2">
        <f t="shared" si="23"/>
        <v>796135.85714285716</v>
      </c>
      <c r="H147" s="2">
        <f t="shared" si="13"/>
        <v>72286445.760030225</v>
      </c>
      <c r="I147" s="7"/>
      <c r="J147" s="2" t="e">
        <f t="shared" si="14"/>
        <v>#N/A</v>
      </c>
      <c r="K147" s="2" t="e">
        <f t="shared" si="24"/>
        <v>#N/A</v>
      </c>
      <c r="L147" s="2">
        <f t="array" ref="L147">IF(COUNT($C148)=0,IF(COUNT($C147)=1,I147,SUM(L146+LOOKUP(2,1/(ISNUMBER($K$1:$K$194)),$K$1:$K$194))),I147)</f>
        <v>856489.71428571292</v>
      </c>
      <c r="M147" s="8" t="e">
        <f t="shared" si="27"/>
        <v>#N/A</v>
      </c>
      <c r="N147" s="2" t="e">
        <f t="shared" si="15"/>
        <v>#N/A</v>
      </c>
      <c r="O147" s="2" t="e">
        <f t="shared" si="25"/>
        <v>#N/A</v>
      </c>
      <c r="P147" s="2">
        <v>988662.85531312227</v>
      </c>
      <c r="Q147" s="2">
        <f>IF(P147&gt;Graph!$G$1*1000,Graph!$G$1*1000,P147)</f>
        <v>800000</v>
      </c>
      <c r="R147" s="2">
        <f t="shared" si="16"/>
        <v>73069459.068541765</v>
      </c>
      <c r="S147" s="2">
        <f t="shared" si="17"/>
        <v>796135.85714285076</v>
      </c>
      <c r="T147" s="2">
        <f t="shared" si="18"/>
        <v>3864.1428571428405</v>
      </c>
      <c r="U147" s="2">
        <f t="shared" si="19"/>
        <v>800000</v>
      </c>
      <c r="V147" s="2">
        <f t="shared" si="28"/>
        <v>14556827</v>
      </c>
      <c r="W147" s="2">
        <f t="shared" si="20"/>
        <v>544603</v>
      </c>
      <c r="X147" s="2">
        <f t="shared" si="6"/>
        <v>255397</v>
      </c>
      <c r="Y147" s="2">
        <f t="shared" si="7"/>
        <v>58512632.06854178</v>
      </c>
      <c r="Z147" s="2" t="str">
        <f t="shared" si="8"/>
        <v>HERE</v>
      </c>
      <c r="AA147" s="2">
        <f>IF(Z147="HERE",Y147,AA146+Graph!$G$1*1000)</f>
        <v>58512632.06854178</v>
      </c>
      <c r="AB147" s="2">
        <f t="shared" si="21"/>
        <v>255397</v>
      </c>
      <c r="AC147" s="2">
        <f t="shared" si="9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6"/>
        <v>45660364.811687604</v>
      </c>
      <c r="AH147" s="3" t="e">
        <f t="shared" si="3"/>
        <v>#N/A</v>
      </c>
      <c r="AM147" s="6">
        <v>14600000</v>
      </c>
      <c r="AN147" s="6">
        <v>31800000</v>
      </c>
      <c r="AO147" s="6">
        <v>52800000</v>
      </c>
    </row>
    <row r="148" spans="1:41" ht="15.75" customHeight="1" x14ac:dyDescent="0.25">
      <c r="A148" s="1">
        <v>44324</v>
      </c>
      <c r="B148" s="2">
        <f t="shared" si="0"/>
        <v>83</v>
      </c>
      <c r="C148" s="7"/>
      <c r="D148" s="2" t="e">
        <f t="shared" si="12"/>
        <v>#N/A</v>
      </c>
      <c r="E148" s="2" t="e">
        <f t="shared" si="22"/>
        <v>#N/A</v>
      </c>
      <c r="F148" s="2">
        <v>993786.8801548481</v>
      </c>
      <c r="G148" s="2">
        <f t="shared" si="23"/>
        <v>796135.85714285716</v>
      </c>
      <c r="H148" s="2">
        <f t="shared" si="13"/>
        <v>73082581.617173076</v>
      </c>
      <c r="I148" s="7"/>
      <c r="J148" s="2" t="e">
        <f t="shared" si="14"/>
        <v>#N/A</v>
      </c>
      <c r="K148" s="2" t="e">
        <f t="shared" si="24"/>
        <v>#N/A</v>
      </c>
      <c r="L148" s="2">
        <f t="array" ref="L148">IF(COUNT($C149)=0,IF(COUNT($C148)=1,I148,SUM(L147+LOOKUP(2,1/(ISNUMBER($K$1:$K$194)),$K$1:$K$194))),I148)</f>
        <v>860353.85714285576</v>
      </c>
      <c r="M148" s="8" t="e">
        <f t="shared" si="27"/>
        <v>#N/A</v>
      </c>
      <c r="N148" s="2" t="e">
        <f t="shared" si="15"/>
        <v>#N/A</v>
      </c>
      <c r="O148" s="2" t="e">
        <f t="shared" si="25"/>
        <v>#N/A</v>
      </c>
      <c r="P148" s="2">
        <v>994962.50548905134</v>
      </c>
      <c r="Q148" s="2">
        <f>IF(P148&gt;Graph!$G$1*1000,Graph!$G$1*1000,P148)</f>
        <v>800000</v>
      </c>
      <c r="R148" s="2">
        <f t="shared" si="16"/>
        <v>73869459.068541765</v>
      </c>
      <c r="S148" s="2">
        <f t="shared" si="17"/>
        <v>796135.85714285076</v>
      </c>
      <c r="T148" s="2">
        <f t="shared" si="18"/>
        <v>3864.1428571428405</v>
      </c>
      <c r="U148" s="2">
        <f t="shared" si="19"/>
        <v>800000</v>
      </c>
      <c r="V148" s="2">
        <f t="shared" si="28"/>
        <v>15062189</v>
      </c>
      <c r="W148" s="2">
        <f t="shared" si="20"/>
        <v>505362</v>
      </c>
      <c r="X148" s="2">
        <f t="shared" si="6"/>
        <v>294638</v>
      </c>
      <c r="Y148" s="2">
        <f t="shared" si="7"/>
        <v>58807270.06854178</v>
      </c>
      <c r="Z148" s="2" t="str">
        <f t="shared" si="8"/>
        <v>HERE</v>
      </c>
      <c r="AA148" s="2">
        <f>IF(Z148="HERE",Y148,AA147+Graph!$G$1*1000)</f>
        <v>58807270.06854178</v>
      </c>
      <c r="AB148" s="2">
        <f t="shared" si="21"/>
        <v>294638</v>
      </c>
      <c r="AC148" s="2">
        <f t="shared" si="9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6"/>
        <v>45962190.311687604</v>
      </c>
      <c r="AH148" s="3" t="e">
        <f t="shared" si="3"/>
        <v>#N/A</v>
      </c>
      <c r="AM148" s="6">
        <v>14600000</v>
      </c>
      <c r="AN148" s="6">
        <v>31800000</v>
      </c>
      <c r="AO148" s="6">
        <v>52800000</v>
      </c>
    </row>
    <row r="149" spans="1:41" ht="15.75" customHeight="1" x14ac:dyDescent="0.25">
      <c r="A149" s="1">
        <v>44325</v>
      </c>
      <c r="B149" s="2">
        <f t="shared" si="0"/>
        <v>84</v>
      </c>
      <c r="C149" s="7"/>
      <c r="D149" s="2" t="e">
        <f t="shared" si="12"/>
        <v>#N/A</v>
      </c>
      <c r="E149" s="2" t="e">
        <f t="shared" si="22"/>
        <v>#N/A</v>
      </c>
      <c r="F149" s="2">
        <v>1000108.5339902043</v>
      </c>
      <c r="G149" s="2">
        <f t="shared" si="23"/>
        <v>796135.85714285716</v>
      </c>
      <c r="H149" s="2">
        <f t="shared" si="13"/>
        <v>73878717.474315926</v>
      </c>
      <c r="I149" s="7"/>
      <c r="J149" s="2" t="e">
        <f t="shared" si="14"/>
        <v>#N/A</v>
      </c>
      <c r="K149" s="2" t="e">
        <f t="shared" si="24"/>
        <v>#N/A</v>
      </c>
      <c r="L149" s="2">
        <f t="array" ref="L149">IF(COUNT($C150)=0,IF(COUNT($C149)=1,I149,SUM(L148+LOOKUP(2,1/(ISNUMBER($K$1:$K$194)),$K$1:$K$194))),I149)</f>
        <v>864217.9999999986</v>
      </c>
      <c r="M149" s="8" t="e">
        <f t="shared" si="27"/>
        <v>#N/A</v>
      </c>
      <c r="N149" s="2" t="e">
        <f t="shared" si="15"/>
        <v>#N/A</v>
      </c>
      <c r="O149" s="2" t="e">
        <f t="shared" si="25"/>
        <v>#N/A</v>
      </c>
      <c r="P149" s="2">
        <v>1001262.1556649804</v>
      </c>
      <c r="Q149" s="2">
        <f>IF(P149&gt;Graph!$G$1*1000,Graph!$G$1*1000,P149)</f>
        <v>800000</v>
      </c>
      <c r="R149" s="2">
        <f t="shared" si="16"/>
        <v>74669459.068541765</v>
      </c>
      <c r="S149" s="2">
        <f t="shared" si="17"/>
        <v>796135.85714285076</v>
      </c>
      <c r="T149" s="2">
        <f t="shared" si="18"/>
        <v>3864.1428571428405</v>
      </c>
      <c r="U149" s="2">
        <f t="shared" si="19"/>
        <v>800000</v>
      </c>
      <c r="V149" s="2">
        <f t="shared" si="28"/>
        <v>15300151</v>
      </c>
      <c r="W149" s="2">
        <f t="shared" si="20"/>
        <v>237962</v>
      </c>
      <c r="X149" s="2">
        <f t="shared" si="6"/>
        <v>562038</v>
      </c>
      <c r="Y149" s="2">
        <f t="shared" si="7"/>
        <v>59369308.06854178</v>
      </c>
      <c r="Z149" s="2" t="str">
        <f t="shared" si="8"/>
        <v>HERE</v>
      </c>
      <c r="AA149" s="2">
        <f>IF(Z149="HERE",Y149,AA148+Graph!$G$1*1000)</f>
        <v>59369308.06854178</v>
      </c>
      <c r="AB149" s="2">
        <f t="shared" si="21"/>
        <v>562038</v>
      </c>
      <c r="AC149" s="2">
        <f t="shared" si="9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6"/>
        <v>46494978.661687605</v>
      </c>
      <c r="AH149" s="3" t="e">
        <f t="shared" si="3"/>
        <v>#N/A</v>
      </c>
      <c r="AM149" s="6">
        <v>14600000</v>
      </c>
      <c r="AN149" s="6">
        <v>31800000</v>
      </c>
      <c r="AO149" s="6">
        <v>52800000</v>
      </c>
    </row>
    <row r="150" spans="1:41" ht="15.75" customHeight="1" x14ac:dyDescent="0.25">
      <c r="A150" s="1">
        <v>44326</v>
      </c>
      <c r="B150" s="2">
        <f t="shared" si="0"/>
        <v>85</v>
      </c>
      <c r="C150" s="7"/>
      <c r="D150" s="2" t="e">
        <f t="shared" si="12"/>
        <v>#N/A</v>
      </c>
      <c r="E150" s="2" t="e">
        <f t="shared" si="22"/>
        <v>#N/A</v>
      </c>
      <c r="F150" s="2">
        <v>1006430.187825501</v>
      </c>
      <c r="G150" s="2">
        <f t="shared" si="23"/>
        <v>796135.85714285716</v>
      </c>
      <c r="H150" s="2">
        <f t="shared" si="13"/>
        <v>74674853.331458777</v>
      </c>
      <c r="I150" s="7"/>
      <c r="J150" s="2" t="e">
        <f t="shared" si="14"/>
        <v>#N/A</v>
      </c>
      <c r="K150" s="2" t="e">
        <f t="shared" si="24"/>
        <v>#N/A</v>
      </c>
      <c r="L150" s="2">
        <f t="array" ref="L150">IF(COUNT($C151)=0,IF(COUNT($C150)=1,I150,SUM(L149+LOOKUP(2,1/(ISNUMBER($K$1:$K$194)),$K$1:$K$194))),I150)</f>
        <v>868082.14285714144</v>
      </c>
      <c r="M150" s="8" t="e">
        <f t="shared" si="27"/>
        <v>#N/A</v>
      </c>
      <c r="N150" s="2" t="e">
        <f t="shared" si="15"/>
        <v>#N/A</v>
      </c>
      <c r="O150" s="2" t="e">
        <f t="shared" si="25"/>
        <v>#N/A</v>
      </c>
      <c r="P150" s="2">
        <v>1007561.8058409095</v>
      </c>
      <c r="Q150" s="2">
        <f>IF(P150&gt;Graph!$G$1*1000,Graph!$G$1*1000,P150)</f>
        <v>800000</v>
      </c>
      <c r="R150" s="2">
        <f t="shared" si="16"/>
        <v>75469459.068541765</v>
      </c>
      <c r="S150" s="2">
        <f t="shared" si="17"/>
        <v>796135.85714285076</v>
      </c>
      <c r="T150" s="2">
        <f t="shared" si="18"/>
        <v>3864.1428571428405</v>
      </c>
      <c r="U150" s="2">
        <f t="shared" si="19"/>
        <v>800000</v>
      </c>
      <c r="V150" s="2">
        <f t="shared" si="28"/>
        <v>15775562.265658021</v>
      </c>
      <c r="W150" s="2">
        <f t="shared" si="20"/>
        <v>475411.26565802097</v>
      </c>
      <c r="X150" s="2">
        <f t="shared" si="6"/>
        <v>324588.73434197903</v>
      </c>
      <c r="Y150" s="2">
        <f t="shared" si="7"/>
        <v>59693896.802883759</v>
      </c>
      <c r="Z150" s="2" t="str">
        <f t="shared" si="8"/>
        <v>HERE</v>
      </c>
      <c r="AA150" s="2">
        <f>IF(Z150="HERE",Y150,AA149+Graph!$G$1*1000)</f>
        <v>59693896.802883759</v>
      </c>
      <c r="AB150" s="2">
        <f t="shared" si="21"/>
        <v>324588.73434197903</v>
      </c>
      <c r="AC150" s="2">
        <f t="shared" si="9"/>
        <v>15775562.265658021</v>
      </c>
      <c r="AD150" s="3">
        <f t="shared" si="10"/>
        <v>52800000</v>
      </c>
      <c r="AE150" s="2">
        <f>IF(AE148&gt;=52800000,52800000,IF(AB129=Graph!G$1*1000,AE149+Graph!G$1*1000,AC150))</f>
        <v>15775562.265658021</v>
      </c>
      <c r="AF150" s="3">
        <f t="shared" si="11"/>
        <v>15775562.265658021</v>
      </c>
      <c r="AG150" s="3">
        <f t="shared" si="26"/>
        <v>46977146.961687602</v>
      </c>
      <c r="AH150" s="3" t="e">
        <f t="shared" si="3"/>
        <v>#N/A</v>
      </c>
      <c r="AM150" s="6">
        <v>14600000</v>
      </c>
      <c r="AN150" s="6">
        <v>31800000</v>
      </c>
      <c r="AO150" s="6">
        <v>52800000</v>
      </c>
    </row>
    <row r="151" spans="1:41" ht="15.75" customHeight="1" x14ac:dyDescent="0.25">
      <c r="A151" s="1">
        <v>44327</v>
      </c>
      <c r="B151" s="2">
        <f t="shared" si="0"/>
        <v>86</v>
      </c>
      <c r="C151" s="7"/>
      <c r="D151" s="2" t="e">
        <f t="shared" si="12"/>
        <v>#N/A</v>
      </c>
      <c r="E151" s="2" t="e">
        <f t="shared" si="22"/>
        <v>#N/A</v>
      </c>
      <c r="F151" s="2">
        <v>1012751.8416608572</v>
      </c>
      <c r="G151" s="2">
        <f t="shared" si="23"/>
        <v>796135.85714285716</v>
      </c>
      <c r="H151" s="2">
        <f t="shared" si="13"/>
        <v>75470989.188601628</v>
      </c>
      <c r="I151" s="7"/>
      <c r="J151" s="2" t="e">
        <f t="shared" si="14"/>
        <v>#N/A</v>
      </c>
      <c r="K151" s="2" t="e">
        <f t="shared" si="24"/>
        <v>#N/A</v>
      </c>
      <c r="L151" s="2">
        <f t="array" ref="L151">IF(COUNT($C152)=0,IF(COUNT($C151)=1,I151,SUM(L150+LOOKUP(2,1/(ISNUMBER($K$1:$K$194)),$K$1:$K$194))),I151)</f>
        <v>871946.28571428428</v>
      </c>
      <c r="M151" s="8" t="e">
        <f t="shared" si="27"/>
        <v>#N/A</v>
      </c>
      <c r="N151" s="2" t="e">
        <f t="shared" si="15"/>
        <v>#N/A</v>
      </c>
      <c r="O151" s="2" t="e">
        <f t="shared" si="25"/>
        <v>#N/A</v>
      </c>
      <c r="P151" s="2">
        <v>1013861.4560168386</v>
      </c>
      <c r="Q151" s="2">
        <f>IF(P151&gt;Graph!$G$1*1000,Graph!$G$1*1000,P151)</f>
        <v>800000</v>
      </c>
      <c r="R151" s="2">
        <f t="shared" si="16"/>
        <v>76269459.068541765</v>
      </c>
      <c r="S151" s="2">
        <f t="shared" si="17"/>
        <v>796135.85714285076</v>
      </c>
      <c r="T151" s="2">
        <f t="shared" si="18"/>
        <v>3864.1428571428405</v>
      </c>
      <c r="U151" s="2">
        <f t="shared" si="19"/>
        <v>800000</v>
      </c>
      <c r="V151" s="2">
        <f t="shared" si="28"/>
        <v>16257295.185151398</v>
      </c>
      <c r="W151" s="2">
        <f t="shared" si="20"/>
        <v>481732.91949337721</v>
      </c>
      <c r="X151" s="2">
        <f t="shared" si="6"/>
        <v>318267.08050662279</v>
      </c>
      <c r="Y151" s="2">
        <f t="shared" si="7"/>
        <v>60012163.883390382</v>
      </c>
      <c r="Z151" s="2" t="str">
        <f t="shared" si="8"/>
        <v>HERE</v>
      </c>
      <c r="AA151" s="2">
        <f>IF(Z151="HERE",Y151,AA150+Graph!$G$1*1000)</f>
        <v>60012163.883390382</v>
      </c>
      <c r="AB151" s="2">
        <f t="shared" si="21"/>
        <v>318267.08050662279</v>
      </c>
      <c r="AC151" s="2">
        <f t="shared" si="9"/>
        <v>16257295.185151398</v>
      </c>
      <c r="AD151" s="3">
        <f t="shared" si="10"/>
        <v>52800000</v>
      </c>
      <c r="AE151" s="2">
        <f>IF(AE149&gt;=52800000,52800000,IF(AB130=Graph!G$1*1000,AE150+Graph!G$1*1000,AC151))</f>
        <v>16257295.185151398</v>
      </c>
      <c r="AF151" s="3">
        <f t="shared" si="11"/>
        <v>16257295.185151398</v>
      </c>
      <c r="AG151" s="3">
        <f t="shared" si="26"/>
        <v>47432784.211687602</v>
      </c>
      <c r="AH151" s="3" t="e">
        <f t="shared" si="3"/>
        <v>#N/A</v>
      </c>
      <c r="AM151" s="6">
        <v>14600000</v>
      </c>
      <c r="AN151" s="6">
        <v>31800000</v>
      </c>
      <c r="AO151" s="6">
        <v>52800000</v>
      </c>
    </row>
    <row r="152" spans="1:41" ht="15.75" customHeight="1" x14ac:dyDescent="0.25">
      <c r="A152" s="1">
        <v>44328</v>
      </c>
      <c r="B152" s="2">
        <f t="shared" si="0"/>
        <v>87</v>
      </c>
      <c r="C152" s="7"/>
      <c r="D152" s="2" t="e">
        <f t="shared" si="12"/>
        <v>#N/A</v>
      </c>
      <c r="E152" s="2" t="e">
        <f t="shared" si="22"/>
        <v>#N/A</v>
      </c>
      <c r="F152" s="2">
        <v>1019073.4954961538</v>
      </c>
      <c r="G152" s="2">
        <f t="shared" si="23"/>
        <v>796135.85714285716</v>
      </c>
      <c r="H152" s="2">
        <f t="shared" si="13"/>
        <v>76267125.045744479</v>
      </c>
      <c r="I152" s="7"/>
      <c r="J152" s="2" t="e">
        <f t="shared" si="14"/>
        <v>#N/A</v>
      </c>
      <c r="K152" s="2" t="e">
        <f t="shared" si="24"/>
        <v>#N/A</v>
      </c>
      <c r="L152" s="2">
        <f t="array" ref="L152">IF(COUNT($C153)=0,IF(COUNT($C152)=1,I152,SUM(L151+LOOKUP(2,1/(ISNUMBER($K$1:$K$194)),$K$1:$K$194))),I152)</f>
        <v>875810.42857142712</v>
      </c>
      <c r="M152" s="8" t="e">
        <f t="shared" si="27"/>
        <v>#N/A</v>
      </c>
      <c r="N152" s="2" t="e">
        <f t="shared" si="15"/>
        <v>#N/A</v>
      </c>
      <c r="O152" s="2" t="e">
        <f t="shared" si="25"/>
        <v>#N/A</v>
      </c>
      <c r="P152" s="2">
        <v>1020161.1061927676</v>
      </c>
      <c r="Q152" s="2">
        <f>IF(P152&gt;Graph!$G$1*1000,Graph!$G$1*1000,P152)</f>
        <v>800000</v>
      </c>
      <c r="R152" s="2">
        <f t="shared" si="16"/>
        <v>77069459.068541765</v>
      </c>
      <c r="S152" s="2">
        <f t="shared" si="17"/>
        <v>796135.85714285076</v>
      </c>
      <c r="T152" s="2">
        <f t="shared" si="18"/>
        <v>3864.1428571428405</v>
      </c>
      <c r="U152" s="2">
        <f t="shared" si="19"/>
        <v>800000</v>
      </c>
      <c r="V152" s="2">
        <f t="shared" si="28"/>
        <v>16745349.758480072</v>
      </c>
      <c r="W152" s="2">
        <f t="shared" si="20"/>
        <v>488054.57332867384</v>
      </c>
      <c r="X152" s="2">
        <f t="shared" si="6"/>
        <v>311945.42667132616</v>
      </c>
      <c r="Y152" s="2">
        <f t="shared" si="7"/>
        <v>60324109.310061708</v>
      </c>
      <c r="Z152" s="2" t="str">
        <f t="shared" si="8"/>
        <v>HERE</v>
      </c>
      <c r="AA152" s="2">
        <f>IF(Z152="HERE",Y152,AA151+Graph!$G$1*1000)</f>
        <v>60324109.310061708</v>
      </c>
      <c r="AB152" s="2">
        <f t="shared" si="21"/>
        <v>311945.42667132616</v>
      </c>
      <c r="AC152" s="2">
        <f t="shared" si="9"/>
        <v>16745349.758480072</v>
      </c>
      <c r="AD152" s="3">
        <f t="shared" si="10"/>
        <v>52800000</v>
      </c>
      <c r="AE152" s="2">
        <f>IF(AE150&gt;=52800000,52800000,IF(AB131=Graph!G$1*1000,AE151+Graph!G$1*1000,AC152))</f>
        <v>16745349.758480072</v>
      </c>
      <c r="AF152" s="3">
        <f t="shared" si="11"/>
        <v>16745349.758480072</v>
      </c>
      <c r="AG152" s="3">
        <f t="shared" si="26"/>
        <v>47892359.950000003</v>
      </c>
      <c r="AH152" s="3" t="e">
        <f t="shared" si="3"/>
        <v>#N/A</v>
      </c>
      <c r="AM152" s="6">
        <v>14600000</v>
      </c>
      <c r="AN152" s="6">
        <v>31800000</v>
      </c>
      <c r="AO152" s="6">
        <v>52800000</v>
      </c>
    </row>
    <row r="153" spans="1:41" ht="15.75" customHeight="1" x14ac:dyDescent="0.25">
      <c r="A153" s="1">
        <v>44329</v>
      </c>
      <c r="B153" s="2">
        <f t="shared" si="0"/>
        <v>88</v>
      </c>
      <c r="C153" s="7"/>
      <c r="D153" s="2" t="e">
        <f t="shared" si="12"/>
        <v>#N/A</v>
      </c>
      <c r="E153" s="2" t="e">
        <f t="shared" si="22"/>
        <v>#N/A</v>
      </c>
      <c r="F153" s="2">
        <v>1025395.1493315101</v>
      </c>
      <c r="G153" s="2">
        <f t="shared" si="23"/>
        <v>796135.85714285716</v>
      </c>
      <c r="H153" s="2">
        <f t="shared" si="13"/>
        <v>77063260.902887329</v>
      </c>
      <c r="I153" s="7"/>
      <c r="J153" s="2" t="e">
        <f t="shared" si="14"/>
        <v>#N/A</v>
      </c>
      <c r="K153" s="2" t="e">
        <f t="shared" si="24"/>
        <v>#N/A</v>
      </c>
      <c r="L153" s="2">
        <f t="array" ref="L153">IF(COUNT($C154)=0,IF(COUNT($C153)=1,I153,SUM(L152+LOOKUP(2,1/(ISNUMBER($K$1:$K$194)),$K$1:$K$194))),I153)</f>
        <v>879674.57142856997</v>
      </c>
      <c r="M153" s="8" t="e">
        <f t="shared" si="27"/>
        <v>#N/A</v>
      </c>
      <c r="N153" s="2" t="e">
        <f t="shared" si="15"/>
        <v>#N/A</v>
      </c>
      <c r="O153" s="2" t="e">
        <f t="shared" si="25"/>
        <v>#N/A</v>
      </c>
      <c r="P153" s="2">
        <v>1026460.7563686967</v>
      </c>
      <c r="Q153" s="2">
        <f>IF(P153&gt;Graph!$G$1*1000,Graph!$G$1*1000,P153)</f>
        <v>800000</v>
      </c>
      <c r="R153" s="2">
        <f t="shared" si="16"/>
        <v>77869459.068541765</v>
      </c>
      <c r="S153" s="2">
        <f t="shared" si="17"/>
        <v>796135.85714285076</v>
      </c>
      <c r="T153" s="2">
        <f t="shared" si="18"/>
        <v>3864.1428571428405</v>
      </c>
      <c r="U153" s="2">
        <f t="shared" si="19"/>
        <v>800000</v>
      </c>
      <c r="V153" s="2">
        <f t="shared" si="28"/>
        <v>17239725.985644102</v>
      </c>
      <c r="W153" s="2">
        <f t="shared" si="20"/>
        <v>494376.22716403008</v>
      </c>
      <c r="X153" s="2">
        <f t="shared" si="6"/>
        <v>305623.77283596992</v>
      </c>
      <c r="Y153" s="2">
        <f t="shared" si="7"/>
        <v>60629733.082897678</v>
      </c>
      <c r="Z153" s="2" t="str">
        <f t="shared" si="8"/>
        <v>HERE</v>
      </c>
      <c r="AA153" s="2">
        <f>IF(Z153="HERE",Y153,AA152+Graph!$G$1*1000)</f>
        <v>60629733.082897678</v>
      </c>
      <c r="AB153" s="2">
        <f t="shared" si="21"/>
        <v>305623.77283596992</v>
      </c>
      <c r="AC153" s="2">
        <f t="shared" si="9"/>
        <v>17239725.985644102</v>
      </c>
      <c r="AD153" s="3">
        <f t="shared" si="10"/>
        <v>52800000</v>
      </c>
      <c r="AE153" s="2">
        <f>IF(AE151&gt;=52800000,52800000,IF(AB132=Graph!G$1*1000,AE152+Graph!G$1*1000,AC153))</f>
        <v>17239725.985644102</v>
      </c>
      <c r="AF153" s="3">
        <f t="shared" si="11"/>
        <v>17239725.985644102</v>
      </c>
      <c r="AG153" s="3">
        <f t="shared" si="26"/>
        <v>47914559.200000003</v>
      </c>
      <c r="AH153" s="3" t="e">
        <f t="shared" si="3"/>
        <v>#N/A</v>
      </c>
      <c r="AM153" s="6">
        <v>14600000</v>
      </c>
      <c r="AN153" s="6">
        <v>31800000</v>
      </c>
      <c r="AO153" s="6">
        <v>52800000</v>
      </c>
    </row>
    <row r="154" spans="1:41" ht="15.75" customHeight="1" x14ac:dyDescent="0.25">
      <c r="A154" s="1">
        <v>44330</v>
      </c>
      <c r="B154" s="2">
        <f t="shared" si="0"/>
        <v>89</v>
      </c>
      <c r="C154" s="7"/>
      <c r="D154" s="2" t="e">
        <f t="shared" si="12"/>
        <v>#N/A</v>
      </c>
      <c r="E154" s="2" t="e">
        <f t="shared" si="22"/>
        <v>#N/A</v>
      </c>
      <c r="F154" s="2">
        <v>1031716.8031668067</v>
      </c>
      <c r="G154" s="2">
        <f t="shared" si="23"/>
        <v>796135.85714285716</v>
      </c>
      <c r="H154" s="2">
        <f t="shared" si="13"/>
        <v>77859396.76003018</v>
      </c>
      <c r="I154" s="7"/>
      <c r="J154" s="2" t="e">
        <f t="shared" si="14"/>
        <v>#N/A</v>
      </c>
      <c r="K154" s="2" t="e">
        <f t="shared" si="24"/>
        <v>#N/A</v>
      </c>
      <c r="L154" s="2">
        <f t="array" ref="L154">IF(COUNT($C155)=0,IF(COUNT($C154)=1,I154,SUM(L153+LOOKUP(2,1/(ISNUMBER($K$1:$K$194)),$K$1:$K$194))),I154)</f>
        <v>883538.71428571281</v>
      </c>
      <c r="M154" s="8" t="e">
        <f t="shared" si="27"/>
        <v>#N/A</v>
      </c>
      <c r="N154" s="2" t="e">
        <f t="shared" si="15"/>
        <v>#N/A</v>
      </c>
      <c r="O154" s="2" t="e">
        <f t="shared" si="25"/>
        <v>#N/A</v>
      </c>
      <c r="P154" s="2">
        <v>1032760.4065446854</v>
      </c>
      <c r="Q154" s="2">
        <f>IF(P154&gt;Graph!$G$1*1000,Graph!$G$1*1000,P154)</f>
        <v>800000</v>
      </c>
      <c r="R154" s="2">
        <f t="shared" si="16"/>
        <v>78669459.068541765</v>
      </c>
      <c r="S154" s="2">
        <f t="shared" si="17"/>
        <v>796135.85714285076</v>
      </c>
      <c r="T154" s="2">
        <f t="shared" si="18"/>
        <v>3864.1428571428405</v>
      </c>
      <c r="U154" s="2">
        <f t="shared" si="19"/>
        <v>800000</v>
      </c>
      <c r="V154" s="2">
        <f t="shared" si="28"/>
        <v>17740423.866643429</v>
      </c>
      <c r="W154" s="2">
        <f t="shared" si="20"/>
        <v>500697.88099932671</v>
      </c>
      <c r="X154" s="2">
        <f t="shared" si="6"/>
        <v>299302.11900067329</v>
      </c>
      <c r="Y154" s="2">
        <f t="shared" si="7"/>
        <v>60929035.201898351</v>
      </c>
      <c r="Z154" s="2" t="str">
        <f t="shared" si="8"/>
        <v>HERE</v>
      </c>
      <c r="AA154" s="2">
        <f>IF(Z154="HERE",Y154,AA153+Graph!$G$1*1000)</f>
        <v>60929035.201898351</v>
      </c>
      <c r="AB154" s="2">
        <f t="shared" si="21"/>
        <v>299302.11900067329</v>
      </c>
      <c r="AC154" s="2">
        <f t="shared" si="9"/>
        <v>17740423.866643429</v>
      </c>
      <c r="AD154" s="3">
        <f t="shared" si="10"/>
        <v>52800000</v>
      </c>
      <c r="AE154" s="2">
        <f>IF(AE152&gt;=52800000,52800000,IF(AB133=Graph!G$1*1000,AE153+Graph!G$1*1000,AC154))</f>
        <v>17740423.866643429</v>
      </c>
      <c r="AF154" s="3">
        <f t="shared" si="11"/>
        <v>17740423.866643429</v>
      </c>
      <c r="AG154" s="3">
        <f t="shared" si="26"/>
        <v>47938947</v>
      </c>
      <c r="AH154" s="3" t="e">
        <f t="shared" si="3"/>
        <v>#N/A</v>
      </c>
      <c r="AM154" s="6">
        <v>14600000</v>
      </c>
      <c r="AN154" s="6">
        <v>31800000</v>
      </c>
      <c r="AO154" s="6">
        <v>52800000</v>
      </c>
    </row>
    <row r="155" spans="1:41" ht="15.75" customHeight="1" x14ac:dyDescent="0.25">
      <c r="A155" s="1">
        <v>44331</v>
      </c>
      <c r="B155" s="2">
        <f t="shared" si="0"/>
        <v>90</v>
      </c>
      <c r="C155" s="7"/>
      <c r="D155" s="2" t="e">
        <f t="shared" si="12"/>
        <v>#N/A</v>
      </c>
      <c r="E155" s="2" t="e">
        <f t="shared" si="22"/>
        <v>#N/A</v>
      </c>
      <c r="F155" s="2">
        <v>1038038.4570021629</v>
      </c>
      <c r="G155" s="2">
        <f t="shared" si="23"/>
        <v>796135.85714285716</v>
      </c>
      <c r="H155" s="2">
        <f t="shared" si="13"/>
        <v>78655532.617173031</v>
      </c>
      <c r="I155" s="7"/>
      <c r="J155" s="2" t="e">
        <f t="shared" si="14"/>
        <v>#N/A</v>
      </c>
      <c r="K155" s="2" t="e">
        <f t="shared" si="24"/>
        <v>#N/A</v>
      </c>
      <c r="L155" s="2">
        <f t="array" ref="L155">IF(COUNT($C156)=0,IF(COUNT($C155)=1,I155,SUM(L154+LOOKUP(2,1/(ISNUMBER($K$1:$K$194)),$K$1:$K$194))),I155)</f>
        <v>887402.85714285565</v>
      </c>
      <c r="M155" s="8" t="e">
        <f t="shared" si="27"/>
        <v>#N/A</v>
      </c>
      <c r="N155" s="2" t="e">
        <f t="shared" si="15"/>
        <v>#N/A</v>
      </c>
      <c r="O155" s="2" t="e">
        <f t="shared" si="25"/>
        <v>#N/A</v>
      </c>
      <c r="P155" s="2">
        <v>1039060.0567206144</v>
      </c>
      <c r="Q155" s="2">
        <f>IF(P155&gt;Graph!$G$1*1000,Graph!$G$1*1000,P155)</f>
        <v>800000</v>
      </c>
      <c r="R155" s="2">
        <f t="shared" si="16"/>
        <v>79469459.068541765</v>
      </c>
      <c r="S155" s="2">
        <f t="shared" si="17"/>
        <v>796135.85714285076</v>
      </c>
      <c r="T155" s="2">
        <f t="shared" si="18"/>
        <v>3864.1428571428405</v>
      </c>
      <c r="U155" s="2">
        <f t="shared" si="19"/>
        <v>800000</v>
      </c>
      <c r="V155" s="2">
        <f t="shared" si="28"/>
        <v>18247443.401478112</v>
      </c>
      <c r="W155" s="2">
        <f t="shared" si="20"/>
        <v>507019.53483468294</v>
      </c>
      <c r="X155" s="2">
        <f t="shared" si="6"/>
        <v>292980.46516531706</v>
      </c>
      <c r="Y155" s="2">
        <f t="shared" si="7"/>
        <v>61222015.667063668</v>
      </c>
      <c r="Z155" s="2" t="str">
        <f t="shared" si="8"/>
        <v>HERE</v>
      </c>
      <c r="AA155" s="2">
        <f>IF(Z155="HERE",Y155,AA154+Graph!$G$1*1000)</f>
        <v>61222015.667063668</v>
      </c>
      <c r="AB155" s="2">
        <f t="shared" si="21"/>
        <v>292980.46516531706</v>
      </c>
      <c r="AC155" s="2">
        <f t="shared" si="9"/>
        <v>18247443.401478112</v>
      </c>
      <c r="AD155" s="3">
        <f t="shared" si="10"/>
        <v>52800000</v>
      </c>
      <c r="AE155" s="2">
        <f>IF(AE153&gt;=52800000,52800000,IF(AB134=Graph!G$1*1000,AE154+Graph!G$1*1000,AC155))</f>
        <v>18247443.401478112</v>
      </c>
      <c r="AF155" s="3">
        <f t="shared" si="11"/>
        <v>18247443.401478112</v>
      </c>
      <c r="AG155" s="3">
        <f t="shared" si="26"/>
        <v>47968866.450000003</v>
      </c>
      <c r="AH155" s="3" t="e">
        <f t="shared" si="3"/>
        <v>#N/A</v>
      </c>
      <c r="AM155" s="6">
        <v>14600000</v>
      </c>
      <c r="AN155" s="6">
        <v>31800000</v>
      </c>
      <c r="AO155" s="6">
        <v>52800000</v>
      </c>
    </row>
    <row r="156" spans="1:41" ht="15.75" customHeight="1" x14ac:dyDescent="0.25">
      <c r="A156" s="1">
        <v>44332</v>
      </c>
      <c r="B156" s="2">
        <f t="shared" si="0"/>
        <v>91</v>
      </c>
      <c r="C156" s="7"/>
      <c r="D156" s="2" t="e">
        <f t="shared" si="12"/>
        <v>#N/A</v>
      </c>
      <c r="E156" s="2" t="e">
        <f t="shared" si="22"/>
        <v>#N/A</v>
      </c>
      <c r="F156" s="2">
        <v>1044360.1108374596</v>
      </c>
      <c r="G156" s="2">
        <f t="shared" si="23"/>
        <v>796135.85714285716</v>
      </c>
      <c r="H156" s="2">
        <f t="shared" si="13"/>
        <v>79451668.474315882</v>
      </c>
      <c r="I156" s="7"/>
      <c r="J156" s="2" t="e">
        <f t="shared" si="14"/>
        <v>#N/A</v>
      </c>
      <c r="K156" s="2" t="e">
        <f t="shared" si="24"/>
        <v>#N/A</v>
      </c>
      <c r="L156" s="2">
        <f t="array" ref="L156">IF(COUNT($C157)=0,IF(COUNT($C156)=1,I156,SUM(L155+LOOKUP(2,1/(ISNUMBER($K$1:$K$194)),$K$1:$K$194))),I156)</f>
        <v>891266.99999999849</v>
      </c>
      <c r="M156" s="8" t="e">
        <f t="shared" si="27"/>
        <v>#N/A</v>
      </c>
      <c r="N156" s="2" t="e">
        <f t="shared" si="15"/>
        <v>#N/A</v>
      </c>
      <c r="O156" s="2" t="e">
        <f t="shared" si="25"/>
        <v>#N/A</v>
      </c>
      <c r="P156" s="2">
        <v>1045359.7068965435</v>
      </c>
      <c r="Q156" s="2">
        <f>IF(P156&gt;Graph!$G$1*1000,Graph!$G$1*1000,P156)</f>
        <v>800000</v>
      </c>
      <c r="R156" s="2">
        <f t="shared" si="16"/>
        <v>80269459.068541765</v>
      </c>
      <c r="S156" s="2">
        <f t="shared" si="17"/>
        <v>796135.85714285076</v>
      </c>
      <c r="T156" s="2">
        <f t="shared" si="18"/>
        <v>3864.1428571428405</v>
      </c>
      <c r="U156" s="2">
        <f t="shared" si="19"/>
        <v>800000</v>
      </c>
      <c r="V156" s="2">
        <f t="shared" si="28"/>
        <v>18760784.590148091</v>
      </c>
      <c r="W156" s="2">
        <f t="shared" si="20"/>
        <v>513341.18866997957</v>
      </c>
      <c r="X156" s="2">
        <f t="shared" si="6"/>
        <v>286658.81133002043</v>
      </c>
      <c r="Y156" s="2">
        <f t="shared" si="7"/>
        <v>61508674.478393689</v>
      </c>
      <c r="Z156" s="2" t="str">
        <f t="shared" si="8"/>
        <v>HERE</v>
      </c>
      <c r="AA156" s="2">
        <f>IF(Z156="HERE",Y156,AA155+Graph!$G$1*1000)</f>
        <v>61508674.478393689</v>
      </c>
      <c r="AB156" s="2">
        <f t="shared" si="21"/>
        <v>286658.81133002043</v>
      </c>
      <c r="AC156" s="2">
        <f t="shared" si="9"/>
        <v>18760784.590148091</v>
      </c>
      <c r="AD156" s="3">
        <f t="shared" si="10"/>
        <v>52800000</v>
      </c>
      <c r="AE156" s="2">
        <f>IF(AE154&gt;=52800000,52800000,IF(AB135=Graph!G$1*1000,AE155+Graph!G$1*1000,AC156))</f>
        <v>18760784.590148091</v>
      </c>
      <c r="AF156" s="3">
        <f t="shared" si="11"/>
        <v>18760784.590148091</v>
      </c>
      <c r="AG156" s="3">
        <f t="shared" si="26"/>
        <v>47984818.350000001</v>
      </c>
      <c r="AH156" s="3" t="e">
        <f t="shared" si="3"/>
        <v>#N/A</v>
      </c>
      <c r="AM156" s="6">
        <v>14600000</v>
      </c>
      <c r="AN156" s="6">
        <v>31800000</v>
      </c>
      <c r="AO156" s="6">
        <v>52800000</v>
      </c>
    </row>
    <row r="157" spans="1:41" ht="15.75" customHeight="1" x14ac:dyDescent="0.25">
      <c r="A157" s="1">
        <v>44333</v>
      </c>
      <c r="B157" s="2">
        <f t="shared" si="0"/>
        <v>92</v>
      </c>
      <c r="C157" s="7"/>
      <c r="D157" s="2" t="e">
        <f t="shared" si="12"/>
        <v>#N/A</v>
      </c>
      <c r="E157" s="2" t="e">
        <f t="shared" si="22"/>
        <v>#N/A</v>
      </c>
      <c r="F157" s="2">
        <v>1050681.7646728158</v>
      </c>
      <c r="G157" s="2">
        <f t="shared" si="23"/>
        <v>796135.85714285716</v>
      </c>
      <c r="H157" s="2">
        <f t="shared" si="13"/>
        <v>80247804.331458732</v>
      </c>
      <c r="I157" s="7"/>
      <c r="J157" s="2" t="e">
        <f t="shared" si="14"/>
        <v>#N/A</v>
      </c>
      <c r="K157" s="2" t="e">
        <f t="shared" si="24"/>
        <v>#N/A</v>
      </c>
      <c r="L157" s="2">
        <f t="array" ref="L157">IF(COUNT($C158)=0,IF(COUNT($C157)=1,I157,SUM(L156+LOOKUP(2,1/(ISNUMBER($K$1:$K$194)),$K$1:$K$194))),I157)</f>
        <v>895131.14285714133</v>
      </c>
      <c r="M157" s="8" t="e">
        <f t="shared" si="27"/>
        <v>#N/A</v>
      </c>
      <c r="N157" s="2" t="e">
        <f t="shared" si="15"/>
        <v>#N/A</v>
      </c>
      <c r="O157" s="2" t="e">
        <f t="shared" si="25"/>
        <v>#N/A</v>
      </c>
      <c r="P157" s="2">
        <v>1051659.3570724726</v>
      </c>
      <c r="Q157" s="2">
        <f>IF(P157&gt;Graph!$G$1*1000,Graph!$G$1*1000,P157)</f>
        <v>800000</v>
      </c>
      <c r="R157" s="2">
        <f t="shared" si="16"/>
        <v>81069459.068541765</v>
      </c>
      <c r="S157" s="2">
        <f t="shared" si="17"/>
        <v>796135.85714285076</v>
      </c>
      <c r="T157" s="2">
        <f t="shared" si="18"/>
        <v>3864.1428571428405</v>
      </c>
      <c r="U157" s="2">
        <f t="shared" si="19"/>
        <v>800000</v>
      </c>
      <c r="V157" s="2">
        <f t="shared" si="28"/>
        <v>19280447.432653427</v>
      </c>
      <c r="W157" s="2">
        <f t="shared" si="20"/>
        <v>519662.84250533581</v>
      </c>
      <c r="X157" s="2">
        <f t="shared" si="6"/>
        <v>280337.15749466419</v>
      </c>
      <c r="Y157" s="2">
        <f t="shared" si="7"/>
        <v>61789011.635888353</v>
      </c>
      <c r="Z157" s="2" t="str">
        <f t="shared" si="8"/>
        <v>HERE</v>
      </c>
      <c r="AA157" s="2">
        <f>IF(Z157="HERE",Y157,AA156+Graph!$G$1*1000)</f>
        <v>61789011.635888353</v>
      </c>
      <c r="AB157" s="2">
        <f t="shared" si="21"/>
        <v>280337.15749466419</v>
      </c>
      <c r="AC157" s="2">
        <f t="shared" si="9"/>
        <v>19280447.432653427</v>
      </c>
      <c r="AD157" s="3">
        <f t="shared" si="10"/>
        <v>52800000</v>
      </c>
      <c r="AE157" s="2">
        <f>IF(AE155&gt;=52800000,52800000,IF(AB136=Graph!G$1*1000,AE156+Graph!G$1*1000,AC157))</f>
        <v>19280447.432653427</v>
      </c>
      <c r="AF157" s="3">
        <f t="shared" si="11"/>
        <v>19280447.432653427</v>
      </c>
      <c r="AG157" s="3">
        <f t="shared" si="26"/>
        <v>48002335.75</v>
      </c>
      <c r="AH157" s="3" t="e">
        <f t="shared" si="3"/>
        <v>#N/A</v>
      </c>
      <c r="AM157" s="6">
        <v>14600000</v>
      </c>
      <c r="AN157" s="6">
        <v>31800000</v>
      </c>
      <c r="AO157" s="6">
        <v>52800000</v>
      </c>
    </row>
    <row r="158" spans="1:41" ht="15.75" customHeight="1" x14ac:dyDescent="0.25">
      <c r="A158" s="1">
        <v>44334</v>
      </c>
      <c r="B158" s="2">
        <f t="shared" si="0"/>
        <v>93</v>
      </c>
      <c r="C158" s="7"/>
      <c r="D158" s="2" t="e">
        <f t="shared" si="12"/>
        <v>#N/A</v>
      </c>
      <c r="E158" s="2" t="e">
        <f t="shared" si="22"/>
        <v>#N/A</v>
      </c>
      <c r="F158" s="2">
        <v>1057003.4185081124</v>
      </c>
      <c r="G158" s="2">
        <f t="shared" si="23"/>
        <v>796135.85714285716</v>
      </c>
      <c r="H158" s="2">
        <f t="shared" si="13"/>
        <v>81043940.188601583</v>
      </c>
      <c r="I158" s="7"/>
      <c r="J158" s="2" t="e">
        <f t="shared" si="14"/>
        <v>#N/A</v>
      </c>
      <c r="K158" s="2" t="e">
        <f t="shared" si="24"/>
        <v>#N/A</v>
      </c>
      <c r="L158" s="2">
        <f t="array" ref="L158">IF(COUNT($C159)=0,IF(COUNT($C158)=1,I158,SUM(L157+LOOKUP(2,1/(ISNUMBER($K$1:$K$194)),$K$1:$K$194))),I158)</f>
        <v>898995.28571428417</v>
      </c>
      <c r="M158" s="8" t="e">
        <f t="shared" si="27"/>
        <v>#N/A</v>
      </c>
      <c r="N158" s="2" t="e">
        <f t="shared" si="15"/>
        <v>#N/A</v>
      </c>
      <c r="O158" s="2" t="e">
        <f t="shared" si="25"/>
        <v>#N/A</v>
      </c>
      <c r="P158" s="2">
        <v>1057959.0072484016</v>
      </c>
      <c r="Q158" s="2">
        <f>IF(P158&gt;Graph!$G$1*1000,Graph!$G$1*1000,P158)</f>
        <v>800000</v>
      </c>
      <c r="R158" s="2">
        <f t="shared" si="16"/>
        <v>81869459.068541765</v>
      </c>
      <c r="S158" s="2">
        <f t="shared" si="17"/>
        <v>796135.85714285076</v>
      </c>
      <c r="T158" s="2">
        <f t="shared" si="18"/>
        <v>3864.1428571428405</v>
      </c>
      <c r="U158" s="2">
        <f t="shared" si="19"/>
        <v>800000</v>
      </c>
      <c r="V158" s="2">
        <f t="shared" si="28"/>
        <v>19806431.92899406</v>
      </c>
      <c r="W158" s="2">
        <f t="shared" si="20"/>
        <v>525984.49634063244</v>
      </c>
      <c r="X158" s="2">
        <f t="shared" si="6"/>
        <v>274015.50365936756</v>
      </c>
      <c r="Y158" s="2">
        <f t="shared" si="7"/>
        <v>62063027.139547721</v>
      </c>
      <c r="Z158" s="2" t="str">
        <f t="shared" si="8"/>
        <v>HERE</v>
      </c>
      <c r="AA158" s="2">
        <f>IF(Z158="HERE",Y158,AA157+Graph!$G$1*1000)</f>
        <v>62063027.139547721</v>
      </c>
      <c r="AB158" s="2">
        <f t="shared" si="21"/>
        <v>274015.50365936756</v>
      </c>
      <c r="AC158" s="2">
        <f t="shared" si="9"/>
        <v>19806431.92899406</v>
      </c>
      <c r="AD158" s="3">
        <f t="shared" si="10"/>
        <v>52800000</v>
      </c>
      <c r="AE158" s="2">
        <f>IF(AE156&gt;=52800000,52800000,IF(AB137=Graph!G$1*1000,AE157+Graph!G$1*1000,AC158))</f>
        <v>19806431.92899406</v>
      </c>
      <c r="AF158" s="3">
        <f t="shared" si="11"/>
        <v>19806431.92899406</v>
      </c>
      <c r="AG158" s="3">
        <f t="shared" si="26"/>
        <v>48021073.549999997</v>
      </c>
      <c r="AH158" s="3" t="e">
        <f t="shared" si="3"/>
        <v>#N/A</v>
      </c>
      <c r="AM158" s="6">
        <v>14600000</v>
      </c>
      <c r="AN158" s="6">
        <v>31800000</v>
      </c>
      <c r="AO158" s="6">
        <v>52800000</v>
      </c>
    </row>
    <row r="159" spans="1:41" ht="15.75" customHeight="1" x14ac:dyDescent="0.25">
      <c r="A159" s="1">
        <v>44335</v>
      </c>
      <c r="B159" s="2">
        <f t="shared" si="0"/>
        <v>94</v>
      </c>
      <c r="C159" s="7"/>
      <c r="D159" s="2" t="e">
        <f t="shared" si="12"/>
        <v>#N/A</v>
      </c>
      <c r="E159" s="2" t="e">
        <f t="shared" si="22"/>
        <v>#N/A</v>
      </c>
      <c r="F159" s="2">
        <v>1063325.0723434687</v>
      </c>
      <c r="G159" s="2">
        <f t="shared" si="23"/>
        <v>796135.85714285716</v>
      </c>
      <c r="H159" s="2">
        <f t="shared" si="13"/>
        <v>81840076.045744434</v>
      </c>
      <c r="I159" s="7"/>
      <c r="J159" s="2" t="e">
        <f t="shared" si="14"/>
        <v>#N/A</v>
      </c>
      <c r="K159" s="2" t="e">
        <f t="shared" si="24"/>
        <v>#N/A</v>
      </c>
      <c r="L159" s="2">
        <f t="array" ref="L159">IF(COUNT($C160)=0,IF(COUNT($C159)=1,I159,SUM(L158+LOOKUP(2,1/(ISNUMBER($K$1:$K$194)),$K$1:$K$194))),I159)</f>
        <v>902859.42857142701</v>
      </c>
      <c r="M159" s="8" t="e">
        <f t="shared" si="27"/>
        <v>#N/A</v>
      </c>
      <c r="N159" s="2" t="e">
        <f t="shared" si="15"/>
        <v>#N/A</v>
      </c>
      <c r="O159" s="2" t="e">
        <f t="shared" si="25"/>
        <v>#N/A</v>
      </c>
      <c r="P159" s="2">
        <v>1064258.6574243307</v>
      </c>
      <c r="Q159" s="2">
        <f>IF(P159&gt;Graph!$G$1*1000,Graph!$G$1*1000,P159)</f>
        <v>800000</v>
      </c>
      <c r="R159" s="2">
        <f t="shared" si="16"/>
        <v>82669459.068541765</v>
      </c>
      <c r="S159" s="2">
        <f t="shared" si="17"/>
        <v>796135.85714285076</v>
      </c>
      <c r="T159" s="2">
        <f t="shared" si="18"/>
        <v>3864.1428571428405</v>
      </c>
      <c r="U159" s="2">
        <f t="shared" si="19"/>
        <v>800000</v>
      </c>
      <c r="V159" s="2">
        <f t="shared" si="28"/>
        <v>20338738.079170048</v>
      </c>
      <c r="W159" s="2">
        <f t="shared" si="20"/>
        <v>532306.15017598867</v>
      </c>
      <c r="X159" s="2">
        <f t="shared" si="6"/>
        <v>267693.84982401133</v>
      </c>
      <c r="Y159" s="2">
        <f t="shared" si="7"/>
        <v>62330720.989371732</v>
      </c>
      <c r="Z159" s="2" t="str">
        <f t="shared" si="8"/>
        <v>HERE</v>
      </c>
      <c r="AA159" s="2">
        <f>IF(Z159="HERE",Y159,AA158+Graph!$G$1*1000)</f>
        <v>62330720.989371732</v>
      </c>
      <c r="AB159" s="2">
        <f t="shared" si="21"/>
        <v>267693.84982401133</v>
      </c>
      <c r="AC159" s="2">
        <f t="shared" si="9"/>
        <v>20338738.079170048</v>
      </c>
      <c r="AD159" s="3">
        <f t="shared" si="10"/>
        <v>52800000</v>
      </c>
      <c r="AE159" s="2">
        <f>IF(AE157&gt;=52800000,52800000,IF(AB138=Graph!G$1*1000,AE158+Graph!G$1*1000,AC159))</f>
        <v>20338738.079170048</v>
      </c>
      <c r="AF159" s="3">
        <f t="shared" si="11"/>
        <v>20338738.079170048</v>
      </c>
      <c r="AG159" s="3">
        <f t="shared" si="26"/>
        <v>48044524.350000001</v>
      </c>
      <c r="AH159" s="3" t="e">
        <f t="shared" si="3"/>
        <v>#N/A</v>
      </c>
      <c r="AM159" s="6">
        <v>14600000</v>
      </c>
      <c r="AN159" s="6">
        <v>31800000</v>
      </c>
      <c r="AO159" s="6">
        <v>52800000</v>
      </c>
    </row>
    <row r="160" spans="1:41" ht="15.75" customHeight="1" x14ac:dyDescent="0.25">
      <c r="A160" s="1">
        <v>44336</v>
      </c>
      <c r="B160" s="2">
        <f t="shared" si="0"/>
        <v>95</v>
      </c>
      <c r="C160" s="7"/>
      <c r="D160" s="2" t="e">
        <f t="shared" si="12"/>
        <v>#N/A</v>
      </c>
      <c r="E160" s="2" t="e">
        <f t="shared" si="22"/>
        <v>#N/A</v>
      </c>
      <c r="F160" s="2">
        <v>1069646.7261787653</v>
      </c>
      <c r="G160" s="2">
        <f t="shared" si="23"/>
        <v>796135.85714285716</v>
      </c>
      <c r="H160" s="2">
        <f t="shared" si="13"/>
        <v>82636211.902887285</v>
      </c>
      <c r="I160" s="7"/>
      <c r="J160" s="2" t="e">
        <f t="shared" si="14"/>
        <v>#N/A</v>
      </c>
      <c r="K160" s="2" t="e">
        <f t="shared" si="24"/>
        <v>#N/A</v>
      </c>
      <c r="L160" s="2">
        <f t="array" ref="L160">IF(COUNT($C161)=0,IF(COUNT($C160)=1,I160,SUM(L159+LOOKUP(2,1/(ISNUMBER($K$1:$K$194)),$K$1:$K$194))),I160)</f>
        <v>906723.57142856985</v>
      </c>
      <c r="M160" s="8" t="e">
        <f t="shared" si="27"/>
        <v>#N/A</v>
      </c>
      <c r="N160" s="2" t="e">
        <f t="shared" si="15"/>
        <v>#N/A</v>
      </c>
      <c r="O160" s="2" t="e">
        <f t="shared" si="25"/>
        <v>#N/A</v>
      </c>
      <c r="P160" s="2">
        <v>1070558.3076002598</v>
      </c>
      <c r="Q160" s="2">
        <f>IF(P160&gt;Graph!$G$1*1000,Graph!$G$1*1000,P160)</f>
        <v>800000</v>
      </c>
      <c r="R160" s="2">
        <f t="shared" si="16"/>
        <v>83469459.068541765</v>
      </c>
      <c r="S160" s="2">
        <f t="shared" si="17"/>
        <v>796135.85714285076</v>
      </c>
      <c r="T160" s="2">
        <f t="shared" si="18"/>
        <v>3864.1428571428405</v>
      </c>
      <c r="U160" s="2">
        <f t="shared" si="19"/>
        <v>800000</v>
      </c>
      <c r="V160" s="2">
        <f t="shared" si="28"/>
        <v>20877365.883181334</v>
      </c>
      <c r="W160" s="2">
        <f t="shared" si="20"/>
        <v>538627.80401128531</v>
      </c>
      <c r="X160" s="2">
        <f t="shared" si="6"/>
        <v>261372.19598871469</v>
      </c>
      <c r="Y160" s="2">
        <f t="shared" si="7"/>
        <v>62592093.185360447</v>
      </c>
      <c r="Z160" s="2" t="str">
        <f t="shared" si="8"/>
        <v>HERE</v>
      </c>
      <c r="AA160" s="2">
        <f>IF(Z160="HERE",Y160,AA159+Graph!$G$1*1000)</f>
        <v>62592093.185360447</v>
      </c>
      <c r="AB160" s="2">
        <f t="shared" si="21"/>
        <v>261372.19598871469</v>
      </c>
      <c r="AC160" s="2">
        <f t="shared" si="9"/>
        <v>20877365.883181334</v>
      </c>
      <c r="AD160" s="3">
        <f t="shared" si="10"/>
        <v>52800000</v>
      </c>
      <c r="AE160" s="2">
        <f>IF(AE158&gt;=52800000,52800000,IF(AB139=Graph!G$1*1000,AE159+Graph!G$1*1000,AC160))</f>
        <v>20877365.883181334</v>
      </c>
      <c r="AF160" s="3">
        <f t="shared" si="11"/>
        <v>20877365.883181334</v>
      </c>
      <c r="AG160" s="3">
        <f t="shared" si="26"/>
        <v>48068552.350000001</v>
      </c>
      <c r="AH160" s="3" t="e">
        <f t="shared" si="3"/>
        <v>#N/A</v>
      </c>
      <c r="AM160" s="6">
        <v>14600000</v>
      </c>
      <c r="AN160" s="6">
        <v>31800000</v>
      </c>
      <c r="AO160" s="6">
        <v>52800000</v>
      </c>
    </row>
    <row r="161" spans="1:41" ht="15.75" customHeight="1" x14ac:dyDescent="0.25">
      <c r="A161" s="1">
        <v>44337</v>
      </c>
      <c r="B161" s="2">
        <f t="shared" si="0"/>
        <v>96</v>
      </c>
      <c r="C161" s="7"/>
      <c r="D161" s="2" t="e">
        <f t="shared" si="12"/>
        <v>#N/A</v>
      </c>
      <c r="E161" s="2" t="e">
        <f t="shared" si="22"/>
        <v>#N/A</v>
      </c>
      <c r="F161" s="2">
        <v>1075968.3800141215</v>
      </c>
      <c r="G161" s="2">
        <f t="shared" si="23"/>
        <v>796135.85714285716</v>
      </c>
      <c r="H161" s="2">
        <f t="shared" si="13"/>
        <v>83432347.760030136</v>
      </c>
      <c r="I161" s="7"/>
      <c r="J161" s="2" t="e">
        <f t="shared" si="14"/>
        <v>#N/A</v>
      </c>
      <c r="K161" s="2" t="e">
        <f t="shared" si="24"/>
        <v>#N/A</v>
      </c>
      <c r="L161" s="2">
        <f t="array" ref="L161">IF(COUNT($C162)=0,IF(COUNT($C161)=1,I161,SUM(L160+LOOKUP(2,1/(ISNUMBER($K$1:$K$194)),$K$1:$K$194))),I161)</f>
        <v>910587.71428571269</v>
      </c>
      <c r="M161" s="8" t="e">
        <f t="shared" si="27"/>
        <v>#N/A</v>
      </c>
      <c r="N161" s="2" t="e">
        <f t="shared" si="15"/>
        <v>#N/A</v>
      </c>
      <c r="O161" s="2" t="e">
        <f t="shared" si="25"/>
        <v>#N/A</v>
      </c>
      <c r="P161" s="2">
        <v>1076857.9577761889</v>
      </c>
      <c r="Q161" s="2">
        <f>IF(P161&gt;Graph!$G$1*1000,Graph!$G$1*1000,P161)</f>
        <v>800000</v>
      </c>
      <c r="R161" s="2">
        <f t="shared" si="16"/>
        <v>84269459.068541765</v>
      </c>
      <c r="S161" s="2">
        <f t="shared" si="17"/>
        <v>796135.85714285076</v>
      </c>
      <c r="T161" s="2">
        <f t="shared" si="18"/>
        <v>3864.1428571428405</v>
      </c>
      <c r="U161" s="2">
        <f t="shared" si="19"/>
        <v>800000</v>
      </c>
      <c r="V161" s="2">
        <f t="shared" si="28"/>
        <v>21422315.341027975</v>
      </c>
      <c r="W161" s="2">
        <f t="shared" si="20"/>
        <v>544949.45784664154</v>
      </c>
      <c r="X161" s="2">
        <f t="shared" si="6"/>
        <v>255050.54215335846</v>
      </c>
      <c r="Y161" s="2">
        <f t="shared" si="7"/>
        <v>62847143.727513805</v>
      </c>
      <c r="Z161" s="2" t="str">
        <f t="shared" si="8"/>
        <v>HERE</v>
      </c>
      <c r="AA161" s="2">
        <f>IF(Z161="HERE",Y161,AA160+Graph!$G$1*1000)</f>
        <v>62847143.727513805</v>
      </c>
      <c r="AB161" s="2">
        <f t="shared" si="21"/>
        <v>255050.54215335846</v>
      </c>
      <c r="AC161" s="2">
        <f t="shared" si="9"/>
        <v>21422315.341027975</v>
      </c>
      <c r="AD161" s="3">
        <f t="shared" si="10"/>
        <v>52800000</v>
      </c>
      <c r="AE161" s="2">
        <f>IF(AE159&gt;=52800000,52800000,IF(AB140=Graph!G$1*1000,AE160+Graph!G$1*1000,AC161))</f>
        <v>21422315.341027975</v>
      </c>
      <c r="AF161" s="3">
        <f t="shared" si="11"/>
        <v>21422315.341027975</v>
      </c>
      <c r="AG161" s="3">
        <f t="shared" si="26"/>
        <v>48093260.5</v>
      </c>
      <c r="AH161" s="3" t="e">
        <f t="shared" si="3"/>
        <v>#N/A</v>
      </c>
      <c r="AM161" s="6">
        <v>14600000</v>
      </c>
      <c r="AN161" s="6">
        <v>31800000</v>
      </c>
      <c r="AO161" s="6">
        <v>52800000</v>
      </c>
    </row>
    <row r="162" spans="1:41" ht="15.75" customHeight="1" x14ac:dyDescent="0.25">
      <c r="A162" s="1">
        <v>44338</v>
      </c>
      <c r="B162" s="2">
        <f t="shared" si="0"/>
        <v>97</v>
      </c>
      <c r="C162" s="7"/>
      <c r="D162" s="2" t="e">
        <f t="shared" si="12"/>
        <v>#N/A</v>
      </c>
      <c r="E162" s="2" t="e">
        <f t="shared" si="22"/>
        <v>#N/A</v>
      </c>
      <c r="F162" s="2">
        <v>1082290.0338494182</v>
      </c>
      <c r="G162" s="2">
        <f t="shared" si="23"/>
        <v>796135.85714285716</v>
      </c>
      <c r="H162" s="2">
        <f t="shared" si="13"/>
        <v>84228483.617172986</v>
      </c>
      <c r="I162" s="7"/>
      <c r="J162" s="2" t="e">
        <f t="shared" si="14"/>
        <v>#N/A</v>
      </c>
      <c r="K162" s="2" t="e">
        <f t="shared" si="24"/>
        <v>#N/A</v>
      </c>
      <c r="L162" s="2">
        <f t="array" ref="L162">IF(COUNT($C163)=0,IF(COUNT($C162)=1,I162,SUM(L161+LOOKUP(2,1/(ISNUMBER($K$1:$K$194)),$K$1:$K$194))),I162)</f>
        <v>914451.85714285553</v>
      </c>
      <c r="M162" s="8" t="e">
        <f t="shared" si="27"/>
        <v>#N/A</v>
      </c>
      <c r="N162" s="2" t="e">
        <f t="shared" si="15"/>
        <v>#N/A</v>
      </c>
      <c r="O162" s="2" t="e">
        <f t="shared" si="25"/>
        <v>#N/A</v>
      </c>
      <c r="P162" s="2">
        <v>1083157.6079521179</v>
      </c>
      <c r="Q162" s="2">
        <f>IF(P162&gt;Graph!$G$1*1000,Graph!$G$1*1000,P162)</f>
        <v>800000</v>
      </c>
      <c r="R162" s="2">
        <f t="shared" si="16"/>
        <v>85069459.068541765</v>
      </c>
      <c r="S162" s="2">
        <f t="shared" si="17"/>
        <v>796135.85714285076</v>
      </c>
      <c r="T162" s="2">
        <f t="shared" si="18"/>
        <v>3864.1428571428405</v>
      </c>
      <c r="U162" s="2">
        <f t="shared" si="19"/>
        <v>800000</v>
      </c>
      <c r="V162" s="2">
        <f t="shared" si="28"/>
        <v>21973586.452709913</v>
      </c>
      <c r="W162" s="2">
        <f t="shared" si="20"/>
        <v>551271.11168193817</v>
      </c>
      <c r="X162" s="2">
        <f t="shared" si="6"/>
        <v>248728.88831806183</v>
      </c>
      <c r="Y162" s="2">
        <f t="shared" si="7"/>
        <v>63095872.615831867</v>
      </c>
      <c r="Z162" s="2" t="str">
        <f t="shared" si="8"/>
        <v>HERE</v>
      </c>
      <c r="AA162" s="2">
        <f>IF(Z162="HERE",Y162,AA161+Graph!$G$1*1000)</f>
        <v>63095872.615831867</v>
      </c>
      <c r="AB162" s="2">
        <f t="shared" si="21"/>
        <v>248728.88831806183</v>
      </c>
      <c r="AC162" s="2">
        <f t="shared" si="9"/>
        <v>21973586.452709913</v>
      </c>
      <c r="AD162" s="3">
        <f t="shared" si="10"/>
        <v>52800000</v>
      </c>
      <c r="AE162" s="2">
        <f>IF(AE160&gt;=52800000,52800000,IF(AB141=Graph!G$1*1000,AE161+Graph!G$1*1000,AC162))</f>
        <v>21973586.452709913</v>
      </c>
      <c r="AF162" s="3">
        <f t="shared" si="11"/>
        <v>21973586.452709913</v>
      </c>
      <c r="AG162" s="3">
        <f t="shared" si="26"/>
        <v>48120714.399999999</v>
      </c>
      <c r="AH162" s="3" t="e">
        <f t="shared" si="3"/>
        <v>#N/A</v>
      </c>
      <c r="AM162" s="6">
        <v>14600000</v>
      </c>
      <c r="AN162" s="6">
        <v>31800000</v>
      </c>
      <c r="AO162" s="6">
        <v>52800000</v>
      </c>
    </row>
    <row r="163" spans="1:41" ht="15.75" customHeight="1" x14ac:dyDescent="0.25">
      <c r="A163" s="1">
        <v>44339</v>
      </c>
      <c r="B163" s="2">
        <f t="shared" si="0"/>
        <v>98</v>
      </c>
      <c r="C163" s="7"/>
      <c r="D163" s="2" t="e">
        <f t="shared" si="12"/>
        <v>#N/A</v>
      </c>
      <c r="E163" s="2" t="e">
        <f t="shared" si="22"/>
        <v>#N/A</v>
      </c>
      <c r="F163" s="2">
        <v>1088611.6876847744</v>
      </c>
      <c r="G163" s="2">
        <f t="shared" si="23"/>
        <v>796135.85714285716</v>
      </c>
      <c r="H163" s="2">
        <f t="shared" si="13"/>
        <v>85024619.474315837</v>
      </c>
      <c r="I163" s="7"/>
      <c r="J163" s="2" t="e">
        <f t="shared" si="14"/>
        <v>#N/A</v>
      </c>
      <c r="K163" s="2" t="e">
        <f t="shared" si="24"/>
        <v>#N/A</v>
      </c>
      <c r="L163" s="2">
        <f t="array" ref="L163">IF(COUNT($C164)=0,IF(COUNT($C163)=1,I163,SUM(L162+LOOKUP(2,1/(ISNUMBER($K$1:$K$194)),$K$1:$K$194))),I163)</f>
        <v>918315.99999999837</v>
      </c>
      <c r="M163" s="8" t="e">
        <f t="shared" si="27"/>
        <v>#N/A</v>
      </c>
      <c r="N163" s="2" t="e">
        <f t="shared" si="15"/>
        <v>#N/A</v>
      </c>
      <c r="O163" s="2" t="e">
        <f t="shared" si="25"/>
        <v>#N/A</v>
      </c>
      <c r="P163" s="2">
        <v>1089457.258128047</v>
      </c>
      <c r="Q163" s="2">
        <f>IF(P163&gt;Graph!$G$1*1000,Graph!$G$1*1000,P163)</f>
        <v>800000</v>
      </c>
      <c r="R163" s="2">
        <f t="shared" si="16"/>
        <v>85869459.068541765</v>
      </c>
      <c r="S163" s="2">
        <f t="shared" si="17"/>
        <v>796135.85714285076</v>
      </c>
      <c r="T163" s="2">
        <f t="shared" si="18"/>
        <v>3864.1428571428405</v>
      </c>
      <c r="U163" s="2">
        <f t="shared" si="19"/>
        <v>800000</v>
      </c>
      <c r="V163" s="2">
        <f t="shared" si="28"/>
        <v>22531179.218227208</v>
      </c>
      <c r="W163" s="2">
        <f t="shared" si="20"/>
        <v>557592.76551729441</v>
      </c>
      <c r="X163" s="2">
        <f t="shared" si="6"/>
        <v>242407.23448270559</v>
      </c>
      <c r="Y163" s="2">
        <f t="shared" si="7"/>
        <v>63338279.850314572</v>
      </c>
      <c r="Z163" s="2" t="str">
        <f t="shared" si="8"/>
        <v>HERE</v>
      </c>
      <c r="AA163" s="2">
        <f>IF(Z163="HERE",Y163,AA162+Graph!$G$1*1000)</f>
        <v>63338279.850314572</v>
      </c>
      <c r="AB163" s="2">
        <f t="shared" si="21"/>
        <v>242407.23448270559</v>
      </c>
      <c r="AC163" s="2">
        <f t="shared" si="9"/>
        <v>22531179.218227208</v>
      </c>
      <c r="AD163" s="3">
        <f t="shared" si="10"/>
        <v>52800000</v>
      </c>
      <c r="AE163" s="2">
        <f>IF(AE161&gt;=52800000,52800000,IF(AB142=Graph!G$1*1000,AE162+Graph!G$1*1000,AC163))</f>
        <v>22531179.218227208</v>
      </c>
      <c r="AF163" s="3">
        <f t="shared" si="11"/>
        <v>22531179.218227208</v>
      </c>
      <c r="AG163" s="3">
        <f t="shared" si="26"/>
        <v>48134700.299999997</v>
      </c>
      <c r="AH163" s="3" t="e">
        <f t="shared" si="3"/>
        <v>#N/A</v>
      </c>
      <c r="AM163" s="6">
        <v>14600000</v>
      </c>
      <c r="AN163" s="6">
        <v>31800000</v>
      </c>
      <c r="AO163" s="6">
        <v>52800000</v>
      </c>
    </row>
    <row r="164" spans="1:41" ht="15.75" customHeight="1" x14ac:dyDescent="0.25">
      <c r="A164" s="1">
        <v>44340</v>
      </c>
      <c r="B164" s="2">
        <f t="shared" si="0"/>
        <v>99</v>
      </c>
      <c r="C164" s="7"/>
      <c r="D164" s="2" t="e">
        <f t="shared" si="12"/>
        <v>#N/A</v>
      </c>
      <c r="E164" s="2" t="e">
        <f t="shared" si="22"/>
        <v>#N/A</v>
      </c>
      <c r="F164" s="2">
        <v>1094933.341520071</v>
      </c>
      <c r="G164" s="2">
        <f t="shared" si="23"/>
        <v>796135.85714285716</v>
      </c>
      <c r="H164" s="2">
        <f t="shared" si="13"/>
        <v>85820755.331458688</v>
      </c>
      <c r="I164" s="7"/>
      <c r="J164" s="2" t="e">
        <f t="shared" si="14"/>
        <v>#N/A</v>
      </c>
      <c r="K164" s="2" t="e">
        <f t="shared" si="24"/>
        <v>#N/A</v>
      </c>
      <c r="L164" s="2">
        <f t="array" ref="L164">IF(COUNT($C165)=0,IF(COUNT($C164)=1,I164,SUM(L163+LOOKUP(2,1/(ISNUMBER($K$1:$K$194)),$K$1:$K$194))),I164)</f>
        <v>922180.14285714121</v>
      </c>
      <c r="M164" s="8" t="e">
        <f t="shared" si="27"/>
        <v>#N/A</v>
      </c>
      <c r="N164" s="2" t="e">
        <f t="shared" si="15"/>
        <v>#N/A</v>
      </c>
      <c r="O164" s="2" t="e">
        <f t="shared" si="25"/>
        <v>#N/A</v>
      </c>
      <c r="P164" s="2">
        <v>1095756.9083039761</v>
      </c>
      <c r="Q164" s="2">
        <f>IF(P164&gt;Graph!$G$1*1000,Graph!$G$1*1000,P164)</f>
        <v>800000</v>
      </c>
      <c r="R164" s="2">
        <f t="shared" si="16"/>
        <v>86669459.068541765</v>
      </c>
      <c r="S164" s="2">
        <f t="shared" si="17"/>
        <v>796135.85714285076</v>
      </c>
      <c r="T164" s="2">
        <f t="shared" si="18"/>
        <v>3864.1428571428405</v>
      </c>
      <c r="U164" s="2">
        <f t="shared" si="19"/>
        <v>800000</v>
      </c>
      <c r="V164" s="2">
        <f t="shared" si="28"/>
        <v>23095093.637579799</v>
      </c>
      <c r="W164" s="2">
        <f t="shared" si="20"/>
        <v>563914.41935259104</v>
      </c>
      <c r="X164" s="2">
        <f t="shared" si="6"/>
        <v>236085.58064740896</v>
      </c>
      <c r="Y164" s="2">
        <f t="shared" si="7"/>
        <v>63574365.430961981</v>
      </c>
      <c r="Z164" s="2" t="str">
        <f t="shared" si="8"/>
        <v>HERE</v>
      </c>
      <c r="AA164" s="2">
        <f>IF(Z164="HERE",Y164,AA163+Graph!$G$1*1000)</f>
        <v>63574365.430961981</v>
      </c>
      <c r="AB164" s="2">
        <f t="shared" si="21"/>
        <v>236085.58064740896</v>
      </c>
      <c r="AC164" s="2">
        <f t="shared" si="9"/>
        <v>23095093.637579799</v>
      </c>
      <c r="AD164" s="3">
        <f t="shared" si="10"/>
        <v>52800000</v>
      </c>
      <c r="AE164" s="2">
        <f>IF(AE162&gt;=52800000,52800000,IF(AB143=Graph!G$1*1000,AE163+Graph!G$1*1000,AC164))</f>
        <v>23095093.637579799</v>
      </c>
      <c r="AF164" s="3">
        <f t="shared" si="11"/>
        <v>23095093.637579799</v>
      </c>
      <c r="AG164" s="3">
        <f t="shared" si="26"/>
        <v>48152324.299999997</v>
      </c>
      <c r="AH164" s="3" t="e">
        <f t="shared" si="3"/>
        <v>#N/A</v>
      </c>
      <c r="AM164" s="6">
        <v>14600000</v>
      </c>
      <c r="AN164" s="6">
        <v>31800000</v>
      </c>
      <c r="AO164" s="6">
        <v>52800000</v>
      </c>
    </row>
    <row r="165" spans="1:41" ht="15.75" customHeight="1" x14ac:dyDescent="0.25">
      <c r="A165" s="1">
        <v>44341</v>
      </c>
      <c r="B165" s="2">
        <f t="shared" si="0"/>
        <v>100</v>
      </c>
      <c r="C165" s="7"/>
      <c r="D165" s="2" t="e">
        <f t="shared" si="12"/>
        <v>#N/A</v>
      </c>
      <c r="E165" s="2" t="e">
        <f t="shared" si="22"/>
        <v>#N/A</v>
      </c>
      <c r="F165" s="2">
        <v>1101254.9953554273</v>
      </c>
      <c r="G165" s="2">
        <f t="shared" si="23"/>
        <v>796135.85714285716</v>
      </c>
      <c r="H165" s="2">
        <f t="shared" si="13"/>
        <v>86616891.188601539</v>
      </c>
      <c r="I165" s="7"/>
      <c r="J165" s="2" t="e">
        <f t="shared" si="14"/>
        <v>#N/A</v>
      </c>
      <c r="K165" s="2" t="e">
        <f t="shared" si="24"/>
        <v>#N/A</v>
      </c>
      <c r="L165" s="2">
        <f t="array" ref="L165">IF(COUNT($C166)=0,IF(COUNT($C165)=1,I165,SUM(L164+LOOKUP(2,1/(ISNUMBER($K$1:$K$194)),$K$1:$K$194))),I165)</f>
        <v>926044.28571428405</v>
      </c>
      <c r="M165" s="8" t="e">
        <f t="shared" si="27"/>
        <v>#N/A</v>
      </c>
      <c r="N165" s="2" t="e">
        <f t="shared" si="15"/>
        <v>#N/A</v>
      </c>
      <c r="O165" s="2" t="e">
        <f t="shared" si="25"/>
        <v>#N/A</v>
      </c>
      <c r="P165" s="2">
        <v>1102056.5584799051</v>
      </c>
      <c r="Q165" s="2">
        <f>IF(P165&gt;Graph!$G$1*1000,Graph!$G$1*1000,P165)</f>
        <v>800000</v>
      </c>
      <c r="R165" s="2">
        <f t="shared" si="16"/>
        <v>87469459.068541765</v>
      </c>
      <c r="S165" s="2">
        <f t="shared" si="17"/>
        <v>796135.85714285076</v>
      </c>
      <c r="T165" s="2">
        <f t="shared" si="18"/>
        <v>3864.1428571428405</v>
      </c>
      <c r="U165" s="2">
        <f t="shared" si="19"/>
        <v>800000</v>
      </c>
      <c r="V165" s="2">
        <f t="shared" si="28"/>
        <v>23665329.710767746</v>
      </c>
      <c r="W165" s="2">
        <f t="shared" si="20"/>
        <v>570236.07318794727</v>
      </c>
      <c r="X165" s="2">
        <f t="shared" si="6"/>
        <v>229763.92681205273</v>
      </c>
      <c r="Y165" s="2">
        <f t="shared" si="7"/>
        <v>63804129.357774034</v>
      </c>
      <c r="Z165" s="2" t="str">
        <f t="shared" si="8"/>
        <v>HERE</v>
      </c>
      <c r="AA165" s="2">
        <f>IF(Z165="HERE",Y165,AA164+Graph!$G$1*1000)</f>
        <v>63804129.357774034</v>
      </c>
      <c r="AB165" s="2">
        <f t="shared" si="21"/>
        <v>229763.92681205273</v>
      </c>
      <c r="AC165" s="2">
        <f t="shared" si="9"/>
        <v>23665329.710767746</v>
      </c>
      <c r="AD165" s="3">
        <f t="shared" si="10"/>
        <v>52800000</v>
      </c>
      <c r="AE165" s="2">
        <f>IF(AE163&gt;=52800000,52800000,IF(AB144=Graph!G$1*1000,AE164+Graph!G$1*1000,AC165))</f>
        <v>23665329.710767746</v>
      </c>
      <c r="AF165" s="3">
        <f t="shared" si="11"/>
        <v>23665329.710767746</v>
      </c>
      <c r="AG165" s="3">
        <f t="shared" si="26"/>
        <v>48172914.899999999</v>
      </c>
      <c r="AH165" s="3" t="e">
        <f t="shared" si="3"/>
        <v>#N/A</v>
      </c>
      <c r="AM165" s="6">
        <v>14600000</v>
      </c>
      <c r="AN165" s="6">
        <v>31800000</v>
      </c>
      <c r="AO165" s="6">
        <v>52800000</v>
      </c>
    </row>
    <row r="166" spans="1:41" ht="15.75" customHeight="1" x14ac:dyDescent="0.25">
      <c r="A166" s="1">
        <v>44342</v>
      </c>
      <c r="B166" s="2">
        <f t="shared" si="0"/>
        <v>101</v>
      </c>
      <c r="C166" s="7"/>
      <c r="D166" s="2" t="e">
        <f t="shared" si="12"/>
        <v>#N/A</v>
      </c>
      <c r="E166" s="2" t="e">
        <f t="shared" si="22"/>
        <v>#N/A</v>
      </c>
      <c r="F166" s="2">
        <v>1107576.6491907239</v>
      </c>
      <c r="G166" s="2">
        <f t="shared" si="23"/>
        <v>796135.85714285716</v>
      </c>
      <c r="H166" s="2">
        <f t="shared" si="13"/>
        <v>87413027.045744389</v>
      </c>
      <c r="I166" s="7"/>
      <c r="J166" s="2" t="e">
        <f t="shared" si="14"/>
        <v>#N/A</v>
      </c>
      <c r="K166" s="2" t="e">
        <f t="shared" si="24"/>
        <v>#N/A</v>
      </c>
      <c r="L166" s="2">
        <f t="array" ref="L166">IF(COUNT($C167)=0,IF(COUNT($C166)=1,I166,SUM(L165+LOOKUP(2,1/(ISNUMBER($K$1:$K$194)),$K$1:$K$194))),I166)</f>
        <v>929908.42857142689</v>
      </c>
      <c r="M166" s="8" t="e">
        <f t="shared" si="27"/>
        <v>#N/A</v>
      </c>
      <c r="N166" s="2" t="e">
        <f t="shared" si="15"/>
        <v>#N/A</v>
      </c>
      <c r="O166" s="2" t="e">
        <f t="shared" si="25"/>
        <v>#N/A</v>
      </c>
      <c r="P166" s="2">
        <v>1108356.2086558342</v>
      </c>
      <c r="Q166" s="2">
        <f>IF(P166&gt;Graph!$G$1*1000,Graph!$G$1*1000,P166)</f>
        <v>800000</v>
      </c>
      <c r="R166" s="2">
        <f t="shared" si="16"/>
        <v>88269459.068541765</v>
      </c>
      <c r="S166" s="2">
        <f t="shared" si="17"/>
        <v>796135.85714285076</v>
      </c>
      <c r="T166" s="2">
        <f t="shared" si="18"/>
        <v>3864.1428571428405</v>
      </c>
      <c r="U166" s="2">
        <f t="shared" si="19"/>
        <v>800000</v>
      </c>
      <c r="V166" s="2">
        <f t="shared" si="28"/>
        <v>24241887.43779099</v>
      </c>
      <c r="W166" s="2">
        <f t="shared" si="20"/>
        <v>576557.7270232439</v>
      </c>
      <c r="X166" s="2">
        <f t="shared" si="6"/>
        <v>223442.2729767561</v>
      </c>
      <c r="Y166" s="2">
        <f t="shared" si="7"/>
        <v>64027571.63075079</v>
      </c>
      <c r="Z166" s="2" t="str">
        <f t="shared" si="8"/>
        <v>HERE</v>
      </c>
      <c r="AA166" s="2">
        <f>IF(Z166="HERE",Y166,AA165+Graph!$G$1*1000)</f>
        <v>64027571.63075079</v>
      </c>
      <c r="AB166" s="2">
        <f t="shared" si="21"/>
        <v>223442.2729767561</v>
      </c>
      <c r="AC166" s="2">
        <f t="shared" si="9"/>
        <v>24241887.43779099</v>
      </c>
      <c r="AD166" s="3">
        <f t="shared" si="10"/>
        <v>52800000</v>
      </c>
      <c r="AE166" s="2">
        <f>IF(AE164&gt;=52800000,52800000,IF(AB145=Graph!G$1*1000,AE165+Graph!G$1*1000,AC166))</f>
        <v>24241887.43779099</v>
      </c>
      <c r="AF166" s="3">
        <f t="shared" si="11"/>
        <v>24241887.43779099</v>
      </c>
      <c r="AG166" s="3">
        <f t="shared" si="26"/>
        <v>48195455.399999999</v>
      </c>
      <c r="AH166" s="3" t="e">
        <f t="shared" si="3"/>
        <v>#N/A</v>
      </c>
      <c r="AM166" s="6">
        <v>14600000</v>
      </c>
      <c r="AN166" s="6">
        <v>31800000</v>
      </c>
      <c r="AO166" s="6">
        <v>52800000</v>
      </c>
    </row>
    <row r="167" spans="1:41" ht="15.75" customHeight="1" x14ac:dyDescent="0.25">
      <c r="A167" s="1">
        <v>44343</v>
      </c>
      <c r="B167" s="2">
        <f t="shared" si="0"/>
        <v>102</v>
      </c>
      <c r="C167" s="7"/>
      <c r="D167" s="2" t="e">
        <f t="shared" si="12"/>
        <v>#N/A</v>
      </c>
      <c r="E167" s="2" t="e">
        <f t="shared" si="22"/>
        <v>#N/A</v>
      </c>
      <c r="F167" s="2">
        <v>1113898.3030260801</v>
      </c>
      <c r="G167" s="2">
        <f t="shared" si="23"/>
        <v>796135.85714285716</v>
      </c>
      <c r="H167" s="2">
        <f t="shared" si="13"/>
        <v>88209162.90288724</v>
      </c>
      <c r="I167" s="7"/>
      <c r="J167" s="2" t="e">
        <f t="shared" si="14"/>
        <v>#N/A</v>
      </c>
      <c r="K167" s="2" t="e">
        <f t="shared" si="24"/>
        <v>#N/A</v>
      </c>
      <c r="L167" s="2">
        <f t="array" ref="L167">IF(COUNT($C168)=0,IF(COUNT($C167)=1,I167,SUM(L166+LOOKUP(2,1/(ISNUMBER($K$1:$K$194)),$K$1:$K$194))),I167)</f>
        <v>933772.57142856973</v>
      </c>
      <c r="M167" s="8" t="e">
        <f t="shared" si="27"/>
        <v>#N/A</v>
      </c>
      <c r="N167" s="2" t="e">
        <f t="shared" si="15"/>
        <v>#N/A</v>
      </c>
      <c r="O167" s="2" t="e">
        <f t="shared" si="25"/>
        <v>#N/A</v>
      </c>
      <c r="P167" s="2">
        <v>1114655.8588317633</v>
      </c>
      <c r="Q167" s="2">
        <f>IF(P167&gt;Graph!$G$1*1000,Graph!$G$1*1000,P167)</f>
        <v>800000</v>
      </c>
      <c r="R167" s="2">
        <f t="shared" si="16"/>
        <v>89069459.068541765</v>
      </c>
      <c r="S167" s="2">
        <f t="shared" si="17"/>
        <v>796135.85714285076</v>
      </c>
      <c r="T167" s="2">
        <f t="shared" si="18"/>
        <v>3864.1428571428405</v>
      </c>
      <c r="U167" s="2">
        <f t="shared" si="19"/>
        <v>800000</v>
      </c>
      <c r="V167" s="2">
        <f t="shared" si="28"/>
        <v>24824766.81864959</v>
      </c>
      <c r="W167" s="2">
        <f t="shared" si="20"/>
        <v>582879.38085860014</v>
      </c>
      <c r="X167" s="2">
        <f t="shared" si="6"/>
        <v>217120.61914139986</v>
      </c>
      <c r="Y167" s="2">
        <f t="shared" si="7"/>
        <v>64244692.24989219</v>
      </c>
      <c r="Z167" s="2" t="str">
        <f t="shared" si="8"/>
        <v>HERE</v>
      </c>
      <c r="AA167" s="2">
        <f>IF(Z167="HERE",Y167,AA166+Graph!$G$1*1000)</f>
        <v>64244692.24989219</v>
      </c>
      <c r="AB167" s="2">
        <f t="shared" si="21"/>
        <v>217120.61914139986</v>
      </c>
      <c r="AC167" s="2">
        <f t="shared" si="9"/>
        <v>24824766.81864959</v>
      </c>
      <c r="AD167" s="3">
        <f t="shared" si="10"/>
        <v>52800000</v>
      </c>
      <c r="AE167" s="2">
        <f>IF(AE165&gt;=52800000,52800000,IF(AB146=Graph!G$1*1000,AE166+Graph!G$1*1000,AC167))</f>
        <v>24824766.81864959</v>
      </c>
      <c r="AF167" s="3">
        <f t="shared" si="11"/>
        <v>24824766.81864959</v>
      </c>
      <c r="AG167" s="3">
        <f t="shared" si="26"/>
        <v>48220611.200000003</v>
      </c>
      <c r="AH167" s="3" t="e">
        <f t="shared" si="3"/>
        <v>#N/A</v>
      </c>
      <c r="AM167" s="6">
        <v>14600000</v>
      </c>
      <c r="AN167" s="6">
        <v>31800000</v>
      </c>
      <c r="AO167" s="6">
        <v>52800000</v>
      </c>
    </row>
    <row r="168" spans="1:41" ht="15.75" customHeight="1" x14ac:dyDescent="0.25">
      <c r="A168" s="1">
        <v>44344</v>
      </c>
      <c r="B168" s="2">
        <f t="shared" si="0"/>
        <v>103</v>
      </c>
      <c r="C168" s="7"/>
      <c r="D168" s="2" t="e">
        <f t="shared" si="12"/>
        <v>#N/A</v>
      </c>
      <c r="E168" s="2" t="e">
        <f t="shared" si="22"/>
        <v>#N/A</v>
      </c>
      <c r="F168" s="2">
        <v>1120219.9568613768</v>
      </c>
      <c r="G168" s="2">
        <f t="shared" si="23"/>
        <v>796135.85714285716</v>
      </c>
      <c r="H168" s="2">
        <f t="shared" si="13"/>
        <v>89005298.760030091</v>
      </c>
      <c r="I168" s="7"/>
      <c r="J168" s="2" t="e">
        <f t="shared" si="14"/>
        <v>#N/A</v>
      </c>
      <c r="K168" s="2" t="e">
        <f t="shared" si="24"/>
        <v>#N/A</v>
      </c>
      <c r="L168" s="2">
        <f t="array" ref="L168">IF(COUNT($C169)=0,IF(COUNT($C168)=1,I168,SUM(L167+LOOKUP(2,1/(ISNUMBER($K$1:$K$194)),$K$1:$K$194))),I168)</f>
        <v>937636.71428571257</v>
      </c>
      <c r="M168" s="8" t="e">
        <f t="shared" si="27"/>
        <v>#N/A</v>
      </c>
      <c r="N168" s="2" t="e">
        <f t="shared" si="15"/>
        <v>#N/A</v>
      </c>
      <c r="O168" s="2" t="e">
        <f t="shared" si="25"/>
        <v>#N/A</v>
      </c>
      <c r="P168" s="2">
        <v>1120955.5090076923</v>
      </c>
      <c r="Q168" s="2">
        <f>IF(P168&gt;Graph!$G$1*1000,Graph!$G$1*1000,P168)</f>
        <v>800000</v>
      </c>
      <c r="R168" s="2">
        <f t="shared" si="16"/>
        <v>89869459.068541765</v>
      </c>
      <c r="S168" s="2">
        <f t="shared" si="17"/>
        <v>796135.85714285076</v>
      </c>
      <c r="T168" s="2">
        <f t="shared" si="18"/>
        <v>3864.1428571428405</v>
      </c>
      <c r="U168" s="2">
        <f t="shared" si="19"/>
        <v>800000</v>
      </c>
      <c r="V168" s="2">
        <f t="shared" si="28"/>
        <v>25413967.853343487</v>
      </c>
      <c r="W168" s="2">
        <f t="shared" si="20"/>
        <v>589201.03469389677</v>
      </c>
      <c r="X168" s="2">
        <f t="shared" si="6"/>
        <v>210798.96530610323</v>
      </c>
      <c r="Y168" s="2">
        <f t="shared" si="7"/>
        <v>64455491.215198293</v>
      </c>
      <c r="Z168" s="2" t="str">
        <f t="shared" si="8"/>
        <v>HERE</v>
      </c>
      <c r="AA168" s="2">
        <f>IF(Z168="HERE",Y168,AA167+Graph!$G$1*1000)</f>
        <v>64455491.215198293</v>
      </c>
      <c r="AB168" s="2">
        <f t="shared" si="21"/>
        <v>210798.96530610323</v>
      </c>
      <c r="AC168" s="2">
        <f t="shared" si="9"/>
        <v>25413967.853343487</v>
      </c>
      <c r="AD168" s="3">
        <f t="shared" si="10"/>
        <v>52800000</v>
      </c>
      <c r="AE168" s="2">
        <f>IF(AE166&gt;=52800000,52800000,IF(AB147=Graph!G$1*1000,AE167+Graph!G$1*1000,AC168))</f>
        <v>25413967.853343487</v>
      </c>
      <c r="AF168" s="3">
        <f t="shared" si="11"/>
        <v>25413967.853343487</v>
      </c>
      <c r="AG168" s="3">
        <f t="shared" si="26"/>
        <v>48247841.350000001</v>
      </c>
      <c r="AH168" s="3" t="e">
        <f t="shared" si="3"/>
        <v>#N/A</v>
      </c>
      <c r="AM168" s="6">
        <v>14600000</v>
      </c>
      <c r="AN168" s="6">
        <v>31800000</v>
      </c>
      <c r="AO168" s="6">
        <v>52800000</v>
      </c>
    </row>
    <row r="169" spans="1:41" ht="15.75" customHeight="1" x14ac:dyDescent="0.25">
      <c r="A169" s="1">
        <v>44345</v>
      </c>
      <c r="B169" s="2">
        <f t="shared" si="0"/>
        <v>104</v>
      </c>
      <c r="C169" s="7"/>
      <c r="D169" s="2" t="e">
        <f t="shared" si="12"/>
        <v>#N/A</v>
      </c>
      <c r="E169" s="2" t="e">
        <f t="shared" si="22"/>
        <v>#N/A</v>
      </c>
      <c r="F169" s="2">
        <v>1126541.610696733</v>
      </c>
      <c r="G169" s="2">
        <f t="shared" si="23"/>
        <v>796135.85714285716</v>
      </c>
      <c r="H169" s="2">
        <f t="shared" si="13"/>
        <v>89801434.617172942</v>
      </c>
      <c r="I169" s="7"/>
      <c r="J169" s="2" t="e">
        <f t="shared" si="14"/>
        <v>#N/A</v>
      </c>
      <c r="K169" s="2" t="e">
        <f t="shared" si="24"/>
        <v>#N/A</v>
      </c>
      <c r="L169" s="2">
        <f t="array" ref="L169">IF(COUNT($C170)=0,IF(COUNT($C169)=1,I169,SUM(L168+LOOKUP(2,1/(ISNUMBER($K$1:$K$194)),$K$1:$K$194))),I169)</f>
        <v>941500.85714285541</v>
      </c>
      <c r="M169" s="8" t="e">
        <f t="shared" si="27"/>
        <v>#N/A</v>
      </c>
      <c r="N169" s="2" t="e">
        <f t="shared" si="15"/>
        <v>#N/A</v>
      </c>
      <c r="O169" s="2" t="e">
        <f t="shared" si="25"/>
        <v>#N/A</v>
      </c>
      <c r="P169" s="2">
        <v>1127255.1591836214</v>
      </c>
      <c r="Q169" s="2">
        <f>IF(P169&gt;Graph!$G$1*1000,Graph!$G$1*1000,P169)</f>
        <v>800000</v>
      </c>
      <c r="R169" s="2">
        <f t="shared" si="16"/>
        <v>90669459.068541765</v>
      </c>
      <c r="S169" s="2">
        <f t="shared" si="17"/>
        <v>796135.85714285076</v>
      </c>
      <c r="T169" s="2">
        <f t="shared" si="18"/>
        <v>3864.1428571428405</v>
      </c>
      <c r="U169" s="2">
        <f t="shared" si="19"/>
        <v>800000</v>
      </c>
      <c r="V169" s="2">
        <f t="shared" si="28"/>
        <v>26009490.54187274</v>
      </c>
      <c r="W169" s="2">
        <f t="shared" si="20"/>
        <v>595522.68852925301</v>
      </c>
      <c r="X169" s="2">
        <f t="shared" si="6"/>
        <v>204477.31147074699</v>
      </c>
      <c r="Y169" s="2">
        <f t="shared" si="7"/>
        <v>64659968.52666904</v>
      </c>
      <c r="Z169" s="2" t="str">
        <f t="shared" si="8"/>
        <v>HERE</v>
      </c>
      <c r="AA169" s="2">
        <f>IF(Z169="HERE",Y169,AA168+Graph!$G$1*1000)</f>
        <v>64659968.52666904</v>
      </c>
      <c r="AB169" s="2">
        <f t="shared" si="21"/>
        <v>204477.31147074699</v>
      </c>
      <c r="AC169" s="2">
        <f t="shared" si="9"/>
        <v>26009490.54187274</v>
      </c>
      <c r="AD169" s="3">
        <f t="shared" si="10"/>
        <v>52800000</v>
      </c>
      <c r="AE169" s="2">
        <f>IF(AE167&gt;=52800000,52800000,IF(AB148=Graph!G$1*1000,AE168+Graph!G$1*1000,AC169))</f>
        <v>26009490.54187274</v>
      </c>
      <c r="AF169" s="3">
        <f t="shared" si="11"/>
        <v>26009490.54187274</v>
      </c>
      <c r="AG169" s="3">
        <f t="shared" si="26"/>
        <v>48273109.450000003</v>
      </c>
      <c r="AH169" s="3" t="e">
        <f t="shared" si="3"/>
        <v>#N/A</v>
      </c>
      <c r="AM169" s="6">
        <v>14600000</v>
      </c>
      <c r="AN169" s="6">
        <v>31800000</v>
      </c>
      <c r="AO169" s="6">
        <v>52800000</v>
      </c>
    </row>
    <row r="170" spans="1:41" ht="15.75" customHeight="1" x14ac:dyDescent="0.25">
      <c r="A170" s="1">
        <v>44346</v>
      </c>
      <c r="B170" s="2">
        <f t="shared" si="0"/>
        <v>105</v>
      </c>
      <c r="C170" s="7"/>
      <c r="D170" s="2" t="e">
        <f t="shared" si="12"/>
        <v>#N/A</v>
      </c>
      <c r="E170" s="2" t="e">
        <f t="shared" si="22"/>
        <v>#N/A</v>
      </c>
      <c r="F170" s="2">
        <v>1132863.2645320892</v>
      </c>
      <c r="G170" s="2">
        <f t="shared" si="23"/>
        <v>796135.85714285716</v>
      </c>
      <c r="H170" s="2">
        <f t="shared" si="13"/>
        <v>90597570.474315792</v>
      </c>
      <c r="I170" s="7"/>
      <c r="J170" s="2" t="e">
        <f t="shared" si="14"/>
        <v>#N/A</v>
      </c>
      <c r="K170" s="2" t="e">
        <f t="shared" si="24"/>
        <v>#N/A</v>
      </c>
      <c r="L170" s="2">
        <f t="array" ref="L170">IF(COUNT($C171)=0,IF(COUNT($C170)=1,I170,SUM(L169+LOOKUP(2,1/(ISNUMBER($K$1:$K$194)),$K$1:$K$194))),I170)</f>
        <v>945364.99999999825</v>
      </c>
      <c r="M170" s="8" t="e">
        <f t="shared" si="27"/>
        <v>#N/A</v>
      </c>
      <c r="N170" s="2" t="e">
        <f t="shared" si="15"/>
        <v>#N/A</v>
      </c>
      <c r="O170" s="2" t="e">
        <f t="shared" si="25"/>
        <v>#N/A</v>
      </c>
      <c r="P170" s="2">
        <v>1133554.8093595505</v>
      </c>
      <c r="Q170" s="2">
        <f>IF(P170&gt;Graph!$G$1*1000,Graph!$G$1*1000,P170)</f>
        <v>800000</v>
      </c>
      <c r="R170" s="2">
        <f t="shared" si="16"/>
        <v>91469459.068541765</v>
      </c>
      <c r="S170" s="2">
        <f t="shared" si="17"/>
        <v>796135.85714285076</v>
      </c>
      <c r="T170" s="2">
        <f t="shared" si="18"/>
        <v>3864.1428571428405</v>
      </c>
      <c r="U170" s="2">
        <f t="shared" si="19"/>
        <v>800000</v>
      </c>
      <c r="V170" s="2">
        <f t="shared" si="28"/>
        <v>26611334.884237289</v>
      </c>
      <c r="W170" s="2">
        <f t="shared" si="20"/>
        <v>601844.34236454964</v>
      </c>
      <c r="X170" s="2">
        <f t="shared" si="6"/>
        <v>198155.65763545036</v>
      </c>
      <c r="Y170" s="2">
        <f t="shared" si="7"/>
        <v>64858124.184304491</v>
      </c>
      <c r="Z170" s="2" t="str">
        <f t="shared" si="8"/>
        <v>HERE</v>
      </c>
      <c r="AA170" s="2">
        <f>IF(Z170="HERE",Y170,AA169+Graph!$G$1*1000)</f>
        <v>64858124.184304491</v>
      </c>
      <c r="AB170" s="2">
        <f t="shared" si="21"/>
        <v>198155.65763545036</v>
      </c>
      <c r="AC170" s="2">
        <f t="shared" si="9"/>
        <v>26611334.884237289</v>
      </c>
      <c r="AD170" s="3">
        <f t="shared" si="10"/>
        <v>52800000</v>
      </c>
      <c r="AE170" s="2">
        <f>IF(AE168&gt;=52800000,52800000,IF(AB149=Graph!G$1*1000,AE169+Graph!G$1*1000,AC170))</f>
        <v>26611334.884237289</v>
      </c>
      <c r="AF170" s="3">
        <f t="shared" si="11"/>
        <v>26611334.884237289</v>
      </c>
      <c r="AG170" s="3">
        <f t="shared" si="26"/>
        <v>48285007.549999997</v>
      </c>
      <c r="AH170" s="3" t="e">
        <f t="shared" si="3"/>
        <v>#N/A</v>
      </c>
      <c r="AM170" s="6">
        <v>14600000</v>
      </c>
      <c r="AN170" s="6">
        <v>31800000</v>
      </c>
      <c r="AO170" s="6">
        <v>52800000</v>
      </c>
    </row>
    <row r="171" spans="1:41" ht="15.75" customHeight="1" x14ac:dyDescent="0.25">
      <c r="A171" s="1">
        <v>44347</v>
      </c>
      <c r="B171" s="2">
        <f t="shared" si="0"/>
        <v>106</v>
      </c>
      <c r="C171" s="7"/>
      <c r="D171" s="2" t="e">
        <f t="shared" si="12"/>
        <v>#N/A</v>
      </c>
      <c r="E171" s="2" t="e">
        <f t="shared" si="22"/>
        <v>#N/A</v>
      </c>
      <c r="F171" s="2">
        <v>1139184.9183673859</v>
      </c>
      <c r="G171" s="2">
        <f t="shared" si="23"/>
        <v>796135.85714285716</v>
      </c>
      <c r="H171" s="2">
        <f t="shared" si="13"/>
        <v>91393706.331458643</v>
      </c>
      <c r="I171" s="7"/>
      <c r="J171" s="2" t="e">
        <f t="shared" si="14"/>
        <v>#N/A</v>
      </c>
      <c r="K171" s="2" t="e">
        <f t="shared" si="24"/>
        <v>#N/A</v>
      </c>
      <c r="L171" s="2">
        <f t="array" ref="L171">IF(COUNT($C172)=0,IF(COUNT($C171)=1,I171,SUM(L170+LOOKUP(2,1/(ISNUMBER($K$1:$K$194)),$K$1:$K$194))),I171)</f>
        <v>949229.14285714109</v>
      </c>
      <c r="M171" s="8" t="e">
        <f t="shared" si="27"/>
        <v>#N/A</v>
      </c>
      <c r="N171" s="2" t="e">
        <f t="shared" si="15"/>
        <v>#N/A</v>
      </c>
      <c r="O171" s="2" t="e">
        <f t="shared" si="25"/>
        <v>#N/A</v>
      </c>
      <c r="P171" s="2">
        <v>1139854.4595354795</v>
      </c>
      <c r="Q171" s="2">
        <f>IF(P171&gt;Graph!$G$1*1000,Graph!$G$1*1000,P171)</f>
        <v>800000</v>
      </c>
      <c r="R171" s="2">
        <f t="shared" si="16"/>
        <v>92269459.068541765</v>
      </c>
      <c r="S171" s="2">
        <f t="shared" si="17"/>
        <v>796135.85714285076</v>
      </c>
      <c r="T171" s="2">
        <f t="shared" si="18"/>
        <v>3864.1428571428405</v>
      </c>
      <c r="U171" s="2">
        <f t="shared" si="19"/>
        <v>800000</v>
      </c>
      <c r="V171" s="2">
        <f t="shared" si="28"/>
        <v>27219500.880437195</v>
      </c>
      <c r="W171" s="2">
        <f t="shared" si="20"/>
        <v>608165.99619990587</v>
      </c>
      <c r="X171" s="2">
        <f t="shared" si="6"/>
        <v>191834.00380009413</v>
      </c>
      <c r="Y171" s="2">
        <f t="shared" si="7"/>
        <v>65049958.188104585</v>
      </c>
      <c r="Z171" s="2" t="str">
        <f t="shared" si="8"/>
        <v>HERE</v>
      </c>
      <c r="AA171" s="2">
        <f>IF(Z171="HERE",Y171,AA170+Graph!$G$1*1000)</f>
        <v>65049958.188104585</v>
      </c>
      <c r="AB171" s="2">
        <f t="shared" si="21"/>
        <v>191834.00380009413</v>
      </c>
      <c r="AC171" s="2">
        <f t="shared" si="9"/>
        <v>27219500.880437195</v>
      </c>
      <c r="AD171" s="3">
        <f t="shared" si="10"/>
        <v>52800000</v>
      </c>
      <c r="AE171" s="2">
        <f>IF(AE169&gt;=52800000,52800000,IF(AB150=Graph!G$1*1000,AE170+Graph!G$1*1000,AC171))</f>
        <v>27219500.880437195</v>
      </c>
      <c r="AF171" s="3">
        <f t="shared" si="11"/>
        <v>27219500.880437195</v>
      </c>
      <c r="AG171" s="3">
        <f t="shared" si="26"/>
        <v>48308778.113282904</v>
      </c>
      <c r="AH171" s="3" t="e">
        <f t="shared" si="3"/>
        <v>#N/A</v>
      </c>
      <c r="AM171" s="6">
        <v>14600000</v>
      </c>
      <c r="AN171" s="6">
        <v>31800000</v>
      </c>
      <c r="AO171" s="6">
        <v>52800000</v>
      </c>
    </row>
    <row r="172" spans="1:41" ht="15.75" customHeight="1" x14ac:dyDescent="0.25">
      <c r="A172" s="1">
        <v>44348</v>
      </c>
      <c r="B172" s="2">
        <f t="shared" si="0"/>
        <v>107</v>
      </c>
      <c r="C172" s="7"/>
      <c r="D172" s="2" t="e">
        <f t="shared" si="12"/>
        <v>#N/A</v>
      </c>
      <c r="E172" s="2" t="e">
        <f t="shared" si="22"/>
        <v>#N/A</v>
      </c>
      <c r="F172" s="2">
        <v>1145506.5722027421</v>
      </c>
      <c r="G172" s="2">
        <f t="shared" si="23"/>
        <v>796135.85714285716</v>
      </c>
      <c r="H172" s="2">
        <f t="shared" si="13"/>
        <v>92189842.188601494</v>
      </c>
      <c r="I172" s="7"/>
      <c r="J172" s="2" t="e">
        <f t="shared" si="14"/>
        <v>#N/A</v>
      </c>
      <c r="K172" s="2" t="e">
        <f t="shared" si="24"/>
        <v>#N/A</v>
      </c>
      <c r="L172" s="2">
        <f t="array" ref="L172">IF(COUNT($C173)=0,IF(COUNT($C172)=1,I172,SUM(L171+LOOKUP(2,1/(ISNUMBER($K$1:$K$194)),$K$1:$K$194))),I172)</f>
        <v>953093.28571428393</v>
      </c>
      <c r="M172" s="8" t="e">
        <f t="shared" si="27"/>
        <v>#N/A</v>
      </c>
      <c r="N172" s="2" t="e">
        <f t="shared" si="15"/>
        <v>#N/A</v>
      </c>
      <c r="O172" s="2" t="e">
        <f t="shared" si="25"/>
        <v>#N/A</v>
      </c>
      <c r="P172" s="2">
        <v>1146154.1097114682</v>
      </c>
      <c r="Q172" s="2">
        <f>IF(P172&gt;Graph!$G$1*1000,Graph!$G$1*1000,P172)</f>
        <v>800000</v>
      </c>
      <c r="R172" s="2">
        <f t="shared" si="16"/>
        <v>93069459.068541765</v>
      </c>
      <c r="S172" s="2">
        <f t="shared" si="17"/>
        <v>796135.85714285076</v>
      </c>
      <c r="T172" s="2">
        <f t="shared" si="18"/>
        <v>3864.1428571428405</v>
      </c>
      <c r="U172" s="2">
        <f t="shared" si="19"/>
        <v>800000</v>
      </c>
      <c r="V172" s="2">
        <f t="shared" si="28"/>
        <v>27833988.530472398</v>
      </c>
      <c r="W172" s="2">
        <f t="shared" si="20"/>
        <v>614487.6500352025</v>
      </c>
      <c r="X172" s="2">
        <f t="shared" si="6"/>
        <v>185512.3499647975</v>
      </c>
      <c r="Y172" s="2">
        <f t="shared" si="7"/>
        <v>65235470.538069382</v>
      </c>
      <c r="Z172" s="2" t="str">
        <f t="shared" si="8"/>
        <v>HERE</v>
      </c>
      <c r="AA172" s="2">
        <f>IF(Z172="HERE",Y172,AA171+Graph!$G$1*1000)</f>
        <v>65235470.538069382</v>
      </c>
      <c r="AB172" s="2">
        <f t="shared" si="21"/>
        <v>185512.3499647975</v>
      </c>
      <c r="AC172" s="2">
        <f t="shared" si="9"/>
        <v>27833988.530472398</v>
      </c>
      <c r="AD172" s="3">
        <f t="shared" si="10"/>
        <v>52800000</v>
      </c>
      <c r="AE172" s="2">
        <f>IF(AE170&gt;=52800000,52800000,IF(AB151=Graph!G$1*1000,AE171+Graph!G$1*1000,AC172))</f>
        <v>27833988.530472398</v>
      </c>
      <c r="AF172" s="3">
        <f t="shared" si="11"/>
        <v>27833988.530472398</v>
      </c>
      <c r="AG172" s="3">
        <f t="shared" si="26"/>
        <v>48332864.75925757</v>
      </c>
      <c r="AH172" s="3" t="e">
        <f t="shared" si="3"/>
        <v>#N/A</v>
      </c>
      <c r="AM172" s="6">
        <v>14600000</v>
      </c>
      <c r="AN172" s="6">
        <v>31800000</v>
      </c>
      <c r="AO172" s="6">
        <v>52800000</v>
      </c>
    </row>
    <row r="173" spans="1:41" ht="15.75" customHeight="1" x14ac:dyDescent="0.25">
      <c r="A173" s="1">
        <v>44349</v>
      </c>
      <c r="B173" s="2">
        <f t="shared" si="0"/>
        <v>108</v>
      </c>
      <c r="C173" s="7"/>
      <c r="D173" s="2" t="e">
        <f t="shared" si="12"/>
        <v>#N/A</v>
      </c>
      <c r="E173" s="2" t="e">
        <f t="shared" si="22"/>
        <v>#N/A</v>
      </c>
      <c r="F173" s="2">
        <v>1151828.2260380387</v>
      </c>
      <c r="G173" s="2">
        <f t="shared" si="23"/>
        <v>796135.85714285716</v>
      </c>
      <c r="H173" s="2">
        <f t="shared" si="13"/>
        <v>92985978.045744345</v>
      </c>
      <c r="I173" s="7"/>
      <c r="J173" s="2" t="e">
        <f t="shared" si="14"/>
        <v>#N/A</v>
      </c>
      <c r="K173" s="2" t="e">
        <f t="shared" si="24"/>
        <v>#N/A</v>
      </c>
      <c r="L173" s="2">
        <f t="array" ref="L173">IF(COUNT($C174)=0,IF(COUNT($C173)=1,I173,SUM(L172+LOOKUP(2,1/(ISNUMBER($K$1:$K$194)),$K$1:$K$194))),I173)</f>
        <v>956957.42857142678</v>
      </c>
      <c r="M173" s="8" t="e">
        <f t="shared" si="27"/>
        <v>#N/A</v>
      </c>
      <c r="N173" s="2" t="e">
        <f t="shared" si="15"/>
        <v>#N/A</v>
      </c>
      <c r="O173" s="2" t="e">
        <f t="shared" si="25"/>
        <v>#N/A</v>
      </c>
      <c r="P173" s="2">
        <v>1152453.7598873973</v>
      </c>
      <c r="Q173" s="2">
        <f>IF(P173&gt;Graph!$G$1*1000,Graph!$G$1*1000,P173)</f>
        <v>800000</v>
      </c>
      <c r="R173" s="2">
        <f t="shared" si="16"/>
        <v>93869459.068541765</v>
      </c>
      <c r="S173" s="2">
        <f t="shared" si="17"/>
        <v>796135.85714285076</v>
      </c>
      <c r="T173" s="2">
        <f t="shared" si="18"/>
        <v>3864.1428571428405</v>
      </c>
      <c r="U173" s="2">
        <f t="shared" si="19"/>
        <v>800000</v>
      </c>
      <c r="V173" s="2">
        <f t="shared" si="28"/>
        <v>28454797.834342957</v>
      </c>
      <c r="W173" s="2">
        <f t="shared" si="20"/>
        <v>620809.30387055874</v>
      </c>
      <c r="X173" s="2">
        <f t="shared" si="6"/>
        <v>179190.69612944126</v>
      </c>
      <c r="Y173" s="2">
        <f t="shared" si="7"/>
        <v>65414661.234198824</v>
      </c>
      <c r="Z173" s="2" t="str">
        <f t="shared" si="8"/>
        <v>HERE</v>
      </c>
      <c r="AA173" s="2">
        <f>IF(Z173="HERE",Y173,AA172+Graph!$G$1*1000)</f>
        <v>65414661.234198824</v>
      </c>
      <c r="AB173" s="2">
        <f t="shared" si="21"/>
        <v>179190.69612944126</v>
      </c>
      <c r="AC173" s="2">
        <f t="shared" si="9"/>
        <v>28454797.834342957</v>
      </c>
      <c r="AD173" s="3">
        <f t="shared" si="10"/>
        <v>52800000</v>
      </c>
      <c r="AE173" s="2">
        <f>IF(AE171&gt;=52800000,52800000,IF(AB152=Graph!G$1*1000,AE172+Graph!G$1*1000,AC173))</f>
        <v>28454797.834342957</v>
      </c>
      <c r="AF173" s="3">
        <f t="shared" si="11"/>
        <v>28454797.834342957</v>
      </c>
      <c r="AG173" s="3">
        <f t="shared" si="26"/>
        <v>48357267.487924002</v>
      </c>
      <c r="AH173" s="3" t="e">
        <f t="shared" si="3"/>
        <v>#N/A</v>
      </c>
      <c r="AM173" s="6">
        <v>14600000</v>
      </c>
      <c r="AN173" s="6">
        <v>31800000</v>
      </c>
      <c r="AO173" s="6">
        <v>52800000</v>
      </c>
    </row>
    <row r="174" spans="1:41" ht="15.75" customHeight="1" x14ac:dyDescent="0.25">
      <c r="A174" s="1">
        <v>44350</v>
      </c>
      <c r="B174" s="2">
        <f t="shared" si="0"/>
        <v>109</v>
      </c>
      <c r="C174" s="7"/>
      <c r="D174" s="2" t="e">
        <f t="shared" si="12"/>
        <v>#N/A</v>
      </c>
      <c r="E174" s="2" t="e">
        <f t="shared" si="22"/>
        <v>#N/A</v>
      </c>
      <c r="F174" s="2">
        <v>1158149.879873395</v>
      </c>
      <c r="G174" s="2">
        <f t="shared" si="23"/>
        <v>796135.85714285716</v>
      </c>
      <c r="H174" s="2">
        <f t="shared" si="13"/>
        <v>93782113.902887195</v>
      </c>
      <c r="I174" s="7"/>
      <c r="J174" s="2" t="e">
        <f t="shared" si="14"/>
        <v>#N/A</v>
      </c>
      <c r="K174" s="2" t="e">
        <f t="shared" si="24"/>
        <v>#N/A</v>
      </c>
      <c r="L174" s="2">
        <f t="array" ref="L174">IF(COUNT($C175)=0,IF(COUNT($C174)=1,I174,SUM(L173+LOOKUP(2,1/(ISNUMBER($K$1:$K$194)),$K$1:$K$194))),I174)</f>
        <v>960821.57142856962</v>
      </c>
      <c r="M174" s="8" t="e">
        <f t="shared" si="27"/>
        <v>#N/A</v>
      </c>
      <c r="N174" s="2" t="e">
        <f t="shared" si="15"/>
        <v>#N/A</v>
      </c>
      <c r="O174" s="2" t="e">
        <f t="shared" si="25"/>
        <v>#N/A</v>
      </c>
      <c r="P174" s="2">
        <v>1158753.4100633264</v>
      </c>
      <c r="Q174" s="2">
        <f>IF(P174&gt;Graph!$G$1*1000,Graph!$G$1*1000,P174)</f>
        <v>800000</v>
      </c>
      <c r="R174" s="2">
        <f t="shared" si="16"/>
        <v>94669459.068541765</v>
      </c>
      <c r="S174" s="2">
        <f t="shared" si="17"/>
        <v>796135.85714285076</v>
      </c>
      <c r="T174" s="2">
        <f t="shared" si="18"/>
        <v>3864.1428571428405</v>
      </c>
      <c r="U174" s="2">
        <f t="shared" si="19"/>
        <v>800000</v>
      </c>
      <c r="V174" s="2">
        <f t="shared" si="28"/>
        <v>29081928.792048812</v>
      </c>
      <c r="W174" s="2">
        <f t="shared" si="20"/>
        <v>627130.95770585537</v>
      </c>
      <c r="X174" s="2">
        <f t="shared" si="6"/>
        <v>172869.04229414463</v>
      </c>
      <c r="Y174" s="2">
        <f t="shared" si="7"/>
        <v>65587530.276492968</v>
      </c>
      <c r="Z174" s="2" t="str">
        <f t="shared" si="8"/>
        <v>HERE</v>
      </c>
      <c r="AA174" s="2">
        <f>IF(Z174="HERE",Y174,AA173+Graph!$G$1*1000)</f>
        <v>65587530.276492968</v>
      </c>
      <c r="AB174" s="2">
        <f t="shared" si="21"/>
        <v>172869.04229414463</v>
      </c>
      <c r="AC174" s="2">
        <f t="shared" si="9"/>
        <v>29081928.792048812</v>
      </c>
      <c r="AD174" s="3">
        <f t="shared" si="10"/>
        <v>52800000</v>
      </c>
      <c r="AE174" s="2">
        <f>IF(AE172&gt;=52800000,52800000,IF(AB153=Graph!G$1*1000,AE173+Graph!G$1*1000,AC174))</f>
        <v>29081928.792048812</v>
      </c>
      <c r="AF174" s="3">
        <f t="shared" si="11"/>
        <v>29081928.792048812</v>
      </c>
      <c r="AG174" s="3">
        <f t="shared" si="26"/>
        <v>48381986.299282208</v>
      </c>
      <c r="AH174" s="3" t="e">
        <f t="shared" si="3"/>
        <v>#N/A</v>
      </c>
      <c r="AM174" s="6">
        <v>14600000</v>
      </c>
      <c r="AN174" s="6">
        <v>31800000</v>
      </c>
      <c r="AO174" s="6">
        <v>52800000</v>
      </c>
    </row>
    <row r="175" spans="1:41" ht="15.75" customHeight="1" x14ac:dyDescent="0.25">
      <c r="A175" s="1">
        <v>44351</v>
      </c>
      <c r="B175" s="2">
        <f t="shared" si="0"/>
        <v>110</v>
      </c>
      <c r="C175" s="7"/>
      <c r="D175" s="2" t="e">
        <f t="shared" si="12"/>
        <v>#N/A</v>
      </c>
      <c r="E175" s="2" t="e">
        <f t="shared" si="22"/>
        <v>#N/A</v>
      </c>
      <c r="F175" s="2">
        <v>1164471.5337086916</v>
      </c>
      <c r="G175" s="2">
        <f t="shared" si="23"/>
        <v>796135.85714285716</v>
      </c>
      <c r="H175" s="2">
        <f t="shared" si="13"/>
        <v>94578249.760030046</v>
      </c>
      <c r="I175" s="7"/>
      <c r="J175" s="2" t="e">
        <f t="shared" si="14"/>
        <v>#N/A</v>
      </c>
      <c r="K175" s="2" t="e">
        <f t="shared" si="24"/>
        <v>#N/A</v>
      </c>
      <c r="L175" s="2">
        <f t="array" ref="L175">IF(COUNT($C176)=0,IF(COUNT($C175)=1,I175,SUM(L174+LOOKUP(2,1/(ISNUMBER($K$1:$K$194)),$K$1:$K$194))),I175)</f>
        <v>964685.71428571246</v>
      </c>
      <c r="M175" s="8" t="e">
        <f t="shared" si="27"/>
        <v>#N/A</v>
      </c>
      <c r="N175" s="2" t="e">
        <f t="shared" si="15"/>
        <v>#N/A</v>
      </c>
      <c r="O175" s="2" t="e">
        <f t="shared" si="25"/>
        <v>#N/A</v>
      </c>
      <c r="P175" s="2">
        <v>1165053.0602392554</v>
      </c>
      <c r="Q175" s="2">
        <f>IF(P175&gt;Graph!$G$1*1000,Graph!$G$1*1000,P175)</f>
        <v>800000</v>
      </c>
      <c r="R175" s="2">
        <f t="shared" si="16"/>
        <v>95469459.068541765</v>
      </c>
      <c r="S175" s="2">
        <f t="shared" si="17"/>
        <v>796135.85714285076</v>
      </c>
      <c r="T175" s="2">
        <f t="shared" si="18"/>
        <v>3864.1428571428405</v>
      </c>
      <c r="U175" s="2">
        <f t="shared" si="19"/>
        <v>800000</v>
      </c>
      <c r="V175" s="2">
        <f t="shared" si="28"/>
        <v>29715381.403590024</v>
      </c>
      <c r="W175" s="2">
        <f t="shared" si="20"/>
        <v>633452.61154121161</v>
      </c>
      <c r="X175" s="2">
        <f t="shared" si="6"/>
        <v>166547.38845878839</v>
      </c>
      <c r="Y175" s="2">
        <f t="shared" si="7"/>
        <v>65754077.664951757</v>
      </c>
      <c r="Z175" s="2" t="str">
        <f t="shared" si="8"/>
        <v>HERE</v>
      </c>
      <c r="AA175" s="2">
        <f>IF(Z175="HERE",Y175,AA174+Graph!$G$1*1000)</f>
        <v>65754077.664951757</v>
      </c>
      <c r="AB175" s="2">
        <f t="shared" si="21"/>
        <v>166547.38845878839</v>
      </c>
      <c r="AC175" s="2">
        <f t="shared" si="9"/>
        <v>29715381.403590024</v>
      </c>
      <c r="AD175" s="3">
        <f t="shared" si="10"/>
        <v>52800000</v>
      </c>
      <c r="AE175" s="2">
        <f>IF(AE173&gt;=52800000,52800000,IF(AB154=Graph!G$1*1000,AE174+Graph!G$1*1000,AC175))</f>
        <v>29715381.403590024</v>
      </c>
      <c r="AF175" s="3">
        <f t="shared" si="11"/>
        <v>29715381.403590024</v>
      </c>
      <c r="AG175" s="3">
        <f t="shared" si="26"/>
        <v>48407021.193332173</v>
      </c>
      <c r="AH175" s="3" t="e">
        <f t="shared" si="3"/>
        <v>#N/A</v>
      </c>
      <c r="AM175" s="6">
        <v>14600000</v>
      </c>
      <c r="AN175" s="6">
        <v>31800000</v>
      </c>
      <c r="AO175" s="6">
        <v>52800000</v>
      </c>
    </row>
    <row r="176" spans="1:41" ht="15.75" customHeight="1" x14ac:dyDescent="0.25">
      <c r="A176" s="1">
        <v>44352</v>
      </c>
      <c r="B176" s="2">
        <f t="shared" si="0"/>
        <v>111</v>
      </c>
      <c r="C176" s="7"/>
      <c r="D176" s="2" t="e">
        <f t="shared" si="12"/>
        <v>#N/A</v>
      </c>
      <c r="E176" s="2" t="e">
        <f t="shared" si="22"/>
        <v>#N/A</v>
      </c>
      <c r="F176" s="2">
        <v>1170793.1875440478</v>
      </c>
      <c r="G176" s="2">
        <f t="shared" si="23"/>
        <v>796135.85714285716</v>
      </c>
      <c r="H176" s="2">
        <f t="shared" si="13"/>
        <v>95374385.617172897</v>
      </c>
      <c r="I176" s="7"/>
      <c r="J176" s="2" t="e">
        <f t="shared" si="14"/>
        <v>#N/A</v>
      </c>
      <c r="K176" s="2" t="e">
        <f t="shared" si="24"/>
        <v>#N/A</v>
      </c>
      <c r="L176" s="2">
        <f t="array" ref="L176">IF(COUNT($C177)=0,IF(COUNT($C176)=1,I176,SUM(L175+LOOKUP(2,1/(ISNUMBER($K$1:$K$194)),$K$1:$K$194))),I176)</f>
        <v>968549.8571428553</v>
      </c>
      <c r="M176" s="8" t="e">
        <f t="shared" si="27"/>
        <v>#N/A</v>
      </c>
      <c r="N176" s="2" t="e">
        <f t="shared" si="15"/>
        <v>#N/A</v>
      </c>
      <c r="O176" s="2" t="e">
        <f t="shared" si="25"/>
        <v>#N/A</v>
      </c>
      <c r="P176" s="2">
        <v>1171352.7104151845</v>
      </c>
      <c r="Q176" s="2">
        <f>IF(P176&gt;Graph!$G$1*1000,Graph!$G$1*1000,P176)</f>
        <v>800000</v>
      </c>
      <c r="R176" s="2">
        <f t="shared" si="16"/>
        <v>96269459.068541765</v>
      </c>
      <c r="S176" s="2">
        <f t="shared" si="17"/>
        <v>796135.85714285076</v>
      </c>
      <c r="T176" s="2">
        <f t="shared" si="18"/>
        <v>3864.1428571428405</v>
      </c>
      <c r="U176" s="2">
        <f t="shared" si="19"/>
        <v>800000</v>
      </c>
      <c r="V176" s="2">
        <f t="shared" si="28"/>
        <v>30355155.668966532</v>
      </c>
      <c r="W176" s="2">
        <f t="shared" si="20"/>
        <v>639774.26537650824</v>
      </c>
      <c r="X176" s="2">
        <f t="shared" si="6"/>
        <v>160225.73462349176</v>
      </c>
      <c r="Y176" s="2">
        <f t="shared" si="7"/>
        <v>65914303.399575248</v>
      </c>
      <c r="Z176" s="2" t="str">
        <f t="shared" si="8"/>
        <v>HERE</v>
      </c>
      <c r="AA176" s="2">
        <f>IF(Z176="HERE",Y176,AA175+Graph!$G$1*1000)</f>
        <v>65914303.399575248</v>
      </c>
      <c r="AB176" s="2">
        <f t="shared" si="21"/>
        <v>160225.73462349176</v>
      </c>
      <c r="AC176" s="2">
        <f t="shared" si="9"/>
        <v>30355155.668966532</v>
      </c>
      <c r="AD176" s="3">
        <f t="shared" si="10"/>
        <v>52800000</v>
      </c>
      <c r="AE176" s="2">
        <f>IF(AE174&gt;=52800000,52800000,IF(AB155=Graph!G$1*1000,AE175+Graph!G$1*1000,AC176))</f>
        <v>30355155.668966532</v>
      </c>
      <c r="AF176" s="3">
        <f t="shared" si="11"/>
        <v>30355155.668966532</v>
      </c>
      <c r="AG176" s="3">
        <f t="shared" si="26"/>
        <v>48432372.170073904</v>
      </c>
      <c r="AH176" s="3" t="e">
        <f t="shared" si="3"/>
        <v>#N/A</v>
      </c>
      <c r="AM176" s="6">
        <v>14600000</v>
      </c>
      <c r="AN176" s="6">
        <v>31800000</v>
      </c>
      <c r="AO176" s="6">
        <v>52800000</v>
      </c>
    </row>
    <row r="177" spans="1:41" ht="15.75" customHeight="1" x14ac:dyDescent="0.25">
      <c r="A177" s="1">
        <v>44353</v>
      </c>
      <c r="B177" s="2">
        <f t="shared" si="0"/>
        <v>112</v>
      </c>
      <c r="C177" s="7"/>
      <c r="D177" s="2" t="e">
        <f t="shared" si="12"/>
        <v>#N/A</v>
      </c>
      <c r="E177" s="2" t="e">
        <f t="shared" si="22"/>
        <v>#N/A</v>
      </c>
      <c r="F177" s="2">
        <v>1177114.8413793445</v>
      </c>
      <c r="G177" s="2">
        <f t="shared" si="23"/>
        <v>796135.85714285716</v>
      </c>
      <c r="H177" s="2">
        <f t="shared" si="13"/>
        <v>96170521.474315748</v>
      </c>
      <c r="I177" s="7"/>
      <c r="J177" s="2" t="e">
        <f t="shared" si="14"/>
        <v>#N/A</v>
      </c>
      <c r="K177" s="2" t="e">
        <f t="shared" si="24"/>
        <v>#N/A</v>
      </c>
      <c r="L177" s="2">
        <f t="array" ref="L177">IF(COUNT($C178)=0,IF(COUNT($C177)=1,I177,SUM(L176+LOOKUP(2,1/(ISNUMBER($K$1:$K$194)),$K$1:$K$194))),I177)</f>
        <v>972413.99999999814</v>
      </c>
      <c r="M177" s="8" t="e">
        <f t="shared" si="27"/>
        <v>#N/A</v>
      </c>
      <c r="N177" s="2" t="e">
        <f t="shared" si="15"/>
        <v>#N/A</v>
      </c>
      <c r="O177" s="2" t="e">
        <f t="shared" si="25"/>
        <v>#N/A</v>
      </c>
      <c r="P177" s="2">
        <v>1177652.3605911136</v>
      </c>
      <c r="Q177" s="2">
        <f>IF(P177&gt;Graph!$G$1*1000,Graph!$G$1*1000,P177)</f>
        <v>800000</v>
      </c>
      <c r="R177" s="2">
        <f t="shared" si="16"/>
        <v>97069459.068541765</v>
      </c>
      <c r="S177" s="2">
        <f t="shared" si="17"/>
        <v>796135.85714285076</v>
      </c>
      <c r="T177" s="2">
        <f t="shared" si="18"/>
        <v>3864.1428571428405</v>
      </c>
      <c r="U177" s="2">
        <f t="shared" si="19"/>
        <v>800000</v>
      </c>
      <c r="V177" s="2">
        <f t="shared" si="28"/>
        <v>31001251.588178396</v>
      </c>
      <c r="W177" s="2">
        <f t="shared" si="20"/>
        <v>646095.91921186447</v>
      </c>
      <c r="X177" s="2">
        <f t="shared" si="6"/>
        <v>153904.08078813553</v>
      </c>
      <c r="Y177" s="2">
        <f t="shared" si="7"/>
        <v>66068207.480363384</v>
      </c>
      <c r="Z177" s="2" t="str">
        <f t="shared" si="8"/>
        <v>HERE</v>
      </c>
      <c r="AA177" s="2">
        <f>IF(Z177="HERE",Y177,AA176+Graph!$G$1*1000)</f>
        <v>66068207.480363384</v>
      </c>
      <c r="AB177" s="2">
        <f t="shared" si="21"/>
        <v>153904.08078813553</v>
      </c>
      <c r="AC177" s="2">
        <f t="shared" si="9"/>
        <v>31001251.588178396</v>
      </c>
      <c r="AD177" s="3">
        <f t="shared" si="10"/>
        <v>52800000</v>
      </c>
      <c r="AE177" s="2">
        <f>IF(AE175&gt;=52800000,52800000,IF(AB156=Graph!G$1*1000,AE176+Graph!G$1*1000,AC177))</f>
        <v>31001251.588178396</v>
      </c>
      <c r="AF177" s="3">
        <f t="shared" si="11"/>
        <v>31001251.588178396</v>
      </c>
      <c r="AG177" s="3">
        <f t="shared" si="26"/>
        <v>48458039.229507402</v>
      </c>
      <c r="AH177" s="3" t="e">
        <f t="shared" si="3"/>
        <v>#N/A</v>
      </c>
      <c r="AM177" s="6">
        <v>14600000</v>
      </c>
      <c r="AN177" s="6">
        <v>31800000</v>
      </c>
      <c r="AO177" s="6">
        <v>52800000</v>
      </c>
    </row>
    <row r="178" spans="1:41" ht="15.75" customHeight="1" x14ac:dyDescent="0.25">
      <c r="A178" s="1">
        <v>44354</v>
      </c>
      <c r="B178" s="2">
        <f t="shared" si="0"/>
        <v>113</v>
      </c>
      <c r="C178" s="7"/>
      <c r="D178" s="2" t="e">
        <f t="shared" si="12"/>
        <v>#N/A</v>
      </c>
      <c r="E178" s="2" t="e">
        <f t="shared" si="22"/>
        <v>#N/A</v>
      </c>
      <c r="F178" s="2">
        <v>1183436.4952147007</v>
      </c>
      <c r="G178" s="2">
        <f t="shared" si="23"/>
        <v>796135.85714285716</v>
      </c>
      <c r="H178" s="2">
        <f t="shared" si="13"/>
        <v>96966657.331458598</v>
      </c>
      <c r="I178" s="7"/>
      <c r="J178" s="2" t="e">
        <f t="shared" si="14"/>
        <v>#N/A</v>
      </c>
      <c r="K178" s="2" t="e">
        <f t="shared" si="24"/>
        <v>#N/A</v>
      </c>
      <c r="L178" s="2">
        <f t="array" ref="L178">IF(COUNT($C179)=0,IF(COUNT($C178)=1,I178,SUM(L177+LOOKUP(2,1/(ISNUMBER($K$1:$K$194)),$K$1:$K$194))),I178)</f>
        <v>976278.14285714098</v>
      </c>
      <c r="M178" s="8" t="e">
        <f t="shared" si="27"/>
        <v>#N/A</v>
      </c>
      <c r="N178" s="2" t="e">
        <f t="shared" si="15"/>
        <v>#N/A</v>
      </c>
      <c r="O178" s="2" t="e">
        <f t="shared" si="25"/>
        <v>#N/A</v>
      </c>
      <c r="P178" s="2">
        <v>1183952.0107670426</v>
      </c>
      <c r="Q178" s="2">
        <f>IF(P178&gt;Graph!$G$1*1000,Graph!$G$1*1000,P178)</f>
        <v>800000</v>
      </c>
      <c r="R178" s="2">
        <f t="shared" si="16"/>
        <v>97869459.068541765</v>
      </c>
      <c r="S178" s="2">
        <f t="shared" si="17"/>
        <v>796135.85714285076</v>
      </c>
      <c r="T178" s="2">
        <f t="shared" si="18"/>
        <v>3864.1428571428405</v>
      </c>
      <c r="U178" s="2">
        <f t="shared" si="19"/>
        <v>800000</v>
      </c>
      <c r="V178" s="2">
        <f t="shared" si="28"/>
        <v>31653669.161225557</v>
      </c>
      <c r="W178" s="2">
        <f t="shared" si="20"/>
        <v>652417.5730471611</v>
      </c>
      <c r="X178" s="2">
        <f t="shared" si="6"/>
        <v>147582.4269528389</v>
      </c>
      <c r="Y178" s="2">
        <f t="shared" si="7"/>
        <v>66215789.907316223</v>
      </c>
      <c r="Z178" s="2" t="str">
        <f t="shared" si="8"/>
        <v>HERE</v>
      </c>
      <c r="AA178" s="2">
        <f>IF(Z178="HERE",Y178,AA177+Graph!$G$1*1000)</f>
        <v>66215789.907316223</v>
      </c>
      <c r="AB178" s="2">
        <f t="shared" si="21"/>
        <v>147582.4269528389</v>
      </c>
      <c r="AC178" s="2">
        <f t="shared" si="9"/>
        <v>31653669.161225557</v>
      </c>
      <c r="AD178" s="3">
        <f t="shared" si="10"/>
        <v>52800000</v>
      </c>
      <c r="AE178" s="2">
        <f>IF(AE176&gt;=52800000,52800000,IF(AB157=Graph!G$1*1000,AE177+Graph!G$1*1000,AC178))</f>
        <v>31653669.161225557</v>
      </c>
      <c r="AF178" s="3">
        <f t="shared" si="11"/>
        <v>31653669.161225557</v>
      </c>
      <c r="AG178" s="3">
        <f t="shared" si="26"/>
        <v>48484022.371632673</v>
      </c>
      <c r="AH178" s="3" t="e">
        <f t="shared" si="3"/>
        <v>#N/A</v>
      </c>
      <c r="AM178" s="6">
        <v>14600000</v>
      </c>
      <c r="AN178" s="6">
        <v>31800000</v>
      </c>
      <c r="AO178" s="6">
        <v>52800000</v>
      </c>
    </row>
    <row r="179" spans="1:41" ht="15.75" customHeight="1" x14ac:dyDescent="0.25">
      <c r="A179" s="1">
        <v>44355</v>
      </c>
      <c r="B179" s="2">
        <f t="shared" si="0"/>
        <v>114</v>
      </c>
      <c r="C179" s="7"/>
      <c r="D179" s="2" t="e">
        <f t="shared" si="12"/>
        <v>#N/A</v>
      </c>
      <c r="E179" s="2" t="e">
        <f t="shared" si="22"/>
        <v>#N/A</v>
      </c>
      <c r="F179" s="2">
        <v>1189758.1490499973</v>
      </c>
      <c r="G179" s="2">
        <f t="shared" si="23"/>
        <v>796135.85714285716</v>
      </c>
      <c r="H179" s="2">
        <f t="shared" si="13"/>
        <v>97762793.188601449</v>
      </c>
      <c r="I179" s="7"/>
      <c r="J179" s="2" t="e">
        <f t="shared" si="14"/>
        <v>#N/A</v>
      </c>
      <c r="K179" s="2" t="e">
        <f t="shared" si="24"/>
        <v>#N/A</v>
      </c>
      <c r="L179" s="2">
        <f t="array" ref="L179">IF(COUNT($C180)=0,IF(COUNT($C179)=1,I179,SUM(L178+LOOKUP(2,1/(ISNUMBER($K$1:$K$194)),$K$1:$K$194))),I179)</f>
        <v>980142.28571428382</v>
      </c>
      <c r="M179" s="8" t="e">
        <f t="shared" si="27"/>
        <v>#N/A</v>
      </c>
      <c r="N179" s="2" t="e">
        <f t="shared" si="15"/>
        <v>#N/A</v>
      </c>
      <c r="O179" s="2" t="e">
        <f t="shared" si="25"/>
        <v>#N/A</v>
      </c>
      <c r="P179" s="2">
        <v>1190251.6609429717</v>
      </c>
      <c r="Q179" s="2">
        <f>IF(P179&gt;Graph!$G$1*1000,Graph!$G$1*1000,P179)</f>
        <v>800000</v>
      </c>
      <c r="R179" s="2">
        <f t="shared" si="16"/>
        <v>98669459.068541765</v>
      </c>
      <c r="S179" s="2">
        <f t="shared" si="17"/>
        <v>796135.85714285076</v>
      </c>
      <c r="T179" s="2">
        <f t="shared" si="18"/>
        <v>3864.1428571428405</v>
      </c>
      <c r="U179" s="2">
        <f t="shared" si="19"/>
        <v>800000</v>
      </c>
      <c r="V179" s="2">
        <f t="shared" si="28"/>
        <v>32312408.388108075</v>
      </c>
      <c r="W179" s="2">
        <f t="shared" si="20"/>
        <v>658739.22688251734</v>
      </c>
      <c r="X179" s="2">
        <f t="shared" si="6"/>
        <v>141260.77311748266</v>
      </c>
      <c r="Y179" s="2">
        <f t="shared" si="7"/>
        <v>66357050.680433705</v>
      </c>
      <c r="Z179" s="2" t="str">
        <f t="shared" si="8"/>
        <v>HERE</v>
      </c>
      <c r="AA179" s="2">
        <f>IF(Z179="HERE",Y179,AA178+Graph!$G$1*1000)</f>
        <v>66357050.680433705</v>
      </c>
      <c r="AB179" s="2">
        <f t="shared" si="21"/>
        <v>141260.77311748266</v>
      </c>
      <c r="AC179" s="2">
        <f t="shared" si="9"/>
        <v>32312408.388108075</v>
      </c>
      <c r="AD179" s="3">
        <f t="shared" si="10"/>
        <v>52800000</v>
      </c>
      <c r="AE179" s="2">
        <f>IF(AE177&gt;=52800000,52800000,IF(AB158=Graph!G$1*1000,AE178+Graph!G$1*1000,AC179))</f>
        <v>32312408.388108075</v>
      </c>
      <c r="AF179" s="3">
        <f t="shared" si="11"/>
        <v>32312408.388108075</v>
      </c>
      <c r="AG179" s="3">
        <f t="shared" si="26"/>
        <v>48510321.596449703</v>
      </c>
      <c r="AH179" s="3" t="e">
        <f t="shared" si="3"/>
        <v>#N/A</v>
      </c>
      <c r="AM179" s="6">
        <v>14600000</v>
      </c>
      <c r="AN179" s="6">
        <v>31800000</v>
      </c>
      <c r="AO179" s="6">
        <v>52800000</v>
      </c>
    </row>
    <row r="180" spans="1:41" ht="15.75" customHeight="1" x14ac:dyDescent="0.25">
      <c r="A180" s="1">
        <v>44356</v>
      </c>
      <c r="B180" s="2">
        <f t="shared" si="0"/>
        <v>115</v>
      </c>
      <c r="C180" s="7"/>
      <c r="D180" s="2" t="e">
        <f t="shared" si="12"/>
        <v>#N/A</v>
      </c>
      <c r="E180" s="2" t="e">
        <f t="shared" si="22"/>
        <v>#N/A</v>
      </c>
      <c r="F180" s="2">
        <v>1196079.8028853536</v>
      </c>
      <c r="G180" s="2">
        <f t="shared" si="23"/>
        <v>796135.85714285716</v>
      </c>
      <c r="H180" s="2">
        <f t="shared" si="13"/>
        <v>98558929.0457443</v>
      </c>
      <c r="I180" s="7"/>
      <c r="J180" s="2" t="e">
        <f t="shared" si="14"/>
        <v>#N/A</v>
      </c>
      <c r="K180" s="2" t="e">
        <f t="shared" si="24"/>
        <v>#N/A</v>
      </c>
      <c r="L180" s="2">
        <f t="array" ref="L180">IF(COUNT($C181)=0,IF(COUNT($C180)=1,I180,SUM(L179+LOOKUP(2,1/(ISNUMBER($K$1:$K$194)),$K$1:$K$194))),I180)</f>
        <v>984006.42857142666</v>
      </c>
      <c r="M180" s="8" t="e">
        <f t="shared" si="27"/>
        <v>#N/A</v>
      </c>
      <c r="N180" s="2" t="e">
        <f t="shared" si="15"/>
        <v>#N/A</v>
      </c>
      <c r="O180" s="2" t="e">
        <f t="shared" si="25"/>
        <v>#N/A</v>
      </c>
      <c r="P180" s="2">
        <v>1196551.3111189008</v>
      </c>
      <c r="Q180" s="2">
        <f>IF(P180&gt;Graph!$G$1*1000,Graph!$G$1*1000,P180)</f>
        <v>800000</v>
      </c>
      <c r="R180" s="2">
        <f t="shared" si="16"/>
        <v>99469459.068541765</v>
      </c>
      <c r="S180" s="2">
        <f t="shared" si="17"/>
        <v>796135.85714285076</v>
      </c>
      <c r="T180" s="2">
        <f t="shared" si="18"/>
        <v>3864.1428571428405</v>
      </c>
      <c r="U180" s="2">
        <f t="shared" si="19"/>
        <v>800000</v>
      </c>
      <c r="V180" s="2">
        <f t="shared" si="28"/>
        <v>32977469.268825948</v>
      </c>
      <c r="W180" s="2">
        <f t="shared" si="20"/>
        <v>665060.88071787357</v>
      </c>
      <c r="X180" s="2">
        <f t="shared" si="6"/>
        <v>134939.11928212643</v>
      </c>
      <c r="Y180" s="2">
        <f t="shared" si="7"/>
        <v>66491989.799715832</v>
      </c>
      <c r="Z180" s="2" t="str">
        <f t="shared" si="8"/>
        <v>HERE</v>
      </c>
      <c r="AA180" s="2">
        <f>IF(Z180="HERE",Y180,AA179+Graph!$G$1*1000)</f>
        <v>66491989.799715832</v>
      </c>
      <c r="AB180" s="2">
        <f t="shared" si="21"/>
        <v>134939.11928212643</v>
      </c>
      <c r="AC180" s="2">
        <f t="shared" si="9"/>
        <v>32977469.268825948</v>
      </c>
      <c r="AD180" s="3">
        <f t="shared" si="10"/>
        <v>52800000</v>
      </c>
      <c r="AE180" s="2">
        <f>IF(AE178&gt;=52800000,52800000,IF(AB159=Graph!G$1*1000,AE179+Graph!G$1*1000,AC180))</f>
        <v>32977469.268825948</v>
      </c>
      <c r="AF180" s="3">
        <f t="shared" si="11"/>
        <v>32977469.268825948</v>
      </c>
      <c r="AG180" s="3">
        <f t="shared" si="26"/>
        <v>48536936.903958499</v>
      </c>
      <c r="AH180" s="3" t="e">
        <f t="shared" si="3"/>
        <v>#N/A</v>
      </c>
      <c r="AM180" s="6">
        <v>14600000</v>
      </c>
      <c r="AN180" s="6">
        <v>31800000</v>
      </c>
      <c r="AO180" s="6">
        <v>52800000</v>
      </c>
    </row>
    <row r="181" spans="1:41" ht="15.75" customHeight="1" x14ac:dyDescent="0.25">
      <c r="A181" s="1">
        <v>44357</v>
      </c>
      <c r="B181" s="2">
        <f t="shared" si="0"/>
        <v>116</v>
      </c>
      <c r="C181" s="7"/>
      <c r="D181" s="2" t="e">
        <f t="shared" si="12"/>
        <v>#N/A</v>
      </c>
      <c r="E181" s="2" t="e">
        <f t="shared" si="22"/>
        <v>#N/A</v>
      </c>
      <c r="F181" s="2">
        <v>1202401.4567206502</v>
      </c>
      <c r="G181" s="2">
        <f t="shared" si="23"/>
        <v>796135.85714285716</v>
      </c>
      <c r="H181" s="2">
        <f t="shared" si="13"/>
        <v>99355064.902887151</v>
      </c>
      <c r="I181" s="7"/>
      <c r="J181" s="2" t="e">
        <f t="shared" si="14"/>
        <v>#N/A</v>
      </c>
      <c r="K181" s="2" t="e">
        <f t="shared" si="24"/>
        <v>#N/A</v>
      </c>
      <c r="L181" s="2">
        <f t="array" ref="L181">IF(COUNT($C182)=0,IF(COUNT($C181)=1,I181,SUM(L180+LOOKUP(2,1/(ISNUMBER($K$1:$K$194)),$K$1:$K$194))),I181)</f>
        <v>987870.5714285695</v>
      </c>
      <c r="M181" s="8" t="e">
        <f t="shared" si="27"/>
        <v>#N/A</v>
      </c>
      <c r="N181" s="2" t="e">
        <f t="shared" si="15"/>
        <v>#N/A</v>
      </c>
      <c r="O181" s="2" t="e">
        <f t="shared" si="25"/>
        <v>#N/A</v>
      </c>
      <c r="P181" s="2">
        <v>1202850.9612948298</v>
      </c>
      <c r="Q181" s="2">
        <f>IF(P181&gt;Graph!$G$1*1000,Graph!$G$1*1000,P181)</f>
        <v>800000</v>
      </c>
      <c r="R181" s="2">
        <f t="shared" si="16"/>
        <v>100269459.06854177</v>
      </c>
      <c r="S181" s="2">
        <f t="shared" si="17"/>
        <v>796135.85714285076</v>
      </c>
      <c r="T181" s="2">
        <f t="shared" si="18"/>
        <v>3864.1428571428405</v>
      </c>
      <c r="U181" s="2">
        <f t="shared" si="19"/>
        <v>800000</v>
      </c>
      <c r="V181" s="2">
        <f t="shared" si="28"/>
        <v>33648851.803379118</v>
      </c>
      <c r="W181" s="2">
        <f t="shared" si="20"/>
        <v>671382.5345531702</v>
      </c>
      <c r="X181" s="2">
        <f t="shared" si="6"/>
        <v>128617.4654468298</v>
      </c>
      <c r="Y181" s="2">
        <f t="shared" si="7"/>
        <v>66620607.265162662</v>
      </c>
      <c r="Z181" s="2" t="str">
        <f t="shared" si="8"/>
        <v>HERE</v>
      </c>
      <c r="AA181" s="2">
        <f>IF(Z181="HERE",Y181,AA180+Graph!$G$1*1000)</f>
        <v>66620607.265162662</v>
      </c>
      <c r="AB181" s="2">
        <f t="shared" si="21"/>
        <v>128617.4654468298</v>
      </c>
      <c r="AC181" s="2">
        <f t="shared" si="9"/>
        <v>33648851.803379118</v>
      </c>
      <c r="AD181" s="3">
        <f t="shared" si="10"/>
        <v>52800000</v>
      </c>
      <c r="AE181" s="2">
        <f>IF(AE179&gt;=52800000,52800000,IF(AB160=Graph!G$1*1000,AE180+Graph!G$1*1000,AC181))</f>
        <v>33648851.803379118</v>
      </c>
      <c r="AF181" s="3">
        <f t="shared" si="11"/>
        <v>33648851.803379118</v>
      </c>
      <c r="AG181" s="3">
        <f t="shared" si="26"/>
        <v>48563868.29415907</v>
      </c>
      <c r="AH181" s="3" t="e">
        <f t="shared" si="3"/>
        <v>#N/A</v>
      </c>
      <c r="AM181" s="6">
        <v>14600000</v>
      </c>
      <c r="AN181" s="6">
        <v>31800000</v>
      </c>
      <c r="AO181" s="6">
        <v>52800000</v>
      </c>
    </row>
    <row r="182" spans="1:41" ht="15.75" customHeight="1" x14ac:dyDescent="0.25">
      <c r="A182" s="1">
        <v>44358</v>
      </c>
      <c r="B182" s="2">
        <f t="shared" si="0"/>
        <v>117</v>
      </c>
      <c r="C182" s="7"/>
      <c r="D182" s="2" t="e">
        <f t="shared" si="12"/>
        <v>#N/A</v>
      </c>
      <c r="E182" s="2" t="e">
        <f t="shared" si="22"/>
        <v>#N/A</v>
      </c>
      <c r="F182" s="2">
        <v>1208723.1105560064</v>
      </c>
      <c r="G182" s="2">
        <f t="shared" si="23"/>
        <v>796135.85714285716</v>
      </c>
      <c r="H182" s="2">
        <f t="shared" si="13"/>
        <v>100151200.76003</v>
      </c>
      <c r="I182" s="7"/>
      <c r="J182" s="2" t="e">
        <f t="shared" si="14"/>
        <v>#N/A</v>
      </c>
      <c r="K182" s="2" t="e">
        <f t="shared" si="24"/>
        <v>#N/A</v>
      </c>
      <c r="L182" s="2">
        <f t="array" ref="L182">IF(COUNT($C183)=0,IF(COUNT($C182)=1,I182,SUM(L181+LOOKUP(2,1/(ISNUMBER($K$1:$K$194)),$K$1:$K$194))),I182)</f>
        <v>991734.71428571234</v>
      </c>
      <c r="M182" s="8" t="e">
        <f t="shared" si="27"/>
        <v>#N/A</v>
      </c>
      <c r="N182" s="2" t="e">
        <f t="shared" si="15"/>
        <v>#N/A</v>
      </c>
      <c r="O182" s="2" t="e">
        <f t="shared" si="25"/>
        <v>#N/A</v>
      </c>
      <c r="P182" s="2">
        <v>1209150.6114707589</v>
      </c>
      <c r="Q182" s="2">
        <f>IF(P182&gt;Graph!$G$1*1000,Graph!$G$1*1000,P182)</f>
        <v>800000</v>
      </c>
      <c r="R182" s="2">
        <f t="shared" si="16"/>
        <v>101069459.06854177</v>
      </c>
      <c r="S182" s="2">
        <f t="shared" si="17"/>
        <v>796135.85714285076</v>
      </c>
      <c r="T182" s="2">
        <f t="shared" si="18"/>
        <v>3864.1428571428405</v>
      </c>
      <c r="U182" s="2">
        <f t="shared" si="19"/>
        <v>800000</v>
      </c>
      <c r="V182" s="2">
        <f t="shared" si="28"/>
        <v>34326555.991767645</v>
      </c>
      <c r="W182" s="2">
        <f t="shared" si="20"/>
        <v>677704.18838852644</v>
      </c>
      <c r="X182" s="2">
        <f t="shared" si="6"/>
        <v>122295.81161147356</v>
      </c>
      <c r="Y182" s="2">
        <f t="shared" si="7"/>
        <v>66742903.076774135</v>
      </c>
      <c r="Z182" s="2" t="str">
        <f t="shared" si="8"/>
        <v>HERE</v>
      </c>
      <c r="AA182" s="2">
        <f>IF(Z182="HERE",Y182,AA181+Graph!$G$1*1000)</f>
        <v>66742903.076774135</v>
      </c>
      <c r="AB182" s="2">
        <f t="shared" si="21"/>
        <v>122295.81161147356</v>
      </c>
      <c r="AC182" s="2">
        <f t="shared" si="9"/>
        <v>34326555.991767645</v>
      </c>
      <c r="AD182" s="3">
        <f t="shared" si="10"/>
        <v>52800000</v>
      </c>
      <c r="AE182" s="2">
        <f>IF(AE180&gt;=52800000,52800000,IF(AB161=Graph!G$1*1000,AE181+Graph!G$1*1000,AC182))</f>
        <v>34326555.991767645</v>
      </c>
      <c r="AF182" s="3">
        <f t="shared" si="11"/>
        <v>34326555.991767645</v>
      </c>
      <c r="AG182" s="3">
        <f t="shared" si="26"/>
        <v>48591115.767051399</v>
      </c>
      <c r="AH182" s="3" t="e">
        <f t="shared" si="3"/>
        <v>#N/A</v>
      </c>
      <c r="AM182" s="6">
        <v>14600000</v>
      </c>
      <c r="AN182" s="6">
        <v>31800000</v>
      </c>
      <c r="AO182" s="6">
        <v>52800000</v>
      </c>
    </row>
    <row r="183" spans="1:41" ht="15.75" customHeight="1" x14ac:dyDescent="0.25">
      <c r="A183" s="1">
        <v>44359</v>
      </c>
      <c r="B183" s="2">
        <f t="shared" si="0"/>
        <v>118</v>
      </c>
      <c r="C183" s="7"/>
      <c r="D183" s="2" t="e">
        <f t="shared" si="12"/>
        <v>#N/A</v>
      </c>
      <c r="E183" s="2" t="e">
        <f t="shared" si="22"/>
        <v>#N/A</v>
      </c>
      <c r="F183" s="2">
        <v>1215044.7643913031</v>
      </c>
      <c r="G183" s="2">
        <f t="shared" si="23"/>
        <v>796135.85714285716</v>
      </c>
      <c r="H183" s="2">
        <f t="shared" si="13"/>
        <v>100947336.61717285</v>
      </c>
      <c r="I183" s="7"/>
      <c r="J183" s="2" t="e">
        <f t="shared" si="14"/>
        <v>#N/A</v>
      </c>
      <c r="K183" s="2" t="e">
        <f t="shared" si="24"/>
        <v>#N/A</v>
      </c>
      <c r="L183" s="2">
        <f t="array" ref="L183">IF(COUNT($C184)=0,IF(COUNT($C183)=1,I183,SUM(L182+LOOKUP(2,1/(ISNUMBER($K$1:$K$194)),$K$1:$K$194))),I183)</f>
        <v>995598.85714285518</v>
      </c>
      <c r="M183" s="8" t="e">
        <f t="shared" si="27"/>
        <v>#N/A</v>
      </c>
      <c r="N183" s="2" t="e">
        <f t="shared" si="15"/>
        <v>#N/A</v>
      </c>
      <c r="O183" s="2" t="e">
        <f t="shared" si="25"/>
        <v>#N/A</v>
      </c>
      <c r="P183" s="2">
        <v>1215450.261646688</v>
      </c>
      <c r="Q183" s="2">
        <f>IF(P183&gt;Graph!$G$1*1000,Graph!$G$1*1000,P183)</f>
        <v>800000</v>
      </c>
      <c r="R183" s="2">
        <f t="shared" si="16"/>
        <v>101869459.06854177</v>
      </c>
      <c r="S183" s="2">
        <f t="shared" si="17"/>
        <v>796135.85714285076</v>
      </c>
      <c r="T183" s="2">
        <f t="shared" si="18"/>
        <v>3864.1428571428405</v>
      </c>
      <c r="U183" s="2">
        <f t="shared" si="19"/>
        <v>800000</v>
      </c>
      <c r="V183" s="2">
        <f t="shared" si="28"/>
        <v>35010581.833991468</v>
      </c>
      <c r="W183" s="2">
        <f t="shared" si="20"/>
        <v>684025.84222382307</v>
      </c>
      <c r="X183" s="2">
        <f t="shared" si="6"/>
        <v>115974.15777617693</v>
      </c>
      <c r="Y183" s="2">
        <f t="shared" si="7"/>
        <v>66858877.234550312</v>
      </c>
      <c r="Z183" s="2" t="str">
        <f t="shared" si="8"/>
        <v>HERE</v>
      </c>
      <c r="AA183" s="2">
        <f>IF(Z183="HERE",Y183,AA182+Graph!$G$1*1000)</f>
        <v>66858877.234550312</v>
      </c>
      <c r="AB183" s="2">
        <f t="shared" si="21"/>
        <v>115974.15777617693</v>
      </c>
      <c r="AC183" s="2">
        <f t="shared" si="9"/>
        <v>35010581.833991468</v>
      </c>
      <c r="AD183" s="3">
        <f t="shared" si="10"/>
        <v>52800000</v>
      </c>
      <c r="AE183" s="2">
        <f>IF(AE181&gt;=52800000,52800000,IF(AB162=Graph!G$1*1000,AE182+Graph!G$1*1000,AC183))</f>
        <v>35010581.833991468</v>
      </c>
      <c r="AF183" s="3">
        <f t="shared" si="11"/>
        <v>35010581.833991468</v>
      </c>
      <c r="AG183" s="3">
        <f t="shared" si="26"/>
        <v>48618679.322635494</v>
      </c>
      <c r="AH183" s="3" t="e">
        <f t="shared" si="3"/>
        <v>#N/A</v>
      </c>
      <c r="AM183" s="6">
        <v>14600000</v>
      </c>
      <c r="AN183" s="6">
        <v>31800000</v>
      </c>
      <c r="AO183" s="6">
        <v>52800000</v>
      </c>
    </row>
    <row r="184" spans="1:41" ht="15.75" customHeight="1" x14ac:dyDescent="0.25">
      <c r="A184" s="1">
        <v>44360</v>
      </c>
      <c r="B184" s="2">
        <f t="shared" si="0"/>
        <v>119</v>
      </c>
      <c r="C184" s="7"/>
      <c r="D184" s="2" t="e">
        <f t="shared" si="12"/>
        <v>#N/A</v>
      </c>
      <c r="E184" s="2" t="e">
        <f t="shared" si="22"/>
        <v>#N/A</v>
      </c>
      <c r="F184" s="2">
        <v>1221366.4182266593</v>
      </c>
      <c r="G184" s="2">
        <f t="shared" si="23"/>
        <v>796135.85714285716</v>
      </c>
      <c r="H184" s="2">
        <f t="shared" si="13"/>
        <v>101743472.4743157</v>
      </c>
      <c r="I184" s="7"/>
      <c r="J184" s="2" t="e">
        <f t="shared" si="14"/>
        <v>#N/A</v>
      </c>
      <c r="K184" s="2" t="e">
        <f t="shared" si="24"/>
        <v>#N/A</v>
      </c>
      <c r="L184" s="2">
        <f t="array" ref="L184">IF(COUNT($C185)=0,IF(COUNT($C184)=1,I184,SUM(L183+LOOKUP(2,1/(ISNUMBER($K$1:$K$194)),$K$1:$K$194))),I184)</f>
        <v>999462.99999999802</v>
      </c>
      <c r="M184" s="8" t="e">
        <f t="shared" si="27"/>
        <v>#N/A</v>
      </c>
      <c r="N184" s="2" t="e">
        <f t="shared" si="15"/>
        <v>#N/A</v>
      </c>
      <c r="O184" s="2" t="e">
        <f t="shared" si="25"/>
        <v>#N/A</v>
      </c>
      <c r="P184" s="2">
        <v>1221749.9118226171</v>
      </c>
      <c r="Q184" s="2">
        <f>IF(P184&gt;Graph!$G$1*1000,Graph!$G$1*1000,P184)</f>
        <v>800000</v>
      </c>
      <c r="R184" s="2">
        <f t="shared" si="16"/>
        <v>102669459.06854177</v>
      </c>
      <c r="S184" s="2">
        <f t="shared" si="17"/>
        <v>796135.85714285076</v>
      </c>
      <c r="T184" s="2">
        <f t="shared" si="18"/>
        <v>3864.1428571428405</v>
      </c>
      <c r="U184" s="2">
        <f t="shared" si="19"/>
        <v>800000</v>
      </c>
      <c r="V184" s="2">
        <f t="shared" si="28"/>
        <v>35700929.330050647</v>
      </c>
      <c r="W184" s="2">
        <f t="shared" si="20"/>
        <v>690347.49605917931</v>
      </c>
      <c r="X184" s="2">
        <f t="shared" si="6"/>
        <v>109652.50394082069</v>
      </c>
      <c r="Y184" s="2">
        <f t="shared" si="7"/>
        <v>66968529.738491133</v>
      </c>
      <c r="Z184" s="2" t="str">
        <f t="shared" si="8"/>
        <v>HERE</v>
      </c>
      <c r="AA184" s="2">
        <f>IF(Z184="HERE",Y184,AA183+Graph!$G$1*1000)</f>
        <v>66968529.738491133</v>
      </c>
      <c r="AB184" s="2">
        <f t="shared" si="21"/>
        <v>109652.50394082069</v>
      </c>
      <c r="AC184" s="2">
        <f t="shared" si="9"/>
        <v>35700929.330050647</v>
      </c>
      <c r="AD184" s="3">
        <f t="shared" si="10"/>
        <v>52800000</v>
      </c>
      <c r="AE184" s="2">
        <f>IF(AE182&gt;=52800000,52800000,IF(AB163=Graph!G$1*1000,AE183+Graph!G$1*1000,AC184))</f>
        <v>35700929.330050647</v>
      </c>
      <c r="AF184" s="3">
        <f t="shared" si="11"/>
        <v>35700929.330050647</v>
      </c>
      <c r="AG184" s="3">
        <f t="shared" si="26"/>
        <v>48646558.960911363</v>
      </c>
      <c r="AH184" s="3" t="e">
        <f t="shared" si="3"/>
        <v>#N/A</v>
      </c>
      <c r="AM184" s="6">
        <v>14600000</v>
      </c>
      <c r="AN184" s="6">
        <v>31800000</v>
      </c>
      <c r="AO184" s="6">
        <v>52800000</v>
      </c>
    </row>
    <row r="185" spans="1:41" ht="15.75" customHeight="1" x14ac:dyDescent="0.25">
      <c r="A185" s="1">
        <v>44361</v>
      </c>
      <c r="B185" s="2">
        <f t="shared" si="0"/>
        <v>120</v>
      </c>
      <c r="C185" s="7"/>
      <c r="D185" s="2" t="e">
        <f t="shared" si="12"/>
        <v>#N/A</v>
      </c>
      <c r="E185" s="2" t="e">
        <f t="shared" si="22"/>
        <v>#N/A</v>
      </c>
      <c r="F185" s="2">
        <v>1227688.0720619559</v>
      </c>
      <c r="G185" s="2">
        <f t="shared" si="23"/>
        <v>796135.85714285716</v>
      </c>
      <c r="H185" s="2">
        <f t="shared" si="13"/>
        <v>102539608.33145855</v>
      </c>
      <c r="I185" s="7"/>
      <c r="J185" s="2" t="e">
        <f t="shared" si="14"/>
        <v>#N/A</v>
      </c>
      <c r="K185" s="2" t="e">
        <f t="shared" si="24"/>
        <v>#N/A</v>
      </c>
      <c r="L185" s="2">
        <f t="array" ref="L185">IF(COUNT($C186)=0,IF(COUNT($C185)=1,I185,SUM(L184+LOOKUP(2,1/(ISNUMBER($K$1:$K$194)),$K$1:$K$194))),I185)</f>
        <v>1003327.1428571409</v>
      </c>
      <c r="M185" s="8" t="e">
        <f t="shared" si="27"/>
        <v>#N/A</v>
      </c>
      <c r="N185" s="2" t="e">
        <f t="shared" si="15"/>
        <v>#N/A</v>
      </c>
      <c r="O185" s="2" t="e">
        <f t="shared" si="25"/>
        <v>#N/A</v>
      </c>
      <c r="P185" s="2">
        <v>1228049.5619985461</v>
      </c>
      <c r="Q185" s="2">
        <f>IF(P185&gt;Graph!$G$1*1000,Graph!$G$1*1000,P185)</f>
        <v>800000</v>
      </c>
      <c r="R185" s="2">
        <f t="shared" si="16"/>
        <v>103469459.06854177</v>
      </c>
      <c r="S185" s="2">
        <f t="shared" si="17"/>
        <v>796135.85714285076</v>
      </c>
      <c r="T185" s="2">
        <f t="shared" si="18"/>
        <v>3864.1428571428405</v>
      </c>
      <c r="U185" s="2">
        <f t="shared" si="19"/>
        <v>800000</v>
      </c>
      <c r="V185" s="2">
        <f t="shared" si="28"/>
        <v>36397598.479945123</v>
      </c>
      <c r="W185" s="2">
        <f t="shared" si="20"/>
        <v>696669.14989447594</v>
      </c>
      <c r="X185" s="2">
        <f t="shared" si="6"/>
        <v>103330.85010552406</v>
      </c>
      <c r="Y185" s="2">
        <f t="shared" si="7"/>
        <v>67071860.588596657</v>
      </c>
      <c r="Z185" s="2" t="str">
        <f t="shared" si="8"/>
        <v>HERE</v>
      </c>
      <c r="AA185" s="2">
        <f>IF(Z185="HERE",Y185,AA184+Graph!$G$1*1000)</f>
        <v>67071860.588596657</v>
      </c>
      <c r="AB185" s="2">
        <f t="shared" si="21"/>
        <v>103330.85010552406</v>
      </c>
      <c r="AC185" s="2">
        <f t="shared" si="9"/>
        <v>36397598.479945123</v>
      </c>
      <c r="AD185" s="3">
        <f t="shared" si="10"/>
        <v>52800000</v>
      </c>
      <c r="AE185" s="2">
        <f>IF(AE183&gt;=52800000,52800000,IF(AB164=Graph!G$1*1000,AE184+Graph!G$1*1000,AC185))</f>
        <v>36397598.479945123</v>
      </c>
      <c r="AF185" s="3">
        <f t="shared" si="11"/>
        <v>36397598.479945123</v>
      </c>
      <c r="AG185" s="3">
        <f t="shared" si="26"/>
        <v>48674754.681878991</v>
      </c>
      <c r="AH185" s="3" t="e">
        <f t="shared" si="3"/>
        <v>#N/A</v>
      </c>
      <c r="AM185" s="6">
        <v>14600000</v>
      </c>
      <c r="AN185" s="6">
        <v>31800000</v>
      </c>
      <c r="AO185" s="6">
        <v>52800000</v>
      </c>
    </row>
    <row r="186" spans="1:41" ht="15.75" customHeight="1" x14ac:dyDescent="0.25">
      <c r="A186" s="1">
        <v>44362</v>
      </c>
      <c r="B186" s="2">
        <f t="shared" si="0"/>
        <v>121</v>
      </c>
      <c r="C186" s="7"/>
      <c r="D186" s="2" t="e">
        <f t="shared" si="12"/>
        <v>#N/A</v>
      </c>
      <c r="E186" s="2" t="e">
        <f t="shared" si="22"/>
        <v>#N/A</v>
      </c>
      <c r="F186" s="2">
        <v>1234009.7258973122</v>
      </c>
      <c r="G186" s="2">
        <f t="shared" si="23"/>
        <v>796135.85714285716</v>
      </c>
      <c r="H186" s="2">
        <f t="shared" si="13"/>
        <v>103335744.1886014</v>
      </c>
      <c r="I186" s="7"/>
      <c r="J186" s="2" t="e">
        <f t="shared" si="14"/>
        <v>#N/A</v>
      </c>
      <c r="K186" s="2" t="e">
        <f t="shared" si="24"/>
        <v>#N/A</v>
      </c>
      <c r="L186" s="2">
        <f t="array" ref="L186">IF(COUNT($C187)=0,IF(COUNT($C186)=1,I186,SUM(L185+LOOKUP(2,1/(ISNUMBER($K$1:$K$194)),$K$1:$K$194))),I186)</f>
        <v>1007191.2857142837</v>
      </c>
      <c r="M186" s="8" t="e">
        <f t="shared" si="27"/>
        <v>#N/A</v>
      </c>
      <c r="N186" s="2" t="e">
        <f t="shared" si="15"/>
        <v>#N/A</v>
      </c>
      <c r="O186" s="2" t="e">
        <f t="shared" si="25"/>
        <v>#N/A</v>
      </c>
      <c r="P186" s="2">
        <v>1234349.2121744752</v>
      </c>
      <c r="Q186" s="2">
        <f>IF(P186&gt;Graph!$G$1*1000,Graph!$G$1*1000,P186)</f>
        <v>800000</v>
      </c>
      <c r="R186" s="2">
        <f t="shared" si="16"/>
        <v>104269459.06854177</v>
      </c>
      <c r="S186" s="2">
        <f t="shared" si="17"/>
        <v>796135.85714285076</v>
      </c>
      <c r="T186" s="2">
        <f t="shared" si="18"/>
        <v>3864.1428571428405</v>
      </c>
      <c r="U186" s="2">
        <f t="shared" si="19"/>
        <v>800000</v>
      </c>
      <c r="V186" s="2">
        <f t="shared" si="28"/>
        <v>37100589.283674955</v>
      </c>
      <c r="W186" s="2">
        <f t="shared" si="20"/>
        <v>702990.80372983217</v>
      </c>
      <c r="X186" s="2">
        <f t="shared" si="6"/>
        <v>97009.196270167828</v>
      </c>
      <c r="Y186" s="2">
        <f t="shared" si="7"/>
        <v>67168869.784866825</v>
      </c>
      <c r="Z186" s="2" t="str">
        <f t="shared" si="8"/>
        <v>HERE</v>
      </c>
      <c r="AA186" s="2">
        <f>IF(Z186="HERE",Y186,AA185+Graph!$G$1*1000)</f>
        <v>67168869.784866825</v>
      </c>
      <c r="AB186" s="2">
        <f t="shared" si="21"/>
        <v>97009.196270167828</v>
      </c>
      <c r="AC186" s="2">
        <f t="shared" si="9"/>
        <v>37100589.283674955</v>
      </c>
      <c r="AD186" s="3">
        <f t="shared" si="10"/>
        <v>52800000</v>
      </c>
      <c r="AE186" s="2">
        <f>IF(AE184&gt;=52800000,52800000,IF(AB165=Graph!G$1*1000,AE185+Graph!G$1*1000,AC186))</f>
        <v>37100589.283674955</v>
      </c>
      <c r="AF186" s="3">
        <f t="shared" si="11"/>
        <v>37100589.283674955</v>
      </c>
      <c r="AG186" s="3">
        <f t="shared" si="26"/>
        <v>48703266.485538386</v>
      </c>
      <c r="AH186" s="3" t="e">
        <f t="shared" si="3"/>
        <v>#N/A</v>
      </c>
      <c r="AM186" s="6">
        <v>14600000</v>
      </c>
      <c r="AN186" s="6">
        <v>31800000</v>
      </c>
      <c r="AO186" s="6">
        <v>52800000</v>
      </c>
    </row>
    <row r="187" spans="1:41" ht="15.75" customHeight="1" x14ac:dyDescent="0.25">
      <c r="A187" s="1">
        <v>44363</v>
      </c>
      <c r="B187" s="2">
        <f t="shared" si="0"/>
        <v>122</v>
      </c>
      <c r="C187" s="7"/>
      <c r="D187" s="2" t="e">
        <f t="shared" si="12"/>
        <v>#N/A</v>
      </c>
      <c r="E187" s="2" t="e">
        <f t="shared" si="22"/>
        <v>#N/A</v>
      </c>
      <c r="F187" s="2">
        <v>1240331.3797326088</v>
      </c>
      <c r="G187" s="2">
        <f t="shared" si="23"/>
        <v>796135.85714285716</v>
      </c>
      <c r="H187" s="2">
        <f t="shared" si="13"/>
        <v>104131880.04574426</v>
      </c>
      <c r="I187" s="7"/>
      <c r="J187" s="2" t="e">
        <f t="shared" si="14"/>
        <v>#N/A</v>
      </c>
      <c r="K187" s="2" t="e">
        <f t="shared" si="24"/>
        <v>#N/A</v>
      </c>
      <c r="L187" s="2">
        <f t="array" ref="L187">IF(COUNT($C188)=0,IF(COUNT($C187)=1,I187,SUM(L186+LOOKUP(2,1/(ISNUMBER($K$1:$K$194)),$K$1:$K$194))),I187)</f>
        <v>1011055.4285714265</v>
      </c>
      <c r="M187" s="8" t="e">
        <f t="shared" si="27"/>
        <v>#N/A</v>
      </c>
      <c r="N187" s="2" t="e">
        <f t="shared" si="15"/>
        <v>#N/A</v>
      </c>
      <c r="O187" s="2" t="e">
        <f t="shared" si="25"/>
        <v>#N/A</v>
      </c>
      <c r="P187" s="2">
        <v>1240648.8623504043</v>
      </c>
      <c r="Q187" s="2">
        <f>IF(P187&gt;Graph!$G$1*1000,Graph!$G$1*1000,P187)</f>
        <v>800000</v>
      </c>
      <c r="R187" s="2">
        <f t="shared" si="16"/>
        <v>105069459.06854177</v>
      </c>
      <c r="S187" s="2">
        <f t="shared" si="17"/>
        <v>796135.85714285076</v>
      </c>
      <c r="T187" s="2">
        <f t="shared" si="18"/>
        <v>3864.1428571428405</v>
      </c>
      <c r="U187" s="2">
        <f t="shared" si="19"/>
        <v>800000</v>
      </c>
      <c r="V187" s="2">
        <f t="shared" si="28"/>
        <v>37809901.741240084</v>
      </c>
      <c r="W187" s="2">
        <f t="shared" si="20"/>
        <v>709312.4575651288</v>
      </c>
      <c r="X187" s="2">
        <f t="shared" si="6"/>
        <v>90687.542434871197</v>
      </c>
      <c r="Y187" s="2">
        <f t="shared" si="7"/>
        <v>67259557.327301696</v>
      </c>
      <c r="Z187" s="2" t="str">
        <f t="shared" si="8"/>
        <v>HERE</v>
      </c>
      <c r="AA187" s="2">
        <f>IF(Z187="HERE",Y187,AA186+Graph!$G$1*1000)</f>
        <v>67259557.327301696</v>
      </c>
      <c r="AB187" s="2">
        <f t="shared" si="21"/>
        <v>90687.542434871197</v>
      </c>
      <c r="AC187" s="2">
        <f t="shared" si="9"/>
        <v>37809901.741240084</v>
      </c>
      <c r="AD187" s="3">
        <f t="shared" si="10"/>
        <v>52800000</v>
      </c>
      <c r="AE187" s="2">
        <f>IF(AE185&gt;=52800000,52800000,IF(AB166=Graph!G$1*1000,AE186+Graph!G$1*1000,AC187))</f>
        <v>37809901.741240084</v>
      </c>
      <c r="AF187" s="3">
        <f t="shared" si="11"/>
        <v>37809901.741240084</v>
      </c>
      <c r="AG187" s="3">
        <f t="shared" si="26"/>
        <v>48732094.371889547</v>
      </c>
      <c r="AH187" s="3" t="e">
        <f t="shared" si="3"/>
        <v>#N/A</v>
      </c>
      <c r="AM187" s="6">
        <v>14600000</v>
      </c>
      <c r="AN187" s="6">
        <v>31800000</v>
      </c>
      <c r="AO187" s="6">
        <v>52800000</v>
      </c>
    </row>
    <row r="188" spans="1:41" ht="15.75" customHeight="1" x14ac:dyDescent="0.25">
      <c r="A188" s="1">
        <v>44364</v>
      </c>
      <c r="B188" s="2">
        <f t="shared" si="0"/>
        <v>123</v>
      </c>
      <c r="C188" s="7"/>
      <c r="D188" s="2" t="e">
        <f t="shared" si="12"/>
        <v>#N/A</v>
      </c>
      <c r="E188" s="2" t="e">
        <f t="shared" si="22"/>
        <v>#N/A</v>
      </c>
      <c r="F188" s="2">
        <v>1246653.033567965</v>
      </c>
      <c r="G188" s="2">
        <f t="shared" si="23"/>
        <v>796135.85714285716</v>
      </c>
      <c r="H188" s="2">
        <f t="shared" si="13"/>
        <v>104928015.90288711</v>
      </c>
      <c r="I188" s="7"/>
      <c r="J188" s="2" t="e">
        <f t="shared" si="14"/>
        <v>#N/A</v>
      </c>
      <c r="K188" s="2" t="e">
        <f t="shared" si="24"/>
        <v>#N/A</v>
      </c>
      <c r="L188" s="2">
        <f t="array" ref="L188">IF(COUNT($C189)=0,IF(COUNT($C188)=1,I188,SUM(L187+LOOKUP(2,1/(ISNUMBER($K$1:$K$194)),$K$1:$K$194))),I188)</f>
        <v>1014919.5714285694</v>
      </c>
      <c r="M188" s="8" t="e">
        <f t="shared" si="27"/>
        <v>#N/A</v>
      </c>
      <c r="N188" s="2" t="e">
        <f t="shared" si="15"/>
        <v>#N/A</v>
      </c>
      <c r="O188" s="2" t="e">
        <f t="shared" si="25"/>
        <v>#N/A</v>
      </c>
      <c r="P188" s="2">
        <v>1246948.5125263333</v>
      </c>
      <c r="Q188" s="2">
        <f>IF(P188&gt;Graph!$G$1*1000,Graph!$G$1*1000,P188)</f>
        <v>800000</v>
      </c>
      <c r="R188" s="2">
        <f t="shared" si="16"/>
        <v>105869459.06854177</v>
      </c>
      <c r="S188" s="2">
        <f t="shared" si="17"/>
        <v>796135.85714285076</v>
      </c>
      <c r="T188" s="2">
        <f t="shared" si="18"/>
        <v>3864.1428571428405</v>
      </c>
      <c r="U188" s="2">
        <f t="shared" si="19"/>
        <v>800000</v>
      </c>
      <c r="V188" s="2">
        <f t="shared" si="28"/>
        <v>38525535.852640569</v>
      </c>
      <c r="W188" s="2">
        <f t="shared" si="20"/>
        <v>715634.11140048504</v>
      </c>
      <c r="X188" s="2">
        <f t="shared" si="6"/>
        <v>84365.888599514961</v>
      </c>
      <c r="Y188" s="2">
        <f t="shared" si="7"/>
        <v>67343923.215901211</v>
      </c>
      <c r="Z188" s="2" t="str">
        <f t="shared" si="8"/>
        <v>HERE</v>
      </c>
      <c r="AA188" s="2">
        <f>IF(Z188="HERE",Y188,AA187+Graph!$G$1*1000)</f>
        <v>67343923.215901211</v>
      </c>
      <c r="AB188" s="2">
        <f t="shared" si="21"/>
        <v>84365.888599514961</v>
      </c>
      <c r="AC188" s="2">
        <f t="shared" si="9"/>
        <v>38525535.852640569</v>
      </c>
      <c r="AD188" s="3">
        <f t="shared" si="10"/>
        <v>52800000</v>
      </c>
      <c r="AE188" s="2">
        <f>IF(AE186&gt;=52800000,52800000,IF(AB167=Graph!G$1*1000,AE187+Graph!G$1*1000,AC188))</f>
        <v>38525535.852640569</v>
      </c>
      <c r="AF188" s="3">
        <f t="shared" si="11"/>
        <v>38525535.852640569</v>
      </c>
      <c r="AG188" s="3">
        <f t="shared" si="26"/>
        <v>48761238.340932481</v>
      </c>
      <c r="AH188" s="3" t="e">
        <f t="shared" si="3"/>
        <v>#N/A</v>
      </c>
      <c r="AM188" s="6">
        <v>14600000</v>
      </c>
      <c r="AN188" s="6">
        <v>31800000</v>
      </c>
      <c r="AO188" s="6">
        <v>52800000</v>
      </c>
    </row>
    <row r="189" spans="1:41" ht="15.75" customHeight="1" x14ac:dyDescent="0.25">
      <c r="A189" s="1">
        <v>44365</v>
      </c>
      <c r="B189" s="2">
        <f t="shared" si="0"/>
        <v>124</v>
      </c>
      <c r="C189" s="7"/>
      <c r="D189" s="2" t="e">
        <f t="shared" si="12"/>
        <v>#N/A</v>
      </c>
      <c r="E189" s="2" t="e">
        <f t="shared" si="22"/>
        <v>#N/A</v>
      </c>
      <c r="F189" s="2">
        <v>1252974.6874032617</v>
      </c>
      <c r="G189" s="2">
        <f t="shared" si="23"/>
        <v>796135.85714285716</v>
      </c>
      <c r="H189" s="2">
        <f t="shared" si="13"/>
        <v>105724151.76002996</v>
      </c>
      <c r="I189" s="7"/>
      <c r="J189" s="2" t="e">
        <f t="shared" si="14"/>
        <v>#N/A</v>
      </c>
      <c r="K189" s="2" t="e">
        <f t="shared" si="24"/>
        <v>#N/A</v>
      </c>
      <c r="L189" s="2">
        <f t="array" ref="L189">IF(COUNT($C190)=0,IF(COUNT($C189)=1,I189,SUM(L188+LOOKUP(2,1/(ISNUMBER($K$1:$K$194)),$K$1:$K$194))),I189)</f>
        <v>1018783.7142857122</v>
      </c>
      <c r="M189" s="8" t="e">
        <f t="shared" si="27"/>
        <v>#N/A</v>
      </c>
      <c r="N189" s="2" t="e">
        <f t="shared" si="15"/>
        <v>#N/A</v>
      </c>
      <c r="O189" s="2" t="e">
        <f t="shared" si="25"/>
        <v>#N/A</v>
      </c>
      <c r="P189" s="2">
        <v>1253248.162702322</v>
      </c>
      <c r="Q189" s="2">
        <f>IF(P189&gt;Graph!$G$1*1000,Graph!$G$1*1000,P189)</f>
        <v>800000</v>
      </c>
      <c r="R189" s="2">
        <f t="shared" si="16"/>
        <v>106669459.06854177</v>
      </c>
      <c r="S189" s="2">
        <f t="shared" si="17"/>
        <v>796135.85714285076</v>
      </c>
      <c r="T189" s="2">
        <f t="shared" si="18"/>
        <v>3864.1428571428405</v>
      </c>
      <c r="U189" s="2">
        <f t="shared" si="19"/>
        <v>800000</v>
      </c>
      <c r="V189" s="2">
        <f t="shared" si="28"/>
        <v>39247491.617876351</v>
      </c>
      <c r="W189" s="2">
        <f t="shared" si="20"/>
        <v>721955.76523578167</v>
      </c>
      <c r="X189" s="2">
        <f t="shared" si="6"/>
        <v>78044.23476421833</v>
      </c>
      <c r="Y189" s="2">
        <f t="shared" si="7"/>
        <v>67421967.450665429</v>
      </c>
      <c r="Z189" s="2" t="str">
        <f t="shared" si="8"/>
        <v>HERE</v>
      </c>
      <c r="AA189" s="2">
        <f>IF(Z189="HERE",Y189,AA188+Graph!$G$1*1000)</f>
        <v>67421967.450665429</v>
      </c>
      <c r="AB189" s="2">
        <f t="shared" si="21"/>
        <v>78044.23476421833</v>
      </c>
      <c r="AC189" s="2">
        <f t="shared" si="9"/>
        <v>39247491.617876351</v>
      </c>
      <c r="AD189" s="3">
        <f t="shared" si="10"/>
        <v>52800000</v>
      </c>
      <c r="AE189" s="2">
        <f>IF(AE187&gt;=52800000,52800000,IF(AB168=Graph!G$1*1000,AE188+Graph!G$1*1000,AC189))</f>
        <v>39247491.617876351</v>
      </c>
      <c r="AF189" s="3">
        <f t="shared" si="11"/>
        <v>39247491.617876351</v>
      </c>
      <c r="AG189" s="3">
        <f t="shared" si="26"/>
        <v>48790698.392667174</v>
      </c>
      <c r="AH189" s="3" t="e">
        <f t="shared" si="3"/>
        <v>#N/A</v>
      </c>
      <c r="AM189" s="6">
        <v>14600000</v>
      </c>
      <c r="AN189" s="6">
        <v>31800000</v>
      </c>
      <c r="AO189" s="6">
        <v>52800000</v>
      </c>
    </row>
    <row r="190" spans="1:41" ht="15.75" customHeight="1" x14ac:dyDescent="0.25">
      <c r="A190" s="1">
        <v>44366</v>
      </c>
      <c r="B190" s="2">
        <f t="shared" si="0"/>
        <v>125</v>
      </c>
      <c r="C190" s="7"/>
      <c r="D190" s="2" t="e">
        <f t="shared" si="12"/>
        <v>#N/A</v>
      </c>
      <c r="E190" s="2" t="e">
        <f t="shared" si="22"/>
        <v>#N/A</v>
      </c>
      <c r="F190" s="2">
        <v>1259296.3412386179</v>
      </c>
      <c r="G190" s="2">
        <f t="shared" si="23"/>
        <v>796135.85714285716</v>
      </c>
      <c r="H190" s="2">
        <f t="shared" si="13"/>
        <v>106520287.61717281</v>
      </c>
      <c r="I190" s="7"/>
      <c r="J190" s="2" t="e">
        <f t="shared" si="14"/>
        <v>#N/A</v>
      </c>
      <c r="K190" s="2" t="e">
        <f t="shared" si="24"/>
        <v>#N/A</v>
      </c>
      <c r="L190" s="2">
        <f t="array" ref="L190">IF(COUNT($C191)=0,IF(COUNT($C190)=1,I190,SUM(L189+LOOKUP(2,1/(ISNUMBER($K$1:$K$194)),$K$1:$K$194))),I190)</f>
        <v>1022647.8571428551</v>
      </c>
      <c r="M190" s="8" t="e">
        <f t="shared" si="27"/>
        <v>#N/A</v>
      </c>
      <c r="N190" s="2" t="e">
        <f t="shared" si="15"/>
        <v>#N/A</v>
      </c>
      <c r="O190" s="2" t="e">
        <f t="shared" si="25"/>
        <v>#N/A</v>
      </c>
      <c r="P190" s="2">
        <v>1259547.8128782511</v>
      </c>
      <c r="Q190" s="2">
        <f>IF(P190&gt;Graph!$G$1*1000,Graph!$G$1*1000,P190)</f>
        <v>800000</v>
      </c>
      <c r="R190" s="2">
        <f t="shared" si="16"/>
        <v>107469459.06854177</v>
      </c>
      <c r="S190" s="2">
        <f t="shared" si="17"/>
        <v>796135.85714285076</v>
      </c>
      <c r="T190" s="2">
        <f t="shared" si="18"/>
        <v>3864.1428571428405</v>
      </c>
      <c r="U190" s="2">
        <f t="shared" si="19"/>
        <v>800000</v>
      </c>
      <c r="V190" s="2">
        <f t="shared" si="28"/>
        <v>39975769.036947489</v>
      </c>
      <c r="W190" s="2">
        <f t="shared" si="20"/>
        <v>728277.41907113791</v>
      </c>
      <c r="X190" s="2">
        <f t="shared" si="6"/>
        <v>71722.580928862095</v>
      </c>
      <c r="Y190" s="2">
        <f t="shared" si="7"/>
        <v>67493690.031594291</v>
      </c>
      <c r="Z190" s="2" t="str">
        <f t="shared" si="8"/>
        <v>HERE</v>
      </c>
      <c r="AA190" s="2">
        <f>IF(Z190="HERE",Y190,AA189+Graph!$G$1*1000)</f>
        <v>67493690.031594291</v>
      </c>
      <c r="AB190" s="2">
        <f t="shared" si="21"/>
        <v>71722.580928862095</v>
      </c>
      <c r="AC190" s="2">
        <f t="shared" si="9"/>
        <v>39975769.036947489</v>
      </c>
      <c r="AD190" s="3">
        <f t="shared" si="10"/>
        <v>52800000</v>
      </c>
      <c r="AE190" s="2">
        <f>IF(AE188&gt;=52800000,52800000,IF(AB169=Graph!G$1*1000,AE189+Graph!G$1*1000,AC190))</f>
        <v>39975769.036947489</v>
      </c>
      <c r="AF190" s="3">
        <f t="shared" si="11"/>
        <v>39975769.036947489</v>
      </c>
      <c r="AG190" s="3">
        <f t="shared" si="26"/>
        <v>48820474.527093634</v>
      </c>
      <c r="AH190" s="3" t="e">
        <f t="shared" si="3"/>
        <v>#N/A</v>
      </c>
      <c r="AM190" s="6">
        <v>14600000</v>
      </c>
      <c r="AN190" s="6">
        <v>31800000</v>
      </c>
      <c r="AO190" s="6">
        <v>52800000</v>
      </c>
    </row>
    <row r="191" spans="1:41" ht="15.75" customHeight="1" x14ac:dyDescent="0.25">
      <c r="A191" s="1">
        <v>44367</v>
      </c>
      <c r="B191" s="2">
        <f t="shared" si="0"/>
        <v>126</v>
      </c>
      <c r="C191" s="7"/>
      <c r="D191" s="2" t="e">
        <f t="shared" si="12"/>
        <v>#N/A</v>
      </c>
      <c r="E191" s="2" t="e">
        <f t="shared" si="22"/>
        <v>#N/A</v>
      </c>
      <c r="F191" s="2">
        <v>1265617.9950739145</v>
      </c>
      <c r="G191" s="2">
        <f t="shared" si="23"/>
        <v>796135.85714285716</v>
      </c>
      <c r="H191" s="2">
        <f t="shared" si="13"/>
        <v>107316423.47431566</v>
      </c>
      <c r="I191" s="7"/>
      <c r="J191" s="2" t="e">
        <f t="shared" si="14"/>
        <v>#N/A</v>
      </c>
      <c r="K191" s="2" t="e">
        <f t="shared" si="24"/>
        <v>#N/A</v>
      </c>
      <c r="L191" s="2">
        <f t="array" ref="L191">IF(COUNT($C192)=0,IF(COUNT($C191)=1,I191,SUM(L190+LOOKUP(2,1/(ISNUMBER($K$1:$K$194)),$K$1:$K$194))),I191)</f>
        <v>1026511.9999999979</v>
      </c>
      <c r="M191" s="8" t="e">
        <f t="shared" si="27"/>
        <v>#N/A</v>
      </c>
      <c r="N191" s="2" t="e">
        <f t="shared" si="15"/>
        <v>#N/A</v>
      </c>
      <c r="O191" s="2" t="e">
        <f t="shared" si="25"/>
        <v>#N/A</v>
      </c>
      <c r="P191" s="2">
        <v>1265847.4630541801</v>
      </c>
      <c r="Q191" s="2">
        <f>IF(P191&gt;Graph!$G$1*1000,Graph!$G$1*1000,P191)</f>
        <v>800000</v>
      </c>
      <c r="R191" s="2">
        <f t="shared" si="16"/>
        <v>108269459.06854177</v>
      </c>
      <c r="S191" s="2">
        <f t="shared" si="17"/>
        <v>796135.85714285076</v>
      </c>
      <c r="T191" s="2">
        <f t="shared" si="18"/>
        <v>3864.1428571428405</v>
      </c>
      <c r="U191" s="2">
        <f t="shared" si="19"/>
        <v>800000</v>
      </c>
      <c r="V191" s="2">
        <f t="shared" si="28"/>
        <v>40710368.109853923</v>
      </c>
      <c r="W191" s="2">
        <f t="shared" si="20"/>
        <v>734599.07290643454</v>
      </c>
      <c r="X191" s="2">
        <f t="shared" si="6"/>
        <v>65400.927093565464</v>
      </c>
      <c r="Y191" s="2">
        <f t="shared" si="7"/>
        <v>67559090.958687857</v>
      </c>
      <c r="Z191" s="2" t="str">
        <f t="shared" si="8"/>
        <v>HERE</v>
      </c>
      <c r="AA191" s="2">
        <f>IF(Z191="HERE",Y191,AA190+Graph!$G$1*1000)</f>
        <v>67559090.958687857</v>
      </c>
      <c r="AB191" s="2">
        <f t="shared" si="21"/>
        <v>65400.927093565464</v>
      </c>
      <c r="AC191" s="2">
        <f t="shared" si="9"/>
        <v>40710368.109853923</v>
      </c>
      <c r="AD191" s="3">
        <f t="shared" si="10"/>
        <v>52800000</v>
      </c>
      <c r="AE191" s="2">
        <f>IF(AE189&gt;=52800000,52800000,IF(AB170=Graph!G$1*1000,AE190+Graph!G$1*1000,AC191))</f>
        <v>40710368.109853923</v>
      </c>
      <c r="AF191" s="3">
        <f t="shared" si="11"/>
        <v>40710368.109853923</v>
      </c>
      <c r="AG191" s="3">
        <f t="shared" si="26"/>
        <v>48850566.744211867</v>
      </c>
      <c r="AH191" s="3" t="e">
        <f t="shared" si="3"/>
        <v>#N/A</v>
      </c>
      <c r="AM191" s="6">
        <v>14600000</v>
      </c>
      <c r="AN191" s="6">
        <v>31800000</v>
      </c>
      <c r="AO191" s="6">
        <v>52800000</v>
      </c>
    </row>
    <row r="192" spans="1:41" ht="15.75" customHeight="1" x14ac:dyDescent="0.25">
      <c r="A192" s="1">
        <v>44368</v>
      </c>
      <c r="B192" s="2">
        <f t="shared" si="0"/>
        <v>127</v>
      </c>
      <c r="C192" s="7"/>
      <c r="D192" s="2" t="e">
        <f t="shared" si="12"/>
        <v>#N/A</v>
      </c>
      <c r="E192" s="2" t="e">
        <f t="shared" si="22"/>
        <v>#N/A</v>
      </c>
      <c r="F192" s="2">
        <v>1271939.6489092708</v>
      </c>
      <c r="G192" s="2">
        <f t="shared" si="23"/>
        <v>796135.85714285716</v>
      </c>
      <c r="H192" s="2">
        <f t="shared" si="13"/>
        <v>108112559.33145851</v>
      </c>
      <c r="I192" s="7"/>
      <c r="J192" s="2" t="e">
        <f t="shared" si="14"/>
        <v>#N/A</v>
      </c>
      <c r="K192" s="2" t="e">
        <f t="shared" si="24"/>
        <v>#N/A</v>
      </c>
      <c r="L192" s="2">
        <f t="array" ref="L192">IF(COUNT($C193)=0,IF(COUNT($C192)=1,I192,SUM(L191+LOOKUP(2,1/(ISNUMBER($K$1:$K$194)),$K$1:$K$194))),I192)</f>
        <v>1030376.1428571407</v>
      </c>
      <c r="M192" s="8" t="e">
        <f t="shared" si="27"/>
        <v>#N/A</v>
      </c>
      <c r="N192" s="2" t="e">
        <f t="shared" si="15"/>
        <v>#N/A</v>
      </c>
      <c r="O192" s="2" t="e">
        <f t="shared" si="25"/>
        <v>#N/A</v>
      </c>
      <c r="P192" s="2">
        <v>1272147.1132301092</v>
      </c>
      <c r="Q192" s="2">
        <f>IF(P192&gt;Graph!$G$1*1000,Graph!$G$1*1000,P192)</f>
        <v>800000</v>
      </c>
      <c r="R192" s="2">
        <f t="shared" si="16"/>
        <v>109069459.06854177</v>
      </c>
      <c r="S192" s="2">
        <f t="shared" si="17"/>
        <v>796135.85714285076</v>
      </c>
      <c r="T192" s="2">
        <f t="shared" si="18"/>
        <v>3864.1428571428405</v>
      </c>
      <c r="U192" s="2">
        <f t="shared" si="19"/>
        <v>800000</v>
      </c>
      <c r="V192" s="2">
        <f t="shared" si="28"/>
        <v>41451288.836595714</v>
      </c>
      <c r="W192" s="2">
        <f t="shared" si="20"/>
        <v>740920.72674179077</v>
      </c>
      <c r="X192" s="2">
        <f t="shared" si="6"/>
        <v>59079.273258209229</v>
      </c>
      <c r="Y192" s="2">
        <f t="shared" si="7"/>
        <v>67618170.231946066</v>
      </c>
      <c r="Z192" s="2" t="str">
        <f t="shared" si="8"/>
        <v>HERE</v>
      </c>
      <c r="AA192" s="2">
        <f>IF(Z192="HERE",Y192,AA191+Graph!$G$1*1000)</f>
        <v>67618170.231946066</v>
      </c>
      <c r="AB192" s="2">
        <f t="shared" si="21"/>
        <v>59079.273258209229</v>
      </c>
      <c r="AC192" s="2">
        <f t="shared" si="9"/>
        <v>41451288.836595714</v>
      </c>
      <c r="AD192" s="3">
        <f t="shared" si="10"/>
        <v>52800000</v>
      </c>
      <c r="AE192" s="2">
        <f>IF(AE190&gt;=52800000,52800000,IF(AB171=Graph!G$1*1000,AE191+Graph!G$1*1000,AC192))</f>
        <v>41451288.836595714</v>
      </c>
      <c r="AF192" s="3">
        <f t="shared" si="11"/>
        <v>41451288.836595714</v>
      </c>
      <c r="AG192" s="3">
        <f t="shared" si="26"/>
        <v>48880975.04402186</v>
      </c>
      <c r="AH192" s="3" t="e">
        <f t="shared" si="3"/>
        <v>#N/A</v>
      </c>
      <c r="AM192" s="6">
        <v>14600000</v>
      </c>
      <c r="AN192" s="6">
        <v>31800000</v>
      </c>
      <c r="AO192" s="6">
        <v>52800000</v>
      </c>
    </row>
    <row r="193" spans="1:41" ht="15.75" customHeight="1" x14ac:dyDescent="0.25">
      <c r="A193" s="1">
        <v>44369</v>
      </c>
      <c r="B193" s="2">
        <f t="shared" si="0"/>
        <v>128</v>
      </c>
      <c r="C193" s="7"/>
      <c r="D193" s="2" t="e">
        <f t="shared" si="12"/>
        <v>#N/A</v>
      </c>
      <c r="E193" s="2" t="e">
        <f t="shared" si="22"/>
        <v>#N/A</v>
      </c>
      <c r="F193" s="2">
        <v>1278261.3027445674</v>
      </c>
      <c r="G193" s="2">
        <f t="shared" si="23"/>
        <v>796135.85714285716</v>
      </c>
      <c r="H193" s="2">
        <f t="shared" si="13"/>
        <v>108908695.18860136</v>
      </c>
      <c r="I193" s="7"/>
      <c r="J193" s="2" t="e">
        <f t="shared" si="14"/>
        <v>#N/A</v>
      </c>
      <c r="K193" s="2" t="e">
        <f t="shared" si="24"/>
        <v>#N/A</v>
      </c>
      <c r="L193" s="2">
        <f t="array" ref="L193">IF(COUNT($C194)=0,IF(COUNT($C193)=1,I193,SUM(L192+LOOKUP(2,1/(ISNUMBER($K$1:$K$194)),$K$1:$K$194))),I193)</f>
        <v>1034240.2857142836</v>
      </c>
      <c r="M193" s="8" t="e">
        <f t="shared" si="27"/>
        <v>#N/A</v>
      </c>
      <c r="N193" s="2" t="e">
        <f t="shared" si="15"/>
        <v>#N/A</v>
      </c>
      <c r="O193" s="2" t="e">
        <f t="shared" si="25"/>
        <v>#N/A</v>
      </c>
      <c r="P193" s="2">
        <v>1278446.7634060383</v>
      </c>
      <c r="Q193" s="2">
        <f>IF(P193&gt;Graph!$G$1*1000,Graph!$G$1*1000,P193)</f>
        <v>800000</v>
      </c>
      <c r="R193" s="2">
        <f t="shared" si="16"/>
        <v>109869459.06854177</v>
      </c>
      <c r="S193" s="2">
        <f t="shared" si="17"/>
        <v>796135.85714285076</v>
      </c>
      <c r="T193" s="2">
        <f t="shared" si="18"/>
        <v>3864.1428571428405</v>
      </c>
      <c r="U193" s="2">
        <f t="shared" si="19"/>
        <v>800000</v>
      </c>
      <c r="V193" s="2">
        <f t="shared" si="28"/>
        <v>42198531.217172801</v>
      </c>
      <c r="W193" s="2">
        <f t="shared" si="20"/>
        <v>747242.3805770874</v>
      </c>
      <c r="X193" s="2">
        <f t="shared" si="6"/>
        <v>52757.619422912598</v>
      </c>
      <c r="Y193" s="2">
        <f t="shared" si="7"/>
        <v>67670927.851368979</v>
      </c>
      <c r="Z193" s="2" t="str">
        <f t="shared" si="8"/>
        <v>HERE</v>
      </c>
      <c r="AA193" s="2">
        <f>IF(Z193="HERE",Y193,AA192+Graph!$G$1*1000)</f>
        <v>67670927.851368979</v>
      </c>
      <c r="AB193" s="2">
        <f t="shared" si="21"/>
        <v>52757.619422912598</v>
      </c>
      <c r="AC193" s="2">
        <f t="shared" si="9"/>
        <v>42198531.217172801</v>
      </c>
      <c r="AD193" s="3">
        <f t="shared" si="10"/>
        <v>52800000</v>
      </c>
      <c r="AE193" s="2">
        <f>IF(AE191&gt;=52800000,52800000,IF(AB172=Graph!G$1*1000,AE192+Graph!G$1*1000,AC193))</f>
        <v>42198531.217172801</v>
      </c>
      <c r="AF193" s="3">
        <f t="shared" si="11"/>
        <v>42198531.217172801</v>
      </c>
      <c r="AG193" s="3">
        <f t="shared" si="26"/>
        <v>48911699.426523618</v>
      </c>
      <c r="AH193" s="3" t="e">
        <f t="shared" si="3"/>
        <v>#N/A</v>
      </c>
      <c r="AM193" s="6">
        <v>14600000</v>
      </c>
      <c r="AN193" s="6">
        <v>31800000</v>
      </c>
      <c r="AO193" s="6">
        <v>52800000</v>
      </c>
    </row>
    <row r="194" spans="1:41" ht="15.75" customHeight="1" x14ac:dyDescent="0.25">
      <c r="A194" s="1">
        <v>44370</v>
      </c>
      <c r="B194" s="2">
        <f t="shared" si="0"/>
        <v>129</v>
      </c>
      <c r="C194" s="7"/>
      <c r="D194" s="2" t="e">
        <f t="shared" si="12"/>
        <v>#N/A</v>
      </c>
      <c r="E194" s="2" t="e">
        <f t="shared" si="22"/>
        <v>#N/A</v>
      </c>
      <c r="F194" s="2">
        <v>1284582.9565799236</v>
      </c>
      <c r="G194" s="2">
        <f t="shared" si="23"/>
        <v>796135.85714285716</v>
      </c>
      <c r="H194" s="2">
        <f t="shared" si="13"/>
        <v>109704831.04574421</v>
      </c>
      <c r="I194" s="7"/>
      <c r="J194" s="2" t="e">
        <f t="shared" si="14"/>
        <v>#N/A</v>
      </c>
      <c r="K194" s="2" t="e">
        <f t="shared" si="24"/>
        <v>#N/A</v>
      </c>
      <c r="L194" s="2">
        <f t="array" ref="L194">IF(COUNT($C195)=0,IF(COUNT($C194)=1,I194,SUM(L193+LOOKUP(2,1/(ISNUMBER($K$1:$K$194)),$K$1:$K$194))),I194)</f>
        <v>1038104.4285714264</v>
      </c>
      <c r="M194" s="8" t="e">
        <f t="shared" si="27"/>
        <v>#N/A</v>
      </c>
      <c r="N194" s="2" t="e">
        <f t="shared" si="15"/>
        <v>#N/A</v>
      </c>
      <c r="O194" s="2" t="e">
        <f t="shared" si="25"/>
        <v>#N/A</v>
      </c>
      <c r="P194" s="2">
        <v>1284746.4135819674</v>
      </c>
      <c r="Q194" s="2">
        <f>IF(P194&gt;Graph!$G$1*1000,Graph!$G$1*1000,P194)</f>
        <v>800000</v>
      </c>
      <c r="R194" s="2">
        <f t="shared" si="16"/>
        <v>110669459.06854177</v>
      </c>
      <c r="S194" s="2">
        <f t="shared" si="17"/>
        <v>796135.85714285076</v>
      </c>
      <c r="T194" s="2">
        <f t="shared" si="18"/>
        <v>3864.1428571428405</v>
      </c>
      <c r="U194" s="2">
        <f t="shared" si="19"/>
        <v>800000</v>
      </c>
      <c r="V194" s="2">
        <f t="shared" si="28"/>
        <v>42952095.251585245</v>
      </c>
      <c r="W194" s="2">
        <f t="shared" si="20"/>
        <v>753564.03441244364</v>
      </c>
      <c r="X194" s="2">
        <f t="shared" si="6"/>
        <v>46435.965587556362</v>
      </c>
      <c r="Y194" s="2">
        <f t="shared" si="7"/>
        <v>67717363.816956535</v>
      </c>
      <c r="Z194" s="2" t="str">
        <f t="shared" si="8"/>
        <v>HERE</v>
      </c>
      <c r="AA194" s="2">
        <f>IF(Z194="HERE",Y194,AA193+Graph!$G$1*1000)</f>
        <v>67717363.816956535</v>
      </c>
      <c r="AB194" s="2">
        <f t="shared" si="21"/>
        <v>46435.965587556362</v>
      </c>
      <c r="AC194" s="2">
        <f t="shared" si="9"/>
        <v>42952095.251585245</v>
      </c>
      <c r="AD194" s="3">
        <f t="shared" si="10"/>
        <v>52800000</v>
      </c>
      <c r="AE194" s="2">
        <f>IF(AE192&gt;=52800000,52800000,IF(AB173=Graph!G$1*1000,AE193+Graph!G$1*1000,AC194))</f>
        <v>42952095.251585245</v>
      </c>
      <c r="AF194" s="3">
        <f t="shared" si="11"/>
        <v>42952095.251585245</v>
      </c>
      <c r="AG194" s="3">
        <f t="shared" si="26"/>
        <v>48942739.891717151</v>
      </c>
      <c r="AH194" s="3" t="e">
        <f t="shared" si="3"/>
        <v>#N/A</v>
      </c>
      <c r="AM194" s="6">
        <v>14600000</v>
      </c>
      <c r="AN194" s="6">
        <v>31800000</v>
      </c>
      <c r="AO194" s="6">
        <v>52800000</v>
      </c>
    </row>
    <row r="195" spans="1:41" ht="15.75" customHeight="1" x14ac:dyDescent="0.25">
      <c r="A195" s="1">
        <v>44371</v>
      </c>
      <c r="B195" s="2">
        <f t="shared" si="0"/>
        <v>130</v>
      </c>
      <c r="C195" s="7"/>
      <c r="D195" s="2" t="e">
        <f t="shared" si="12"/>
        <v>#N/A</v>
      </c>
      <c r="E195" s="2" t="e">
        <f t="shared" si="22"/>
        <v>#N/A</v>
      </c>
      <c r="F195" s="2">
        <v>1290904.6104152203</v>
      </c>
      <c r="G195" s="2">
        <f t="shared" si="23"/>
        <v>796135.85714285716</v>
      </c>
      <c r="H195" s="2">
        <f t="shared" si="13"/>
        <v>110500966.90288706</v>
      </c>
      <c r="I195" s="7"/>
      <c r="J195" s="2" t="e">
        <f t="shared" si="14"/>
        <v>#N/A</v>
      </c>
      <c r="K195" s="2" t="e">
        <f t="shared" si="24"/>
        <v>#N/A</v>
      </c>
      <c r="L195" s="2">
        <f t="array" ref="L195">IF(COUNT($C196)=0,IF(COUNT($C195)=1,I195,SUM(L194+LOOKUP(2,1/(ISNUMBER($K$1:$K$194)),$K$1:$K$194))),I195)</f>
        <v>1041968.5714285693</v>
      </c>
      <c r="M195" s="8" t="e">
        <f t="shared" si="27"/>
        <v>#N/A</v>
      </c>
      <c r="N195" s="2" t="e">
        <f t="shared" si="15"/>
        <v>#N/A</v>
      </c>
      <c r="O195" s="2" t="e">
        <f t="shared" si="25"/>
        <v>#N/A</v>
      </c>
      <c r="P195" s="2">
        <v>1291046.0637578964</v>
      </c>
      <c r="Q195" s="2">
        <f>IF(P195&gt;Graph!$G$1*1000,Graph!$G$1*1000,P195)</f>
        <v>800000</v>
      </c>
      <c r="R195" s="2">
        <f t="shared" si="16"/>
        <v>111469459.06854177</v>
      </c>
      <c r="S195" s="2">
        <f t="shared" si="17"/>
        <v>796135.85714285076</v>
      </c>
      <c r="T195" s="2">
        <f t="shared" si="18"/>
        <v>3864.1428571428405</v>
      </c>
      <c r="U195" s="2">
        <f t="shared" si="19"/>
        <v>800000</v>
      </c>
      <c r="V195" s="2">
        <f t="shared" si="28"/>
        <v>43711980.939832985</v>
      </c>
      <c r="W195" s="2">
        <f t="shared" si="20"/>
        <v>759885.68824774027</v>
      </c>
      <c r="X195" s="2">
        <f t="shared" si="6"/>
        <v>40114.311752259731</v>
      </c>
      <c r="Y195" s="2">
        <f t="shared" si="7"/>
        <v>67757478.128708795</v>
      </c>
      <c r="Z195" s="2" t="str">
        <f t="shared" si="8"/>
        <v>HERE</v>
      </c>
      <c r="AA195" s="2">
        <f>IF(Z195="HERE",Y195,AA194+Graph!$G$1*1000)</f>
        <v>67757478.128708795</v>
      </c>
      <c r="AB195" s="2">
        <f t="shared" si="21"/>
        <v>40114.311752259731</v>
      </c>
      <c r="AC195" s="2">
        <f t="shared" si="9"/>
        <v>43711980.939832985</v>
      </c>
      <c r="AD195" s="3">
        <f t="shared" si="10"/>
        <v>52800000</v>
      </c>
      <c r="AE195" s="2">
        <f>IF(AE193&gt;=52800000,52800000,IF(AB174=Graph!G$1*1000,AE194+Graph!G$1*1000,AC195))</f>
        <v>43711980.939832985</v>
      </c>
      <c r="AF195" s="3">
        <f t="shared" si="11"/>
        <v>43711980.939832985</v>
      </c>
      <c r="AG195" s="3">
        <f t="shared" si="26"/>
        <v>48974096.439602442</v>
      </c>
      <c r="AH195" s="3" t="e">
        <f t="shared" si="3"/>
        <v>#N/A</v>
      </c>
      <c r="AM195" s="6">
        <v>14600000</v>
      </c>
      <c r="AN195" s="6">
        <v>31800000</v>
      </c>
      <c r="AO195" s="6">
        <v>52800000</v>
      </c>
    </row>
    <row r="196" spans="1:41" ht="15.75" customHeight="1" x14ac:dyDescent="0.25">
      <c r="A196" s="1">
        <v>44372</v>
      </c>
      <c r="B196" s="2">
        <f t="shared" si="0"/>
        <v>131</v>
      </c>
      <c r="C196" s="7"/>
      <c r="D196" s="2" t="e">
        <f t="shared" si="12"/>
        <v>#N/A</v>
      </c>
      <c r="E196" s="2" t="e">
        <f t="shared" si="22"/>
        <v>#N/A</v>
      </c>
      <c r="F196" s="2">
        <v>1297226.2642505765</v>
      </c>
      <c r="G196" s="2">
        <f t="shared" si="23"/>
        <v>796135.85714285716</v>
      </c>
      <c r="H196" s="2">
        <f t="shared" si="13"/>
        <v>111297102.76002991</v>
      </c>
      <c r="I196" s="7"/>
      <c r="J196" s="2" t="e">
        <f t="shared" si="14"/>
        <v>#N/A</v>
      </c>
      <c r="K196" s="2" t="e">
        <f t="shared" si="24"/>
        <v>#N/A</v>
      </c>
      <c r="L196" s="2">
        <f t="array" ref="L196">IF(COUNT($C197)=0,IF(COUNT($C196)=1,I196,SUM(L195+LOOKUP(2,1/(ISNUMBER($K$1:$K$194)),$K$1:$K$194))),I196)</f>
        <v>1045832.7142857121</v>
      </c>
      <c r="M196" s="8" t="e">
        <f t="shared" si="27"/>
        <v>#N/A</v>
      </c>
      <c r="N196" s="2" t="e">
        <f t="shared" si="15"/>
        <v>#N/A</v>
      </c>
      <c r="O196" s="2" t="e">
        <f t="shared" si="25"/>
        <v>#N/A</v>
      </c>
      <c r="P196" s="2">
        <v>1297345.7139338255</v>
      </c>
      <c r="Q196" s="2">
        <f>IF(P196&gt;Graph!$G$1*1000,Graph!$G$1*1000,P196)</f>
        <v>800000</v>
      </c>
      <c r="R196" s="2">
        <f t="shared" si="16"/>
        <v>112269459.06854177</v>
      </c>
      <c r="S196" s="2">
        <f t="shared" si="17"/>
        <v>796135.85714285076</v>
      </c>
      <c r="T196" s="2">
        <f t="shared" si="18"/>
        <v>3864.1428571428405</v>
      </c>
      <c r="U196" s="2">
        <f t="shared" si="19"/>
        <v>800000</v>
      </c>
      <c r="V196" s="2">
        <f t="shared" si="28"/>
        <v>44478188.281916082</v>
      </c>
      <c r="W196" s="2">
        <f t="shared" si="20"/>
        <v>766207.3420830965</v>
      </c>
      <c r="X196" s="2">
        <f t="shared" si="6"/>
        <v>33792.657916903496</v>
      </c>
      <c r="Y196" s="2">
        <f t="shared" si="7"/>
        <v>67791270.786625698</v>
      </c>
      <c r="Z196" s="2" t="str">
        <f t="shared" si="8"/>
        <v>HERE</v>
      </c>
      <c r="AA196" s="2">
        <f>IF(Z196="HERE",Y196,AA195+Graph!$G$1*1000)</f>
        <v>67791270.786625698</v>
      </c>
      <c r="AB196" s="2">
        <f t="shared" si="21"/>
        <v>33792.657916903496</v>
      </c>
      <c r="AC196" s="2">
        <f t="shared" si="9"/>
        <v>44478188.281916082</v>
      </c>
      <c r="AD196" s="3">
        <f t="shared" si="10"/>
        <v>52800000</v>
      </c>
      <c r="AE196" s="2">
        <f>IF(AE194&gt;=52800000,52800000,IF(AB175=Graph!G$1*1000,AE195+Graph!G$1*1000,AC196))</f>
        <v>44478188.281916082</v>
      </c>
      <c r="AF196" s="3">
        <f t="shared" si="11"/>
        <v>44478188.281916082</v>
      </c>
      <c r="AG196" s="3">
        <f t="shared" si="26"/>
        <v>49005769.0701795</v>
      </c>
      <c r="AH196" s="3" t="e">
        <f t="shared" si="3"/>
        <v>#N/A</v>
      </c>
      <c r="AM196" s="6">
        <v>14600000</v>
      </c>
      <c r="AN196" s="6">
        <v>31800000</v>
      </c>
      <c r="AO196" s="6">
        <v>52800000</v>
      </c>
    </row>
    <row r="197" spans="1:41" ht="15.75" customHeight="1" x14ac:dyDescent="0.25">
      <c r="A197" s="1">
        <v>44373</v>
      </c>
      <c r="B197" s="2">
        <f t="shared" si="0"/>
        <v>132</v>
      </c>
      <c r="C197" s="7"/>
      <c r="D197" s="2" t="e">
        <f t="shared" si="12"/>
        <v>#N/A</v>
      </c>
      <c r="E197" s="2" t="e">
        <f t="shared" si="22"/>
        <v>#N/A</v>
      </c>
      <c r="F197" s="2">
        <v>1303547.9180858731</v>
      </c>
      <c r="G197" s="2">
        <f t="shared" si="23"/>
        <v>796135.85714285716</v>
      </c>
      <c r="H197" s="2">
        <f t="shared" si="13"/>
        <v>112093238.61717276</v>
      </c>
      <c r="I197" s="7"/>
      <c r="J197" s="2" t="e">
        <f t="shared" si="14"/>
        <v>#N/A</v>
      </c>
      <c r="K197" s="2" t="e">
        <f t="shared" si="24"/>
        <v>#N/A</v>
      </c>
      <c r="L197" s="2">
        <f t="array" ref="L197">IF(COUNT($C198)=0,IF(COUNT($C197)=1,I197,SUM(L196+LOOKUP(2,1/(ISNUMBER($K$1:$K$194)),$K$1:$K$194))),I197)</f>
        <v>1049696.8571428549</v>
      </c>
      <c r="M197" s="8" t="e">
        <f t="shared" si="27"/>
        <v>#N/A</v>
      </c>
      <c r="N197" s="2" t="e">
        <f t="shared" si="15"/>
        <v>#N/A</v>
      </c>
      <c r="O197" s="2" t="e">
        <f t="shared" si="25"/>
        <v>#N/A</v>
      </c>
      <c r="P197" s="2">
        <v>1303645.3641097546</v>
      </c>
      <c r="Q197" s="2">
        <f>IF(P197&gt;Graph!$G$1*1000,Graph!$G$1*1000,P197)</f>
        <v>800000</v>
      </c>
      <c r="R197" s="2">
        <f t="shared" si="16"/>
        <v>113069459.06854177</v>
      </c>
      <c r="S197" s="2">
        <f t="shared" si="17"/>
        <v>796135.85714285076</v>
      </c>
      <c r="T197" s="2">
        <f t="shared" si="18"/>
        <v>3864.1428571428405</v>
      </c>
      <c r="U197" s="2">
        <f t="shared" si="19"/>
        <v>800000</v>
      </c>
      <c r="V197" s="2">
        <f t="shared" si="28"/>
        <v>45250717.277834475</v>
      </c>
      <c r="W197" s="2">
        <f t="shared" si="20"/>
        <v>772528.99591839314</v>
      </c>
      <c r="X197" s="2">
        <f t="shared" si="6"/>
        <v>27471.004081606865</v>
      </c>
      <c r="Y197" s="2">
        <f t="shared" si="7"/>
        <v>67818741.790707305</v>
      </c>
      <c r="Z197" s="2" t="str">
        <f t="shared" si="8"/>
        <v>HERE</v>
      </c>
      <c r="AA197" s="2">
        <f>IF(Z197="HERE",Y197,AA196+Graph!$G$1*1000)</f>
        <v>67818741.790707305</v>
      </c>
      <c r="AB197" s="2">
        <f t="shared" si="21"/>
        <v>27471.004081606865</v>
      </c>
      <c r="AC197" s="2">
        <f t="shared" si="9"/>
        <v>45250717.277834475</v>
      </c>
      <c r="AD197" s="3">
        <f t="shared" si="10"/>
        <v>52800000</v>
      </c>
      <c r="AE197" s="2">
        <f>IF(AE195&gt;=52800000,52800000,IF(AB176=Graph!G$1*1000,AE196+Graph!G$1*1000,AC197))</f>
        <v>45250717.277834475</v>
      </c>
      <c r="AF197" s="3">
        <f t="shared" si="11"/>
        <v>45250717.277834475</v>
      </c>
      <c r="AG197" s="3">
        <f t="shared" si="26"/>
        <v>49037757.783448324</v>
      </c>
      <c r="AH197" s="3" t="e">
        <f t="shared" si="3"/>
        <v>#N/A</v>
      </c>
      <c r="AM197" s="6">
        <v>14600000</v>
      </c>
      <c r="AN197" s="6">
        <v>31800000</v>
      </c>
      <c r="AO197" s="6">
        <v>52800000</v>
      </c>
    </row>
    <row r="198" spans="1:41" ht="15.75" customHeight="1" x14ac:dyDescent="0.25">
      <c r="A198" s="1">
        <v>44374</v>
      </c>
      <c r="B198" s="2">
        <f t="shared" si="0"/>
        <v>133</v>
      </c>
      <c r="C198" s="7"/>
      <c r="D198" s="2" t="e">
        <f t="shared" si="12"/>
        <v>#N/A</v>
      </c>
      <c r="E198" s="2" t="e">
        <f t="shared" si="22"/>
        <v>#N/A</v>
      </c>
      <c r="F198" s="2">
        <v>1309869.5719212294</v>
      </c>
      <c r="G198" s="2">
        <f t="shared" si="23"/>
        <v>796135.85714285716</v>
      </c>
      <c r="H198" s="2">
        <f t="shared" si="13"/>
        <v>112889374.47431561</v>
      </c>
      <c r="I198" s="7"/>
      <c r="J198" s="2" t="e">
        <f t="shared" si="14"/>
        <v>#N/A</v>
      </c>
      <c r="K198" s="2" t="e">
        <f t="shared" si="24"/>
        <v>#N/A</v>
      </c>
      <c r="L198" s="2">
        <f t="array" ref="L198">IF(COUNT($C199)=0,IF(COUNT($C198)=1,I198,SUM(L197+LOOKUP(2,1/(ISNUMBER($K$1:$K$194)),$K$1:$K$194))),I198)</f>
        <v>1053560.9999999979</v>
      </c>
      <c r="M198" s="8" t="e">
        <f t="shared" si="27"/>
        <v>#N/A</v>
      </c>
      <c r="N198" s="2" t="e">
        <f t="shared" si="15"/>
        <v>#N/A</v>
      </c>
      <c r="O198" s="2" t="e">
        <f t="shared" si="25"/>
        <v>#N/A</v>
      </c>
      <c r="P198" s="2">
        <v>1309945.0142856836</v>
      </c>
      <c r="Q198" s="2">
        <f>IF(P198&gt;Graph!$G$1*1000,Graph!$G$1*1000,P198)</f>
        <v>800000</v>
      </c>
      <c r="R198" s="2">
        <f t="shared" si="16"/>
        <v>113869459.06854177</v>
      </c>
      <c r="S198" s="2">
        <f t="shared" si="17"/>
        <v>796135.85714285076</v>
      </c>
      <c r="T198" s="2">
        <f t="shared" si="18"/>
        <v>3864.1428571429569</v>
      </c>
      <c r="U198" s="2">
        <f t="shared" si="19"/>
        <v>800000</v>
      </c>
      <c r="V198" s="2">
        <f t="shared" si="28"/>
        <v>46029567.927588224</v>
      </c>
      <c r="W198" s="2">
        <f t="shared" si="20"/>
        <v>778850.64975374937</v>
      </c>
      <c r="X198" s="2">
        <f t="shared" si="6"/>
        <v>21149.350246250629</v>
      </c>
      <c r="Y198" s="2">
        <f t="shared" si="7"/>
        <v>67839891.140953556</v>
      </c>
      <c r="Z198" s="2" t="str">
        <f t="shared" si="8"/>
        <v>HERE</v>
      </c>
      <c r="AA198" s="2">
        <f>IF(Z198="HERE",Y198,AA197+Graph!$G$1*1000)</f>
        <v>67839891.140953556</v>
      </c>
      <c r="AB198" s="2">
        <f t="shared" si="21"/>
        <v>21149.350246250629</v>
      </c>
      <c r="AC198" s="2">
        <f t="shared" si="9"/>
        <v>46029567.927588224</v>
      </c>
      <c r="AD198" s="3">
        <f t="shared" si="10"/>
        <v>52800000</v>
      </c>
      <c r="AE198" s="2">
        <f>IF(AE196&gt;=52800000,52800000,IF(AB177=Graph!G$1*1000,AE197+Graph!G$1*1000,AC198))</f>
        <v>46029567.927588224</v>
      </c>
      <c r="AF198" s="3">
        <f t="shared" si="11"/>
        <v>46029567.927588224</v>
      </c>
      <c r="AG198" s="3">
        <f t="shared" si="26"/>
        <v>49070062.579408921</v>
      </c>
      <c r="AH198" s="3" t="e">
        <f t="shared" si="3"/>
        <v>#N/A</v>
      </c>
      <c r="AM198" s="6">
        <v>14600000</v>
      </c>
      <c r="AN198" s="6">
        <v>31800000</v>
      </c>
      <c r="AO198" s="6">
        <v>52800000</v>
      </c>
    </row>
    <row r="199" spans="1:41" ht="15.75" customHeight="1" x14ac:dyDescent="0.25">
      <c r="A199" s="1">
        <v>44375</v>
      </c>
      <c r="B199" s="2">
        <f t="shared" si="0"/>
        <v>134</v>
      </c>
      <c r="C199" s="7"/>
      <c r="D199" s="2" t="e">
        <f t="shared" si="12"/>
        <v>#N/A</v>
      </c>
      <c r="E199" s="2" t="e">
        <f t="shared" si="22"/>
        <v>#N/A</v>
      </c>
      <c r="F199" s="2">
        <v>1316191.225756526</v>
      </c>
      <c r="G199" s="2">
        <f t="shared" si="23"/>
        <v>796135.85714285716</v>
      </c>
      <c r="H199" s="2">
        <f t="shared" si="13"/>
        <v>113685510.33145846</v>
      </c>
      <c r="I199" s="7"/>
      <c r="J199" s="2" t="e">
        <f t="shared" si="14"/>
        <v>#N/A</v>
      </c>
      <c r="K199" s="2" t="e">
        <f t="shared" si="24"/>
        <v>#N/A</v>
      </c>
      <c r="L199" s="2">
        <f t="array" ref="L199">IF(COUNT($C200)=0,IF(COUNT($C199)=1,I199,SUM(L198+LOOKUP(2,1/(ISNUMBER($K$1:$K$194)),$K$1:$K$194))),I199)</f>
        <v>1057425.1428571409</v>
      </c>
      <c r="M199" s="8" t="e">
        <f t="shared" si="27"/>
        <v>#N/A</v>
      </c>
      <c r="N199" s="2" t="e">
        <f t="shared" si="15"/>
        <v>#N/A</v>
      </c>
      <c r="O199" s="2" t="e">
        <f t="shared" si="25"/>
        <v>#N/A</v>
      </c>
      <c r="P199" s="2">
        <v>1316244.6644616127</v>
      </c>
      <c r="Q199" s="2">
        <f>IF(P199&gt;Graph!$G$1*1000,Graph!$G$1*1000,P199)</f>
        <v>800000</v>
      </c>
      <c r="R199" s="2">
        <f t="shared" si="16"/>
        <v>114669459.06854177</v>
      </c>
      <c r="S199" s="2">
        <f t="shared" si="17"/>
        <v>796135.85714285076</v>
      </c>
      <c r="T199" s="2">
        <f t="shared" si="18"/>
        <v>3864.1428571429569</v>
      </c>
      <c r="U199" s="2">
        <f t="shared" si="19"/>
        <v>800000</v>
      </c>
      <c r="V199" s="2">
        <f t="shared" si="28"/>
        <v>46814740.23117727</v>
      </c>
      <c r="W199" s="2">
        <f t="shared" si="20"/>
        <v>785172.303589046</v>
      </c>
      <c r="X199" s="2">
        <f t="shared" si="6"/>
        <v>14827.696410953999</v>
      </c>
      <c r="Y199" s="2">
        <f t="shared" si="7"/>
        <v>67854718.83736451</v>
      </c>
      <c r="Z199" s="2" t="str">
        <f t="shared" si="8"/>
        <v>HERE</v>
      </c>
      <c r="AA199" s="2">
        <f>IF(Z199="HERE",Y199,AA198+Graph!$G$1*1000)</f>
        <v>67854718.83736451</v>
      </c>
      <c r="AB199" s="2">
        <f t="shared" si="21"/>
        <v>14827.696410953999</v>
      </c>
      <c r="AC199" s="2">
        <f t="shared" si="9"/>
        <v>46814740.23117727</v>
      </c>
      <c r="AD199" s="3">
        <f t="shared" si="10"/>
        <v>52800000</v>
      </c>
      <c r="AE199" s="2">
        <f>IF(AE197&gt;=52800000,52800000,IF(AB178=Graph!G$1*1000,AE198+Graph!G$1*1000,AC199))</f>
        <v>46814740.23117727</v>
      </c>
      <c r="AF199" s="3">
        <f t="shared" si="11"/>
        <v>46814740.23117727</v>
      </c>
      <c r="AG199" s="3">
        <f t="shared" si="26"/>
        <v>49102683.458061278</v>
      </c>
      <c r="AH199" s="3" t="e">
        <f t="shared" si="3"/>
        <v>#N/A</v>
      </c>
      <c r="AM199" s="6">
        <v>14600000</v>
      </c>
      <c r="AN199" s="6">
        <v>31800000</v>
      </c>
      <c r="AO199" s="6">
        <v>52800000</v>
      </c>
    </row>
    <row r="200" spans="1:41" ht="15.75" customHeight="1" x14ac:dyDescent="0.25">
      <c r="A200" s="1">
        <v>44376</v>
      </c>
      <c r="B200" s="2">
        <f t="shared" si="0"/>
        <v>135</v>
      </c>
      <c r="C200" s="7"/>
      <c r="D200" s="2" t="e">
        <f t="shared" si="12"/>
        <v>#N/A</v>
      </c>
      <c r="E200" s="2" t="e">
        <f t="shared" si="22"/>
        <v>#N/A</v>
      </c>
      <c r="F200" s="2">
        <v>1322512.8795918822</v>
      </c>
      <c r="G200" s="2">
        <f t="shared" si="23"/>
        <v>796135.85714285716</v>
      </c>
      <c r="H200" s="2">
        <f t="shared" si="13"/>
        <v>114481646.18860132</v>
      </c>
      <c r="I200" s="7"/>
      <c r="J200" s="2" t="e">
        <f t="shared" si="14"/>
        <v>#N/A</v>
      </c>
      <c r="K200" s="2" t="e">
        <f t="shared" si="24"/>
        <v>#N/A</v>
      </c>
      <c r="L200" s="2">
        <f t="array" ref="L200">IF(COUNT($C201)=0,IF(COUNT($C200)=1,I200,SUM(L199+LOOKUP(2,1/(ISNUMBER($K$1:$K$194)),$K$1:$K$194))),I200)</f>
        <v>1061289.2857142838</v>
      </c>
      <c r="M200" s="8" t="e">
        <f t="shared" si="27"/>
        <v>#N/A</v>
      </c>
      <c r="N200" s="2" t="e">
        <f t="shared" si="15"/>
        <v>#N/A</v>
      </c>
      <c r="O200" s="2" t="e">
        <f t="shared" si="25"/>
        <v>#N/A</v>
      </c>
      <c r="P200" s="2">
        <v>1322544.3146375418</v>
      </c>
      <c r="Q200" s="2">
        <f>IF(P200&gt;Graph!$G$1*1000,Graph!$G$1*1000,P200)</f>
        <v>800000</v>
      </c>
      <c r="R200" s="2">
        <f t="shared" si="16"/>
        <v>115469459.06854177</v>
      </c>
      <c r="S200" s="2">
        <f t="shared" si="17"/>
        <v>796135.85714285076</v>
      </c>
      <c r="T200" s="2">
        <f t="shared" si="18"/>
        <v>3864.1428571429569</v>
      </c>
      <c r="U200" s="2">
        <f t="shared" si="19"/>
        <v>800000</v>
      </c>
      <c r="V200" s="2">
        <f t="shared" si="28"/>
        <v>47606234.188601673</v>
      </c>
      <c r="W200" s="2">
        <f t="shared" si="20"/>
        <v>791493.95742440224</v>
      </c>
      <c r="X200" s="2">
        <f t="shared" si="6"/>
        <v>8506.0425755977631</v>
      </c>
      <c r="Y200" s="2">
        <f t="shared" si="7"/>
        <v>67863224.879940107</v>
      </c>
      <c r="Z200" s="2" t="str">
        <f t="shared" si="8"/>
        <v>HERE</v>
      </c>
      <c r="AA200" s="2">
        <f>IF(Z200="HERE",Y200,AA199+Graph!$G$1*1000)</f>
        <v>67863224.879940107</v>
      </c>
      <c r="AB200" s="2">
        <f t="shared" si="21"/>
        <v>8506.0425755977631</v>
      </c>
      <c r="AC200" s="2">
        <f t="shared" si="9"/>
        <v>47606234.188601673</v>
      </c>
      <c r="AD200" s="3">
        <f t="shared" si="10"/>
        <v>52800000</v>
      </c>
      <c r="AE200" s="2">
        <f>IF(AE198&gt;=52800000,52800000,IF(AB179=Graph!G$1*1000,AE199+Graph!G$1*1000,AC200))</f>
        <v>47606234.188601673</v>
      </c>
      <c r="AF200" s="3">
        <f t="shared" si="11"/>
        <v>47606234.188601673</v>
      </c>
      <c r="AG200" s="3">
        <f t="shared" si="26"/>
        <v>49135620.419405401</v>
      </c>
      <c r="AH200" s="3" t="e">
        <f t="shared" si="3"/>
        <v>#N/A</v>
      </c>
      <c r="AM200" s="6">
        <v>14600000</v>
      </c>
      <c r="AN200" s="6">
        <v>31800000</v>
      </c>
      <c r="AO200" s="6">
        <v>52800000</v>
      </c>
    </row>
    <row r="201" spans="1:41" ht="15.75" customHeight="1" x14ac:dyDescent="0.25">
      <c r="A201" s="1">
        <v>44377</v>
      </c>
      <c r="B201" s="2">
        <f t="shared" si="0"/>
        <v>136</v>
      </c>
      <c r="C201" s="7"/>
      <c r="D201" s="2" t="e">
        <f t="shared" si="12"/>
        <v>#N/A</v>
      </c>
      <c r="E201" s="2" t="e">
        <f t="shared" si="22"/>
        <v>#N/A</v>
      </c>
      <c r="F201" s="2">
        <v>1328834.5334271789</v>
      </c>
      <c r="G201" s="2">
        <f t="shared" si="23"/>
        <v>796135.85714285716</v>
      </c>
      <c r="H201" s="2">
        <f t="shared" si="13"/>
        <v>115277782.04574417</v>
      </c>
      <c r="I201" s="7"/>
      <c r="J201" s="2" t="e">
        <f t="shared" si="14"/>
        <v>#N/A</v>
      </c>
      <c r="K201" s="2" t="e">
        <f t="shared" si="24"/>
        <v>#N/A</v>
      </c>
      <c r="L201" s="2">
        <f t="array" ref="L201">IF(COUNT($C202)=0,IF(COUNT($C201)=1,I201,SUM(L200+LOOKUP(2,1/(ISNUMBER($K$1:$K$194)),$K$1:$K$194))),I201)</f>
        <v>1065153.4285714268</v>
      </c>
      <c r="M201" s="8" t="e">
        <f t="shared" si="27"/>
        <v>#N/A</v>
      </c>
      <c r="N201" s="2" t="e">
        <f t="shared" si="15"/>
        <v>#N/A</v>
      </c>
      <c r="O201" s="2" t="e">
        <f t="shared" si="25"/>
        <v>#N/A</v>
      </c>
      <c r="P201" s="2">
        <v>1328843.9648134708</v>
      </c>
      <c r="Q201" s="2">
        <f>IF(P201&gt;Graph!$G$1*1000,Graph!$G$1*1000,P201)</f>
        <v>800000</v>
      </c>
      <c r="R201" s="2">
        <f t="shared" si="16"/>
        <v>116269459.06854177</v>
      </c>
      <c r="S201" s="2">
        <f t="shared" si="17"/>
        <v>796135.85714285076</v>
      </c>
      <c r="T201" s="2">
        <f t="shared" si="18"/>
        <v>3864.1428571429569</v>
      </c>
      <c r="U201" s="2">
        <f t="shared" si="19"/>
        <v>800000</v>
      </c>
      <c r="V201" s="2">
        <f t="shared" si="28"/>
        <v>48402370.045744531</v>
      </c>
      <c r="W201" s="2">
        <f t="shared" si="20"/>
        <v>796135.85714285821</v>
      </c>
      <c r="X201" s="2">
        <f t="shared" si="6"/>
        <v>3864.1428571417928</v>
      </c>
      <c r="Y201" s="2">
        <f t="shared" si="7"/>
        <v>67867089.022797257</v>
      </c>
      <c r="Z201" s="2" t="str">
        <f t="shared" si="8"/>
        <v>HERE</v>
      </c>
      <c r="AA201" s="2">
        <f>IF(Z201="HERE",Y201,AA200+Graph!$G$1*1000)</f>
        <v>67867089.022797257</v>
      </c>
      <c r="AB201" s="2">
        <f t="shared" si="21"/>
        <v>3864.1428571492434</v>
      </c>
      <c r="AC201" s="2">
        <f t="shared" si="9"/>
        <v>48402370.045744531</v>
      </c>
      <c r="AD201" s="3">
        <f t="shared" si="10"/>
        <v>52800000</v>
      </c>
      <c r="AE201" s="2">
        <f>IF(AE199&gt;=52800000,52800000,IF(AB180=Graph!G$1*1000,AE200+Graph!G$1*1000,AC201))</f>
        <v>48402370.045744531</v>
      </c>
      <c r="AF201" s="3">
        <f t="shared" si="11"/>
        <v>48402370.045744531</v>
      </c>
      <c r="AG201" s="3">
        <f t="shared" si="26"/>
        <v>49168873.463441297</v>
      </c>
      <c r="AH201" s="3" t="e">
        <f t="shared" si="3"/>
        <v>#N/A</v>
      </c>
      <c r="AM201" s="6">
        <v>14600000</v>
      </c>
      <c r="AN201" s="6">
        <v>31800000</v>
      </c>
      <c r="AO201" s="6">
        <v>52800000</v>
      </c>
    </row>
    <row r="202" spans="1:41" ht="15.75" customHeight="1" x14ac:dyDescent="0.25">
      <c r="A202" s="1">
        <v>44378</v>
      </c>
      <c r="B202" s="2">
        <f t="shared" si="0"/>
        <v>137</v>
      </c>
      <c r="C202" s="7"/>
      <c r="D202" s="2" t="e">
        <f t="shared" si="12"/>
        <v>#N/A</v>
      </c>
      <c r="E202" s="2" t="e">
        <f t="shared" si="22"/>
        <v>#N/A</v>
      </c>
      <c r="F202" s="2">
        <v>1335156.1872625351</v>
      </c>
      <c r="G202" s="2">
        <f t="shared" si="23"/>
        <v>796135.85714285716</v>
      </c>
      <c r="H202" s="2">
        <f t="shared" si="13"/>
        <v>116073917.90288702</v>
      </c>
      <c r="I202" s="7"/>
      <c r="J202" s="2" t="e">
        <f t="shared" si="14"/>
        <v>#N/A</v>
      </c>
      <c r="K202" s="2" t="e">
        <f t="shared" si="24"/>
        <v>#N/A</v>
      </c>
      <c r="L202" s="2">
        <f t="array" ref="L202">IF(COUNT($C203)=0,IF(COUNT($C202)=1,I202,SUM(L201+LOOKUP(2,1/(ISNUMBER($K$1:$K$194)),$K$1:$K$194))),I202)</f>
        <v>1069017.5714285697</v>
      </c>
      <c r="M202" s="8" t="e">
        <f t="shared" si="27"/>
        <v>#N/A</v>
      </c>
      <c r="N202" s="2" t="e">
        <f t="shared" si="15"/>
        <v>#N/A</v>
      </c>
      <c r="O202" s="2" t="e">
        <f t="shared" si="25"/>
        <v>#N/A</v>
      </c>
      <c r="P202" s="2">
        <v>1335143.6149893999</v>
      </c>
      <c r="Q202" s="2">
        <f>IF(P202&gt;Graph!$G$1*1000,Graph!$G$1*1000,P202)</f>
        <v>800000</v>
      </c>
      <c r="R202" s="2">
        <f t="shared" si="16"/>
        <v>117069459.06854177</v>
      </c>
      <c r="S202" s="2">
        <f t="shared" si="17"/>
        <v>796135.85714285076</v>
      </c>
      <c r="T202" s="2">
        <f t="shared" si="18"/>
        <v>3864.1428571429569</v>
      </c>
      <c r="U202" s="2">
        <f t="shared" si="19"/>
        <v>800000</v>
      </c>
      <c r="V202" s="2">
        <f t="shared" si="28"/>
        <v>49198505.902887389</v>
      </c>
      <c r="W202" s="2">
        <f t="shared" si="20"/>
        <v>796135.85714285821</v>
      </c>
      <c r="X202" s="2">
        <f t="shared" si="6"/>
        <v>3864.1428571417928</v>
      </c>
      <c r="Y202" s="2">
        <f t="shared" si="7"/>
        <v>67870953.165654391</v>
      </c>
      <c r="Z202" s="2" t="str">
        <f t="shared" si="8"/>
        <v>HERE</v>
      </c>
      <c r="AA202" s="2">
        <f>IF(Z202="HERE",Y202,AA201+Graph!$G$1*1000)</f>
        <v>67870953.165654391</v>
      </c>
      <c r="AB202" s="2">
        <f t="shared" si="21"/>
        <v>3864.1428571343422</v>
      </c>
      <c r="AC202" s="2">
        <f t="shared" si="9"/>
        <v>49198505.902887389</v>
      </c>
      <c r="AD202" s="3">
        <f t="shared" si="10"/>
        <v>52800000</v>
      </c>
      <c r="AE202" s="2">
        <f>IF(AE200&gt;=52800000,52800000,IF(AB181=Graph!G$1*1000,AE201+Graph!G$1*1000,AC202))</f>
        <v>49198505.902887389</v>
      </c>
      <c r="AF202" s="3">
        <f t="shared" si="11"/>
        <v>49198505.902887389</v>
      </c>
      <c r="AG202" s="3">
        <f t="shared" si="26"/>
        <v>49202442.590168953</v>
      </c>
      <c r="AH202" s="3" t="e">
        <f t="shared" si="3"/>
        <v>#N/A</v>
      </c>
      <c r="AM202" s="6">
        <v>14600000</v>
      </c>
      <c r="AN202" s="6">
        <v>31800000</v>
      </c>
      <c r="AO202" s="6">
        <v>52800000</v>
      </c>
    </row>
    <row r="203" spans="1:41" ht="15.75" customHeight="1" x14ac:dyDescent="0.25">
      <c r="A203" s="1">
        <v>44379</v>
      </c>
      <c r="B203" s="2">
        <f t="shared" si="0"/>
        <v>138</v>
      </c>
      <c r="C203" s="7"/>
      <c r="D203" s="2" t="e">
        <f t="shared" si="12"/>
        <v>#N/A</v>
      </c>
      <c r="E203" s="2" t="e">
        <f t="shared" si="22"/>
        <v>#N/A</v>
      </c>
      <c r="F203" s="2">
        <v>1341477.8410978317</v>
      </c>
      <c r="G203" s="2">
        <f t="shared" si="23"/>
        <v>796135.85714285716</v>
      </c>
      <c r="H203" s="2">
        <f t="shared" si="13"/>
        <v>116870053.76002987</v>
      </c>
      <c r="I203" s="7"/>
      <c r="J203" s="2" t="e">
        <f t="shared" si="14"/>
        <v>#N/A</v>
      </c>
      <c r="K203" s="2" t="e">
        <f t="shared" si="24"/>
        <v>#N/A</v>
      </c>
      <c r="L203" s="2">
        <f t="array" ref="L203">IF(COUNT($C204)=0,IF(COUNT($C203)=1,I203,SUM(L202+LOOKUP(2,1/(ISNUMBER($K$1:$K$194)),$K$1:$K$194))),I203)</f>
        <v>1072881.7142857127</v>
      </c>
      <c r="M203" s="8" t="e">
        <f t="shared" si="27"/>
        <v>#N/A</v>
      </c>
      <c r="N203" s="2" t="e">
        <f t="shared" si="15"/>
        <v>#N/A</v>
      </c>
      <c r="O203" s="2" t="e">
        <f t="shared" si="25"/>
        <v>#N/A</v>
      </c>
      <c r="P203" s="2">
        <v>1341443.265165329</v>
      </c>
      <c r="Q203" s="2">
        <f>IF(P203&gt;Graph!$G$1*1000,Graph!$G$1*1000,P203)</f>
        <v>800000</v>
      </c>
      <c r="R203" s="2">
        <f t="shared" si="16"/>
        <v>117869459.06854177</v>
      </c>
      <c r="S203" s="2">
        <f t="shared" si="17"/>
        <v>796135.85714285076</v>
      </c>
      <c r="T203" s="2">
        <f t="shared" si="18"/>
        <v>3864.1428571429569</v>
      </c>
      <c r="U203" s="2">
        <f t="shared" si="19"/>
        <v>800000</v>
      </c>
      <c r="V203" s="2">
        <f t="shared" si="28"/>
        <v>49994641.760030247</v>
      </c>
      <c r="W203" s="2">
        <f t="shared" si="20"/>
        <v>796135.85714285821</v>
      </c>
      <c r="X203" s="2">
        <f t="shared" si="6"/>
        <v>3864.1428571417928</v>
      </c>
      <c r="Y203" s="2">
        <f t="shared" si="7"/>
        <v>67874817.308511525</v>
      </c>
      <c r="Z203" s="2" t="str">
        <f t="shared" si="8"/>
        <v>HERE</v>
      </c>
      <c r="AA203" s="2">
        <f>IF(Z203="HERE",Y203,AA202+Graph!$G$1*1000)</f>
        <v>67874817.308511525</v>
      </c>
      <c r="AB203" s="2">
        <f t="shared" si="21"/>
        <v>3864.1428571343422</v>
      </c>
      <c r="AC203" s="2">
        <f t="shared" si="9"/>
        <v>49994641.760030247</v>
      </c>
      <c r="AD203" s="3">
        <f t="shared" si="10"/>
        <v>52800000</v>
      </c>
      <c r="AE203" s="2">
        <f>IF(AE201&gt;=52800000,52800000,IF(AB182=Graph!G$1*1000,AE202+Graph!G$1*1000,AC203))</f>
        <v>49994641.760030247</v>
      </c>
      <c r="AF203" s="3">
        <f t="shared" si="11"/>
        <v>49994641.760030247</v>
      </c>
      <c r="AG203" s="3">
        <f t="shared" si="26"/>
        <v>49236327.799588382</v>
      </c>
      <c r="AH203" s="3" t="e">
        <f t="shared" si="3"/>
        <v>#N/A</v>
      </c>
      <c r="AM203" s="6">
        <v>14600000</v>
      </c>
      <c r="AN203" s="6">
        <v>31800000</v>
      </c>
      <c r="AO203" s="6">
        <v>52800000</v>
      </c>
    </row>
    <row r="204" spans="1:41" ht="15.75" customHeight="1" x14ac:dyDescent="0.25">
      <c r="A204" s="1">
        <v>44380</v>
      </c>
      <c r="B204" s="2">
        <f t="shared" si="0"/>
        <v>139</v>
      </c>
      <c r="C204" s="7"/>
      <c r="D204" s="2" t="e">
        <f t="shared" si="12"/>
        <v>#N/A</v>
      </c>
      <c r="E204" s="2" t="e">
        <f t="shared" si="22"/>
        <v>#N/A</v>
      </c>
      <c r="F204" s="2">
        <v>1347799.494933188</v>
      </c>
      <c r="G204" s="2">
        <f t="shared" si="23"/>
        <v>796135.85714285716</v>
      </c>
      <c r="H204" s="2">
        <f t="shared" si="13"/>
        <v>117666189.61717272</v>
      </c>
      <c r="I204" s="7"/>
      <c r="J204" s="2" t="e">
        <f t="shared" si="14"/>
        <v>#N/A</v>
      </c>
      <c r="K204" s="2" t="e">
        <f t="shared" si="24"/>
        <v>#N/A</v>
      </c>
      <c r="L204" s="2">
        <f t="array" ref="L204">IF(COUNT($C205)=0,IF(COUNT($C204)=1,I204,SUM(L203+LOOKUP(2,1/(ISNUMBER($K$1:$K$194)),$K$1:$K$194))),I204)</f>
        <v>1076745.8571428556</v>
      </c>
      <c r="M204" s="8" t="e">
        <f t="shared" si="27"/>
        <v>#N/A</v>
      </c>
      <c r="N204" s="2" t="e">
        <f t="shared" si="15"/>
        <v>#N/A</v>
      </c>
      <c r="O204" s="2" t="e">
        <f t="shared" si="25"/>
        <v>#N/A</v>
      </c>
      <c r="P204" s="2">
        <v>1347742.915341258</v>
      </c>
      <c r="Q204" s="2">
        <f>IF(P204&gt;Graph!$G$1*1000,Graph!$G$1*1000,P204)</f>
        <v>800000</v>
      </c>
      <c r="R204" s="2">
        <f t="shared" si="16"/>
        <v>118669459.06854177</v>
      </c>
      <c r="S204" s="2">
        <f t="shared" si="17"/>
        <v>796135.85714285076</v>
      </c>
      <c r="T204" s="2">
        <f t="shared" si="18"/>
        <v>3864.1428571429569</v>
      </c>
      <c r="U204" s="2">
        <f t="shared" si="19"/>
        <v>800000</v>
      </c>
      <c r="V204" s="2">
        <f t="shared" si="28"/>
        <v>50790777.617173105</v>
      </c>
      <c r="W204" s="2">
        <f t="shared" si="20"/>
        <v>796135.85714285821</v>
      </c>
      <c r="X204" s="2">
        <f t="shared" si="6"/>
        <v>3864.1428571417928</v>
      </c>
      <c r="Y204" s="2">
        <f t="shared" si="7"/>
        <v>67878681.45136866</v>
      </c>
      <c r="Z204" s="2" t="str">
        <f t="shared" si="8"/>
        <v>HERE</v>
      </c>
      <c r="AA204" s="2">
        <f>IF(Z204="HERE",Y204,AA203+Graph!$G$1*1000)</f>
        <v>67878681.45136866</v>
      </c>
      <c r="AB204" s="2">
        <f t="shared" si="21"/>
        <v>3864.1428571343422</v>
      </c>
      <c r="AC204" s="2">
        <f t="shared" si="9"/>
        <v>50790777.617173105</v>
      </c>
      <c r="AD204" s="3">
        <f t="shared" si="10"/>
        <v>52800000</v>
      </c>
      <c r="AE204" s="2">
        <f>IF(AE202&gt;=52800000,52800000,IF(AB183=Graph!G$1*1000,AE203+Graph!G$1*1000,AC204))</f>
        <v>50790777.617173105</v>
      </c>
      <c r="AF204" s="3">
        <f t="shared" si="11"/>
        <v>50790777.617173105</v>
      </c>
      <c r="AG204" s="3">
        <f t="shared" si="26"/>
        <v>49270529.09169957</v>
      </c>
      <c r="AH204" s="3" t="e">
        <f t="shared" si="3"/>
        <v>#N/A</v>
      </c>
      <c r="AM204" s="6">
        <v>14600000</v>
      </c>
      <c r="AN204" s="6">
        <v>31800000</v>
      </c>
      <c r="AO204" s="6">
        <v>52800000</v>
      </c>
    </row>
    <row r="205" spans="1:41" ht="15.75" customHeight="1" x14ac:dyDescent="0.25">
      <c r="A205" s="1">
        <v>44381</v>
      </c>
      <c r="B205" s="2">
        <f t="shared" si="0"/>
        <v>140</v>
      </c>
      <c r="C205" s="7"/>
      <c r="D205" s="2" t="e">
        <f t="shared" si="12"/>
        <v>#N/A</v>
      </c>
      <c r="E205" s="2" t="e">
        <f t="shared" si="22"/>
        <v>#N/A</v>
      </c>
      <c r="F205" s="2">
        <v>1354121.1487684846</v>
      </c>
      <c r="G205" s="2">
        <f t="shared" si="23"/>
        <v>796135.85714285716</v>
      </c>
      <c r="H205" s="2">
        <f t="shared" si="13"/>
        <v>118462325.47431557</v>
      </c>
      <c r="I205" s="7"/>
      <c r="J205" s="2" t="e">
        <f t="shared" si="14"/>
        <v>#N/A</v>
      </c>
      <c r="K205" s="2" t="e">
        <f t="shared" si="24"/>
        <v>#N/A</v>
      </c>
      <c r="L205" s="2">
        <f t="array" ref="L205">IF(COUNT($C206)=0,IF(COUNT($C205)=1,I205,SUM(L204+LOOKUP(2,1/(ISNUMBER($K$1:$K$194)),$K$1:$K$194))),I205)</f>
        <v>1080609.9999999986</v>
      </c>
      <c r="M205" s="8" t="e">
        <f t="shared" si="27"/>
        <v>#N/A</v>
      </c>
      <c r="N205" s="2" t="e">
        <f t="shared" si="15"/>
        <v>#N/A</v>
      </c>
      <c r="O205" s="2" t="e">
        <f t="shared" si="25"/>
        <v>#N/A</v>
      </c>
      <c r="P205" s="2">
        <v>1354042.5655171871</v>
      </c>
      <c r="Q205" s="2">
        <f>IF(P205&gt;Graph!$G$1*1000,Graph!$G$1*1000,P205)</f>
        <v>800000</v>
      </c>
      <c r="R205" s="2">
        <f t="shared" si="16"/>
        <v>119469459.06854177</v>
      </c>
      <c r="S205" s="2">
        <f t="shared" si="17"/>
        <v>796135.85714285076</v>
      </c>
      <c r="T205" s="2">
        <f t="shared" si="18"/>
        <v>3864.1428571429569</v>
      </c>
      <c r="U205" s="2">
        <f t="shared" si="19"/>
        <v>800000</v>
      </c>
      <c r="V205" s="2">
        <f t="shared" si="28"/>
        <v>51586913.474315964</v>
      </c>
      <c r="W205" s="2">
        <f t="shared" si="20"/>
        <v>796135.85714285821</v>
      </c>
      <c r="X205" s="2">
        <f t="shared" si="6"/>
        <v>3864.1428571417928</v>
      </c>
      <c r="Y205" s="2">
        <f t="shared" si="7"/>
        <v>67882545.594225794</v>
      </c>
      <c r="Z205" s="2" t="str">
        <f t="shared" si="8"/>
        <v>HERE</v>
      </c>
      <c r="AA205" s="2">
        <f>IF(Z205="HERE",Y205,AA204+Graph!$G$1*1000)</f>
        <v>67882545.594225794</v>
      </c>
      <c r="AB205" s="2">
        <f t="shared" si="21"/>
        <v>3864.1428571343422</v>
      </c>
      <c r="AC205" s="2">
        <f t="shared" si="9"/>
        <v>51586913.474315964</v>
      </c>
      <c r="AD205" s="3">
        <f t="shared" si="10"/>
        <v>52800000</v>
      </c>
      <c r="AE205" s="2">
        <f>IF(AE203&gt;=52800000,52800000,IF(AB184=Graph!G$1*1000,AE204+Graph!G$1*1000,AC205))</f>
        <v>51586913.474315964</v>
      </c>
      <c r="AF205" s="3">
        <f t="shared" si="11"/>
        <v>51586913.474315964</v>
      </c>
      <c r="AG205" s="3">
        <f t="shared" si="26"/>
        <v>49305046.466502532</v>
      </c>
      <c r="AH205" s="3" t="e">
        <f t="shared" si="3"/>
        <v>#N/A</v>
      </c>
      <c r="AM205" s="6">
        <v>14600000</v>
      </c>
      <c r="AN205" s="6">
        <v>31800000</v>
      </c>
      <c r="AO205" s="6">
        <v>52800000</v>
      </c>
    </row>
    <row r="206" spans="1:41" ht="15.75" customHeight="1" x14ac:dyDescent="0.25">
      <c r="A206" s="1">
        <v>44382</v>
      </c>
      <c r="B206" s="2">
        <f t="shared" si="0"/>
        <v>141</v>
      </c>
      <c r="C206" s="7"/>
      <c r="D206" s="2" t="e">
        <f t="shared" si="12"/>
        <v>#N/A</v>
      </c>
      <c r="E206" s="2" t="e">
        <f t="shared" si="22"/>
        <v>#N/A</v>
      </c>
      <c r="F206" s="2">
        <v>1360442.8026038408</v>
      </c>
      <c r="G206" s="2">
        <f t="shared" si="23"/>
        <v>796135.85714285716</v>
      </c>
      <c r="H206" s="2">
        <f t="shared" si="13"/>
        <v>119258461.33145842</v>
      </c>
      <c r="I206" s="7"/>
      <c r="J206" s="2" t="e">
        <f t="shared" si="14"/>
        <v>#N/A</v>
      </c>
      <c r="K206" s="2" t="e">
        <f t="shared" si="24"/>
        <v>#N/A</v>
      </c>
      <c r="L206" s="2">
        <f t="array" ref="L206">IF(COUNT($C207)=0,IF(COUNT($C206)=1,I206,SUM(L205+LOOKUP(2,1/(ISNUMBER($K$1:$K$194)),$K$1:$K$194))),I206)</f>
        <v>1084474.1428571416</v>
      </c>
      <c r="M206" s="8" t="e">
        <f t="shared" si="27"/>
        <v>#N/A</v>
      </c>
      <c r="N206" s="2" t="e">
        <f t="shared" si="15"/>
        <v>#N/A</v>
      </c>
      <c r="O206" s="2" t="e">
        <f t="shared" si="25"/>
        <v>#N/A</v>
      </c>
      <c r="P206" s="2">
        <v>1360342.2156931162</v>
      </c>
      <c r="Q206" s="2">
        <f>IF(P206&gt;Graph!$G$1*1000,Graph!$G$1*1000,P206)</f>
        <v>800000</v>
      </c>
      <c r="R206" s="2">
        <f t="shared" si="16"/>
        <v>120269459.06854177</v>
      </c>
      <c r="S206" s="2">
        <f t="shared" si="17"/>
        <v>796135.85714285076</v>
      </c>
      <c r="T206" s="2">
        <f t="shared" si="18"/>
        <v>3864.1428571429569</v>
      </c>
      <c r="U206" s="2">
        <f t="shared" si="19"/>
        <v>800000</v>
      </c>
      <c r="V206" s="2">
        <f t="shared" si="28"/>
        <v>52383049.331458822</v>
      </c>
      <c r="W206" s="2">
        <f t="shared" si="20"/>
        <v>796135.85714285821</v>
      </c>
      <c r="X206" s="2">
        <f t="shared" si="6"/>
        <v>3864.1428571417928</v>
      </c>
      <c r="Y206" s="2">
        <f t="shared" si="7"/>
        <v>67886409.737082928</v>
      </c>
      <c r="Z206" s="2" t="str">
        <f t="shared" si="8"/>
        <v>HERE</v>
      </c>
      <c r="AA206" s="2">
        <f>IF(Z206="HERE",Y206,AA205+Graph!$G$1*1000)</f>
        <v>67886409.737082928</v>
      </c>
      <c r="AB206" s="2">
        <f t="shared" si="21"/>
        <v>3864.1428571343422</v>
      </c>
      <c r="AC206" s="2">
        <f t="shared" si="9"/>
        <v>52383049.331458822</v>
      </c>
      <c r="AD206" s="3">
        <f t="shared" si="10"/>
        <v>52800000</v>
      </c>
      <c r="AE206" s="2">
        <f>IF(AE204&gt;=52800000,52800000,IF(AB185=Graph!G$1*1000,AE205+Graph!G$1*1000,AC206))</f>
        <v>52383049.331458822</v>
      </c>
      <c r="AF206" s="3">
        <f t="shared" si="11"/>
        <v>52383049.331458822</v>
      </c>
      <c r="AG206" s="3">
        <f t="shared" si="26"/>
        <v>49339879.923997253</v>
      </c>
      <c r="AH206" s="3" t="e">
        <f t="shared" si="3"/>
        <v>#N/A</v>
      </c>
      <c r="AM206" s="6">
        <v>14600000</v>
      </c>
      <c r="AN206" s="6">
        <v>31800000</v>
      </c>
      <c r="AO206" s="6">
        <v>52800000</v>
      </c>
    </row>
    <row r="207" spans="1:41" ht="15.75" customHeight="1" x14ac:dyDescent="0.25">
      <c r="A207" s="1">
        <v>44383</v>
      </c>
      <c r="B207" s="2">
        <f t="shared" si="0"/>
        <v>142</v>
      </c>
      <c r="C207" s="7"/>
      <c r="D207" s="2" t="e">
        <f t="shared" si="12"/>
        <v>#N/A</v>
      </c>
      <c r="E207" s="2" t="e">
        <f t="shared" si="22"/>
        <v>#N/A</v>
      </c>
      <c r="F207" s="2">
        <v>1366764.4564391971</v>
      </c>
      <c r="G207" s="2">
        <f t="shared" si="23"/>
        <v>796135.85714285716</v>
      </c>
      <c r="H207" s="2">
        <f t="shared" si="13"/>
        <v>120054597.18860127</v>
      </c>
      <c r="I207" s="7"/>
      <c r="J207" s="2" t="e">
        <f t="shared" si="14"/>
        <v>#N/A</v>
      </c>
      <c r="K207" s="2" t="e">
        <f t="shared" si="24"/>
        <v>#N/A</v>
      </c>
      <c r="L207" s="2">
        <f t="array" ref="L207">IF(COUNT($C208)=0,IF(COUNT($C207)=1,I207,SUM(L206+LOOKUP(2,1/(ISNUMBER($K$1:$K$194)),$K$1:$K$194))),I207)</f>
        <v>1088338.2857142845</v>
      </c>
      <c r="M207" s="8" t="e">
        <f t="shared" si="27"/>
        <v>#N/A</v>
      </c>
      <c r="N207" s="2" t="e">
        <f t="shared" si="15"/>
        <v>#N/A</v>
      </c>
      <c r="O207" s="2" t="e">
        <f t="shared" si="25"/>
        <v>#N/A</v>
      </c>
      <c r="P207" s="2">
        <v>1366641.8658691049</v>
      </c>
      <c r="Q207" s="2">
        <f>IF(P207&gt;Graph!$G$1*1000,Graph!$G$1*1000,P207)</f>
        <v>800000</v>
      </c>
      <c r="R207" s="2">
        <f t="shared" si="16"/>
        <v>121069459.06854177</v>
      </c>
      <c r="S207" s="2">
        <f t="shared" si="17"/>
        <v>796135.85714285076</v>
      </c>
      <c r="T207" s="2">
        <f t="shared" si="18"/>
        <v>3864.1428571429569</v>
      </c>
      <c r="U207" s="2">
        <f t="shared" si="19"/>
        <v>800000</v>
      </c>
      <c r="V207" s="2">
        <f t="shared" si="28"/>
        <v>53179185.18860168</v>
      </c>
      <c r="W207" s="2">
        <f t="shared" si="20"/>
        <v>796135.85714285821</v>
      </c>
      <c r="X207" s="2">
        <f t="shared" si="6"/>
        <v>3864.1428571417928</v>
      </c>
      <c r="Y207" s="2">
        <f t="shared" si="7"/>
        <v>67890273.879940063</v>
      </c>
      <c r="Z207" s="2" t="str">
        <f t="shared" si="8"/>
        <v>HERE</v>
      </c>
      <c r="AA207" s="2">
        <f>IF(Z207="HERE",Y207,AA206+Graph!$G$1*1000)</f>
        <v>67890273.879940063</v>
      </c>
      <c r="AB207" s="2">
        <f t="shared" si="21"/>
        <v>3864.1428571343422</v>
      </c>
      <c r="AC207" s="2">
        <f t="shared" si="9"/>
        <v>53179185.18860168</v>
      </c>
      <c r="AD207" s="3">
        <f t="shared" si="10"/>
        <v>52800000</v>
      </c>
      <c r="AE207" s="2">
        <f>IF(AE205&gt;=52800000,52800000,IF(AB186=Graph!G$1*1000,AE206+Graph!G$1*1000,AC207))</f>
        <v>53179185.18860168</v>
      </c>
      <c r="AF207" s="3">
        <f t="shared" si="11"/>
        <v>52800000</v>
      </c>
      <c r="AG207" s="3">
        <f t="shared" si="26"/>
        <v>49375029.464183748</v>
      </c>
      <c r="AH207" s="3" t="e">
        <f t="shared" si="3"/>
        <v>#N/A</v>
      </c>
      <c r="AM207" s="6">
        <v>14600000</v>
      </c>
      <c r="AN207" s="6">
        <v>31800000</v>
      </c>
      <c r="AO207" s="6">
        <v>52800000</v>
      </c>
    </row>
    <row r="208" spans="1:41" ht="15.75" customHeight="1" x14ac:dyDescent="0.25">
      <c r="A208" s="1">
        <v>44384</v>
      </c>
      <c r="B208" s="2">
        <f t="shared" si="0"/>
        <v>143</v>
      </c>
      <c r="C208" s="7"/>
      <c r="D208" s="2" t="e">
        <f t="shared" si="12"/>
        <v>#N/A</v>
      </c>
      <c r="E208" s="2" t="e">
        <f t="shared" si="22"/>
        <v>#N/A</v>
      </c>
      <c r="F208" s="2">
        <v>1373086.1102744937</v>
      </c>
      <c r="G208" s="2">
        <f t="shared" si="23"/>
        <v>796135.85714285716</v>
      </c>
      <c r="H208" s="2">
        <f t="shared" si="13"/>
        <v>120850733.04574412</v>
      </c>
      <c r="I208" s="7"/>
      <c r="J208" s="2" t="e">
        <f t="shared" si="14"/>
        <v>#N/A</v>
      </c>
      <c r="K208" s="2" t="e">
        <f t="shared" si="24"/>
        <v>#N/A</v>
      </c>
      <c r="L208" s="2">
        <f t="array" ref="L208">IF(COUNT($C209)=0,IF(COUNT($C208)=1,I208,SUM(L207+LOOKUP(2,1/(ISNUMBER($K$1:$K$194)),$K$1:$K$194))),I208)</f>
        <v>1092202.4285714275</v>
      </c>
      <c r="M208" s="8" t="e">
        <f t="shared" si="27"/>
        <v>#N/A</v>
      </c>
      <c r="N208" s="2" t="e">
        <f t="shared" si="15"/>
        <v>#N/A</v>
      </c>
      <c r="O208" s="2" t="e">
        <f t="shared" si="25"/>
        <v>#N/A</v>
      </c>
      <c r="P208" s="2">
        <v>1372941.5160450339</v>
      </c>
      <c r="Q208" s="2">
        <f>IF(P208&gt;Graph!$G$1*1000,Graph!$G$1*1000,P208)</f>
        <v>800000</v>
      </c>
      <c r="R208" s="2">
        <f t="shared" si="16"/>
        <v>121869459.06854177</v>
      </c>
      <c r="S208" s="2">
        <f t="shared" si="17"/>
        <v>796135.85714285076</v>
      </c>
      <c r="T208" s="2">
        <f t="shared" si="18"/>
        <v>3864.1428571429569</v>
      </c>
      <c r="U208" s="2">
        <f t="shared" si="19"/>
        <v>800000</v>
      </c>
      <c r="V208" s="2">
        <f t="shared" si="28"/>
        <v>53975321.045744538</v>
      </c>
      <c r="W208" s="2">
        <f t="shared" si="20"/>
        <v>796135.85714285821</v>
      </c>
      <c r="X208" s="2">
        <f t="shared" si="6"/>
        <v>3864.1428571417928</v>
      </c>
      <c r="Y208" s="2">
        <f t="shared" si="7"/>
        <v>67894138.022797197</v>
      </c>
      <c r="Z208" s="2" t="str">
        <f t="shared" si="8"/>
        <v>HERE</v>
      </c>
      <c r="AA208" s="2">
        <f>IF(Z208="HERE",Y208,AA207+Graph!$G$1*1000)</f>
        <v>67894138.022797197</v>
      </c>
      <c r="AB208" s="2">
        <f t="shared" si="21"/>
        <v>3864.1428571343422</v>
      </c>
      <c r="AC208" s="2">
        <f t="shared" si="9"/>
        <v>53975321.045744538</v>
      </c>
      <c r="AD208" s="3">
        <f t="shared" si="10"/>
        <v>52800000</v>
      </c>
      <c r="AE208" s="2">
        <f>IF(AE206&gt;=52800000,52800000,IF(AB187=Graph!G$1*1000,AE207+Graph!G$1*1000,AC208))</f>
        <v>53975321.045744538</v>
      </c>
      <c r="AF208" s="3">
        <f t="shared" si="11"/>
        <v>52800000</v>
      </c>
      <c r="AG208" s="3">
        <f t="shared" si="26"/>
        <v>49410495.087062001</v>
      </c>
      <c r="AH208" s="3" t="e">
        <f t="shared" si="3"/>
        <v>#N/A</v>
      </c>
      <c r="AM208" s="6">
        <v>14600000</v>
      </c>
      <c r="AN208" s="6">
        <v>31800000</v>
      </c>
      <c r="AO208" s="6">
        <v>52800000</v>
      </c>
    </row>
    <row r="209" spans="1:41" ht="15.75" customHeight="1" x14ac:dyDescent="0.25">
      <c r="A209" s="1">
        <v>44385</v>
      </c>
      <c r="B209" s="2">
        <f t="shared" si="0"/>
        <v>144</v>
      </c>
      <c r="C209" s="7"/>
      <c r="D209" s="2" t="e">
        <f t="shared" si="12"/>
        <v>#N/A</v>
      </c>
      <c r="E209" s="2" t="e">
        <f t="shared" si="22"/>
        <v>#N/A</v>
      </c>
      <c r="F209" s="2">
        <v>1379407.7641098499</v>
      </c>
      <c r="G209" s="2">
        <f t="shared" si="23"/>
        <v>796135.85714285716</v>
      </c>
      <c r="H209" s="2">
        <f t="shared" si="13"/>
        <v>121646868.90288697</v>
      </c>
      <c r="I209" s="7"/>
      <c r="J209" s="2" t="e">
        <f t="shared" si="14"/>
        <v>#N/A</v>
      </c>
      <c r="K209" s="2" t="e">
        <f t="shared" si="24"/>
        <v>#N/A</v>
      </c>
      <c r="L209" s="2">
        <f t="array" ref="L209">IF(COUNT($C210)=0,IF(COUNT($C209)=1,I209,SUM(L208+LOOKUP(2,1/(ISNUMBER($K$1:$K$194)),$K$1:$K$194))),I209)</f>
        <v>1096066.5714285704</v>
      </c>
      <c r="M209" s="8" t="e">
        <f t="shared" si="27"/>
        <v>#N/A</v>
      </c>
      <c r="N209" s="2" t="e">
        <f t="shared" si="15"/>
        <v>#N/A</v>
      </c>
      <c r="O209" s="2" t="e">
        <f t="shared" si="25"/>
        <v>#N/A</v>
      </c>
      <c r="P209" s="2">
        <v>1379241.166220963</v>
      </c>
      <c r="Q209" s="2">
        <f>IF(P209&gt;Graph!$G$1*1000,Graph!$G$1*1000,P209)</f>
        <v>800000</v>
      </c>
      <c r="R209" s="2">
        <f t="shared" si="16"/>
        <v>122669459.06854177</v>
      </c>
      <c r="S209" s="2">
        <f t="shared" si="17"/>
        <v>796135.85714285076</v>
      </c>
      <c r="T209" s="2">
        <f t="shared" si="18"/>
        <v>3864.1428571429569</v>
      </c>
      <c r="U209" s="2">
        <f t="shared" si="19"/>
        <v>800000</v>
      </c>
      <c r="V209" s="2">
        <f t="shared" si="28"/>
        <v>54771456.902887397</v>
      </c>
      <c r="W209" s="2">
        <f t="shared" si="20"/>
        <v>796135.85714285821</v>
      </c>
      <c r="X209" s="2">
        <f t="shared" si="6"/>
        <v>3864.1428571417928</v>
      </c>
      <c r="Y209" s="2">
        <f t="shared" si="7"/>
        <v>67898002.165654331</v>
      </c>
      <c r="Z209" s="2" t="str">
        <f t="shared" si="8"/>
        <v>HERE</v>
      </c>
      <c r="AA209" s="2">
        <f>IF(Z209="HERE",Y209,AA208+Graph!$G$1*1000)</f>
        <v>67898002.165654331</v>
      </c>
      <c r="AB209" s="2">
        <f t="shared" si="21"/>
        <v>3864.1428571343422</v>
      </c>
      <c r="AC209" s="2">
        <f t="shared" si="9"/>
        <v>54771456.902887397</v>
      </c>
      <c r="AD209" s="3">
        <f t="shared" si="10"/>
        <v>52800000</v>
      </c>
      <c r="AE209" s="2">
        <f>IF(AE207&gt;=52800000,52800000,IF(AB188=Graph!G$1*1000,AE208+Graph!G$1*1000,AC209))</f>
        <v>52800000</v>
      </c>
      <c r="AF209" s="3">
        <f t="shared" si="11"/>
        <v>52800000</v>
      </c>
      <c r="AG209" s="3">
        <f t="shared" si="26"/>
        <v>49446276.792632028</v>
      </c>
      <c r="AH209" s="3" t="e">
        <f t="shared" si="3"/>
        <v>#N/A</v>
      </c>
      <c r="AM209" s="6">
        <v>14600000</v>
      </c>
      <c r="AN209" s="6">
        <v>31800000</v>
      </c>
      <c r="AO209" s="6">
        <v>52800000</v>
      </c>
    </row>
    <row r="210" spans="1:41" ht="15.75" customHeight="1" x14ac:dyDescent="0.25">
      <c r="A210" s="1">
        <v>44386</v>
      </c>
      <c r="B210" s="2">
        <f t="shared" si="0"/>
        <v>145</v>
      </c>
      <c r="C210" s="7"/>
      <c r="D210" s="2" t="e">
        <f t="shared" si="12"/>
        <v>#N/A</v>
      </c>
      <c r="E210" s="2" t="e">
        <f t="shared" si="22"/>
        <v>#N/A</v>
      </c>
      <c r="F210" s="2">
        <v>1385729.4179451466</v>
      </c>
      <c r="G210" s="2">
        <f t="shared" si="23"/>
        <v>796135.85714285716</v>
      </c>
      <c r="H210" s="2">
        <f t="shared" si="13"/>
        <v>122443004.76002982</v>
      </c>
      <c r="I210" s="7"/>
      <c r="J210" s="2" t="e">
        <f t="shared" si="14"/>
        <v>#N/A</v>
      </c>
      <c r="K210" s="2" t="e">
        <f t="shared" si="24"/>
        <v>#N/A</v>
      </c>
      <c r="L210" s="2">
        <f t="array" ref="L210">IF(COUNT($C211)=0,IF(COUNT($C210)=1,I210,SUM(L209+LOOKUP(2,1/(ISNUMBER($K$1:$K$194)),$K$1:$K$194))),I210)</f>
        <v>1099930.7142857134</v>
      </c>
      <c r="M210" s="8" t="e">
        <f t="shared" si="27"/>
        <v>#N/A</v>
      </c>
      <c r="N210" s="2" t="e">
        <f t="shared" si="15"/>
        <v>#N/A</v>
      </c>
      <c r="O210" s="2" t="e">
        <f t="shared" si="25"/>
        <v>#N/A</v>
      </c>
      <c r="P210" s="2">
        <v>1385540.8163968921</v>
      </c>
      <c r="Q210" s="2">
        <f>IF(P210&gt;Graph!$G$1*1000,Graph!$G$1*1000,P210)</f>
        <v>800000</v>
      </c>
      <c r="R210" s="2">
        <f t="shared" si="16"/>
        <v>123469459.06854177</v>
      </c>
      <c r="S210" s="2">
        <f t="shared" si="17"/>
        <v>796135.85714285076</v>
      </c>
      <c r="T210" s="2">
        <f t="shared" si="18"/>
        <v>3864.1428571429569</v>
      </c>
      <c r="U210" s="2">
        <f t="shared" si="19"/>
        <v>800000</v>
      </c>
      <c r="V210" s="2">
        <f t="shared" si="28"/>
        <v>55567592.760030255</v>
      </c>
      <c r="W210" s="2">
        <f t="shared" si="20"/>
        <v>796135.85714285821</v>
      </c>
      <c r="X210" s="2">
        <f t="shared" si="6"/>
        <v>3864.1428571417928</v>
      </c>
      <c r="Y210" s="2">
        <f t="shared" si="7"/>
        <v>67901866.308511466</v>
      </c>
      <c r="Z210" s="2" t="str">
        <f t="shared" si="8"/>
        <v>HERE</v>
      </c>
      <c r="AA210" s="2">
        <f>IF(Z210="HERE",Y210,AA209+Graph!$G$1*1000)</f>
        <v>67901866.308511466</v>
      </c>
      <c r="AB210" s="2">
        <f t="shared" si="21"/>
        <v>3864.1428571343422</v>
      </c>
      <c r="AC210" s="2">
        <f t="shared" si="9"/>
        <v>55567592.760030255</v>
      </c>
      <c r="AD210" s="3">
        <f t="shared" si="10"/>
        <v>52800000</v>
      </c>
      <c r="AE210" s="2">
        <f>IF(AE208&gt;=52800000,52800000,IF(AB189=Graph!G$1*1000,AE209+Graph!G$1*1000,AC210))</f>
        <v>52800000</v>
      </c>
      <c r="AF210" s="3">
        <f t="shared" si="11"/>
        <v>52800000</v>
      </c>
      <c r="AG210" s="3">
        <f t="shared" si="26"/>
        <v>49482374.580893815</v>
      </c>
      <c r="AH210" s="3" t="e">
        <f t="shared" si="3"/>
        <v>#N/A</v>
      </c>
      <c r="AM210" s="6">
        <v>14600000</v>
      </c>
      <c r="AN210" s="6">
        <v>31800000</v>
      </c>
      <c r="AO210" s="6">
        <v>52800000</v>
      </c>
    </row>
    <row r="211" spans="1:41" ht="15.75" customHeight="1" x14ac:dyDescent="0.25">
      <c r="A211" s="1">
        <v>44387</v>
      </c>
      <c r="B211" s="2">
        <f t="shared" si="0"/>
        <v>146</v>
      </c>
      <c r="C211" s="7"/>
      <c r="D211" s="2" t="e">
        <f t="shared" si="12"/>
        <v>#N/A</v>
      </c>
      <c r="E211" s="2" t="e">
        <f t="shared" si="22"/>
        <v>#N/A</v>
      </c>
      <c r="F211" s="2">
        <v>1392051.0717805028</v>
      </c>
      <c r="G211" s="2">
        <f t="shared" si="23"/>
        <v>796135.85714285716</v>
      </c>
      <c r="H211" s="2">
        <f t="shared" si="13"/>
        <v>123239140.61717267</v>
      </c>
      <c r="I211" s="7"/>
      <c r="J211" s="2" t="e">
        <f t="shared" si="14"/>
        <v>#N/A</v>
      </c>
      <c r="K211" s="2" t="e">
        <f t="shared" si="24"/>
        <v>#N/A</v>
      </c>
      <c r="L211" s="2">
        <f t="array" ref="L211">IF(COUNT($C212)=0,IF(COUNT($C211)=1,I211,SUM(L210+LOOKUP(2,1/(ISNUMBER($K$1:$K$194)),$K$1:$K$194))),I211)</f>
        <v>1103794.8571428563</v>
      </c>
      <c r="M211" s="8" t="e">
        <f t="shared" si="27"/>
        <v>#N/A</v>
      </c>
      <c r="N211" s="2" t="e">
        <f t="shared" si="15"/>
        <v>#N/A</v>
      </c>
      <c r="O211" s="2" t="e">
        <f t="shared" si="25"/>
        <v>#N/A</v>
      </c>
      <c r="P211" s="2">
        <v>1391840.4665728211</v>
      </c>
      <c r="Q211" s="2">
        <f>IF(P211&gt;Graph!$G$1*1000,Graph!$G$1*1000,P211)</f>
        <v>800000</v>
      </c>
      <c r="R211" s="2">
        <f t="shared" si="16"/>
        <v>124269459.06854177</v>
      </c>
      <c r="S211" s="2">
        <f t="shared" si="17"/>
        <v>796135.85714285076</v>
      </c>
      <c r="T211" s="2">
        <f t="shared" si="18"/>
        <v>3864.1428571429569</v>
      </c>
      <c r="U211" s="2">
        <f t="shared" si="19"/>
        <v>800000</v>
      </c>
      <c r="V211" s="2">
        <f t="shared" si="28"/>
        <v>56363728.617173113</v>
      </c>
      <c r="W211" s="2">
        <f t="shared" si="20"/>
        <v>796135.85714285821</v>
      </c>
      <c r="X211" s="2">
        <f t="shared" si="6"/>
        <v>3864.1428571417928</v>
      </c>
      <c r="Y211" s="2">
        <f t="shared" si="7"/>
        <v>67905730.4513686</v>
      </c>
      <c r="Z211" s="2" t="str">
        <f t="shared" si="8"/>
        <v>HERE</v>
      </c>
      <c r="AA211" s="2">
        <f>IF(Z211="HERE",Y211,AA210+Graph!$G$1*1000)</f>
        <v>67905730.4513686</v>
      </c>
      <c r="AB211" s="2">
        <f t="shared" si="21"/>
        <v>3864.1428571343422</v>
      </c>
      <c r="AC211" s="2">
        <f t="shared" si="9"/>
        <v>56363728.617173113</v>
      </c>
      <c r="AD211" s="3">
        <f t="shared" si="10"/>
        <v>52800000</v>
      </c>
      <c r="AE211" s="2">
        <f>IF(AE209&gt;=52800000,52800000,IF(AB190=Graph!G$1*1000,AE210+Graph!G$1*1000,AC211))</f>
        <v>52800000</v>
      </c>
      <c r="AF211" s="3">
        <f t="shared" si="11"/>
        <v>52800000</v>
      </c>
      <c r="AG211" s="3">
        <f t="shared" si="26"/>
        <v>49518788.451847374</v>
      </c>
      <c r="AH211" s="3" t="e">
        <f t="shared" si="3"/>
        <v>#N/A</v>
      </c>
      <c r="AM211" s="6">
        <v>14600000</v>
      </c>
      <c r="AN211" s="6">
        <v>31800000</v>
      </c>
      <c r="AO211" s="6">
        <v>52800000</v>
      </c>
    </row>
    <row r="212" spans="1:41" ht="15.75" customHeight="1" x14ac:dyDescent="0.25">
      <c r="A212" s="1">
        <v>44388</v>
      </c>
      <c r="B212" s="2">
        <f t="shared" si="0"/>
        <v>147</v>
      </c>
      <c r="C212" s="7"/>
      <c r="D212" s="2" t="e">
        <f t="shared" si="12"/>
        <v>#N/A</v>
      </c>
      <c r="E212" s="2" t="e">
        <f t="shared" si="22"/>
        <v>#N/A</v>
      </c>
      <c r="F212" s="2">
        <v>1398372.7256157994</v>
      </c>
      <c r="G212" s="2">
        <f t="shared" si="23"/>
        <v>796135.85714285716</v>
      </c>
      <c r="H212" s="2">
        <f t="shared" si="13"/>
        <v>124035276.47431552</v>
      </c>
      <c r="I212" s="7"/>
      <c r="J212" s="2" t="e">
        <f t="shared" si="14"/>
        <v>#N/A</v>
      </c>
      <c r="K212" s="2" t="e">
        <f t="shared" si="24"/>
        <v>#N/A</v>
      </c>
      <c r="L212" s="2">
        <f t="array" ref="L212">IF(COUNT($C213)=0,IF(COUNT($C212)=1,I212,SUM(L211+LOOKUP(2,1/(ISNUMBER($K$1:$K$194)),$K$1:$K$194))),I212)</f>
        <v>1107658.9999999993</v>
      </c>
      <c r="M212" s="8" t="e">
        <f t="shared" si="27"/>
        <v>#N/A</v>
      </c>
      <c r="N212" s="2" t="e">
        <f t="shared" si="15"/>
        <v>#N/A</v>
      </c>
      <c r="O212" s="2" t="e">
        <f t="shared" si="25"/>
        <v>#N/A</v>
      </c>
      <c r="P212" s="2">
        <v>1398140.1167487502</v>
      </c>
      <c r="Q212" s="2">
        <f>IF(P212&gt;Graph!$G$1*1000,Graph!$G$1*1000,P212)</f>
        <v>800000</v>
      </c>
      <c r="R212" s="2">
        <f t="shared" si="16"/>
        <v>125069459.06854177</v>
      </c>
      <c r="S212" s="2">
        <f t="shared" si="17"/>
        <v>796135.85714285076</v>
      </c>
      <c r="T212" s="2">
        <f t="shared" si="18"/>
        <v>3864.1428571429569</v>
      </c>
      <c r="U212" s="2">
        <f t="shared" si="19"/>
        <v>800000</v>
      </c>
      <c r="V212" s="2">
        <f t="shared" si="28"/>
        <v>57159864.474315971</v>
      </c>
      <c r="W212" s="2">
        <f t="shared" si="20"/>
        <v>796135.85714285821</v>
      </c>
      <c r="X212" s="2">
        <f t="shared" si="6"/>
        <v>3864.1428571417928</v>
      </c>
      <c r="Y212" s="2">
        <f t="shared" si="7"/>
        <v>67909594.594225734</v>
      </c>
      <c r="Z212" s="2" t="str">
        <f t="shared" si="8"/>
        <v>HERE</v>
      </c>
      <c r="AA212" s="2">
        <f>IF(Z212="HERE",Y212,AA211+Graph!$G$1*1000)</f>
        <v>67909594.594225734</v>
      </c>
      <c r="AB212" s="2">
        <f t="shared" si="21"/>
        <v>3864.1428571343422</v>
      </c>
      <c r="AC212" s="2">
        <f t="shared" si="9"/>
        <v>57159864.474315971</v>
      </c>
      <c r="AD212" s="3">
        <f t="shared" si="10"/>
        <v>52800000</v>
      </c>
      <c r="AE212" s="2">
        <f>IF(AE210&gt;=52800000,52800000,IF(AB191=Graph!G$1*1000,AE211+Graph!G$1*1000,AC212))</f>
        <v>52800000</v>
      </c>
      <c r="AF212" s="3">
        <f t="shared" si="11"/>
        <v>52800000</v>
      </c>
      <c r="AG212" s="3">
        <f t="shared" si="26"/>
        <v>49555518.405492693</v>
      </c>
      <c r="AH212" s="3" t="e">
        <f t="shared" si="3"/>
        <v>#N/A</v>
      </c>
      <c r="AM212" s="6">
        <v>14600000</v>
      </c>
      <c r="AN212" s="6">
        <v>31800000</v>
      </c>
      <c r="AO212" s="6">
        <v>52800000</v>
      </c>
    </row>
    <row r="213" spans="1:41" ht="15.75" customHeight="1" x14ac:dyDescent="0.25">
      <c r="A213" s="1">
        <v>44389</v>
      </c>
      <c r="B213" s="2">
        <f t="shared" si="0"/>
        <v>148</v>
      </c>
      <c r="C213" s="7"/>
      <c r="D213" s="2" t="e">
        <f t="shared" si="12"/>
        <v>#N/A</v>
      </c>
      <c r="E213" s="2" t="e">
        <f t="shared" si="22"/>
        <v>#N/A</v>
      </c>
      <c r="F213" s="2">
        <v>1404694.3794511557</v>
      </c>
      <c r="G213" s="2">
        <f t="shared" si="23"/>
        <v>796135.85714285716</v>
      </c>
      <c r="H213" s="2">
        <f t="shared" si="13"/>
        <v>124831412.33145837</v>
      </c>
      <c r="I213" s="7"/>
      <c r="J213" s="2" t="e">
        <f t="shared" si="14"/>
        <v>#N/A</v>
      </c>
      <c r="K213" s="2" t="e">
        <f t="shared" si="24"/>
        <v>#N/A</v>
      </c>
      <c r="L213" s="2">
        <f t="array" ref="L213">IF(COUNT($C214)=0,IF(COUNT($C213)=1,I213,SUM(L212+LOOKUP(2,1/(ISNUMBER($K$1:$K$194)),$K$1:$K$194))),I213)</f>
        <v>1111523.1428571423</v>
      </c>
      <c r="M213" s="8" t="e">
        <f t="shared" si="27"/>
        <v>#N/A</v>
      </c>
      <c r="N213" s="2" t="e">
        <f t="shared" si="15"/>
        <v>#N/A</v>
      </c>
      <c r="O213" s="2" t="e">
        <f t="shared" si="25"/>
        <v>#N/A</v>
      </c>
      <c r="P213" s="2">
        <v>1404439.7669246793</v>
      </c>
      <c r="Q213" s="2">
        <f>IF(P213&gt;Graph!$G$1*1000,Graph!$G$1*1000,P213)</f>
        <v>800000</v>
      </c>
      <c r="R213" s="2">
        <f t="shared" si="16"/>
        <v>125869459.06854177</v>
      </c>
      <c r="S213" s="2">
        <f t="shared" si="17"/>
        <v>796135.85714285076</v>
      </c>
      <c r="T213" s="2">
        <f t="shared" si="18"/>
        <v>3864.1428571429569</v>
      </c>
      <c r="U213" s="2">
        <f t="shared" si="19"/>
        <v>800000</v>
      </c>
      <c r="V213" s="2">
        <f t="shared" si="28"/>
        <v>57956000.331458829</v>
      </c>
      <c r="W213" s="2">
        <f t="shared" si="20"/>
        <v>796135.85714285821</v>
      </c>
      <c r="X213" s="2">
        <f t="shared" si="6"/>
        <v>3864.1428571417928</v>
      </c>
      <c r="Y213" s="2">
        <f t="shared" si="7"/>
        <v>67913458.737082869</v>
      </c>
      <c r="Z213" s="2" t="str">
        <f t="shared" si="8"/>
        <v>HERE</v>
      </c>
      <c r="AA213" s="2">
        <f>IF(Z213="HERE",Y213,AA212+Graph!$G$1*1000)</f>
        <v>67913458.737082869</v>
      </c>
      <c r="AB213" s="2">
        <f t="shared" si="21"/>
        <v>3864.1428571343422</v>
      </c>
      <c r="AC213" s="2">
        <f t="shared" si="9"/>
        <v>57956000.331458829</v>
      </c>
      <c r="AD213" s="3">
        <f t="shared" si="10"/>
        <v>52800000</v>
      </c>
      <c r="AE213" s="2">
        <f>IF(AE211&gt;=52800000,52800000,IF(AB192=Graph!G$1*1000,AE212+Graph!G$1*1000,AC213))</f>
        <v>52800000</v>
      </c>
      <c r="AF213" s="3">
        <f t="shared" si="11"/>
        <v>52800000</v>
      </c>
      <c r="AG213" s="3">
        <f t="shared" si="26"/>
        <v>49592564.441829786</v>
      </c>
      <c r="AH213" s="3" t="e">
        <f t="shared" si="3"/>
        <v>#N/A</v>
      </c>
      <c r="AM213" s="6">
        <v>14600000</v>
      </c>
      <c r="AN213" s="6">
        <v>31800000</v>
      </c>
      <c r="AO213" s="6">
        <v>52800000</v>
      </c>
    </row>
    <row r="214" spans="1:41" ht="15.75" customHeight="1" x14ac:dyDescent="0.25">
      <c r="A214" s="1">
        <v>44390</v>
      </c>
      <c r="B214" s="2">
        <f t="shared" si="0"/>
        <v>149</v>
      </c>
      <c r="C214" s="7"/>
      <c r="D214" s="2" t="e">
        <f t="shared" si="12"/>
        <v>#N/A</v>
      </c>
      <c r="E214" s="2" t="e">
        <f t="shared" si="22"/>
        <v>#N/A</v>
      </c>
      <c r="F214" s="2">
        <v>1411016.0332864523</v>
      </c>
      <c r="G214" s="2">
        <f t="shared" si="23"/>
        <v>796135.85714285716</v>
      </c>
      <c r="H214" s="2">
        <f t="shared" si="13"/>
        <v>125627548.18860123</v>
      </c>
      <c r="I214" s="7"/>
      <c r="J214" s="2" t="e">
        <f t="shared" si="14"/>
        <v>#N/A</v>
      </c>
      <c r="K214" s="2" t="e">
        <f t="shared" si="24"/>
        <v>#N/A</v>
      </c>
      <c r="L214" s="2">
        <f t="array" ref="L214">IF(COUNT($C215)=0,IF(COUNT($C214)=1,I214,SUM(L213+LOOKUP(2,1/(ISNUMBER($K$1:$K$194)),$K$1:$K$194))),I214)</f>
        <v>1115387.2857142852</v>
      </c>
      <c r="M214" s="8" t="e">
        <f t="shared" si="27"/>
        <v>#N/A</v>
      </c>
      <c r="N214" s="2" t="e">
        <f t="shared" si="15"/>
        <v>#N/A</v>
      </c>
      <c r="O214" s="2" t="e">
        <f t="shared" si="25"/>
        <v>#N/A</v>
      </c>
      <c r="P214" s="2">
        <v>1410739.4171006083</v>
      </c>
      <c r="Q214" s="2">
        <f>IF(P214&gt;Graph!$G$1*1000,Graph!$G$1*1000,P214)</f>
        <v>800000</v>
      </c>
      <c r="R214" s="2">
        <f t="shared" si="16"/>
        <v>126669459.06854177</v>
      </c>
      <c r="S214" s="2">
        <f t="shared" si="17"/>
        <v>796135.85714285076</v>
      </c>
      <c r="T214" s="2">
        <f t="shared" si="18"/>
        <v>3864.1428571429569</v>
      </c>
      <c r="U214" s="2">
        <f t="shared" si="19"/>
        <v>800000</v>
      </c>
      <c r="V214" s="2">
        <f t="shared" si="28"/>
        <v>58752136.188601688</v>
      </c>
      <c r="W214" s="2">
        <f t="shared" si="20"/>
        <v>796135.85714285821</v>
      </c>
      <c r="X214" s="2">
        <f t="shared" si="6"/>
        <v>3864.1428571417928</v>
      </c>
      <c r="Y214" s="2">
        <f t="shared" si="7"/>
        <v>67917322.879940003</v>
      </c>
      <c r="Z214" s="2" t="str">
        <f t="shared" si="8"/>
        <v>HERE</v>
      </c>
      <c r="AA214" s="2">
        <f>IF(Z214="HERE",Y214,AA213+Graph!$G$1*1000)</f>
        <v>67917322.879940003</v>
      </c>
      <c r="AB214" s="2">
        <f t="shared" si="21"/>
        <v>3864.1428571343422</v>
      </c>
      <c r="AC214" s="2">
        <f t="shared" si="9"/>
        <v>58752136.188601688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6"/>
        <v>49629926.560858637</v>
      </c>
      <c r="AH214" s="3" t="e">
        <f t="shared" si="3"/>
        <v>#N/A</v>
      </c>
      <c r="AM214" s="6">
        <v>14600000</v>
      </c>
      <c r="AN214" s="6">
        <v>31800000</v>
      </c>
      <c r="AO214" s="6">
        <v>52800000</v>
      </c>
    </row>
    <row r="215" spans="1:41" ht="15.75" customHeight="1" x14ac:dyDescent="0.25">
      <c r="A215" s="1">
        <v>44391</v>
      </c>
      <c r="B215" s="2">
        <f t="shared" si="0"/>
        <v>150</v>
      </c>
      <c r="C215" s="7"/>
      <c r="D215" s="2" t="e">
        <f t="shared" si="12"/>
        <v>#N/A</v>
      </c>
      <c r="E215" s="2" t="e">
        <f t="shared" si="22"/>
        <v>#N/A</v>
      </c>
      <c r="F215" s="2">
        <v>1417337.6871218085</v>
      </c>
      <c r="G215" s="2">
        <f t="shared" si="23"/>
        <v>796135.85714285716</v>
      </c>
      <c r="H215" s="2">
        <f t="shared" si="13"/>
        <v>126423684.04574408</v>
      </c>
      <c r="I215" s="7"/>
      <c r="J215" s="2" t="e">
        <f t="shared" si="14"/>
        <v>#N/A</v>
      </c>
      <c r="K215" s="2" t="e">
        <f t="shared" si="24"/>
        <v>#N/A</v>
      </c>
      <c r="L215" s="2">
        <f t="array" ref="L215">IF(COUNT($C216)=0,IF(COUNT($C215)=1,I215,SUM(L214+LOOKUP(2,1/(ISNUMBER($K$1:$K$194)),$K$1:$K$194))),I215)</f>
        <v>1119251.4285714282</v>
      </c>
      <c r="M215" s="8" t="e">
        <f t="shared" si="27"/>
        <v>#N/A</v>
      </c>
      <c r="N215" s="2" t="e">
        <f t="shared" si="15"/>
        <v>#N/A</v>
      </c>
      <c r="O215" s="2" t="e">
        <f t="shared" si="25"/>
        <v>#N/A</v>
      </c>
      <c r="P215" s="2">
        <v>1417039.0672765374</v>
      </c>
      <c r="Q215" s="2">
        <f>IF(P215&gt;Graph!$G$1*1000,Graph!$G$1*1000,P215)</f>
        <v>800000</v>
      </c>
      <c r="R215" s="2">
        <f t="shared" si="16"/>
        <v>127469459.06854177</v>
      </c>
      <c r="S215" s="2">
        <f t="shared" si="17"/>
        <v>796135.85714285076</v>
      </c>
      <c r="T215" s="2">
        <f t="shared" si="18"/>
        <v>3864.1428571429569</v>
      </c>
      <c r="U215" s="2">
        <f t="shared" si="19"/>
        <v>800000</v>
      </c>
      <c r="V215" s="2">
        <f t="shared" si="28"/>
        <v>59548272.045744546</v>
      </c>
      <c r="W215" s="2">
        <f t="shared" si="20"/>
        <v>796135.85714285821</v>
      </c>
      <c r="X215" s="2">
        <f t="shared" si="6"/>
        <v>3864.1428571417928</v>
      </c>
      <c r="Y215" s="2">
        <f t="shared" si="7"/>
        <v>67921187.022797137</v>
      </c>
      <c r="Z215" s="2" t="str">
        <f t="shared" si="8"/>
        <v>HERE</v>
      </c>
      <c r="AA215" s="2">
        <f>IF(Z215="HERE",Y215,AA214+Graph!$G$1*1000)</f>
        <v>67921187.022797137</v>
      </c>
      <c r="AB215" s="2">
        <f t="shared" si="21"/>
        <v>3864.1428571343422</v>
      </c>
      <c r="AC215" s="2">
        <f t="shared" si="9"/>
        <v>59548272.045744546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6"/>
        <v>49667604.762579262</v>
      </c>
      <c r="AH215" s="3" t="e">
        <f t="shared" si="3"/>
        <v>#N/A</v>
      </c>
      <c r="AM215" s="6">
        <v>14600000</v>
      </c>
      <c r="AN215" s="6">
        <v>31800000</v>
      </c>
      <c r="AO215" s="6">
        <v>52800000</v>
      </c>
    </row>
    <row r="216" spans="1:41" ht="15.75" customHeight="1" x14ac:dyDescent="0.25">
      <c r="A216" s="1">
        <v>44392</v>
      </c>
      <c r="B216" s="2">
        <f t="shared" si="0"/>
        <v>151</v>
      </c>
      <c r="C216" s="7"/>
      <c r="D216" s="2" t="e">
        <f t="shared" si="12"/>
        <v>#N/A</v>
      </c>
      <c r="E216" s="2" t="e">
        <f t="shared" si="22"/>
        <v>#N/A</v>
      </c>
      <c r="F216" s="2">
        <v>1423659.3409571052</v>
      </c>
      <c r="G216" s="2">
        <f t="shared" si="23"/>
        <v>796135.85714285716</v>
      </c>
      <c r="H216" s="2">
        <f t="shared" si="13"/>
        <v>127219819.90288693</v>
      </c>
      <c r="I216" s="7"/>
      <c r="J216" s="2" t="e">
        <f t="shared" si="14"/>
        <v>#N/A</v>
      </c>
      <c r="K216" s="2" t="e">
        <f t="shared" si="24"/>
        <v>#N/A</v>
      </c>
      <c r="L216" s="2">
        <f t="array" ref="L216">IF(COUNT($C217)=0,IF(COUNT($C216)=1,I216,SUM(L215+LOOKUP(2,1/(ISNUMBER($K$1:$K$194)),$K$1:$K$194))),I216)</f>
        <v>1123115.5714285711</v>
      </c>
      <c r="M216" s="8" t="e">
        <f t="shared" si="27"/>
        <v>#N/A</v>
      </c>
      <c r="N216" s="2" t="e">
        <f t="shared" si="15"/>
        <v>#N/A</v>
      </c>
      <c r="O216" s="2" t="e">
        <f t="shared" si="25"/>
        <v>#N/A</v>
      </c>
      <c r="P216" s="2">
        <v>1423338.7174524665</v>
      </c>
      <c r="Q216" s="2">
        <f>IF(P216&gt;Graph!$G$1*1000,Graph!$G$1*1000,P216)</f>
        <v>800000</v>
      </c>
      <c r="R216" s="2">
        <f t="shared" si="16"/>
        <v>128269459.06854177</v>
      </c>
      <c r="S216" s="2">
        <f t="shared" si="17"/>
        <v>796135.85714285076</v>
      </c>
      <c r="T216" s="2">
        <f t="shared" si="18"/>
        <v>3864.1428571429569</v>
      </c>
      <c r="U216" s="2">
        <f t="shared" si="19"/>
        <v>800000</v>
      </c>
      <c r="V216" s="2">
        <f t="shared" si="28"/>
        <v>60344407.902887404</v>
      </c>
      <c r="W216" s="2">
        <f t="shared" si="20"/>
        <v>796135.85714285821</v>
      </c>
      <c r="X216" s="2">
        <f t="shared" si="6"/>
        <v>3864.1428571417928</v>
      </c>
      <c r="Y216" s="2">
        <f t="shared" si="7"/>
        <v>67925051.165654272</v>
      </c>
      <c r="Z216" s="2" t="str">
        <f t="shared" si="8"/>
        <v>HERE</v>
      </c>
      <c r="AA216" s="2">
        <f>IF(Z216="HERE",Y216,AA215+Graph!$G$1*1000)</f>
        <v>67925051.165654272</v>
      </c>
      <c r="AB216" s="2">
        <f t="shared" si="21"/>
        <v>3864.1428571343422</v>
      </c>
      <c r="AC216" s="2">
        <f t="shared" si="9"/>
        <v>60344407.902887404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6"/>
        <v>49705599.046991646</v>
      </c>
      <c r="AH216" s="3" t="e">
        <f t="shared" si="3"/>
        <v>#N/A</v>
      </c>
      <c r="AM216" s="6">
        <v>14600000</v>
      </c>
      <c r="AN216" s="6">
        <v>31800000</v>
      </c>
      <c r="AO216" s="6">
        <v>52800000</v>
      </c>
    </row>
    <row r="217" spans="1:41" ht="15.75" customHeight="1" x14ac:dyDescent="0.25">
      <c r="A217" s="1">
        <v>44393</v>
      </c>
      <c r="B217" s="2">
        <f t="shared" si="0"/>
        <v>152</v>
      </c>
      <c r="C217" s="7"/>
      <c r="D217" s="2" t="e">
        <f t="shared" si="12"/>
        <v>#N/A</v>
      </c>
      <c r="E217" s="2" t="e">
        <f t="shared" si="22"/>
        <v>#N/A</v>
      </c>
      <c r="F217" s="2">
        <v>1429980.9947924614</v>
      </c>
      <c r="G217" s="2">
        <f t="shared" si="23"/>
        <v>796135.85714285716</v>
      </c>
      <c r="H217" s="2">
        <f t="shared" si="13"/>
        <v>128015955.76002978</v>
      </c>
      <c r="I217" s="7"/>
      <c r="J217" s="2" t="e">
        <f t="shared" si="14"/>
        <v>#N/A</v>
      </c>
      <c r="K217" s="2" t="e">
        <f t="shared" si="24"/>
        <v>#N/A</v>
      </c>
      <c r="L217" s="2">
        <f t="array" ref="L217">IF(COUNT($C218)=0,IF(COUNT($C217)=1,I217,SUM(L216+LOOKUP(2,1/(ISNUMBER($K$1:$K$194)),$K$1:$K$194))),I217)</f>
        <v>1126979.7142857141</v>
      </c>
      <c r="M217" s="8" t="e">
        <f t="shared" si="27"/>
        <v>#N/A</v>
      </c>
      <c r="N217" s="2" t="e">
        <f t="shared" si="15"/>
        <v>#N/A</v>
      </c>
      <c r="O217" s="2" t="e">
        <f t="shared" si="25"/>
        <v>#N/A</v>
      </c>
      <c r="P217" s="2">
        <v>1429638.3676283956</v>
      </c>
      <c r="Q217" s="2">
        <f>IF(P217&gt;Graph!$G$1*1000,Graph!$G$1*1000,P217)</f>
        <v>800000</v>
      </c>
      <c r="R217" s="2">
        <f t="shared" si="16"/>
        <v>129069459.06854177</v>
      </c>
      <c r="S217" s="2">
        <f t="shared" si="17"/>
        <v>796135.85714285076</v>
      </c>
      <c r="T217" s="2">
        <f t="shared" si="18"/>
        <v>3864.1428571429569</v>
      </c>
      <c r="U217" s="2">
        <f t="shared" si="19"/>
        <v>800000</v>
      </c>
      <c r="V217" s="2">
        <f t="shared" si="28"/>
        <v>61140543.760030262</v>
      </c>
      <c r="W217" s="2">
        <f t="shared" si="20"/>
        <v>796135.85714285821</v>
      </c>
      <c r="X217" s="2">
        <f t="shared" si="6"/>
        <v>3864.1428571417928</v>
      </c>
      <c r="Y217" s="2">
        <f t="shared" si="7"/>
        <v>67928915.308511406</v>
      </c>
      <c r="Z217" s="2" t="str">
        <f t="shared" si="8"/>
        <v>HERE</v>
      </c>
      <c r="AA217" s="2">
        <f>IF(Z217="HERE",Y217,AA216+Graph!$G$1*1000)</f>
        <v>67928915.308511406</v>
      </c>
      <c r="AB217" s="2">
        <f t="shared" si="21"/>
        <v>3864.1428571343422</v>
      </c>
      <c r="AC217" s="2">
        <f t="shared" si="9"/>
        <v>61140543.760030262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6"/>
        <v>49743909.414095804</v>
      </c>
      <c r="AH217" s="3" t="e">
        <f t="shared" si="3"/>
        <v>#N/A</v>
      </c>
      <c r="AM217" s="6">
        <v>14600000</v>
      </c>
      <c r="AN217" s="6">
        <v>31800000</v>
      </c>
      <c r="AO217" s="6">
        <v>52800000</v>
      </c>
    </row>
    <row r="218" spans="1:41" ht="15.75" customHeight="1" x14ac:dyDescent="0.25">
      <c r="A218" s="1">
        <v>44394</v>
      </c>
      <c r="B218" s="2">
        <f t="shared" si="0"/>
        <v>153</v>
      </c>
      <c r="C218" s="7"/>
      <c r="D218" s="2" t="e">
        <f t="shared" si="12"/>
        <v>#N/A</v>
      </c>
      <c r="E218" s="2" t="e">
        <f t="shared" si="22"/>
        <v>#N/A</v>
      </c>
      <c r="F218" s="2">
        <v>1436302.648627758</v>
      </c>
      <c r="G218" s="2">
        <f t="shared" si="23"/>
        <v>796135.85714285716</v>
      </c>
      <c r="H218" s="2">
        <f t="shared" si="13"/>
        <v>128812091.61717263</v>
      </c>
      <c r="I218" s="7"/>
      <c r="J218" s="2" t="e">
        <f t="shared" si="14"/>
        <v>#N/A</v>
      </c>
      <c r="K218" s="2" t="e">
        <f t="shared" si="24"/>
        <v>#N/A</v>
      </c>
      <c r="L218" s="2">
        <f t="array" ref="L218">IF(COUNT($C219)=0,IF(COUNT($C218)=1,I218,SUM(L217+LOOKUP(2,1/(ISNUMBER($K$1:$K$194)),$K$1:$K$194))),I218)</f>
        <v>1130843.857142857</v>
      </c>
      <c r="M218" s="8" t="e">
        <f t="shared" si="27"/>
        <v>#N/A</v>
      </c>
      <c r="N218" s="2" t="e">
        <f t="shared" si="15"/>
        <v>#N/A</v>
      </c>
      <c r="O218" s="2" t="e">
        <f t="shared" si="25"/>
        <v>#N/A</v>
      </c>
      <c r="P218" s="2">
        <v>1435938.0178043246</v>
      </c>
      <c r="Q218" s="2">
        <f>IF(P218&gt;Graph!$G$1*1000,Graph!$G$1*1000,P218)</f>
        <v>800000</v>
      </c>
      <c r="R218" s="2">
        <f t="shared" si="16"/>
        <v>129869459.06854177</v>
      </c>
      <c r="S218" s="2">
        <f t="shared" si="17"/>
        <v>796135.85714285076</v>
      </c>
      <c r="T218" s="2">
        <f t="shared" si="18"/>
        <v>3864.1428571429569</v>
      </c>
      <c r="U218" s="2">
        <f t="shared" si="19"/>
        <v>800000</v>
      </c>
      <c r="V218" s="2">
        <f t="shared" si="28"/>
        <v>61936679.61717312</v>
      </c>
      <c r="W218" s="2">
        <f t="shared" si="20"/>
        <v>796135.85714285821</v>
      </c>
      <c r="X218" s="2">
        <f t="shared" si="6"/>
        <v>3864.1428571417928</v>
      </c>
      <c r="Y218" s="2">
        <f t="shared" si="7"/>
        <v>67932779.451368541</v>
      </c>
      <c r="Z218" s="2" t="str">
        <f t="shared" si="8"/>
        <v>HERE</v>
      </c>
      <c r="AA218" s="2">
        <f>IF(Z218="HERE",Y218,AA217+Graph!$G$1*1000)</f>
        <v>67932779.451368541</v>
      </c>
      <c r="AB218" s="2">
        <f t="shared" si="21"/>
        <v>3864.1428571343422</v>
      </c>
      <c r="AC218" s="2">
        <f t="shared" si="9"/>
        <v>61936679.61717312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6"/>
        <v>49782535.863891721</v>
      </c>
      <c r="AH218" s="3" t="e">
        <f t="shared" si="3"/>
        <v>#N/A</v>
      </c>
      <c r="AM218" s="6">
        <v>14600000</v>
      </c>
      <c r="AN218" s="6">
        <v>31800000</v>
      </c>
      <c r="AO218" s="6">
        <v>52800000</v>
      </c>
    </row>
    <row r="219" spans="1:41" ht="15.75" customHeight="1" x14ac:dyDescent="0.25">
      <c r="A219" s="1">
        <v>44395</v>
      </c>
      <c r="B219" s="2">
        <f t="shared" si="0"/>
        <v>154</v>
      </c>
      <c r="C219" s="7"/>
      <c r="D219" s="2" t="e">
        <f t="shared" si="12"/>
        <v>#N/A</v>
      </c>
      <c r="E219" s="2" t="e">
        <f t="shared" si="22"/>
        <v>#N/A</v>
      </c>
      <c r="F219" s="2">
        <v>1442624.3024631143</v>
      </c>
      <c r="G219" s="2">
        <f t="shared" si="23"/>
        <v>796135.85714285716</v>
      </c>
      <c r="H219" s="2">
        <f t="shared" si="13"/>
        <v>129608227.47431548</v>
      </c>
      <c r="I219" s="7"/>
      <c r="J219" s="2" t="e">
        <f t="shared" si="14"/>
        <v>#N/A</v>
      </c>
      <c r="K219" s="2" t="e">
        <f t="shared" si="24"/>
        <v>#N/A</v>
      </c>
      <c r="L219" s="2">
        <f t="array" ref="L219">IF(COUNT($C220)=0,IF(COUNT($C219)=1,I219,SUM(L218+LOOKUP(2,1/(ISNUMBER($K$1:$K$194)),$K$1:$K$194))),I219)</f>
        <v>1134708</v>
      </c>
      <c r="M219" s="8" t="e">
        <f t="shared" si="27"/>
        <v>#N/A</v>
      </c>
      <c r="N219" s="2" t="e">
        <f t="shared" si="15"/>
        <v>#N/A</v>
      </c>
      <c r="O219" s="2" t="e">
        <f t="shared" si="25"/>
        <v>#N/A</v>
      </c>
      <c r="P219" s="2">
        <v>1442237.6679802537</v>
      </c>
      <c r="Q219" s="2">
        <f>IF(P219&gt;Graph!$G$1*1000,Graph!$G$1*1000,P219)</f>
        <v>800000</v>
      </c>
      <c r="R219" s="2">
        <f t="shared" si="16"/>
        <v>130669459.06854177</v>
      </c>
      <c r="S219" s="2">
        <f t="shared" si="17"/>
        <v>796135.85714285076</v>
      </c>
      <c r="T219" s="2">
        <f t="shared" si="18"/>
        <v>3864.1428571429569</v>
      </c>
      <c r="U219" s="2">
        <f t="shared" si="19"/>
        <v>800000</v>
      </c>
      <c r="V219" s="2">
        <f t="shared" si="28"/>
        <v>62732815.474315979</v>
      </c>
      <c r="W219" s="2">
        <f t="shared" si="20"/>
        <v>796135.85714285821</v>
      </c>
      <c r="X219" s="2">
        <f t="shared" si="6"/>
        <v>3864.1428571417928</v>
      </c>
      <c r="Y219" s="2">
        <f t="shared" si="7"/>
        <v>67936643.594225675</v>
      </c>
      <c r="Z219" s="2" t="str">
        <f t="shared" si="8"/>
        <v>HERE</v>
      </c>
      <c r="AA219" s="2">
        <f>IF(Z219="HERE",Y219,AA218+Graph!$G$1*1000)</f>
        <v>67936643.594225675</v>
      </c>
      <c r="AB219" s="2">
        <f t="shared" si="21"/>
        <v>3864.1428571343422</v>
      </c>
      <c r="AC219" s="2">
        <f t="shared" si="9"/>
        <v>62732815.474315979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6"/>
        <v>49821478.396379411</v>
      </c>
      <c r="AH219" s="3" t="e">
        <f t="shared" si="3"/>
        <v>#N/A</v>
      </c>
      <c r="AM219" s="6">
        <v>14600000</v>
      </c>
      <c r="AN219" s="6">
        <v>31800000</v>
      </c>
      <c r="AO219" s="6">
        <v>52800000</v>
      </c>
    </row>
    <row r="220" spans="1:41" ht="15.75" customHeight="1" x14ac:dyDescent="0.25">
      <c r="A220" s="1">
        <v>44396</v>
      </c>
      <c r="B220" s="2">
        <f t="shared" si="0"/>
        <v>155</v>
      </c>
      <c r="C220" s="7"/>
      <c r="D220" s="2" t="e">
        <f t="shared" si="12"/>
        <v>#N/A</v>
      </c>
      <c r="E220" s="2" t="e">
        <f t="shared" si="22"/>
        <v>#N/A</v>
      </c>
      <c r="F220" s="2">
        <v>1448945.9562984109</v>
      </c>
      <c r="G220" s="2">
        <f t="shared" si="23"/>
        <v>796135.85714285716</v>
      </c>
      <c r="H220" s="2">
        <f t="shared" si="13"/>
        <v>130404363.33145833</v>
      </c>
      <c r="I220" s="7"/>
      <c r="J220" s="2" t="e">
        <f t="shared" si="14"/>
        <v>#N/A</v>
      </c>
      <c r="K220" s="2" t="e">
        <f t="shared" si="24"/>
        <v>#N/A</v>
      </c>
      <c r="L220" s="2">
        <f t="array" ref="L220">IF(COUNT($C221)=0,IF(COUNT($C220)=1,I220,SUM(L219+LOOKUP(2,1/(ISNUMBER($K$1:$K$194)),$K$1:$K$194))),I220)</f>
        <v>1138572.142857143</v>
      </c>
      <c r="M220" s="8" t="e">
        <f t="shared" si="27"/>
        <v>#N/A</v>
      </c>
      <c r="N220" s="2" t="e">
        <f t="shared" si="15"/>
        <v>#N/A</v>
      </c>
      <c r="O220" s="2" t="e">
        <f t="shared" si="25"/>
        <v>#N/A</v>
      </c>
      <c r="P220" s="2">
        <v>1448537.3181561828</v>
      </c>
      <c r="Q220" s="2">
        <f>IF(P220&gt;Graph!$G$1*1000,Graph!$G$1*1000,P220)</f>
        <v>800000</v>
      </c>
      <c r="R220" s="2">
        <f t="shared" si="16"/>
        <v>131469459.06854177</v>
      </c>
      <c r="S220" s="2">
        <f t="shared" si="17"/>
        <v>796135.85714285076</v>
      </c>
      <c r="T220" s="2">
        <f t="shared" si="18"/>
        <v>3864.1428571429569</v>
      </c>
      <c r="U220" s="2">
        <f t="shared" si="19"/>
        <v>800000</v>
      </c>
      <c r="V220" s="2">
        <f t="shared" si="28"/>
        <v>63528951.331458837</v>
      </c>
      <c r="W220" s="2">
        <f t="shared" si="20"/>
        <v>796135.85714285821</v>
      </c>
      <c r="X220" s="2">
        <f t="shared" si="6"/>
        <v>3864.1428571417928</v>
      </c>
      <c r="Y220" s="2">
        <f t="shared" si="7"/>
        <v>67940507.737082809</v>
      </c>
      <c r="Z220" s="2" t="str">
        <f t="shared" si="8"/>
        <v>HERE</v>
      </c>
      <c r="AA220" s="2">
        <f>IF(Z220="HERE",Y220,AA219+Graph!$G$1*1000)</f>
        <v>67940507.737082809</v>
      </c>
      <c r="AB220" s="2">
        <f t="shared" si="21"/>
        <v>3864.1428571343422</v>
      </c>
      <c r="AC220" s="2">
        <f t="shared" si="9"/>
        <v>63528951.331458837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6"/>
        <v>49860737.011558861</v>
      </c>
      <c r="AH220" s="3" t="e">
        <f t="shared" si="3"/>
        <v>#N/A</v>
      </c>
      <c r="AM220" s="6">
        <v>14600000</v>
      </c>
      <c r="AN220" s="6">
        <v>31800000</v>
      </c>
      <c r="AO220" s="6">
        <v>52800000</v>
      </c>
    </row>
    <row r="221" spans="1:41" ht="15.75" customHeight="1" x14ac:dyDescent="0.25">
      <c r="A221" s="1">
        <v>44397</v>
      </c>
      <c r="B221" s="2">
        <f t="shared" si="0"/>
        <v>156</v>
      </c>
      <c r="C221" s="7"/>
      <c r="D221" s="2" t="e">
        <f t="shared" si="12"/>
        <v>#N/A</v>
      </c>
      <c r="E221" s="2" t="e">
        <f t="shared" si="22"/>
        <v>#N/A</v>
      </c>
      <c r="F221" s="2">
        <v>1455267.6101337671</v>
      </c>
      <c r="G221" s="2">
        <f t="shared" si="23"/>
        <v>796135.85714285716</v>
      </c>
      <c r="H221" s="2">
        <f t="shared" si="13"/>
        <v>131200499.18860118</v>
      </c>
      <c r="I221" s="7"/>
      <c r="J221" s="2" t="e">
        <f t="shared" si="14"/>
        <v>#N/A</v>
      </c>
      <c r="K221" s="2" t="e">
        <f t="shared" si="24"/>
        <v>#N/A</v>
      </c>
      <c r="L221" s="2">
        <f t="array" ref="L221">IF(COUNT($C222)=0,IF(COUNT($C221)=1,I221,SUM(L220+LOOKUP(2,1/(ISNUMBER($K$1:$K$194)),$K$1:$K$194))),I221)</f>
        <v>1142436.2857142859</v>
      </c>
      <c r="M221" s="8" t="e">
        <f t="shared" si="27"/>
        <v>#N/A</v>
      </c>
      <c r="N221" s="2" t="e">
        <f t="shared" si="15"/>
        <v>#N/A</v>
      </c>
      <c r="O221" s="2" t="e">
        <f t="shared" si="25"/>
        <v>#N/A</v>
      </c>
      <c r="P221" s="2">
        <v>1454836.9683321118</v>
      </c>
      <c r="Q221" s="2">
        <f>IF(P221&gt;Graph!$G$1*1000,Graph!$G$1*1000,P221)</f>
        <v>800000</v>
      </c>
      <c r="R221" s="2">
        <f t="shared" si="16"/>
        <v>132269459.06854177</v>
      </c>
      <c r="S221" s="2">
        <f t="shared" si="17"/>
        <v>796135.85714285076</v>
      </c>
      <c r="T221" s="2">
        <f t="shared" si="18"/>
        <v>3864.1428571429569</v>
      </c>
      <c r="U221" s="2">
        <f t="shared" si="19"/>
        <v>800000</v>
      </c>
      <c r="V221" s="2">
        <f t="shared" si="28"/>
        <v>64325087.188601695</v>
      </c>
      <c r="W221" s="2">
        <f t="shared" si="20"/>
        <v>796135.85714285821</v>
      </c>
      <c r="X221" s="2">
        <f t="shared" si="6"/>
        <v>3864.1428571417928</v>
      </c>
      <c r="Y221" s="2">
        <f t="shared" si="7"/>
        <v>67944371.879939944</v>
      </c>
      <c r="Z221" s="2" t="str">
        <f t="shared" si="8"/>
        <v>HERE</v>
      </c>
      <c r="AA221" s="2">
        <f>IF(Z221="HERE",Y221,AA220+Graph!$G$1*1000)</f>
        <v>67944371.879939944</v>
      </c>
      <c r="AB221" s="2">
        <f t="shared" si="21"/>
        <v>3864.1428571343422</v>
      </c>
      <c r="AC221" s="2">
        <f t="shared" si="9"/>
        <v>64325087.188601695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6"/>
        <v>49900311.709430084</v>
      </c>
      <c r="AH221" s="3" t="e">
        <f t="shared" si="3"/>
        <v>#N/A</v>
      </c>
      <c r="AM221" s="6">
        <v>14600000</v>
      </c>
      <c r="AN221" s="6">
        <v>31800000</v>
      </c>
      <c r="AO221" s="6">
        <v>52800000</v>
      </c>
    </row>
    <row r="222" spans="1:41" ht="15.75" customHeight="1" x14ac:dyDescent="0.25">
      <c r="A222" s="1">
        <v>44398</v>
      </c>
      <c r="B222" s="2">
        <f t="shared" si="0"/>
        <v>157</v>
      </c>
      <c r="C222" s="7"/>
      <c r="D222" s="2" t="e">
        <f t="shared" si="12"/>
        <v>#N/A</v>
      </c>
      <c r="E222" s="2" t="e">
        <f t="shared" si="22"/>
        <v>#N/A</v>
      </c>
      <c r="F222" s="2">
        <v>1461589.2639690638</v>
      </c>
      <c r="G222" s="2">
        <f t="shared" si="23"/>
        <v>796135.85714285716</v>
      </c>
      <c r="H222" s="2">
        <f t="shared" si="13"/>
        <v>131996635.04574403</v>
      </c>
      <c r="I222" s="7"/>
      <c r="J222" s="2" t="e">
        <f t="shared" si="14"/>
        <v>#N/A</v>
      </c>
      <c r="K222" s="2" t="e">
        <f t="shared" si="24"/>
        <v>#N/A</v>
      </c>
      <c r="L222" s="2">
        <f t="array" ref="L222">IF(COUNT($C223)=0,IF(COUNT($C222)=1,I222,SUM(L221+LOOKUP(2,1/(ISNUMBER($K$1:$K$194)),$K$1:$K$194))),I222)</f>
        <v>1146300.4285714289</v>
      </c>
      <c r="M222" s="8" t="e">
        <f t="shared" si="27"/>
        <v>#N/A</v>
      </c>
      <c r="N222" s="2" t="e">
        <f t="shared" si="15"/>
        <v>#N/A</v>
      </c>
      <c r="O222" s="2" t="e">
        <f t="shared" si="25"/>
        <v>#N/A</v>
      </c>
      <c r="P222" s="2">
        <v>1461136.6185080409</v>
      </c>
      <c r="Q222" s="2">
        <f>IF(P222&gt;Graph!$G$1*1000,Graph!$G$1*1000,P222)</f>
        <v>800000</v>
      </c>
      <c r="R222" s="2">
        <f t="shared" si="16"/>
        <v>133069459.06854177</v>
      </c>
      <c r="S222" s="2">
        <f t="shared" si="17"/>
        <v>796135.85714285076</v>
      </c>
      <c r="T222" s="2">
        <f t="shared" si="18"/>
        <v>3864.1428571429569</v>
      </c>
      <c r="U222" s="2">
        <f t="shared" si="19"/>
        <v>800000</v>
      </c>
      <c r="V222" s="2">
        <f t="shared" si="28"/>
        <v>65121223.045744553</v>
      </c>
      <c r="W222" s="2">
        <f t="shared" si="20"/>
        <v>796135.85714285821</v>
      </c>
      <c r="X222" s="2">
        <f t="shared" si="6"/>
        <v>3864.1428571417928</v>
      </c>
      <c r="Y222" s="2">
        <f t="shared" si="7"/>
        <v>67948236.022797078</v>
      </c>
      <c r="Z222" s="2" t="str">
        <f t="shared" si="8"/>
        <v>HERE</v>
      </c>
      <c r="AA222" s="2">
        <f>IF(Z222="HERE",Y222,AA221+Graph!$G$1*1000)</f>
        <v>67948236.022797078</v>
      </c>
      <c r="AB222" s="2">
        <f t="shared" si="21"/>
        <v>3864.1428571343422</v>
      </c>
      <c r="AC222" s="2">
        <f t="shared" si="9"/>
        <v>65121223.045744553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6"/>
        <v>49940118.502287224</v>
      </c>
      <c r="AH222" s="3" t="e">
        <f t="shared" si="3"/>
        <v>#N/A</v>
      </c>
      <c r="AM222" s="6">
        <v>14600000</v>
      </c>
      <c r="AN222" s="6">
        <v>31800000</v>
      </c>
      <c r="AO222" s="6">
        <v>52800000</v>
      </c>
    </row>
    <row r="223" spans="1:41" ht="15.75" customHeight="1" x14ac:dyDescent="0.25">
      <c r="A223" s="1">
        <v>44399</v>
      </c>
      <c r="B223" s="2">
        <f t="shared" si="0"/>
        <v>158</v>
      </c>
      <c r="C223" s="7"/>
      <c r="D223" s="2" t="e">
        <f t="shared" si="12"/>
        <v>#N/A</v>
      </c>
      <c r="E223" s="2" t="e">
        <f t="shared" si="22"/>
        <v>#N/A</v>
      </c>
      <c r="F223" s="2">
        <v>1467910.91780442</v>
      </c>
      <c r="G223" s="2">
        <f t="shared" si="23"/>
        <v>796135.85714285716</v>
      </c>
      <c r="H223" s="2">
        <f t="shared" si="13"/>
        <v>132792770.90288688</v>
      </c>
      <c r="I223" s="7"/>
      <c r="J223" s="2" t="e">
        <f t="shared" si="14"/>
        <v>#N/A</v>
      </c>
      <c r="K223" s="2" t="e">
        <f t="shared" si="24"/>
        <v>#N/A</v>
      </c>
      <c r="L223" s="2">
        <f t="array" ref="L223">IF(COUNT($C224)=0,IF(COUNT($C223)=1,I223,SUM(L222+LOOKUP(2,1/(ISNUMBER($K$1:$K$194)),$K$1:$K$194))),I223)</f>
        <v>1150164.5714285718</v>
      </c>
      <c r="M223" s="8" t="e">
        <f t="shared" si="27"/>
        <v>#N/A</v>
      </c>
      <c r="N223" s="2" t="e">
        <f t="shared" si="15"/>
        <v>#N/A</v>
      </c>
      <c r="O223" s="2" t="e">
        <f t="shared" si="25"/>
        <v>#N/A</v>
      </c>
      <c r="P223" s="2">
        <v>1467436.26868397</v>
      </c>
      <c r="Q223" s="2">
        <f>IF(P223&gt;Graph!$G$1*1000,Graph!$G$1*1000,P223)</f>
        <v>800000</v>
      </c>
      <c r="R223" s="2">
        <f t="shared" si="16"/>
        <v>133869459.06854177</v>
      </c>
      <c r="S223" s="2">
        <f t="shared" si="17"/>
        <v>796135.85714285076</v>
      </c>
      <c r="T223" s="2">
        <f t="shared" si="18"/>
        <v>3864.1428571429569</v>
      </c>
      <c r="U223" s="2">
        <f t="shared" si="19"/>
        <v>800000</v>
      </c>
      <c r="V223" s="2">
        <f t="shared" si="28"/>
        <v>65917358.902887411</v>
      </c>
      <c r="W223" s="2">
        <f t="shared" si="20"/>
        <v>796135.85714285821</v>
      </c>
      <c r="X223" s="2">
        <f t="shared" si="6"/>
        <v>3864.1428571417928</v>
      </c>
      <c r="Y223" s="2">
        <f t="shared" si="7"/>
        <v>67952100.165654212</v>
      </c>
      <c r="Z223" s="2" t="str">
        <f t="shared" si="8"/>
        <v>HERE</v>
      </c>
      <c r="AA223" s="2">
        <f>IF(Z223="HERE",Y223,AA222+Graph!$G$1*1000)</f>
        <v>67952100.165654212</v>
      </c>
      <c r="AB223" s="2">
        <f t="shared" si="21"/>
        <v>3864.1428571343422</v>
      </c>
      <c r="AC223" s="2">
        <f t="shared" si="9"/>
        <v>65917358.902887411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6"/>
        <v>49979925.295144372</v>
      </c>
      <c r="AH223" s="3" t="e">
        <f t="shared" si="3"/>
        <v>#N/A</v>
      </c>
      <c r="AM223" s="6">
        <v>14600000</v>
      </c>
      <c r="AN223" s="6">
        <v>31800000</v>
      </c>
      <c r="AO223" s="6">
        <v>52800000</v>
      </c>
    </row>
    <row r="224" spans="1:41" ht="15.75" customHeight="1" x14ac:dyDescent="0.25">
      <c r="A224" s="1">
        <v>44400</v>
      </c>
      <c r="B224" s="2">
        <f t="shared" si="0"/>
        <v>159</v>
      </c>
      <c r="C224" s="7"/>
      <c r="D224" s="2" t="e">
        <f t="shared" si="12"/>
        <v>#N/A</v>
      </c>
      <c r="E224" s="2" t="e">
        <f t="shared" si="22"/>
        <v>#N/A</v>
      </c>
      <c r="F224" s="2">
        <v>1474232.5716397166</v>
      </c>
      <c r="G224" s="2">
        <f t="shared" si="23"/>
        <v>796135.85714285716</v>
      </c>
      <c r="H224" s="2">
        <f t="shared" si="13"/>
        <v>133588906.76002973</v>
      </c>
      <c r="I224" s="7"/>
      <c r="J224" s="2" t="e">
        <f t="shared" si="14"/>
        <v>#N/A</v>
      </c>
      <c r="K224" s="2" t="e">
        <f t="shared" si="24"/>
        <v>#N/A</v>
      </c>
      <c r="L224" s="2">
        <f t="array" ref="L224">IF(COUNT($C225)=0,IF(COUNT($C224)=1,I224,SUM(L223+LOOKUP(2,1/(ISNUMBER($K$1:$K$194)),$K$1:$K$194))),I224)</f>
        <v>1154028.7142857148</v>
      </c>
      <c r="M224" s="8" t="e">
        <f t="shared" si="27"/>
        <v>#N/A</v>
      </c>
      <c r="N224" s="2" t="e">
        <f t="shared" si="15"/>
        <v>#N/A</v>
      </c>
      <c r="O224" s="2" t="e">
        <f t="shared" si="25"/>
        <v>#N/A</v>
      </c>
      <c r="P224" s="2">
        <v>1473735.918859899</v>
      </c>
      <c r="Q224" s="2">
        <f>IF(P224&gt;Graph!$G$1*1000,Graph!$G$1*1000,P224)</f>
        <v>800000</v>
      </c>
      <c r="R224" s="2">
        <f t="shared" si="16"/>
        <v>134669459.06854177</v>
      </c>
      <c r="S224" s="2">
        <f t="shared" si="17"/>
        <v>796135.85714285076</v>
      </c>
      <c r="T224" s="2">
        <f t="shared" si="18"/>
        <v>3864.1428571429569</v>
      </c>
      <c r="U224" s="2">
        <f t="shared" si="19"/>
        <v>800000</v>
      </c>
      <c r="V224" s="2">
        <f t="shared" si="28"/>
        <v>66713494.76003027</v>
      </c>
      <c r="W224" s="2">
        <f t="shared" si="20"/>
        <v>796135.85714285821</v>
      </c>
      <c r="X224" s="2">
        <f t="shared" si="6"/>
        <v>3864.1428571417928</v>
      </c>
      <c r="Y224" s="2">
        <f t="shared" si="7"/>
        <v>67955964.308511347</v>
      </c>
      <c r="Z224" s="2" t="str">
        <f t="shared" si="8"/>
        <v>HERE</v>
      </c>
      <c r="AA224" s="2">
        <f>IF(Z224="HERE",Y224,AA223+Graph!$G$1*1000)</f>
        <v>67955964.308511347</v>
      </c>
      <c r="AB224" s="2">
        <f t="shared" si="21"/>
        <v>3864.1428571343422</v>
      </c>
      <c r="AC224" s="2">
        <f t="shared" si="9"/>
        <v>66713494.76003027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6"/>
        <v>50019732.088001512</v>
      </c>
      <c r="AH224" s="3" t="e">
        <f t="shared" si="3"/>
        <v>#N/A</v>
      </c>
      <c r="AM224" s="6">
        <v>14600000</v>
      </c>
      <c r="AN224" s="6">
        <v>31800000</v>
      </c>
      <c r="AO224" s="6">
        <v>52800000</v>
      </c>
    </row>
    <row r="225" spans="1:41" ht="15.75" customHeight="1" x14ac:dyDescent="0.25">
      <c r="A225" s="1">
        <v>44401</v>
      </c>
      <c r="B225" s="2">
        <f t="shared" si="0"/>
        <v>160</v>
      </c>
      <c r="C225" s="7"/>
      <c r="D225" s="2" t="e">
        <f t="shared" si="12"/>
        <v>#N/A</v>
      </c>
      <c r="E225" s="2" t="e">
        <f t="shared" si="22"/>
        <v>#N/A</v>
      </c>
      <c r="F225" s="2">
        <v>1480554.2254750729</v>
      </c>
      <c r="G225" s="2">
        <f t="shared" si="23"/>
        <v>796135.85714285716</v>
      </c>
      <c r="H225" s="2">
        <f t="shared" si="13"/>
        <v>134385042.6171726</v>
      </c>
      <c r="I225" s="7"/>
      <c r="J225" s="2" t="e">
        <f t="shared" si="14"/>
        <v>#N/A</v>
      </c>
      <c r="K225" s="2" t="e">
        <f t="shared" si="24"/>
        <v>#N/A</v>
      </c>
      <c r="L225" s="2">
        <f t="array" ref="L225">IF(COUNT($C226)=0,IF(COUNT($C225)=1,I225,SUM(L224+LOOKUP(2,1/(ISNUMBER($K$1:$K$194)),$K$1:$K$194))),I225)</f>
        <v>1157892.8571428577</v>
      </c>
      <c r="M225" s="8" t="e">
        <f t="shared" si="27"/>
        <v>#N/A</v>
      </c>
      <c r="N225" s="2" t="e">
        <f t="shared" si="15"/>
        <v>#N/A</v>
      </c>
      <c r="O225" s="2" t="e">
        <f t="shared" si="25"/>
        <v>#N/A</v>
      </c>
      <c r="P225" s="2">
        <v>1480035.5690358877</v>
      </c>
      <c r="Q225" s="2">
        <f>IF(P225&gt;Graph!$G$1*1000,Graph!$G$1*1000,P225)</f>
        <v>800000</v>
      </c>
      <c r="R225" s="2">
        <f t="shared" si="16"/>
        <v>135469459.06854177</v>
      </c>
      <c r="S225" s="2">
        <f t="shared" si="17"/>
        <v>796135.85714286566</v>
      </c>
      <c r="T225" s="2">
        <f t="shared" si="18"/>
        <v>3864.1428571429569</v>
      </c>
      <c r="U225" s="2">
        <f t="shared" si="19"/>
        <v>800000</v>
      </c>
      <c r="V225" s="2">
        <f t="shared" si="28"/>
        <v>67509630.61717312</v>
      </c>
      <c r="W225" s="2">
        <f t="shared" si="20"/>
        <v>796135.85714285076</v>
      </c>
      <c r="X225" s="2">
        <f t="shared" si="6"/>
        <v>3864.1428571492434</v>
      </c>
      <c r="Y225" s="2">
        <f t="shared" si="7"/>
        <v>67959828.451368496</v>
      </c>
      <c r="Z225" s="2" t="str">
        <f t="shared" si="8"/>
        <v>HERE</v>
      </c>
      <c r="AA225" s="2">
        <f>IF(Z225="HERE",Y225,AA224+Graph!$G$1*1000)</f>
        <v>67959828.451368496</v>
      </c>
      <c r="AB225" s="2">
        <f t="shared" si="21"/>
        <v>3864.1428571492434</v>
      </c>
      <c r="AC225" s="2">
        <f t="shared" si="9"/>
        <v>66713494.76003027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6"/>
        <v>50059538.880858652</v>
      </c>
      <c r="AH225" s="3" t="e">
        <f t="shared" si="3"/>
        <v>#N/A</v>
      </c>
      <c r="AM225" s="6">
        <v>14600000</v>
      </c>
      <c r="AN225" s="6">
        <v>31800000</v>
      </c>
      <c r="AO225" s="6">
        <v>52800000</v>
      </c>
    </row>
    <row r="226" spans="1:41" ht="15.75" customHeight="1" x14ac:dyDescent="0.25">
      <c r="A226" s="1">
        <v>44402</v>
      </c>
      <c r="B226" s="2">
        <f t="shared" si="0"/>
        <v>161</v>
      </c>
      <c r="C226" s="7"/>
      <c r="D226" s="2" t="e">
        <f t="shared" si="12"/>
        <v>#N/A</v>
      </c>
      <c r="E226" s="2" t="e">
        <f t="shared" si="22"/>
        <v>#N/A</v>
      </c>
      <c r="F226" s="2">
        <v>1486875.8793103695</v>
      </c>
      <c r="G226" s="2">
        <f t="shared" si="23"/>
        <v>796135.85714285716</v>
      </c>
      <c r="H226" s="2">
        <f t="shared" si="13"/>
        <v>135181178.47431546</v>
      </c>
      <c r="I226" s="7"/>
      <c r="J226" s="2" t="e">
        <f t="shared" si="14"/>
        <v>#N/A</v>
      </c>
      <c r="K226" s="2" t="e">
        <f t="shared" si="24"/>
        <v>#N/A</v>
      </c>
      <c r="L226" s="2">
        <f t="array" ref="L226">IF(COUNT($C227)=0,IF(COUNT($C226)=1,I226,SUM(L225+LOOKUP(2,1/(ISNUMBER($K$1:$K$194)),$K$1:$K$194))),I226)</f>
        <v>1161757.0000000007</v>
      </c>
      <c r="M226" s="8" t="e">
        <f t="shared" si="27"/>
        <v>#N/A</v>
      </c>
      <c r="N226" s="2" t="e">
        <f t="shared" si="15"/>
        <v>#N/A</v>
      </c>
      <c r="O226" s="2" t="e">
        <f t="shared" si="25"/>
        <v>#N/A</v>
      </c>
      <c r="P226" s="2">
        <v>1486335.2192118168</v>
      </c>
      <c r="Q226" s="2">
        <f>IF(P226&gt;Graph!$G$1*1000,Graph!$G$1*1000,P226)</f>
        <v>800000</v>
      </c>
      <c r="R226" s="2">
        <f t="shared" si="16"/>
        <v>136269459.06854177</v>
      </c>
      <c r="S226" s="2">
        <f t="shared" si="17"/>
        <v>796135.85714286566</v>
      </c>
      <c r="T226" s="2">
        <f t="shared" si="18"/>
        <v>3864.1428571429569</v>
      </c>
      <c r="U226" s="2">
        <f t="shared" si="19"/>
        <v>800000</v>
      </c>
      <c r="V226" s="2">
        <f t="shared" si="28"/>
        <v>68305766.474315971</v>
      </c>
      <c r="W226" s="2">
        <f t="shared" si="20"/>
        <v>796135.85714285076</v>
      </c>
      <c r="X226" s="2">
        <f t="shared" si="6"/>
        <v>3864.1428571492434</v>
      </c>
      <c r="Y226" s="2">
        <f t="shared" si="7"/>
        <v>67963692.594225645</v>
      </c>
      <c r="Z226" s="2" t="str">
        <f t="shared" si="8"/>
        <v>MEEP</v>
      </c>
      <c r="AA226" s="2">
        <f>IF(Z226="HERE",Y226,AA225+Graph!$G$1*1000)</f>
        <v>68759828.451368496</v>
      </c>
      <c r="AB226" s="2">
        <f t="shared" si="21"/>
        <v>800000</v>
      </c>
      <c r="AC226" s="2">
        <f t="shared" si="9"/>
        <v>66713494.76003027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6"/>
        <v>50099345.6737158</v>
      </c>
      <c r="AH226" s="3" t="e">
        <f t="shared" si="3"/>
        <v>#N/A</v>
      </c>
      <c r="AM226" s="6">
        <v>14600000</v>
      </c>
      <c r="AN226" s="6">
        <v>31800000</v>
      </c>
      <c r="AO226" s="6">
        <v>52800000</v>
      </c>
    </row>
    <row r="227" spans="1:41" ht="15.75" customHeight="1" x14ac:dyDescent="0.25">
      <c r="A227" s="1">
        <v>44403</v>
      </c>
      <c r="B227" s="2">
        <f t="shared" si="0"/>
        <v>162</v>
      </c>
      <c r="C227" s="7"/>
      <c r="D227" s="2" t="e">
        <f t="shared" si="12"/>
        <v>#N/A</v>
      </c>
      <c r="E227" s="2" t="e">
        <f t="shared" si="22"/>
        <v>#N/A</v>
      </c>
      <c r="F227" s="2">
        <v>1493197.5331457257</v>
      </c>
      <c r="G227" s="2">
        <f t="shared" si="23"/>
        <v>796135.85714285716</v>
      </c>
      <c r="H227" s="2">
        <f t="shared" si="13"/>
        <v>135977314.33145833</v>
      </c>
      <c r="I227" s="7"/>
      <c r="J227" s="2" t="e">
        <f t="shared" si="14"/>
        <v>#N/A</v>
      </c>
      <c r="K227" s="2" t="e">
        <f t="shared" si="24"/>
        <v>#N/A</v>
      </c>
      <c r="L227" s="2">
        <f t="array" ref="L227">IF(COUNT($C228)=0,IF(COUNT($C227)=1,I227,SUM(L226+LOOKUP(2,1/(ISNUMBER($K$1:$K$194)),$K$1:$K$194))),I227)</f>
        <v>1165621.1428571437</v>
      </c>
      <c r="M227" s="8" t="e">
        <f t="shared" si="27"/>
        <v>#N/A</v>
      </c>
      <c r="N227" s="2" t="e">
        <f t="shared" si="15"/>
        <v>#N/A</v>
      </c>
      <c r="O227" s="2" t="e">
        <f t="shared" si="25"/>
        <v>#N/A</v>
      </c>
      <c r="P227" s="2">
        <v>1492634.8693877459</v>
      </c>
      <c r="Q227" s="2">
        <f>IF(P227&gt;Graph!$G$1*1000,Graph!$G$1*1000,P227)</f>
        <v>800000</v>
      </c>
      <c r="R227" s="2">
        <f t="shared" si="16"/>
        <v>137069459.06854177</v>
      </c>
      <c r="S227" s="2">
        <f t="shared" si="17"/>
        <v>796135.85714286566</v>
      </c>
      <c r="T227" s="2">
        <f t="shared" si="18"/>
        <v>3864.1428571429569</v>
      </c>
      <c r="U227" s="2">
        <f t="shared" si="19"/>
        <v>800000</v>
      </c>
      <c r="V227" s="2">
        <f t="shared" si="28"/>
        <v>69101902.331458822</v>
      </c>
      <c r="W227" s="2">
        <f t="shared" si="20"/>
        <v>796135.85714285076</v>
      </c>
      <c r="X227" s="2">
        <f t="shared" si="6"/>
        <v>3864.1428571492434</v>
      </c>
      <c r="Y227" s="2">
        <f t="shared" si="7"/>
        <v>67967556.737082794</v>
      </c>
      <c r="Z227" s="2" t="str">
        <f t="shared" si="8"/>
        <v>MEEP</v>
      </c>
      <c r="AA227" s="2">
        <f>IF(Z227="HERE",Y227,AA226+Graph!$G$1*1000)</f>
        <v>69559828.451368496</v>
      </c>
      <c r="AB227" s="2">
        <f t="shared" si="21"/>
        <v>800000</v>
      </c>
      <c r="AC227" s="2">
        <f t="shared" si="9"/>
        <v>66713494.76003027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6"/>
        <v>50139152.46657294</v>
      </c>
      <c r="AH227" s="3" t="e">
        <f t="shared" si="3"/>
        <v>#N/A</v>
      </c>
      <c r="AM227" s="6">
        <v>14600000</v>
      </c>
      <c r="AN227" s="6">
        <v>31800000</v>
      </c>
      <c r="AO227" s="6">
        <v>52800000</v>
      </c>
    </row>
    <row r="228" spans="1:41" ht="15.75" customHeight="1" x14ac:dyDescent="0.25">
      <c r="A228" s="1">
        <v>44404</v>
      </c>
      <c r="B228" s="2">
        <f t="shared" si="0"/>
        <v>163</v>
      </c>
      <c r="C228" s="7"/>
      <c r="D228" s="2" t="e">
        <f t="shared" si="12"/>
        <v>#N/A</v>
      </c>
      <c r="E228" s="2" t="e">
        <f t="shared" si="22"/>
        <v>#N/A</v>
      </c>
      <c r="F228" s="2">
        <v>1499519.1869810224</v>
      </c>
      <c r="G228" s="2">
        <f t="shared" si="23"/>
        <v>796135.85714285716</v>
      </c>
      <c r="H228" s="2">
        <f t="shared" si="13"/>
        <v>136773450.1886012</v>
      </c>
      <c r="I228" s="7"/>
      <c r="J228" s="2" t="e">
        <f t="shared" si="14"/>
        <v>#N/A</v>
      </c>
      <c r="K228" s="2" t="e">
        <f t="shared" si="24"/>
        <v>#N/A</v>
      </c>
      <c r="L228" s="2">
        <f t="array" ref="L228">IF(COUNT($C229)=0,IF(COUNT($C228)=1,I228,SUM(L227+LOOKUP(2,1/(ISNUMBER($K$1:$K$194)),$K$1:$K$194))),I228)</f>
        <v>1169485.2857142866</v>
      </c>
      <c r="M228" s="8" t="e">
        <f t="shared" si="27"/>
        <v>#N/A</v>
      </c>
      <c r="N228" s="2" t="e">
        <f t="shared" si="15"/>
        <v>#N/A</v>
      </c>
      <c r="O228" s="2" t="e">
        <f t="shared" si="25"/>
        <v>#N/A</v>
      </c>
      <c r="P228" s="2">
        <v>1498934.5195636749</v>
      </c>
      <c r="Q228" s="2">
        <f>IF(P228&gt;Graph!$G$1*1000,Graph!$G$1*1000,P228)</f>
        <v>800000</v>
      </c>
      <c r="R228" s="2">
        <f t="shared" si="16"/>
        <v>137869459.06854177</v>
      </c>
      <c r="S228" s="2">
        <f t="shared" si="17"/>
        <v>796135.85714286566</v>
      </c>
      <c r="T228" s="2">
        <f t="shared" si="18"/>
        <v>3864.1428571429569</v>
      </c>
      <c r="U228" s="2">
        <f t="shared" si="19"/>
        <v>800000</v>
      </c>
      <c r="V228" s="2">
        <f t="shared" si="28"/>
        <v>69898038.188601673</v>
      </c>
      <c r="W228" s="2">
        <f t="shared" si="20"/>
        <v>796135.85714285076</v>
      </c>
      <c r="X228" s="2">
        <f t="shared" si="6"/>
        <v>3864.1428571492434</v>
      </c>
      <c r="Y228" s="2">
        <f t="shared" si="7"/>
        <v>67971420.879939944</v>
      </c>
      <c r="Z228" s="2" t="str">
        <f t="shared" si="8"/>
        <v>MEEP</v>
      </c>
      <c r="AA228" s="2">
        <f>IF(Z228="HERE",Y228,AA227+Graph!$G$1*1000)</f>
        <v>70359828.451368496</v>
      </c>
      <c r="AB228" s="2">
        <f t="shared" si="21"/>
        <v>800000</v>
      </c>
      <c r="AC228" s="2">
        <f t="shared" si="9"/>
        <v>66713494.76003027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6"/>
        <v>50160000</v>
      </c>
      <c r="AH228" s="3" t="e">
        <f t="shared" si="3"/>
        <v>#N/A</v>
      </c>
      <c r="AM228" s="6">
        <v>14600000</v>
      </c>
      <c r="AN228" s="6">
        <v>31800000</v>
      </c>
      <c r="AO228" s="6">
        <v>52800000</v>
      </c>
    </row>
    <row r="229" spans="1:41" ht="15.75" customHeight="1" x14ac:dyDescent="0.25">
      <c r="A229" s="1">
        <v>44405</v>
      </c>
      <c r="B229" s="2">
        <f t="shared" si="0"/>
        <v>164</v>
      </c>
      <c r="C229" s="7"/>
      <c r="D229" s="2" t="e">
        <f t="shared" si="12"/>
        <v>#N/A</v>
      </c>
      <c r="E229" s="2" t="e">
        <f t="shared" si="22"/>
        <v>#N/A</v>
      </c>
      <c r="F229" s="2">
        <v>1505840.8408163786</v>
      </c>
      <c r="G229" s="2">
        <f t="shared" si="23"/>
        <v>796135.85714285716</v>
      </c>
      <c r="H229" s="2">
        <f t="shared" si="13"/>
        <v>137569586.04574406</v>
      </c>
      <c r="I229" s="7"/>
      <c r="J229" s="2" t="e">
        <f t="shared" si="14"/>
        <v>#N/A</v>
      </c>
      <c r="K229" s="2" t="e">
        <f t="shared" si="24"/>
        <v>#N/A</v>
      </c>
      <c r="L229" s="2">
        <f t="array" ref="L229">IF(COUNT($C230)=0,IF(COUNT($C229)=1,I229,SUM(L228+LOOKUP(2,1/(ISNUMBER($K$1:$K$194)),$K$1:$K$194))),I229)</f>
        <v>1173349.4285714296</v>
      </c>
      <c r="M229" s="8" t="e">
        <f t="shared" si="27"/>
        <v>#N/A</v>
      </c>
      <c r="N229" s="2" t="e">
        <f t="shared" si="15"/>
        <v>#N/A</v>
      </c>
      <c r="O229" s="2" t="e">
        <f t="shared" si="25"/>
        <v>#N/A</v>
      </c>
      <c r="P229" s="2">
        <v>1505234.169739604</v>
      </c>
      <c r="Q229" s="2">
        <f>IF(P229&gt;Graph!$G$1*1000,Graph!$G$1*1000,P229)</f>
        <v>800000</v>
      </c>
      <c r="R229" s="2">
        <f t="shared" si="16"/>
        <v>138669459.06854177</v>
      </c>
      <c r="S229" s="2">
        <f t="shared" si="17"/>
        <v>796135.85714286566</v>
      </c>
      <c r="T229" s="2">
        <f t="shared" si="18"/>
        <v>3864.1428571429569</v>
      </c>
      <c r="U229" s="2">
        <f t="shared" si="19"/>
        <v>800000</v>
      </c>
      <c r="V229" s="2">
        <f t="shared" si="28"/>
        <v>70694174.045744523</v>
      </c>
      <c r="W229" s="2">
        <f t="shared" si="20"/>
        <v>796135.85714285076</v>
      </c>
      <c r="X229" s="2">
        <f t="shared" si="6"/>
        <v>3864.1428571492434</v>
      </c>
      <c r="Y229" s="2">
        <f t="shared" si="7"/>
        <v>67975285.022797093</v>
      </c>
      <c r="Z229" s="2" t="str">
        <f t="shared" si="8"/>
        <v>MEEP</v>
      </c>
      <c r="AA229" s="2">
        <f>IF(Z229="HERE",Y229,AA228+Graph!$G$1*1000)</f>
        <v>71159828.451368496</v>
      </c>
      <c r="AB229" s="2">
        <f t="shared" si="21"/>
        <v>800000</v>
      </c>
      <c r="AC229" s="2">
        <f t="shared" si="9"/>
        <v>66713494.76003027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6"/>
        <v>50160000</v>
      </c>
      <c r="AH229" s="3" t="e">
        <f t="shared" si="3"/>
        <v>#N/A</v>
      </c>
      <c r="AM229" s="6">
        <v>14600000</v>
      </c>
      <c r="AN229" s="6">
        <v>31800000</v>
      </c>
      <c r="AO229" s="6">
        <v>52800000</v>
      </c>
    </row>
    <row r="230" spans="1:41" ht="15.75" customHeight="1" x14ac:dyDescent="0.25">
      <c r="A230" s="1">
        <v>44406</v>
      </c>
      <c r="B230" s="2">
        <f t="shared" si="0"/>
        <v>165</v>
      </c>
      <c r="C230" s="7"/>
      <c r="D230" s="2" t="e">
        <f t="shared" si="12"/>
        <v>#N/A</v>
      </c>
      <c r="E230" s="2" t="e">
        <f t="shared" si="22"/>
        <v>#N/A</v>
      </c>
      <c r="F230" s="2">
        <v>1512162.4946516752</v>
      </c>
      <c r="G230" s="2">
        <f t="shared" si="23"/>
        <v>796135.85714285716</v>
      </c>
      <c r="H230" s="2">
        <f t="shared" si="13"/>
        <v>138365721.90288693</v>
      </c>
      <c r="I230" s="7"/>
      <c r="J230" s="2" t="e">
        <f t="shared" si="14"/>
        <v>#N/A</v>
      </c>
      <c r="K230" s="2" t="e">
        <f t="shared" si="24"/>
        <v>#N/A</v>
      </c>
      <c r="L230" s="2">
        <f t="array" ref="L230">IF(COUNT($C231)=0,IF(COUNT($C230)=1,I230,SUM(L229+LOOKUP(2,1/(ISNUMBER($K$1:$K$194)),$K$1:$K$194))),I230)</f>
        <v>1177213.5714285725</v>
      </c>
      <c r="M230" s="8" t="e">
        <f t="shared" si="27"/>
        <v>#N/A</v>
      </c>
      <c r="N230" s="2" t="e">
        <f t="shared" si="15"/>
        <v>#N/A</v>
      </c>
      <c r="O230" s="2" t="e">
        <f t="shared" si="25"/>
        <v>#N/A</v>
      </c>
      <c r="P230" s="2">
        <v>1511533.8199155331</v>
      </c>
      <c r="Q230" s="2">
        <f>IF(P230&gt;Graph!$G$1*1000,Graph!$G$1*1000,P230)</f>
        <v>800000</v>
      </c>
      <c r="R230" s="2">
        <f t="shared" si="16"/>
        <v>139469459.06854177</v>
      </c>
      <c r="S230" s="2">
        <f t="shared" si="17"/>
        <v>796135.85714286566</v>
      </c>
      <c r="T230" s="2">
        <f t="shared" si="18"/>
        <v>3864.1428571429569</v>
      </c>
      <c r="U230" s="2">
        <f t="shared" si="19"/>
        <v>800000</v>
      </c>
      <c r="V230" s="2">
        <f t="shared" si="28"/>
        <v>71490309.902887374</v>
      </c>
      <c r="W230" s="2">
        <f t="shared" si="20"/>
        <v>796135.85714285076</v>
      </c>
      <c r="X230" s="2">
        <f t="shared" si="6"/>
        <v>3864.1428571492434</v>
      </c>
      <c r="Y230" s="2">
        <f t="shared" si="7"/>
        <v>67979149.165654242</v>
      </c>
      <c r="Z230" s="2" t="str">
        <f t="shared" si="8"/>
        <v>MEEP</v>
      </c>
      <c r="AA230" s="2">
        <f>IF(Z230="HERE",Y230,AA229+Graph!$G$1*1000)</f>
        <v>71959828.451368496</v>
      </c>
      <c r="AB230" s="2">
        <f t="shared" si="21"/>
        <v>800000</v>
      </c>
      <c r="AC230" s="2">
        <f t="shared" si="9"/>
        <v>66713494.76003027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6"/>
        <v>50160000</v>
      </c>
      <c r="AH230" s="3" t="e">
        <f t="shared" si="3"/>
        <v>#N/A</v>
      </c>
      <c r="AM230" s="6">
        <v>14600000</v>
      </c>
      <c r="AN230" s="6">
        <v>31800000</v>
      </c>
      <c r="AO230" s="6">
        <v>52800000</v>
      </c>
    </row>
    <row r="231" spans="1:41" ht="15.75" customHeight="1" x14ac:dyDescent="0.25">
      <c r="A231" s="1">
        <v>44407</v>
      </c>
      <c r="B231" s="2">
        <f t="shared" si="0"/>
        <v>166</v>
      </c>
      <c r="C231" s="7"/>
      <c r="D231" s="2" t="e">
        <f t="shared" si="12"/>
        <v>#N/A</v>
      </c>
      <c r="E231" s="2" t="e">
        <f t="shared" si="22"/>
        <v>#N/A</v>
      </c>
      <c r="F231" s="2">
        <v>1518484.1484870315</v>
      </c>
      <c r="G231" s="2">
        <f t="shared" si="23"/>
        <v>796135.85714285716</v>
      </c>
      <c r="H231" s="2">
        <f t="shared" si="13"/>
        <v>139161857.76002979</v>
      </c>
      <c r="I231" s="7"/>
      <c r="J231" s="2" t="e">
        <f t="shared" si="14"/>
        <v>#N/A</v>
      </c>
      <c r="K231" s="2" t="e">
        <f t="shared" si="24"/>
        <v>#N/A</v>
      </c>
      <c r="L231" s="2">
        <f t="array" ref="L231">IF(COUNT($C232)=0,IF(COUNT($C231)=1,I231,SUM(L230+LOOKUP(2,1/(ISNUMBER($K$1:$K$194)),$K$1:$K$194))),I231)</f>
        <v>1181077.7142857155</v>
      </c>
      <c r="M231" s="8" t="e">
        <f t="shared" si="27"/>
        <v>#N/A</v>
      </c>
      <c r="N231" s="2" t="e">
        <f t="shared" si="15"/>
        <v>#N/A</v>
      </c>
      <c r="O231" s="2" t="e">
        <f t="shared" si="25"/>
        <v>#N/A</v>
      </c>
      <c r="P231" s="2">
        <v>1517833.4700914621</v>
      </c>
      <c r="Q231" s="2">
        <f>IF(P231&gt;Graph!$G$1*1000,Graph!$G$1*1000,P231)</f>
        <v>800000</v>
      </c>
      <c r="R231" s="2">
        <f t="shared" si="16"/>
        <v>140269459.06854177</v>
      </c>
      <c r="S231" s="2">
        <f t="shared" si="17"/>
        <v>796135.85714286566</v>
      </c>
      <c r="T231" s="2">
        <f t="shared" si="18"/>
        <v>3864.1428571429569</v>
      </c>
      <c r="U231" s="2">
        <f t="shared" si="19"/>
        <v>800000</v>
      </c>
      <c r="V231" s="2">
        <f t="shared" si="28"/>
        <v>72286445.760030225</v>
      </c>
      <c r="W231" s="2">
        <f t="shared" si="20"/>
        <v>796135.85714285076</v>
      </c>
      <c r="X231" s="2">
        <f t="shared" si="6"/>
        <v>3864.1428571492434</v>
      </c>
      <c r="Y231" s="2">
        <f t="shared" si="7"/>
        <v>67983013.308511391</v>
      </c>
      <c r="Z231" s="2" t="str">
        <f t="shared" si="8"/>
        <v>MEEP</v>
      </c>
      <c r="AA231" s="2">
        <f>IF(Z231="HERE",Y231,AA230+Graph!$G$1*1000)</f>
        <v>72759828.451368496</v>
      </c>
      <c r="AB231" s="2">
        <f t="shared" si="21"/>
        <v>800000</v>
      </c>
      <c r="AC231" s="2">
        <f t="shared" si="9"/>
        <v>66713494.76003027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6"/>
        <v>50160000</v>
      </c>
      <c r="AH231" s="3" t="e">
        <f t="shared" si="3"/>
        <v>#N/A</v>
      </c>
      <c r="AM231" s="6">
        <v>14600000</v>
      </c>
      <c r="AN231" s="6">
        <v>31800000</v>
      </c>
      <c r="AO231" s="6">
        <v>52800000</v>
      </c>
    </row>
    <row r="232" spans="1:41" ht="15.75" customHeight="1" x14ac:dyDescent="0.25">
      <c r="A232" s="1">
        <v>44408</v>
      </c>
      <c r="B232" s="2">
        <f t="shared" si="0"/>
        <v>167</v>
      </c>
      <c r="C232" s="7"/>
      <c r="D232" s="2" t="e">
        <f t="shared" si="12"/>
        <v>#N/A</v>
      </c>
      <c r="E232" s="2" t="e">
        <f t="shared" si="22"/>
        <v>#N/A</v>
      </c>
      <c r="F232" s="2">
        <v>1524805.8023223281</v>
      </c>
      <c r="G232" s="2">
        <f t="shared" si="23"/>
        <v>796135.85714285716</v>
      </c>
      <c r="H232" s="2">
        <f t="shared" si="13"/>
        <v>139957993.61717266</v>
      </c>
      <c r="I232" s="7"/>
      <c r="J232" s="2" t="e">
        <f t="shared" si="14"/>
        <v>#N/A</v>
      </c>
      <c r="K232" s="2" t="e">
        <f t="shared" si="24"/>
        <v>#N/A</v>
      </c>
      <c r="L232" s="2">
        <f t="array" ref="L232">IF(COUNT($C233)=0,IF(COUNT($C232)=1,I232,SUM(L231+LOOKUP(2,1/(ISNUMBER($K$1:$K$194)),$K$1:$K$194))),I232)</f>
        <v>1184941.8571428584</v>
      </c>
      <c r="M232" s="8" t="e">
        <f t="shared" si="27"/>
        <v>#N/A</v>
      </c>
      <c r="N232" s="2" t="e">
        <f t="shared" si="15"/>
        <v>#N/A</v>
      </c>
      <c r="O232" s="2" t="e">
        <f t="shared" si="25"/>
        <v>#N/A</v>
      </c>
      <c r="P232" s="2">
        <v>1524133.1202673912</v>
      </c>
      <c r="Q232" s="2">
        <f>IF(P232&gt;Graph!$G$1*1000,Graph!$G$1*1000,P232)</f>
        <v>800000</v>
      </c>
      <c r="R232" s="2">
        <f t="shared" si="16"/>
        <v>141069459.06854177</v>
      </c>
      <c r="S232" s="2">
        <f t="shared" si="17"/>
        <v>796135.85714286566</v>
      </c>
      <c r="T232" s="2">
        <f t="shared" si="18"/>
        <v>3864.1428571429569</v>
      </c>
      <c r="U232" s="2">
        <f t="shared" si="19"/>
        <v>800000</v>
      </c>
      <c r="V232" s="2">
        <f t="shared" si="28"/>
        <v>73082581.617173076</v>
      </c>
      <c r="W232" s="2">
        <f t="shared" si="20"/>
        <v>796135.85714285076</v>
      </c>
      <c r="X232" s="2">
        <f t="shared" si="6"/>
        <v>3864.1428571492434</v>
      </c>
      <c r="Y232" s="2">
        <f t="shared" si="7"/>
        <v>67986877.451368541</v>
      </c>
      <c r="Z232" s="2" t="str">
        <f t="shared" si="8"/>
        <v>MEEP</v>
      </c>
      <c r="AA232" s="2">
        <f>IF(Z232="HERE",Y232,AA231+Graph!$G$1*1000)</f>
        <v>73559828.451368496</v>
      </c>
      <c r="AB232" s="2">
        <f t="shared" si="21"/>
        <v>800000</v>
      </c>
      <c r="AC232" s="2">
        <f t="shared" si="9"/>
        <v>66713494.76003027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6"/>
        <v>50160000</v>
      </c>
      <c r="AH232" s="3" t="e">
        <f t="shared" si="3"/>
        <v>#N/A</v>
      </c>
      <c r="AM232" s="6">
        <v>14600000</v>
      </c>
      <c r="AN232" s="6">
        <v>31800000</v>
      </c>
      <c r="AO232" s="6">
        <v>52800000</v>
      </c>
    </row>
    <row r="233" spans="1:41" ht="15.75" customHeight="1" x14ac:dyDescent="0.25">
      <c r="A233" s="1">
        <v>44409</v>
      </c>
      <c r="B233" s="2">
        <f t="shared" si="0"/>
        <v>168</v>
      </c>
      <c r="C233" s="7"/>
      <c r="D233" s="2" t="e">
        <f t="shared" si="12"/>
        <v>#N/A</v>
      </c>
      <c r="E233" s="2" t="e">
        <f t="shared" si="22"/>
        <v>#N/A</v>
      </c>
      <c r="F233" s="2">
        <v>1531127.4561576843</v>
      </c>
      <c r="G233" s="2">
        <f t="shared" si="23"/>
        <v>796135.85714285716</v>
      </c>
      <c r="H233" s="2">
        <f t="shared" si="13"/>
        <v>140754129.47431552</v>
      </c>
      <c r="I233" s="7"/>
      <c r="J233" s="2" t="e">
        <f t="shared" si="14"/>
        <v>#N/A</v>
      </c>
      <c r="K233" s="2" t="e">
        <f t="shared" si="24"/>
        <v>#N/A</v>
      </c>
      <c r="L233" s="2">
        <f t="array" ref="L233">IF(COUNT($C234)=0,IF(COUNT($C233)=1,I233,SUM(L232+LOOKUP(2,1/(ISNUMBER($K$1:$K$194)),$K$1:$K$194))),I233)</f>
        <v>1188806.0000000014</v>
      </c>
      <c r="M233" s="8" t="e">
        <f t="shared" si="27"/>
        <v>#N/A</v>
      </c>
      <c r="N233" s="2" t="e">
        <f t="shared" si="15"/>
        <v>#N/A</v>
      </c>
      <c r="O233" s="2" t="e">
        <f t="shared" si="25"/>
        <v>#N/A</v>
      </c>
      <c r="P233" s="2">
        <v>1530432.7704433203</v>
      </c>
      <c r="Q233" s="2">
        <f>IF(P233&gt;Graph!$G$1*1000,Graph!$G$1*1000,P233)</f>
        <v>800000</v>
      </c>
      <c r="R233" s="2">
        <f t="shared" si="16"/>
        <v>141869459.06854177</v>
      </c>
      <c r="S233" s="2">
        <f t="shared" si="17"/>
        <v>796135.85714286566</v>
      </c>
      <c r="T233" s="2">
        <f t="shared" si="18"/>
        <v>3864.1428571429569</v>
      </c>
      <c r="U233" s="2">
        <f t="shared" si="19"/>
        <v>800000</v>
      </c>
      <c r="V233" s="2">
        <f t="shared" si="28"/>
        <v>73878717.474315926</v>
      </c>
      <c r="W233" s="2">
        <f t="shared" si="20"/>
        <v>796135.85714285076</v>
      </c>
      <c r="X233" s="2">
        <f t="shared" si="6"/>
        <v>3864.1428571492434</v>
      </c>
      <c r="Y233" s="2">
        <f t="shared" si="7"/>
        <v>67990741.59422569</v>
      </c>
      <c r="Z233" s="2" t="str">
        <f t="shared" si="8"/>
        <v>MEEP</v>
      </c>
      <c r="AA233" s="2">
        <f>IF(Z233="HERE",Y233,AA232+Graph!$G$1*1000)</f>
        <v>74359828.451368496</v>
      </c>
      <c r="AB233" s="2">
        <f t="shared" si="21"/>
        <v>800000</v>
      </c>
      <c r="AC233" s="2">
        <f t="shared" si="9"/>
        <v>66713494.76003027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6"/>
        <v>50160000</v>
      </c>
      <c r="AH233" s="3" t="e">
        <f t="shared" si="3"/>
        <v>#N/A</v>
      </c>
      <c r="AM233" s="6">
        <v>14600000</v>
      </c>
      <c r="AN233" s="6">
        <v>31800000</v>
      </c>
      <c r="AO233" s="6">
        <v>52800000</v>
      </c>
    </row>
    <row r="234" spans="1:41" ht="15.75" customHeight="1" x14ac:dyDescent="0.25">
      <c r="A234" s="1">
        <v>44410</v>
      </c>
      <c r="B234" s="2">
        <f t="shared" si="0"/>
        <v>169</v>
      </c>
      <c r="C234" s="7"/>
      <c r="D234" s="2" t="e">
        <f t="shared" si="12"/>
        <v>#N/A</v>
      </c>
      <c r="E234" s="2" t="e">
        <f t="shared" si="22"/>
        <v>#N/A</v>
      </c>
      <c r="F234" s="2">
        <v>1537449.109992981</v>
      </c>
      <c r="G234" s="2">
        <f t="shared" si="23"/>
        <v>796135.85714285716</v>
      </c>
      <c r="H234" s="2">
        <f t="shared" si="13"/>
        <v>141550265.33145839</v>
      </c>
      <c r="I234" s="7"/>
      <c r="J234" s="2" t="e">
        <f t="shared" si="14"/>
        <v>#N/A</v>
      </c>
      <c r="K234" s="2" t="e">
        <f t="shared" si="24"/>
        <v>#N/A</v>
      </c>
      <c r="L234" s="2">
        <f t="array" ref="L234">IF(COUNT($C235)=0,IF(COUNT($C234)=1,I234,SUM(L233+LOOKUP(2,1/(ISNUMBER($K$1:$K$194)),$K$1:$K$194))),I234)</f>
        <v>1192670.1428571444</v>
      </c>
      <c r="M234" s="8" t="e">
        <f t="shared" si="27"/>
        <v>#N/A</v>
      </c>
      <c r="N234" s="2" t="e">
        <f t="shared" si="15"/>
        <v>#N/A</v>
      </c>
      <c r="O234" s="2" t="e">
        <f t="shared" si="25"/>
        <v>#N/A</v>
      </c>
      <c r="P234" s="2">
        <v>1536732.4206192493</v>
      </c>
      <c r="Q234" s="2">
        <f>IF(P234&gt;Graph!$G$1*1000,Graph!$G$1*1000,P234)</f>
        <v>800000</v>
      </c>
      <c r="R234" s="2">
        <f t="shared" si="16"/>
        <v>142669459.06854177</v>
      </c>
      <c r="S234" s="2">
        <f t="shared" si="17"/>
        <v>796135.85714286566</v>
      </c>
      <c r="T234" s="2">
        <f t="shared" si="18"/>
        <v>3864.1428571429569</v>
      </c>
      <c r="U234" s="2">
        <f t="shared" si="19"/>
        <v>800000</v>
      </c>
      <c r="V234" s="2">
        <f t="shared" si="28"/>
        <v>74674853.331458777</v>
      </c>
      <c r="W234" s="2">
        <f t="shared" si="20"/>
        <v>796135.85714285076</v>
      </c>
      <c r="X234" s="2">
        <f t="shared" si="6"/>
        <v>3864.1428571492434</v>
      </c>
      <c r="Y234" s="2">
        <f t="shared" si="7"/>
        <v>67994605.737082839</v>
      </c>
      <c r="Z234" s="2" t="str">
        <f t="shared" si="8"/>
        <v>MEEP</v>
      </c>
      <c r="AA234" s="2">
        <f>IF(Z234="HERE",Y234,AA233+Graph!$G$1*1000)</f>
        <v>75159828.451368496</v>
      </c>
      <c r="AB234" s="2">
        <f t="shared" si="21"/>
        <v>800000</v>
      </c>
      <c r="AC234" s="2">
        <f t="shared" si="9"/>
        <v>66713494.76003027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6"/>
        <v>50160000</v>
      </c>
      <c r="AH234" s="3" t="e">
        <f t="shared" si="3"/>
        <v>#N/A</v>
      </c>
      <c r="AM234" s="6">
        <v>14600000</v>
      </c>
      <c r="AN234" s="6">
        <v>31800000</v>
      </c>
      <c r="AO234" s="6">
        <v>52800000</v>
      </c>
    </row>
    <row r="235" spans="1:41" ht="15.75" customHeight="1" x14ac:dyDescent="0.25">
      <c r="A235" s="1">
        <v>44411</v>
      </c>
      <c r="B235" s="2">
        <f t="shared" si="0"/>
        <v>170</v>
      </c>
      <c r="C235" s="7"/>
      <c r="D235" s="2" t="e">
        <f t="shared" si="12"/>
        <v>#N/A</v>
      </c>
      <c r="E235" s="2" t="e">
        <f t="shared" si="22"/>
        <v>#N/A</v>
      </c>
      <c r="F235" s="2">
        <v>1543770.7638283372</v>
      </c>
      <c r="G235" s="2">
        <f t="shared" si="23"/>
        <v>796135.85714285716</v>
      </c>
      <c r="H235" s="2">
        <f t="shared" si="13"/>
        <v>142346401.18860126</v>
      </c>
      <c r="I235" s="7"/>
      <c r="J235" s="2" t="e">
        <f t="shared" si="14"/>
        <v>#N/A</v>
      </c>
      <c r="K235" s="2" t="e">
        <f t="shared" si="24"/>
        <v>#N/A</v>
      </c>
      <c r="L235" s="2">
        <f t="array" ref="L235">IF(COUNT($C236)=0,IF(COUNT($C235)=1,I235,SUM(L234+LOOKUP(2,1/(ISNUMBER($K$1:$K$194)),$K$1:$K$194))),I235)</f>
        <v>1196534.2857142873</v>
      </c>
      <c r="M235" s="8" t="e">
        <f t="shared" si="27"/>
        <v>#N/A</v>
      </c>
      <c r="N235" s="2" t="e">
        <f t="shared" si="15"/>
        <v>#N/A</v>
      </c>
      <c r="O235" s="2" t="e">
        <f t="shared" si="25"/>
        <v>#N/A</v>
      </c>
      <c r="P235" s="2">
        <v>1543032.0707951784</v>
      </c>
      <c r="Q235" s="2">
        <f>IF(P235&gt;Graph!$G$1*1000,Graph!$G$1*1000,P235)</f>
        <v>800000</v>
      </c>
      <c r="R235" s="2">
        <f t="shared" si="16"/>
        <v>143469459.06854177</v>
      </c>
      <c r="S235" s="2">
        <f t="shared" si="17"/>
        <v>796135.85714286566</v>
      </c>
      <c r="T235" s="2">
        <f t="shared" si="18"/>
        <v>3864.1428571429569</v>
      </c>
      <c r="U235" s="2">
        <f t="shared" si="19"/>
        <v>800000</v>
      </c>
      <c r="V235" s="2">
        <f t="shared" si="28"/>
        <v>75470989.188601628</v>
      </c>
      <c r="W235" s="2">
        <f t="shared" si="20"/>
        <v>796135.85714285076</v>
      </c>
      <c r="X235" s="2">
        <f t="shared" si="6"/>
        <v>3864.1428571492434</v>
      </c>
      <c r="Y235" s="2">
        <f t="shared" si="7"/>
        <v>67998469.879939988</v>
      </c>
      <c r="Z235" s="2" t="str">
        <f t="shared" si="8"/>
        <v>MEEP</v>
      </c>
      <c r="AA235" s="2">
        <f>IF(Z235="HERE",Y235,AA234+Graph!$G$1*1000)</f>
        <v>75959828.451368496</v>
      </c>
      <c r="AB235" s="2">
        <f t="shared" si="21"/>
        <v>800000</v>
      </c>
      <c r="AC235" s="2">
        <f t="shared" si="9"/>
        <v>66713494.76003027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6"/>
        <v>50160000</v>
      </c>
      <c r="AH235" s="3" t="e">
        <f t="shared" si="3"/>
        <v>#N/A</v>
      </c>
      <c r="AM235" s="6">
        <v>14600000</v>
      </c>
      <c r="AN235" s="6">
        <v>31800000</v>
      </c>
      <c r="AO235" s="6">
        <v>52800000</v>
      </c>
    </row>
    <row r="236" spans="1:41" ht="15.75" customHeight="1" x14ac:dyDescent="0.25">
      <c r="A236" s="1">
        <v>44412</v>
      </c>
      <c r="B236" s="2">
        <f t="shared" si="0"/>
        <v>171</v>
      </c>
      <c r="C236" s="7"/>
      <c r="D236" s="2" t="e">
        <f t="shared" si="12"/>
        <v>#N/A</v>
      </c>
      <c r="E236" s="2" t="e">
        <f t="shared" si="22"/>
        <v>#N/A</v>
      </c>
      <c r="F236" s="2">
        <v>1550092.4176636338</v>
      </c>
      <c r="G236" s="2">
        <f t="shared" si="23"/>
        <v>796135.85714285716</v>
      </c>
      <c r="H236" s="2">
        <f t="shared" si="13"/>
        <v>143142537.04574412</v>
      </c>
      <c r="I236" s="7"/>
      <c r="J236" s="2" t="e">
        <f t="shared" si="14"/>
        <v>#N/A</v>
      </c>
      <c r="K236" s="2" t="e">
        <f t="shared" si="24"/>
        <v>#N/A</v>
      </c>
      <c r="L236" s="2">
        <f t="array" ref="L236">IF(COUNT($C237)=0,IF(COUNT($C236)=1,I236,SUM(L235+LOOKUP(2,1/(ISNUMBER($K$1:$K$194)),$K$1:$K$194))),I236)</f>
        <v>1200398.4285714303</v>
      </c>
      <c r="M236" s="8" t="e">
        <f t="shared" si="27"/>
        <v>#N/A</v>
      </c>
      <c r="N236" s="2" t="e">
        <f t="shared" si="15"/>
        <v>#N/A</v>
      </c>
      <c r="O236" s="2" t="e">
        <f t="shared" si="25"/>
        <v>#N/A</v>
      </c>
      <c r="P236" s="2">
        <v>1549331.7209711075</v>
      </c>
      <c r="Q236" s="2">
        <f>IF(P236&gt;Graph!$G$1*1000,Graph!$G$1*1000,P236)</f>
        <v>800000</v>
      </c>
      <c r="R236" s="2">
        <f t="shared" si="16"/>
        <v>144269459.06854177</v>
      </c>
      <c r="S236" s="2">
        <f t="shared" si="17"/>
        <v>796135.85714286566</v>
      </c>
      <c r="T236" s="2">
        <f t="shared" si="18"/>
        <v>3864.1428571429569</v>
      </c>
      <c r="U236" s="2">
        <f t="shared" si="19"/>
        <v>800000</v>
      </c>
      <c r="V236" s="2">
        <f t="shared" si="28"/>
        <v>76267125.045744479</v>
      </c>
      <c r="W236" s="2">
        <f t="shared" si="20"/>
        <v>796135.85714285076</v>
      </c>
      <c r="X236" s="2">
        <f t="shared" si="6"/>
        <v>3864.1428571492434</v>
      </c>
      <c r="Y236" s="2">
        <f t="shared" si="7"/>
        <v>68002334.022797137</v>
      </c>
      <c r="Z236" s="2" t="str">
        <f t="shared" si="8"/>
        <v>MEEP</v>
      </c>
      <c r="AA236" s="2">
        <f>IF(Z236="HERE",Y236,AA235+Graph!$G$1*1000)</f>
        <v>76759828.451368496</v>
      </c>
      <c r="AB236" s="2">
        <f t="shared" si="21"/>
        <v>800000</v>
      </c>
      <c r="AC236" s="2">
        <f t="shared" si="9"/>
        <v>66713494.76003027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6"/>
        <v>50160000</v>
      </c>
      <c r="AH236" s="3" t="e">
        <f t="shared" si="3"/>
        <v>#N/A</v>
      </c>
      <c r="AM236" s="6">
        <v>14600000</v>
      </c>
      <c r="AN236" s="6">
        <v>31800000</v>
      </c>
      <c r="AO236" s="6">
        <v>52800000</v>
      </c>
    </row>
    <row r="237" spans="1:41" ht="15.75" customHeight="1" x14ac:dyDescent="0.25">
      <c r="A237" s="1">
        <v>44413</v>
      </c>
      <c r="B237" s="2">
        <f t="shared" si="0"/>
        <v>172</v>
      </c>
      <c r="C237" s="7"/>
      <c r="D237" s="2" t="e">
        <f t="shared" si="12"/>
        <v>#N/A</v>
      </c>
      <c r="E237" s="2" t="e">
        <f t="shared" si="22"/>
        <v>#N/A</v>
      </c>
      <c r="F237" s="2">
        <v>1556414.0714989901</v>
      </c>
      <c r="G237" s="2">
        <f t="shared" si="23"/>
        <v>796135.85714285716</v>
      </c>
      <c r="H237" s="2">
        <f t="shared" si="13"/>
        <v>143938672.90288699</v>
      </c>
      <c r="I237" s="7"/>
      <c r="J237" s="2" t="e">
        <f t="shared" si="14"/>
        <v>#N/A</v>
      </c>
      <c r="K237" s="2" t="e">
        <f t="shared" si="24"/>
        <v>#N/A</v>
      </c>
      <c r="L237" s="2">
        <f t="array" ref="L237">IF(COUNT($C238)=0,IF(COUNT($C237)=1,I237,SUM(L236+LOOKUP(2,1/(ISNUMBER($K$1:$K$194)),$K$1:$K$194))),I237)</f>
        <v>1204262.5714285732</v>
      </c>
      <c r="M237" s="8" t="e">
        <f t="shared" si="27"/>
        <v>#N/A</v>
      </c>
      <c r="N237" s="2" t="e">
        <f t="shared" si="15"/>
        <v>#N/A</v>
      </c>
      <c r="O237" s="2" t="e">
        <f t="shared" si="25"/>
        <v>#N/A</v>
      </c>
      <c r="P237" s="2">
        <v>1555631.3711470366</v>
      </c>
      <c r="Q237" s="2">
        <f>IF(P237&gt;Graph!$G$1*1000,Graph!$G$1*1000,P237)</f>
        <v>800000</v>
      </c>
      <c r="R237" s="2">
        <f t="shared" si="16"/>
        <v>145069459.06854177</v>
      </c>
      <c r="S237" s="2">
        <f t="shared" si="17"/>
        <v>796135.85714286566</v>
      </c>
      <c r="T237" s="2">
        <f t="shared" si="18"/>
        <v>3864.1428571429569</v>
      </c>
      <c r="U237" s="2">
        <f t="shared" si="19"/>
        <v>800000</v>
      </c>
      <c r="V237" s="2">
        <f t="shared" si="28"/>
        <v>77063260.902887329</v>
      </c>
      <c r="W237" s="2">
        <f t="shared" si="20"/>
        <v>796135.85714285076</v>
      </c>
      <c r="X237" s="2">
        <f t="shared" si="6"/>
        <v>3864.1428571492434</v>
      </c>
      <c r="Y237" s="2">
        <f t="shared" si="7"/>
        <v>68006198.165654287</v>
      </c>
      <c r="Z237" s="2" t="str">
        <f t="shared" si="8"/>
        <v>MEEP</v>
      </c>
      <c r="AA237" s="2">
        <f>IF(Z237="HERE",Y237,AA236+Graph!$G$1*1000)</f>
        <v>77559828.451368496</v>
      </c>
      <c r="AB237" s="2">
        <f t="shared" si="21"/>
        <v>800000</v>
      </c>
      <c r="AC237" s="2">
        <f t="shared" si="9"/>
        <v>66713494.76003027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6"/>
        <v>50160000</v>
      </c>
      <c r="AH237" s="3" t="e">
        <f t="shared" si="3"/>
        <v>#N/A</v>
      </c>
      <c r="AM237" s="6">
        <v>14600000</v>
      </c>
      <c r="AN237" s="6">
        <v>31800000</v>
      </c>
      <c r="AO237" s="6">
        <v>52800000</v>
      </c>
    </row>
    <row r="238" spans="1:41" ht="15.75" customHeight="1" x14ac:dyDescent="0.25">
      <c r="A238" s="1">
        <v>44414</v>
      </c>
      <c r="B238" s="2">
        <f t="shared" si="0"/>
        <v>173</v>
      </c>
      <c r="C238" s="7"/>
      <c r="D238" s="2" t="e">
        <f t="shared" si="12"/>
        <v>#N/A</v>
      </c>
      <c r="E238" s="2" t="e">
        <f t="shared" si="22"/>
        <v>#N/A</v>
      </c>
      <c r="F238" s="2">
        <v>1562735.7253342867</v>
      </c>
      <c r="G238" s="2">
        <f t="shared" si="23"/>
        <v>796135.85714285716</v>
      </c>
      <c r="H238" s="2">
        <f t="shared" si="13"/>
        <v>144734808.76002985</v>
      </c>
      <c r="I238" s="7"/>
      <c r="J238" s="2" t="e">
        <f t="shared" si="14"/>
        <v>#N/A</v>
      </c>
      <c r="K238" s="2" t="e">
        <f t="shared" si="24"/>
        <v>#N/A</v>
      </c>
      <c r="L238" s="2">
        <f t="array" ref="L238">IF(COUNT($C239)=0,IF(COUNT($C238)=1,I238,SUM(L237+LOOKUP(2,1/(ISNUMBER($K$1:$K$194)),$K$1:$K$194))),I238)</f>
        <v>1208126.7142857162</v>
      </c>
      <c r="M238" s="8" t="e">
        <f t="shared" si="27"/>
        <v>#N/A</v>
      </c>
      <c r="N238" s="2" t="e">
        <f t="shared" si="15"/>
        <v>#N/A</v>
      </c>
      <c r="O238" s="2" t="e">
        <f t="shared" si="25"/>
        <v>#N/A</v>
      </c>
      <c r="P238" s="2">
        <v>1561931.0213229656</v>
      </c>
      <c r="Q238" s="2">
        <f>IF(P238&gt;Graph!$G$1*1000,Graph!$G$1*1000,P238)</f>
        <v>800000</v>
      </c>
      <c r="R238" s="2">
        <f t="shared" si="16"/>
        <v>145869459.06854177</v>
      </c>
      <c r="S238" s="2">
        <f t="shared" si="17"/>
        <v>796135.85714286566</v>
      </c>
      <c r="T238" s="2">
        <f t="shared" si="18"/>
        <v>3864.1428571429569</v>
      </c>
      <c r="U238" s="2">
        <f t="shared" si="19"/>
        <v>800000</v>
      </c>
      <c r="V238" s="2">
        <f t="shared" si="28"/>
        <v>77859396.76003018</v>
      </c>
      <c r="W238" s="2">
        <f t="shared" si="20"/>
        <v>796135.85714285076</v>
      </c>
      <c r="X238" s="2">
        <f t="shared" si="6"/>
        <v>3864.1428571492434</v>
      </c>
      <c r="Y238" s="2">
        <f t="shared" si="7"/>
        <v>68010062.308511436</v>
      </c>
      <c r="Z238" s="2" t="str">
        <f t="shared" si="8"/>
        <v>MEEP</v>
      </c>
      <c r="AA238" s="2">
        <f>IF(Z238="HERE",Y238,AA237+Graph!$G$1*1000)</f>
        <v>78359828.451368496</v>
      </c>
      <c r="AB238" s="2">
        <f t="shared" si="21"/>
        <v>800000</v>
      </c>
      <c r="AC238" s="2">
        <f t="shared" si="9"/>
        <v>66713494.76003027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6"/>
        <v>50160000</v>
      </c>
      <c r="AH238" s="3" t="e">
        <f t="shared" si="3"/>
        <v>#N/A</v>
      </c>
      <c r="AM238" s="6">
        <v>14600000</v>
      </c>
      <c r="AN238" s="6">
        <v>31800000</v>
      </c>
      <c r="AO238" s="6">
        <v>52800000</v>
      </c>
    </row>
    <row r="239" spans="1:41" ht="15.75" customHeight="1" x14ac:dyDescent="0.25">
      <c r="A239" s="1">
        <v>44415</v>
      </c>
      <c r="B239" s="2">
        <f t="shared" si="0"/>
        <v>174</v>
      </c>
      <c r="C239" s="7"/>
      <c r="D239" s="2" t="e">
        <f t="shared" si="12"/>
        <v>#N/A</v>
      </c>
      <c r="E239" s="2" t="e">
        <f t="shared" si="22"/>
        <v>#N/A</v>
      </c>
      <c r="F239" s="2">
        <v>1569057.3791696429</v>
      </c>
      <c r="G239" s="2">
        <f t="shared" si="23"/>
        <v>796135.85714285716</v>
      </c>
      <c r="H239" s="2">
        <f t="shared" si="13"/>
        <v>145530944.61717272</v>
      </c>
      <c r="I239" s="7"/>
      <c r="J239" s="2" t="e">
        <f t="shared" si="14"/>
        <v>#N/A</v>
      </c>
      <c r="K239" s="2" t="e">
        <f t="shared" si="24"/>
        <v>#N/A</v>
      </c>
      <c r="L239" s="2">
        <f t="array" ref="L239">IF(COUNT($C240)=0,IF(COUNT($C239)=1,I239,SUM(L238+LOOKUP(2,1/(ISNUMBER($K$1:$K$194)),$K$1:$K$194))),I239)</f>
        <v>1211990.8571428591</v>
      </c>
      <c r="M239" s="8" t="e">
        <f t="shared" si="27"/>
        <v>#N/A</v>
      </c>
      <c r="N239" s="2" t="e">
        <f t="shared" si="15"/>
        <v>#N/A</v>
      </c>
      <c r="O239" s="2" t="e">
        <f t="shared" si="25"/>
        <v>#N/A</v>
      </c>
      <c r="P239" s="2">
        <v>1568230.6714988947</v>
      </c>
      <c r="Q239" s="2">
        <f>IF(P239&gt;Graph!$G$1*1000,Graph!$G$1*1000,P239)</f>
        <v>800000</v>
      </c>
      <c r="R239" s="2">
        <f t="shared" si="16"/>
        <v>146669459.06854177</v>
      </c>
      <c r="S239" s="2">
        <f t="shared" si="17"/>
        <v>796135.85714286566</v>
      </c>
      <c r="T239" s="2">
        <f t="shared" si="18"/>
        <v>3864.1428571429569</v>
      </c>
      <c r="U239" s="2">
        <f t="shared" si="19"/>
        <v>800000</v>
      </c>
      <c r="V239" s="2">
        <f t="shared" si="28"/>
        <v>78655532.617173031</v>
      </c>
      <c r="W239" s="2">
        <f t="shared" si="20"/>
        <v>796135.85714285076</v>
      </c>
      <c r="X239" s="2">
        <f t="shared" si="6"/>
        <v>3864.1428571492434</v>
      </c>
      <c r="Y239" s="2">
        <f t="shared" si="7"/>
        <v>68013926.451368585</v>
      </c>
      <c r="Z239" s="2" t="str">
        <f t="shared" si="8"/>
        <v>MEEP</v>
      </c>
      <c r="AA239" s="2">
        <f>IF(Z239="HERE",Y239,AA238+Graph!$G$1*1000)</f>
        <v>79159828.451368496</v>
      </c>
      <c r="AB239" s="2">
        <f t="shared" si="21"/>
        <v>800000</v>
      </c>
      <c r="AC239" s="2">
        <f t="shared" si="9"/>
        <v>66713494.76003027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6"/>
        <v>50160000</v>
      </c>
      <c r="AH239" s="3" t="e">
        <f t="shared" si="3"/>
        <v>#N/A</v>
      </c>
      <c r="AM239" s="6">
        <v>14600000</v>
      </c>
      <c r="AN239" s="6">
        <v>31800000</v>
      </c>
      <c r="AO239" s="6">
        <v>52800000</v>
      </c>
    </row>
    <row r="240" spans="1:41" ht="15.75" customHeight="1" x14ac:dyDescent="0.25">
      <c r="A240" s="1">
        <v>44416</v>
      </c>
      <c r="B240" s="2">
        <f t="shared" si="0"/>
        <v>175</v>
      </c>
      <c r="C240" s="7"/>
      <c r="D240" s="2" t="e">
        <f t="shared" si="12"/>
        <v>#N/A</v>
      </c>
      <c r="E240" s="2" t="e">
        <f t="shared" si="22"/>
        <v>#N/A</v>
      </c>
      <c r="F240" s="2">
        <v>1575379.0330049396</v>
      </c>
      <c r="G240" s="2">
        <f t="shared" si="23"/>
        <v>796135.85714285716</v>
      </c>
      <c r="H240" s="2">
        <f t="shared" si="13"/>
        <v>146327080.47431558</v>
      </c>
      <c r="I240" s="7"/>
      <c r="J240" s="2" t="e">
        <f t="shared" si="14"/>
        <v>#N/A</v>
      </c>
      <c r="K240" s="2" t="e">
        <f t="shared" si="24"/>
        <v>#N/A</v>
      </c>
      <c r="L240" s="2">
        <f t="array" ref="L240">IF(COUNT($C241)=0,IF(COUNT($C240)=1,I240,SUM(L239+LOOKUP(2,1/(ISNUMBER($K$1:$K$194)),$K$1:$K$194))),I240)</f>
        <v>1215855.0000000021</v>
      </c>
      <c r="M240" s="8" t="e">
        <f t="shared" si="27"/>
        <v>#N/A</v>
      </c>
      <c r="N240" s="2" t="e">
        <f t="shared" si="15"/>
        <v>#N/A</v>
      </c>
      <c r="O240" s="2" t="e">
        <f t="shared" si="25"/>
        <v>#N/A</v>
      </c>
      <c r="P240" s="2">
        <v>1574530.3216748238</v>
      </c>
      <c r="Q240" s="2">
        <f>IF(P240&gt;Graph!$G$1*1000,Graph!$G$1*1000,P240)</f>
        <v>800000</v>
      </c>
      <c r="R240" s="2">
        <f t="shared" si="16"/>
        <v>147469459.06854177</v>
      </c>
      <c r="S240" s="2">
        <f t="shared" si="17"/>
        <v>796135.85714286566</v>
      </c>
      <c r="T240" s="2">
        <f t="shared" si="18"/>
        <v>3864.1428571429569</v>
      </c>
      <c r="U240" s="2">
        <f t="shared" si="19"/>
        <v>800000</v>
      </c>
      <c r="V240" s="2">
        <f t="shared" si="28"/>
        <v>79451668.474315882</v>
      </c>
      <c r="W240" s="2">
        <f t="shared" si="20"/>
        <v>796135.85714285076</v>
      </c>
      <c r="X240" s="2">
        <f t="shared" si="6"/>
        <v>3864.1428571492434</v>
      </c>
      <c r="Y240" s="2">
        <f t="shared" si="7"/>
        <v>68017790.594225734</v>
      </c>
      <c r="Z240" s="2" t="str">
        <f t="shared" si="8"/>
        <v>MEEP</v>
      </c>
      <c r="AA240" s="2">
        <f>IF(Z240="HERE",Y240,AA239+Graph!$G$1*1000)</f>
        <v>79959828.451368496</v>
      </c>
      <c r="AB240" s="2">
        <f t="shared" si="21"/>
        <v>800000</v>
      </c>
      <c r="AC240" s="2">
        <f t="shared" si="9"/>
        <v>66713494.76003027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6"/>
        <v>50160000</v>
      </c>
      <c r="AH240" s="3" t="e">
        <f t="shared" si="3"/>
        <v>#N/A</v>
      </c>
      <c r="AM240" s="6">
        <v>14600000</v>
      </c>
      <c r="AN240" s="6">
        <v>31800000</v>
      </c>
      <c r="AO240" s="6">
        <v>52800000</v>
      </c>
    </row>
    <row r="241" spans="1:41" ht="15.75" customHeight="1" x14ac:dyDescent="0.25">
      <c r="A241" s="1">
        <v>44417</v>
      </c>
      <c r="B241" s="2">
        <f t="shared" si="0"/>
        <v>176</v>
      </c>
      <c r="C241" s="7"/>
      <c r="D241" s="2" t="e">
        <f t="shared" si="12"/>
        <v>#N/A</v>
      </c>
      <c r="E241" s="2" t="e">
        <f t="shared" si="22"/>
        <v>#N/A</v>
      </c>
      <c r="F241" s="2">
        <v>1581700.6868402958</v>
      </c>
      <c r="G241" s="2">
        <f t="shared" si="23"/>
        <v>796135.85714285716</v>
      </c>
      <c r="H241" s="2">
        <f t="shared" si="13"/>
        <v>147123216.33145845</v>
      </c>
      <c r="I241" s="7"/>
      <c r="J241" s="2" t="e">
        <f t="shared" si="14"/>
        <v>#N/A</v>
      </c>
      <c r="K241" s="2" t="e">
        <f t="shared" si="24"/>
        <v>#N/A</v>
      </c>
      <c r="L241" s="2">
        <f t="array" ref="L241">IF(COUNT($C242)=0,IF(COUNT($C241)=1,I241,SUM(L240+LOOKUP(2,1/(ISNUMBER($K$1:$K$194)),$K$1:$K$194))),I241)</f>
        <v>1219719.1428571451</v>
      </c>
      <c r="M241" s="8" t="e">
        <f t="shared" si="27"/>
        <v>#N/A</v>
      </c>
      <c r="N241" s="2" t="e">
        <f t="shared" si="15"/>
        <v>#N/A</v>
      </c>
      <c r="O241" s="2" t="e">
        <f t="shared" si="25"/>
        <v>#N/A</v>
      </c>
      <c r="P241" s="2">
        <v>1580829.9718507528</v>
      </c>
      <c r="Q241" s="2">
        <f>IF(P241&gt;Graph!$G$1*1000,Graph!$G$1*1000,P241)</f>
        <v>800000</v>
      </c>
      <c r="R241" s="2">
        <f t="shared" si="16"/>
        <v>148269459.06854177</v>
      </c>
      <c r="S241" s="2">
        <f t="shared" si="17"/>
        <v>796135.85714286566</v>
      </c>
      <c r="T241" s="2">
        <f t="shared" si="18"/>
        <v>3864.1428571429569</v>
      </c>
      <c r="U241" s="2">
        <f t="shared" si="19"/>
        <v>800000</v>
      </c>
      <c r="V241" s="2">
        <f t="shared" si="28"/>
        <v>80247804.331458732</v>
      </c>
      <c r="W241" s="2">
        <f t="shared" si="20"/>
        <v>796135.85714285076</v>
      </c>
      <c r="X241" s="2">
        <f t="shared" si="6"/>
        <v>3864.1428571492434</v>
      </c>
      <c r="Y241" s="2">
        <f t="shared" si="7"/>
        <v>68021654.737082884</v>
      </c>
      <c r="Z241" s="2" t="str">
        <f t="shared" si="8"/>
        <v>MEEP</v>
      </c>
      <c r="AA241" s="2">
        <f>IF(Z241="HERE",Y241,AA240+Graph!$G$1*1000)</f>
        <v>80759828.451368496</v>
      </c>
      <c r="AB241" s="2">
        <f t="shared" si="21"/>
        <v>800000</v>
      </c>
      <c r="AC241" s="2">
        <f t="shared" si="9"/>
        <v>66713494.76003027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6"/>
        <v>50160000</v>
      </c>
      <c r="AH241" s="3" t="e">
        <f t="shared" si="3"/>
        <v>#N/A</v>
      </c>
      <c r="AM241" s="6">
        <v>14600000</v>
      </c>
      <c r="AN241" s="6">
        <v>31800000</v>
      </c>
      <c r="AO241" s="6">
        <v>52800000</v>
      </c>
    </row>
    <row r="242" spans="1:41" ht="15.75" customHeight="1" x14ac:dyDescent="0.25">
      <c r="A242" s="1">
        <v>44418</v>
      </c>
      <c r="B242" s="2">
        <f t="shared" si="0"/>
        <v>177</v>
      </c>
      <c r="C242" s="7"/>
      <c r="D242" s="2" t="e">
        <f t="shared" si="12"/>
        <v>#N/A</v>
      </c>
      <c r="E242" s="2" t="e">
        <f t="shared" si="22"/>
        <v>#N/A</v>
      </c>
      <c r="F242" s="2">
        <v>1588022.3406755924</v>
      </c>
      <c r="G242" s="2">
        <f t="shared" si="23"/>
        <v>796135.85714285716</v>
      </c>
      <c r="H242" s="2">
        <f t="shared" si="13"/>
        <v>147919352.18860132</v>
      </c>
      <c r="I242" s="7"/>
      <c r="J242" s="2" t="e">
        <f t="shared" si="14"/>
        <v>#N/A</v>
      </c>
      <c r="K242" s="2" t="e">
        <f t="shared" si="24"/>
        <v>#N/A</v>
      </c>
      <c r="L242" s="2">
        <f t="array" ref="L242">IF(COUNT($C243)=0,IF(COUNT($C242)=1,I242,SUM(L241+LOOKUP(2,1/(ISNUMBER($K$1:$K$194)),$K$1:$K$194))),I242)</f>
        <v>1223583.285714288</v>
      </c>
      <c r="M242" s="8" t="e">
        <f t="shared" si="27"/>
        <v>#N/A</v>
      </c>
      <c r="N242" s="2" t="e">
        <f t="shared" si="15"/>
        <v>#N/A</v>
      </c>
      <c r="O242" s="2" t="e">
        <f t="shared" si="25"/>
        <v>#N/A</v>
      </c>
      <c r="P242" s="2">
        <v>1587129.6220267415</v>
      </c>
      <c r="Q242" s="2">
        <f>IF(P242&gt;Graph!$G$1*1000,Graph!$G$1*1000,P242)</f>
        <v>800000</v>
      </c>
      <c r="R242" s="2">
        <f t="shared" si="16"/>
        <v>149069459.06854177</v>
      </c>
      <c r="S242" s="2">
        <f t="shared" si="17"/>
        <v>796135.85714286566</v>
      </c>
      <c r="T242" s="2">
        <f t="shared" si="18"/>
        <v>3864.1428571429569</v>
      </c>
      <c r="U242" s="2">
        <f t="shared" si="19"/>
        <v>800000</v>
      </c>
      <c r="V242" s="2">
        <f t="shared" si="28"/>
        <v>81043940.188601583</v>
      </c>
      <c r="W242" s="2">
        <f t="shared" si="20"/>
        <v>796135.85714285076</v>
      </c>
      <c r="X242" s="2">
        <f t="shared" si="6"/>
        <v>3864.1428571492434</v>
      </c>
      <c r="Y242" s="2">
        <f t="shared" si="7"/>
        <v>68025518.879940033</v>
      </c>
      <c r="Z242" s="2" t="str">
        <f t="shared" si="8"/>
        <v>MEEP</v>
      </c>
      <c r="AA242" s="2">
        <f>IF(Z242="HERE",Y242,AA241+Graph!$G$1*1000)</f>
        <v>81559828.451368496</v>
      </c>
      <c r="AB242" s="2">
        <f t="shared" si="21"/>
        <v>800000</v>
      </c>
      <c r="AC242" s="2">
        <f t="shared" si="9"/>
        <v>66713494.76003027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6"/>
        <v>50160000</v>
      </c>
      <c r="AH242" s="3" t="e">
        <f t="shared" si="3"/>
        <v>#N/A</v>
      </c>
      <c r="AM242" s="6">
        <v>14600000</v>
      </c>
      <c r="AN242" s="6">
        <v>31800000</v>
      </c>
      <c r="AO242" s="6">
        <v>52800000</v>
      </c>
    </row>
    <row r="243" spans="1:41" ht="15.75" customHeight="1" x14ac:dyDescent="0.25">
      <c r="A243" s="1">
        <v>44419</v>
      </c>
      <c r="B243" s="2">
        <f t="shared" si="0"/>
        <v>178</v>
      </c>
      <c r="C243" s="7"/>
      <c r="D243" s="2" t="e">
        <f t="shared" si="12"/>
        <v>#N/A</v>
      </c>
      <c r="E243" s="2" t="e">
        <f t="shared" si="22"/>
        <v>#N/A</v>
      </c>
      <c r="F243" s="2">
        <v>1594343.9945109487</v>
      </c>
      <c r="G243" s="2">
        <f t="shared" si="23"/>
        <v>796135.85714285716</v>
      </c>
      <c r="H243" s="2">
        <f t="shared" si="13"/>
        <v>148715488.04574418</v>
      </c>
      <c r="I243" s="7"/>
      <c r="J243" s="2" t="e">
        <f t="shared" si="14"/>
        <v>#N/A</v>
      </c>
      <c r="K243" s="2" t="e">
        <f t="shared" si="24"/>
        <v>#N/A</v>
      </c>
      <c r="L243" s="2">
        <f t="array" ref="L243">IF(COUNT($C244)=0,IF(COUNT($C243)=1,I243,SUM(L242+LOOKUP(2,1/(ISNUMBER($K$1:$K$194)),$K$1:$K$194))),I243)</f>
        <v>1227447.428571431</v>
      </c>
      <c r="M243" s="8" t="e">
        <f t="shared" si="27"/>
        <v>#N/A</v>
      </c>
      <c r="N243" s="2" t="e">
        <f t="shared" si="15"/>
        <v>#N/A</v>
      </c>
      <c r="O243" s="2" t="e">
        <f t="shared" si="25"/>
        <v>#N/A</v>
      </c>
      <c r="P243" s="2">
        <v>1593429.2722026706</v>
      </c>
      <c r="Q243" s="2">
        <f>IF(P243&gt;Graph!$G$1*1000,Graph!$G$1*1000,P243)</f>
        <v>800000</v>
      </c>
      <c r="R243" s="2">
        <f t="shared" si="16"/>
        <v>149869459.06854177</v>
      </c>
      <c r="S243" s="2">
        <f t="shared" si="17"/>
        <v>796135.85714286566</v>
      </c>
      <c r="T243" s="2">
        <f t="shared" si="18"/>
        <v>3864.1428571429569</v>
      </c>
      <c r="U243" s="2">
        <f t="shared" si="19"/>
        <v>800000</v>
      </c>
      <c r="V243" s="2">
        <f t="shared" si="28"/>
        <v>81840076.045744434</v>
      </c>
      <c r="W243" s="2">
        <f t="shared" si="20"/>
        <v>796135.85714285076</v>
      </c>
      <c r="X243" s="2">
        <f t="shared" si="6"/>
        <v>3864.1428571492434</v>
      </c>
      <c r="Y243" s="2">
        <f t="shared" si="7"/>
        <v>68029383.022797182</v>
      </c>
      <c r="Z243" s="2" t="str">
        <f t="shared" si="8"/>
        <v>MEEP</v>
      </c>
      <c r="AA243" s="2">
        <f>IF(Z243="HERE",Y243,AA242+Graph!$G$1*1000)</f>
        <v>82359828.451368496</v>
      </c>
      <c r="AB243" s="2">
        <f t="shared" si="21"/>
        <v>800000</v>
      </c>
      <c r="AC243" s="2">
        <f t="shared" si="9"/>
        <v>66713494.76003027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6"/>
        <v>50160000</v>
      </c>
      <c r="AH243" s="3" t="e">
        <f t="shared" si="3"/>
        <v>#N/A</v>
      </c>
      <c r="AM243" s="6">
        <v>14600000</v>
      </c>
      <c r="AN243" s="6">
        <v>31800000</v>
      </c>
      <c r="AO243" s="6">
        <v>52800000</v>
      </c>
    </row>
    <row r="244" spans="1:41" ht="15.75" customHeight="1" x14ac:dyDescent="0.25">
      <c r="A244" s="1">
        <v>44420</v>
      </c>
      <c r="B244" s="2">
        <f t="shared" si="0"/>
        <v>179</v>
      </c>
      <c r="C244" s="7"/>
      <c r="D244" s="2" t="e">
        <f t="shared" si="12"/>
        <v>#N/A</v>
      </c>
      <c r="E244" s="2" t="e">
        <f t="shared" si="22"/>
        <v>#N/A</v>
      </c>
      <c r="F244" s="2">
        <v>1600665.6483463049</v>
      </c>
      <c r="G244" s="2">
        <f t="shared" si="23"/>
        <v>796135.85714285716</v>
      </c>
      <c r="H244" s="2">
        <f t="shared" si="13"/>
        <v>149511623.90288705</v>
      </c>
      <c r="I244" s="7"/>
      <c r="J244" s="2" t="e">
        <f t="shared" si="14"/>
        <v>#N/A</v>
      </c>
      <c r="K244" s="2" t="e">
        <f t="shared" si="24"/>
        <v>#N/A</v>
      </c>
      <c r="L244" s="2">
        <f t="array" ref="L244">IF(COUNT($C245)=0,IF(COUNT($C244)=1,I244,SUM(L243+LOOKUP(2,1/(ISNUMBER($K$1:$K$194)),$K$1:$K$194))),I244)</f>
        <v>1231311.5714285739</v>
      </c>
      <c r="M244" s="8" t="e">
        <f t="shared" si="27"/>
        <v>#N/A</v>
      </c>
      <c r="N244" s="2" t="e">
        <f t="shared" si="15"/>
        <v>#N/A</v>
      </c>
      <c r="O244" s="2" t="e">
        <f t="shared" si="25"/>
        <v>#N/A</v>
      </c>
      <c r="P244" s="2">
        <v>1599728.9223785996</v>
      </c>
      <c r="Q244" s="2">
        <f>IF(P244&gt;Graph!$G$1*1000,Graph!$G$1*1000,P244)</f>
        <v>800000</v>
      </c>
      <c r="R244" s="2">
        <f t="shared" si="16"/>
        <v>150669459.06854177</v>
      </c>
      <c r="S244" s="2">
        <f t="shared" si="17"/>
        <v>796135.85714286566</v>
      </c>
      <c r="T244" s="2">
        <f t="shared" si="18"/>
        <v>3864.1428571429569</v>
      </c>
      <c r="U244" s="2">
        <f t="shared" si="19"/>
        <v>800000</v>
      </c>
      <c r="V244" s="2">
        <f t="shared" si="28"/>
        <v>82636211.902887285</v>
      </c>
      <c r="W244" s="2">
        <f t="shared" si="20"/>
        <v>796135.85714285076</v>
      </c>
      <c r="X244" s="2">
        <f t="shared" si="6"/>
        <v>3864.1428571492434</v>
      </c>
      <c r="Y244" s="2">
        <f t="shared" si="7"/>
        <v>68033247.165654331</v>
      </c>
      <c r="Z244" s="2" t="str">
        <f t="shared" si="8"/>
        <v>MEEP</v>
      </c>
      <c r="AA244" s="2">
        <f>IF(Z244="HERE",Y244,AA243+Graph!$G$1*1000)</f>
        <v>83159828.451368496</v>
      </c>
      <c r="AB244" s="2">
        <f t="shared" si="21"/>
        <v>800000</v>
      </c>
      <c r="AC244" s="2">
        <f t="shared" si="9"/>
        <v>66713494.76003027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6"/>
        <v>50160000</v>
      </c>
      <c r="AH244" s="3" t="e">
        <f t="shared" si="3"/>
        <v>#N/A</v>
      </c>
      <c r="AM244" s="6">
        <v>14600000</v>
      </c>
      <c r="AN244" s="6">
        <v>31800000</v>
      </c>
      <c r="AO244" s="6">
        <v>52800000</v>
      </c>
    </row>
    <row r="245" spans="1:41" ht="15.75" customHeight="1" x14ac:dyDescent="0.25">
      <c r="A245" s="1">
        <v>44421</v>
      </c>
      <c r="B245" s="2">
        <f t="shared" si="0"/>
        <v>180</v>
      </c>
      <c r="C245" s="7"/>
      <c r="D245" s="2" t="e">
        <f t="shared" si="12"/>
        <v>#N/A</v>
      </c>
      <c r="E245" s="2" t="e">
        <f t="shared" si="22"/>
        <v>#N/A</v>
      </c>
      <c r="F245" s="2">
        <v>1606987.3021816015</v>
      </c>
      <c r="G245" s="2">
        <f t="shared" si="23"/>
        <v>796135.85714285716</v>
      </c>
      <c r="H245" s="2">
        <f t="shared" si="13"/>
        <v>150307759.76002991</v>
      </c>
      <c r="I245" s="7"/>
      <c r="J245" s="2" t="e">
        <f t="shared" si="14"/>
        <v>#N/A</v>
      </c>
      <c r="K245" s="2" t="e">
        <f t="shared" si="24"/>
        <v>#N/A</v>
      </c>
      <c r="L245" s="2">
        <f t="array" ref="L245">IF(COUNT($C246)=0,IF(COUNT($C245)=1,I245,SUM(L244+LOOKUP(2,1/(ISNUMBER($K$1:$K$194)),$K$1:$K$194))),I245)</f>
        <v>1235175.7142857169</v>
      </c>
      <c r="M245" s="8" t="e">
        <f t="shared" si="27"/>
        <v>#N/A</v>
      </c>
      <c r="N245" s="2" t="e">
        <f t="shared" si="15"/>
        <v>#N/A</v>
      </c>
      <c r="O245" s="2" t="e">
        <f t="shared" si="25"/>
        <v>#N/A</v>
      </c>
      <c r="P245" s="2">
        <v>1606028.5725545287</v>
      </c>
      <c r="Q245" s="2">
        <f>IF(P245&gt;Graph!$G$1*1000,Graph!$G$1*1000,P245)</f>
        <v>800000</v>
      </c>
      <c r="R245" s="2">
        <f t="shared" si="16"/>
        <v>151469459.06854177</v>
      </c>
      <c r="S245" s="2">
        <f t="shared" si="17"/>
        <v>796135.85714286566</v>
      </c>
      <c r="T245" s="2">
        <f t="shared" si="18"/>
        <v>3864.1428571429569</v>
      </c>
      <c r="U245" s="2">
        <f t="shared" si="19"/>
        <v>800000</v>
      </c>
      <c r="V245" s="2">
        <f t="shared" si="28"/>
        <v>83432347.760030136</v>
      </c>
      <c r="W245" s="2">
        <f t="shared" si="20"/>
        <v>796135.85714285076</v>
      </c>
      <c r="X245" s="2">
        <f t="shared" si="6"/>
        <v>3864.1428571492434</v>
      </c>
      <c r="Y245" s="2">
        <f t="shared" si="7"/>
        <v>68037111.308511481</v>
      </c>
      <c r="Z245" s="2" t="str">
        <f t="shared" si="8"/>
        <v>MEEP</v>
      </c>
      <c r="AA245" s="2">
        <f>IF(Z245="HERE",Y245,AA244+Graph!$G$1*1000)</f>
        <v>83959828.451368496</v>
      </c>
      <c r="AB245" s="2">
        <f t="shared" si="21"/>
        <v>800000</v>
      </c>
      <c r="AC245" s="2">
        <f t="shared" si="9"/>
        <v>66713494.76003027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6"/>
        <v>50160000</v>
      </c>
      <c r="AH245" s="3" t="e">
        <f t="shared" si="3"/>
        <v>#N/A</v>
      </c>
      <c r="AM245" s="6">
        <v>14600000</v>
      </c>
      <c r="AN245" s="6">
        <v>31800000</v>
      </c>
      <c r="AO245" s="6">
        <v>52800000</v>
      </c>
    </row>
    <row r="246" spans="1:41" ht="15.75" customHeight="1" x14ac:dyDescent="0.25">
      <c r="A246" s="1">
        <v>44422</v>
      </c>
      <c r="B246" s="2">
        <f t="shared" si="0"/>
        <v>181</v>
      </c>
      <c r="C246" s="7"/>
      <c r="D246" s="2" t="e">
        <f t="shared" si="12"/>
        <v>#N/A</v>
      </c>
      <c r="E246" s="2" t="e">
        <f t="shared" si="22"/>
        <v>#N/A</v>
      </c>
      <c r="F246" s="2">
        <v>1613308.9560169578</v>
      </c>
      <c r="G246" s="2">
        <f t="shared" si="23"/>
        <v>796135.85714285716</v>
      </c>
      <c r="H246" s="2">
        <f t="shared" si="13"/>
        <v>151103895.61717278</v>
      </c>
      <c r="I246" s="7"/>
      <c r="J246" s="2" t="e">
        <f t="shared" si="14"/>
        <v>#N/A</v>
      </c>
      <c r="K246" s="2" t="e">
        <f t="shared" si="24"/>
        <v>#N/A</v>
      </c>
      <c r="L246" s="2">
        <f t="array" ref="L246">IF(COUNT($C247)=0,IF(COUNT($C246)=1,I246,SUM(L245+LOOKUP(2,1/(ISNUMBER($K$1:$K$194)),$K$1:$K$194))),I246)</f>
        <v>1239039.8571428598</v>
      </c>
      <c r="M246" s="8" t="e">
        <f t="shared" si="27"/>
        <v>#N/A</v>
      </c>
      <c r="N246" s="2" t="e">
        <f t="shared" si="15"/>
        <v>#N/A</v>
      </c>
      <c r="O246" s="2" t="e">
        <f t="shared" si="25"/>
        <v>#N/A</v>
      </c>
      <c r="P246" s="2">
        <v>1612328.2227304578</v>
      </c>
      <c r="Q246" s="2">
        <f>IF(P246&gt;Graph!$G$1*1000,Graph!$G$1*1000,P246)</f>
        <v>800000</v>
      </c>
      <c r="R246" s="2">
        <f t="shared" si="16"/>
        <v>152269459.06854177</v>
      </c>
      <c r="S246" s="2">
        <f t="shared" si="17"/>
        <v>796135.85714286566</v>
      </c>
      <c r="T246" s="2">
        <f t="shared" si="18"/>
        <v>3864.1428571429569</v>
      </c>
      <c r="U246" s="2">
        <f t="shared" si="19"/>
        <v>800000</v>
      </c>
      <c r="V246" s="2">
        <f t="shared" si="28"/>
        <v>84228483.617172986</v>
      </c>
      <c r="W246" s="2">
        <f t="shared" si="20"/>
        <v>796135.85714285076</v>
      </c>
      <c r="X246" s="2">
        <f t="shared" si="6"/>
        <v>3864.1428571492434</v>
      </c>
      <c r="Y246" s="2">
        <f t="shared" si="7"/>
        <v>68040975.45136863</v>
      </c>
      <c r="Z246" s="2" t="str">
        <f t="shared" si="8"/>
        <v>MEEP</v>
      </c>
      <c r="AA246" s="2">
        <f>IF(Z246="HERE",Y246,AA245+Graph!$G$1*1000)</f>
        <v>84759828.451368496</v>
      </c>
      <c r="AB246" s="2">
        <f t="shared" si="21"/>
        <v>800000</v>
      </c>
      <c r="AC246" s="2">
        <f t="shared" si="9"/>
        <v>66713494.76003027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6"/>
        <v>50160000</v>
      </c>
      <c r="AH246" s="3" t="e">
        <f t="shared" si="3"/>
        <v>#N/A</v>
      </c>
      <c r="AM246" s="6">
        <v>14600000</v>
      </c>
      <c r="AN246" s="6">
        <v>31800000</v>
      </c>
      <c r="AO246" s="6">
        <v>52800000</v>
      </c>
    </row>
    <row r="247" spans="1:41" ht="15.75" customHeight="1" x14ac:dyDescent="0.25">
      <c r="A247" s="1">
        <v>44423</v>
      </c>
      <c r="B247" s="2">
        <f t="shared" si="0"/>
        <v>182</v>
      </c>
      <c r="C247" s="7"/>
      <c r="D247" s="2" t="e">
        <f t="shared" si="12"/>
        <v>#N/A</v>
      </c>
      <c r="E247" s="2" t="e">
        <f t="shared" si="22"/>
        <v>#N/A</v>
      </c>
      <c r="F247" s="2">
        <v>1619630.6098522544</v>
      </c>
      <c r="G247" s="2">
        <f t="shared" si="23"/>
        <v>796135.85714285716</v>
      </c>
      <c r="H247" s="2">
        <f t="shared" si="13"/>
        <v>151900031.47431564</v>
      </c>
      <c r="I247" s="7"/>
      <c r="J247" s="2" t="e">
        <f t="shared" si="14"/>
        <v>#N/A</v>
      </c>
      <c r="K247" s="2" t="e">
        <f t="shared" si="24"/>
        <v>#N/A</v>
      </c>
      <c r="L247" s="2">
        <f t="array" ref="L247">IF(COUNT($C248)=0,IF(COUNT($C247)=1,I247,SUM(L246+LOOKUP(2,1/(ISNUMBER($K$1:$K$194)),$K$1:$K$194))),I247)</f>
        <v>1242904.0000000028</v>
      </c>
      <c r="M247" s="8" t="e">
        <f t="shared" si="27"/>
        <v>#N/A</v>
      </c>
      <c r="N247" s="2" t="e">
        <f t="shared" si="15"/>
        <v>#N/A</v>
      </c>
      <c r="O247" s="2" t="e">
        <f t="shared" si="25"/>
        <v>#N/A</v>
      </c>
      <c r="P247" s="2">
        <v>1618627.8729063869</v>
      </c>
      <c r="Q247" s="2">
        <f>IF(P247&gt;Graph!$G$1*1000,Graph!$G$1*1000,P247)</f>
        <v>800000</v>
      </c>
      <c r="R247" s="2">
        <f t="shared" si="16"/>
        <v>153069459.06854177</v>
      </c>
      <c r="S247" s="2">
        <f t="shared" si="17"/>
        <v>796135.85714286566</v>
      </c>
      <c r="T247" s="2">
        <f t="shared" si="18"/>
        <v>3864.1428571429569</v>
      </c>
      <c r="U247" s="2">
        <f t="shared" si="19"/>
        <v>800000</v>
      </c>
      <c r="V247" s="2">
        <f t="shared" si="28"/>
        <v>85024619.474315837</v>
      </c>
      <c r="W247" s="2">
        <f t="shared" si="20"/>
        <v>796135.85714285076</v>
      </c>
      <c r="X247" s="2">
        <f t="shared" si="6"/>
        <v>3864.1428571492434</v>
      </c>
      <c r="Y247" s="2">
        <f t="shared" si="7"/>
        <v>68044839.594225779</v>
      </c>
      <c r="Z247" s="2" t="str">
        <f t="shared" si="8"/>
        <v>MEEP</v>
      </c>
      <c r="AA247" s="2">
        <f>IF(Z247="HERE",Y247,AA246+Graph!$G$1*1000)</f>
        <v>85559828.451368496</v>
      </c>
      <c r="AB247" s="2">
        <f t="shared" si="21"/>
        <v>800000</v>
      </c>
      <c r="AC247" s="2">
        <f t="shared" si="9"/>
        <v>66713494.76003027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6"/>
        <v>50160000</v>
      </c>
      <c r="AH247" s="3" t="e">
        <f t="shared" si="3"/>
        <v>#N/A</v>
      </c>
      <c r="AM247" s="6">
        <v>14600000</v>
      </c>
      <c r="AN247" s="6">
        <v>31800000</v>
      </c>
      <c r="AO247" s="6">
        <v>52800000</v>
      </c>
    </row>
    <row r="248" spans="1:41" ht="15.75" customHeight="1" x14ac:dyDescent="0.25">
      <c r="A248" s="1">
        <v>44424</v>
      </c>
      <c r="B248" s="2">
        <f t="shared" si="0"/>
        <v>183</v>
      </c>
      <c r="C248" s="7"/>
      <c r="D248" s="2" t="e">
        <f t="shared" si="12"/>
        <v>#N/A</v>
      </c>
      <c r="E248" s="2" t="e">
        <f t="shared" si="22"/>
        <v>#N/A</v>
      </c>
      <c r="F248" s="2">
        <v>1625952.2636876106</v>
      </c>
      <c r="G248" s="2">
        <f t="shared" si="23"/>
        <v>796135.85714285716</v>
      </c>
      <c r="H248" s="2">
        <f t="shared" si="13"/>
        <v>152696167.33145851</v>
      </c>
      <c r="I248" s="7"/>
      <c r="J248" s="2" t="e">
        <f t="shared" si="14"/>
        <v>#N/A</v>
      </c>
      <c r="K248" s="2" t="e">
        <f t="shared" si="24"/>
        <v>#N/A</v>
      </c>
      <c r="L248" s="2">
        <f t="array" ref="L248">IF(COUNT($C249)=0,IF(COUNT($C248)=1,I248,SUM(L247+LOOKUP(2,1/(ISNUMBER($K$1:$K$194)),$K$1:$K$194))),I248)</f>
        <v>1246768.1428571458</v>
      </c>
      <c r="M248" s="8" t="e">
        <f t="shared" si="27"/>
        <v>#N/A</v>
      </c>
      <c r="N248" s="2" t="e">
        <f t="shared" si="15"/>
        <v>#N/A</v>
      </c>
      <c r="O248" s="2" t="e">
        <f t="shared" si="25"/>
        <v>#N/A</v>
      </c>
      <c r="P248" s="2">
        <v>1624927.5230823159</v>
      </c>
      <c r="Q248" s="2">
        <f>IF(P248&gt;Graph!$G$1*1000,Graph!$G$1*1000,P248)</f>
        <v>800000</v>
      </c>
      <c r="R248" s="2">
        <f t="shared" si="16"/>
        <v>153869459.06854177</v>
      </c>
      <c r="S248" s="2">
        <f t="shared" si="17"/>
        <v>796135.85714286566</v>
      </c>
      <c r="T248" s="2">
        <f t="shared" si="18"/>
        <v>3864.1428571429569</v>
      </c>
      <c r="U248" s="2">
        <f t="shared" si="19"/>
        <v>800000</v>
      </c>
      <c r="V248" s="2">
        <f t="shared" si="28"/>
        <v>85820755.331458688</v>
      </c>
      <c r="W248" s="2">
        <f t="shared" si="20"/>
        <v>796135.85714285076</v>
      </c>
      <c r="X248" s="2">
        <f t="shared" si="6"/>
        <v>3864.1428571492434</v>
      </c>
      <c r="Y248" s="2">
        <f t="shared" si="7"/>
        <v>68048703.737082928</v>
      </c>
      <c r="Z248" s="2" t="str">
        <f t="shared" si="8"/>
        <v>MEEP</v>
      </c>
      <c r="AA248" s="2">
        <f>IF(Z248="HERE",Y248,AA247+Graph!$G$1*1000)</f>
        <v>86359828.451368496</v>
      </c>
      <c r="AB248" s="2">
        <f t="shared" si="21"/>
        <v>800000</v>
      </c>
      <c r="AC248" s="2">
        <f t="shared" si="9"/>
        <v>66713494.76003027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6"/>
        <v>50160000</v>
      </c>
      <c r="AH248" s="3" t="e">
        <f t="shared" si="3"/>
        <v>#N/A</v>
      </c>
      <c r="AM248" s="6">
        <v>14600000</v>
      </c>
      <c r="AN248" s="6">
        <v>31800000</v>
      </c>
      <c r="AO248" s="6">
        <v>52800000</v>
      </c>
    </row>
    <row r="249" spans="1:41" ht="15.75" customHeight="1" x14ac:dyDescent="0.25">
      <c r="A249" s="1">
        <v>44425</v>
      </c>
      <c r="B249" s="2">
        <f t="shared" si="0"/>
        <v>184</v>
      </c>
      <c r="C249" s="7"/>
      <c r="D249" s="2" t="e">
        <f t="shared" si="12"/>
        <v>#N/A</v>
      </c>
      <c r="E249" s="2" t="e">
        <f t="shared" si="22"/>
        <v>#N/A</v>
      </c>
      <c r="F249" s="2">
        <v>1632273.9175229073</v>
      </c>
      <c r="G249" s="2">
        <f t="shared" si="23"/>
        <v>796135.85714285716</v>
      </c>
      <c r="H249" s="2">
        <f t="shared" si="13"/>
        <v>153492303.18860137</v>
      </c>
      <c r="I249" s="7"/>
      <c r="J249" s="2" t="e">
        <f t="shared" si="14"/>
        <v>#N/A</v>
      </c>
      <c r="K249" s="2" t="e">
        <f t="shared" si="24"/>
        <v>#N/A</v>
      </c>
      <c r="L249" s="2">
        <f t="array" ref="L249">IF(COUNT($C250)=0,IF(COUNT($C249)=1,I249,SUM(L248+LOOKUP(2,1/(ISNUMBER($K$1:$K$194)),$K$1:$K$194))),I249)</f>
        <v>1250632.2857142887</v>
      </c>
      <c r="M249" s="8" t="e">
        <f t="shared" si="27"/>
        <v>#N/A</v>
      </c>
      <c r="N249" s="2" t="e">
        <f t="shared" si="15"/>
        <v>#N/A</v>
      </c>
      <c r="O249" s="2" t="e">
        <f t="shared" si="25"/>
        <v>#N/A</v>
      </c>
      <c r="P249" s="2">
        <v>1631227.173258245</v>
      </c>
      <c r="Q249" s="2">
        <f>IF(P249&gt;Graph!$G$1*1000,Graph!$G$1*1000,P249)</f>
        <v>800000</v>
      </c>
      <c r="R249" s="2">
        <f t="shared" si="16"/>
        <v>154669459.06854177</v>
      </c>
      <c r="S249" s="2">
        <f t="shared" si="17"/>
        <v>796135.85714286566</v>
      </c>
      <c r="T249" s="2">
        <f t="shared" si="18"/>
        <v>3864.1428571429569</v>
      </c>
      <c r="U249" s="2">
        <f t="shared" si="19"/>
        <v>800000</v>
      </c>
      <c r="V249" s="2">
        <f t="shared" si="28"/>
        <v>86616891.188601539</v>
      </c>
      <c r="W249" s="2">
        <f t="shared" si="20"/>
        <v>796135.85714285076</v>
      </c>
      <c r="X249" s="2">
        <f t="shared" si="6"/>
        <v>3864.1428571492434</v>
      </c>
      <c r="Y249" s="2">
        <f t="shared" si="7"/>
        <v>68052567.879940078</v>
      </c>
      <c r="Z249" s="2" t="str">
        <f t="shared" si="8"/>
        <v>MEEP</v>
      </c>
      <c r="AA249" s="2">
        <f>IF(Z249="HERE",Y249,AA248+Graph!$G$1*1000)</f>
        <v>87159828.451368496</v>
      </c>
      <c r="AB249" s="2">
        <f t="shared" si="21"/>
        <v>800000</v>
      </c>
      <c r="AC249" s="2">
        <f t="shared" si="9"/>
        <v>66713494.76003027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6"/>
        <v>50160000</v>
      </c>
      <c r="AH249" s="3" t="e">
        <f t="shared" si="3"/>
        <v>#N/A</v>
      </c>
      <c r="AM249" s="6">
        <v>14600000</v>
      </c>
      <c r="AN249" s="6">
        <v>31800000</v>
      </c>
      <c r="AO249" s="6">
        <v>52800000</v>
      </c>
    </row>
    <row r="250" spans="1:41" ht="15.75" customHeight="1" x14ac:dyDescent="0.25">
      <c r="A250" s="1">
        <v>44426</v>
      </c>
      <c r="B250" s="2">
        <f t="shared" si="0"/>
        <v>185</v>
      </c>
      <c r="C250" s="7"/>
      <c r="D250" s="2" t="e">
        <f t="shared" si="12"/>
        <v>#N/A</v>
      </c>
      <c r="E250" s="2" t="e">
        <f t="shared" si="22"/>
        <v>#N/A</v>
      </c>
      <c r="F250" s="2">
        <v>1638595.5713582635</v>
      </c>
      <c r="G250" s="2">
        <f t="shared" si="23"/>
        <v>796135.85714285716</v>
      </c>
      <c r="H250" s="2">
        <f t="shared" si="13"/>
        <v>154288439.04574424</v>
      </c>
      <c r="I250" s="7"/>
      <c r="J250" s="2" t="e">
        <f t="shared" si="14"/>
        <v>#N/A</v>
      </c>
      <c r="K250" s="2" t="e">
        <f t="shared" si="24"/>
        <v>#N/A</v>
      </c>
      <c r="L250" s="2">
        <f t="array" ref="L250">IF(COUNT($C251)=0,IF(COUNT($C250)=1,I250,SUM(L249+LOOKUP(2,1/(ISNUMBER($K$1:$K$194)),$K$1:$K$194))),I250)</f>
        <v>1254496.4285714317</v>
      </c>
      <c r="M250" s="8" t="e">
        <f t="shared" si="27"/>
        <v>#N/A</v>
      </c>
      <c r="N250" s="2" t="e">
        <f t="shared" si="15"/>
        <v>#N/A</v>
      </c>
      <c r="O250" s="2" t="e">
        <f t="shared" si="25"/>
        <v>#N/A</v>
      </c>
      <c r="P250" s="2">
        <v>1637526.8234341741</v>
      </c>
      <c r="Q250" s="2">
        <f>IF(P250&gt;Graph!$G$1*1000,Graph!$G$1*1000,P250)</f>
        <v>800000</v>
      </c>
      <c r="R250" s="2">
        <f t="shared" si="16"/>
        <v>155469459.06854177</v>
      </c>
      <c r="S250" s="2">
        <f t="shared" si="17"/>
        <v>796135.85714286566</v>
      </c>
      <c r="T250" s="2">
        <f t="shared" si="18"/>
        <v>3864.1428571429569</v>
      </c>
      <c r="U250" s="2">
        <f t="shared" si="19"/>
        <v>800000</v>
      </c>
      <c r="V250" s="2">
        <f t="shared" si="28"/>
        <v>87413027.045744389</v>
      </c>
      <c r="W250" s="2">
        <f t="shared" si="20"/>
        <v>796135.85714285076</v>
      </c>
      <c r="X250" s="2">
        <f t="shared" si="6"/>
        <v>3864.1428571492434</v>
      </c>
      <c r="Y250" s="2">
        <f t="shared" si="7"/>
        <v>68056432.022797227</v>
      </c>
      <c r="Z250" s="2" t="str">
        <f t="shared" si="8"/>
        <v>MEEP</v>
      </c>
      <c r="AA250" s="2">
        <f>IF(Z250="HERE",Y250,AA249+Graph!$G$1*1000)</f>
        <v>87959828.451368496</v>
      </c>
      <c r="AB250" s="2">
        <f t="shared" si="21"/>
        <v>800000</v>
      </c>
      <c r="AC250" s="2">
        <f t="shared" si="9"/>
        <v>66713494.76003027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6"/>
        <v>50160000</v>
      </c>
      <c r="AH250" s="3" t="e">
        <f t="shared" si="3"/>
        <v>#N/A</v>
      </c>
      <c r="AM250" s="6">
        <v>14600000</v>
      </c>
      <c r="AN250" s="6">
        <v>31800000</v>
      </c>
      <c r="AO250" s="6">
        <v>52800000</v>
      </c>
    </row>
    <row r="251" spans="1:41" ht="15.75" customHeight="1" x14ac:dyDescent="0.25">
      <c r="A251" s="1">
        <v>44427</v>
      </c>
      <c r="B251" s="2">
        <f t="shared" si="0"/>
        <v>186</v>
      </c>
      <c r="C251" s="7"/>
      <c r="D251" s="2" t="e">
        <f t="shared" si="12"/>
        <v>#N/A</v>
      </c>
      <c r="E251" s="2" t="e">
        <f t="shared" si="22"/>
        <v>#N/A</v>
      </c>
      <c r="F251" s="2">
        <v>1644917.2251935601</v>
      </c>
      <c r="G251" s="2">
        <f t="shared" si="23"/>
        <v>796135.85714285716</v>
      </c>
      <c r="H251" s="2">
        <f t="shared" si="13"/>
        <v>155084574.90288711</v>
      </c>
      <c r="I251" s="7"/>
      <c r="J251" s="2" t="e">
        <f t="shared" si="14"/>
        <v>#N/A</v>
      </c>
      <c r="K251" s="2" t="e">
        <f t="shared" si="24"/>
        <v>#N/A</v>
      </c>
      <c r="L251" s="2">
        <f t="array" ref="L251">IF(COUNT($C252)=0,IF(COUNT($C251)=1,I251,SUM(L250+LOOKUP(2,1/(ISNUMBER($K$1:$K$194)),$K$1:$K$194))),I251)</f>
        <v>1258360.5714285746</v>
      </c>
      <c r="M251" s="8" t="e">
        <f t="shared" si="27"/>
        <v>#N/A</v>
      </c>
      <c r="N251" s="2" t="e">
        <f t="shared" si="15"/>
        <v>#N/A</v>
      </c>
      <c r="O251" s="2" t="e">
        <f t="shared" si="25"/>
        <v>#N/A</v>
      </c>
      <c r="P251" s="2">
        <v>1643826.4736101031</v>
      </c>
      <c r="Q251" s="2">
        <f>IF(P251&gt;Graph!$G$1*1000,Graph!$G$1*1000,P251)</f>
        <v>800000</v>
      </c>
      <c r="R251" s="2">
        <f t="shared" si="16"/>
        <v>156269459.06854177</v>
      </c>
      <c r="S251" s="2">
        <f t="shared" si="17"/>
        <v>796135.85714286566</v>
      </c>
      <c r="T251" s="2">
        <f t="shared" si="18"/>
        <v>3864.1428571429569</v>
      </c>
      <c r="U251" s="2">
        <f t="shared" si="19"/>
        <v>800000</v>
      </c>
      <c r="V251" s="2">
        <f t="shared" si="28"/>
        <v>88209162.90288724</v>
      </c>
      <c r="W251" s="2">
        <f t="shared" si="20"/>
        <v>796135.85714285076</v>
      </c>
      <c r="X251" s="2">
        <f t="shared" si="6"/>
        <v>3864.1428571492434</v>
      </c>
      <c r="Y251" s="2">
        <f t="shared" si="7"/>
        <v>68060296.165654376</v>
      </c>
      <c r="Z251" s="2" t="str">
        <f t="shared" si="8"/>
        <v>MEEP</v>
      </c>
      <c r="AA251" s="2">
        <f>IF(Z251="HERE",Y251,AA250+Graph!$G$1*1000)</f>
        <v>88759828.451368496</v>
      </c>
      <c r="AB251" s="2">
        <f t="shared" si="21"/>
        <v>800000</v>
      </c>
      <c r="AC251" s="2">
        <f t="shared" si="9"/>
        <v>66713494.76003027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6"/>
        <v>50160000</v>
      </c>
      <c r="AH251" s="3" t="e">
        <f t="shared" si="3"/>
        <v>#N/A</v>
      </c>
      <c r="AM251" s="6">
        <v>14600000</v>
      </c>
      <c r="AN251" s="6">
        <v>31800000</v>
      </c>
      <c r="AO251" s="6">
        <v>52800000</v>
      </c>
    </row>
    <row r="252" spans="1:41" ht="15.75" customHeight="1" x14ac:dyDescent="0.25">
      <c r="A252" s="1">
        <v>44428</v>
      </c>
      <c r="B252" s="2">
        <f t="shared" si="0"/>
        <v>187</v>
      </c>
      <c r="C252" s="7"/>
      <c r="D252" s="2" t="e">
        <f t="shared" si="12"/>
        <v>#N/A</v>
      </c>
      <c r="E252" s="2" t="e">
        <f t="shared" si="22"/>
        <v>#N/A</v>
      </c>
      <c r="F252" s="2">
        <v>1651238.8790289164</v>
      </c>
      <c r="G252" s="2">
        <f t="shared" si="23"/>
        <v>796135.85714285716</v>
      </c>
      <c r="H252" s="2">
        <f t="shared" si="13"/>
        <v>155880710.76002997</v>
      </c>
      <c r="I252" s="7"/>
      <c r="J252" s="2" t="e">
        <f t="shared" si="14"/>
        <v>#N/A</v>
      </c>
      <c r="K252" s="2" t="e">
        <f t="shared" si="24"/>
        <v>#N/A</v>
      </c>
      <c r="L252" s="2">
        <f t="array" ref="L252">IF(COUNT($C253)=0,IF(COUNT($C252)=1,I252,SUM(L251+LOOKUP(2,1/(ISNUMBER($K$1:$K$194)),$K$1:$K$194))),I252)</f>
        <v>1262224.7142857176</v>
      </c>
      <c r="M252" s="8" t="e">
        <f t="shared" si="27"/>
        <v>#N/A</v>
      </c>
      <c r="N252" s="2" t="e">
        <f t="shared" si="15"/>
        <v>#N/A</v>
      </c>
      <c r="O252" s="2" t="e">
        <f t="shared" si="25"/>
        <v>#N/A</v>
      </c>
      <c r="P252" s="2">
        <v>1650126.1237860322</v>
      </c>
      <c r="Q252" s="2">
        <f>IF(P252&gt;Graph!$G$1*1000,Graph!$G$1*1000,P252)</f>
        <v>800000</v>
      </c>
      <c r="R252" s="2">
        <f t="shared" si="16"/>
        <v>157069459.06854177</v>
      </c>
      <c r="S252" s="2">
        <f t="shared" si="17"/>
        <v>796135.85714286566</v>
      </c>
      <c r="T252" s="2">
        <f t="shared" si="18"/>
        <v>3864.1428571429569</v>
      </c>
      <c r="U252" s="2">
        <f t="shared" si="19"/>
        <v>800000</v>
      </c>
      <c r="V252" s="2">
        <f t="shared" si="28"/>
        <v>89005298.760030091</v>
      </c>
      <c r="W252" s="2">
        <f t="shared" si="20"/>
        <v>796135.85714285076</v>
      </c>
      <c r="X252" s="2">
        <f t="shared" si="6"/>
        <v>3864.1428571492434</v>
      </c>
      <c r="Y252" s="2">
        <f t="shared" si="7"/>
        <v>68064160.308511525</v>
      </c>
      <c r="Z252" s="2" t="str">
        <f t="shared" si="8"/>
        <v>MEEP</v>
      </c>
      <c r="AA252" s="2">
        <f>IF(Z252="HERE",Y252,AA251+Graph!$G$1*1000)</f>
        <v>89559828.451368496</v>
      </c>
      <c r="AB252" s="2">
        <f t="shared" si="21"/>
        <v>800000</v>
      </c>
      <c r="AC252" s="2">
        <f t="shared" si="9"/>
        <v>66713494.76003027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6"/>
        <v>50160000</v>
      </c>
      <c r="AH252" s="3" t="e">
        <f t="shared" si="3"/>
        <v>#N/A</v>
      </c>
      <c r="AM252" s="6">
        <v>14600000</v>
      </c>
      <c r="AN252" s="6">
        <v>31800000</v>
      </c>
      <c r="AO252" s="6">
        <v>52800000</v>
      </c>
    </row>
    <row r="253" spans="1:41" ht="15.75" customHeight="1" x14ac:dyDescent="0.25">
      <c r="A253" s="1">
        <v>44429</v>
      </c>
      <c r="B253" s="2">
        <f t="shared" si="0"/>
        <v>188</v>
      </c>
      <c r="C253" s="7"/>
      <c r="D253" s="2" t="e">
        <f t="shared" si="12"/>
        <v>#N/A</v>
      </c>
      <c r="E253" s="2" t="e">
        <f t="shared" si="22"/>
        <v>#N/A</v>
      </c>
      <c r="F253" s="2">
        <v>1657560.532864213</v>
      </c>
      <c r="G253" s="2">
        <f t="shared" si="23"/>
        <v>796135.85714285716</v>
      </c>
      <c r="H253" s="2">
        <f t="shared" si="13"/>
        <v>156676846.61717284</v>
      </c>
      <c r="I253" s="7"/>
      <c r="J253" s="2" t="e">
        <f t="shared" si="14"/>
        <v>#N/A</v>
      </c>
      <c r="K253" s="2" t="e">
        <f t="shared" si="24"/>
        <v>#N/A</v>
      </c>
      <c r="L253" s="2">
        <f t="array" ref="L253">IF(COUNT($C254)=0,IF(COUNT($C253)=1,I253,SUM(L252+LOOKUP(2,1/(ISNUMBER($K$1:$K$194)),$K$1:$K$194))),I253)</f>
        <v>1266088.8571428605</v>
      </c>
      <c r="M253" s="8" t="e">
        <f t="shared" si="27"/>
        <v>#N/A</v>
      </c>
      <c r="N253" s="2" t="e">
        <f t="shared" si="15"/>
        <v>#N/A</v>
      </c>
      <c r="O253" s="2" t="e">
        <f t="shared" si="25"/>
        <v>#N/A</v>
      </c>
      <c r="P253" s="2">
        <v>1656425.7739619613</v>
      </c>
      <c r="Q253" s="2">
        <f>IF(P253&gt;Graph!$G$1*1000,Graph!$G$1*1000,P253)</f>
        <v>800000</v>
      </c>
      <c r="R253" s="2">
        <f t="shared" si="16"/>
        <v>157869459.06854177</v>
      </c>
      <c r="S253" s="2">
        <f t="shared" si="17"/>
        <v>796135.85714286566</v>
      </c>
      <c r="T253" s="2">
        <f t="shared" si="18"/>
        <v>3864.1428571429569</v>
      </c>
      <c r="U253" s="2">
        <f t="shared" si="19"/>
        <v>800000</v>
      </c>
      <c r="V253" s="2">
        <f t="shared" si="28"/>
        <v>89801434.617172942</v>
      </c>
      <c r="W253" s="2">
        <f t="shared" si="20"/>
        <v>796135.85714285076</v>
      </c>
      <c r="X253" s="2">
        <f t="shared" si="6"/>
        <v>3864.1428571492434</v>
      </c>
      <c r="Y253" s="2">
        <f t="shared" si="7"/>
        <v>68068024.451368675</v>
      </c>
      <c r="Z253" s="2" t="str">
        <f t="shared" si="8"/>
        <v>MEEP</v>
      </c>
      <c r="AA253" s="2">
        <f>IF(Z253="HERE",Y253,AA252+Graph!$G$1*1000)</f>
        <v>90359828.451368496</v>
      </c>
      <c r="AB253" s="2">
        <f t="shared" si="21"/>
        <v>800000</v>
      </c>
      <c r="AC253" s="2">
        <f t="shared" si="9"/>
        <v>66713494.76003027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6"/>
        <v>50160000</v>
      </c>
      <c r="AH253" s="3" t="e">
        <f t="shared" si="3"/>
        <v>#N/A</v>
      </c>
      <c r="AM253" s="6">
        <v>14600000</v>
      </c>
      <c r="AN253" s="6">
        <v>31800000</v>
      </c>
      <c r="AO253" s="6">
        <v>52800000</v>
      </c>
    </row>
    <row r="254" spans="1:41" ht="15.75" customHeight="1" x14ac:dyDescent="0.25">
      <c r="A254" s="1">
        <v>44430</v>
      </c>
      <c r="B254" s="2">
        <f t="shared" si="0"/>
        <v>189</v>
      </c>
      <c r="C254" s="7"/>
      <c r="D254" s="2" t="e">
        <f t="shared" si="12"/>
        <v>#N/A</v>
      </c>
      <c r="E254" s="2" t="e">
        <f t="shared" si="22"/>
        <v>#N/A</v>
      </c>
      <c r="F254" s="2">
        <v>1663882.1866995692</v>
      </c>
      <c r="G254" s="2">
        <f t="shared" si="23"/>
        <v>796135.85714285716</v>
      </c>
      <c r="H254" s="2">
        <f t="shared" si="13"/>
        <v>157472982.4743157</v>
      </c>
      <c r="I254" s="7"/>
      <c r="J254" s="2" t="e">
        <f t="shared" si="14"/>
        <v>#N/A</v>
      </c>
      <c r="K254" s="2" t="e">
        <f t="shared" si="24"/>
        <v>#N/A</v>
      </c>
      <c r="L254" s="2">
        <f t="array" ref="L254">IF(COUNT($C255)=0,IF(COUNT($C254)=1,I254,SUM(L253+LOOKUP(2,1/(ISNUMBER($K$1:$K$194)),$K$1:$K$194))),I254)</f>
        <v>1269953.0000000035</v>
      </c>
      <c r="M254" s="8" t="e">
        <f t="shared" si="27"/>
        <v>#N/A</v>
      </c>
      <c r="N254" s="2" t="e">
        <f t="shared" si="15"/>
        <v>#N/A</v>
      </c>
      <c r="O254" s="2" t="e">
        <f t="shared" si="25"/>
        <v>#N/A</v>
      </c>
      <c r="P254" s="2">
        <v>1662725.4241378903</v>
      </c>
      <c r="Q254" s="2">
        <f>IF(P254&gt;Graph!$G$1*1000,Graph!$G$1*1000,P254)</f>
        <v>800000</v>
      </c>
      <c r="R254" s="2">
        <f t="shared" si="16"/>
        <v>158669459.06854177</v>
      </c>
      <c r="S254" s="2">
        <f t="shared" si="17"/>
        <v>796135.85714286566</v>
      </c>
      <c r="T254" s="2">
        <f t="shared" si="18"/>
        <v>3864.1428571429569</v>
      </c>
      <c r="U254" s="2">
        <f t="shared" si="19"/>
        <v>800000</v>
      </c>
      <c r="V254" s="2">
        <f t="shared" si="28"/>
        <v>90597570.474315792</v>
      </c>
      <c r="W254" s="2">
        <f t="shared" si="20"/>
        <v>796135.85714285076</v>
      </c>
      <c r="X254" s="2">
        <f t="shared" si="6"/>
        <v>3864.1428571492434</v>
      </c>
      <c r="Y254" s="2">
        <f t="shared" si="7"/>
        <v>68071888.594225824</v>
      </c>
      <c r="Z254" s="2" t="str">
        <f t="shared" si="8"/>
        <v>MEEP</v>
      </c>
      <c r="AA254" s="2">
        <f>IF(Z254="HERE",Y254,AA253+Graph!$G$1*1000)</f>
        <v>91159828.451368496</v>
      </c>
      <c r="AB254" s="2">
        <f t="shared" si="21"/>
        <v>800000</v>
      </c>
      <c r="AC254" s="2">
        <f t="shared" si="9"/>
        <v>66713494.76003027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6"/>
        <v>50160000</v>
      </c>
      <c r="AH254" s="3" t="e">
        <f t="shared" si="3"/>
        <v>#N/A</v>
      </c>
      <c r="AM254" s="6">
        <v>14600000</v>
      </c>
      <c r="AN254" s="6">
        <v>31800000</v>
      </c>
      <c r="AO254" s="6">
        <v>52800000</v>
      </c>
    </row>
    <row r="255" spans="1:41" ht="15.75" customHeight="1" x14ac:dyDescent="0.25">
      <c r="A255" s="1">
        <v>44431</v>
      </c>
      <c r="B255" s="2">
        <f t="shared" si="0"/>
        <v>190</v>
      </c>
      <c r="C255" s="7"/>
      <c r="D255" s="2" t="e">
        <f t="shared" si="12"/>
        <v>#N/A</v>
      </c>
      <c r="E255" s="2" t="e">
        <f t="shared" si="22"/>
        <v>#N/A</v>
      </c>
      <c r="F255" s="2">
        <v>1670203.8405348659</v>
      </c>
      <c r="G255" s="2">
        <f t="shared" si="23"/>
        <v>796135.85714285716</v>
      </c>
      <c r="H255" s="2">
        <f t="shared" si="13"/>
        <v>158269118.33145857</v>
      </c>
      <c r="I255" s="7"/>
      <c r="J255" s="2" t="e">
        <f t="shared" si="14"/>
        <v>#N/A</v>
      </c>
      <c r="K255" s="2" t="e">
        <f t="shared" si="24"/>
        <v>#N/A</v>
      </c>
      <c r="L255" s="2">
        <f t="array" ref="L255">IF(COUNT($C256)=0,IF(COUNT($C255)=1,I255,SUM(L254+LOOKUP(2,1/(ISNUMBER($K$1:$K$194)),$K$1:$K$194))),I255)</f>
        <v>1273817.1428571464</v>
      </c>
      <c r="M255" s="8" t="e">
        <f t="shared" si="27"/>
        <v>#N/A</v>
      </c>
      <c r="N255" s="2" t="e">
        <f t="shared" si="15"/>
        <v>#N/A</v>
      </c>
      <c r="O255" s="2" t="e">
        <f t="shared" si="25"/>
        <v>#N/A</v>
      </c>
      <c r="P255" s="2">
        <v>1669025.0743138194</v>
      </c>
      <c r="Q255" s="2">
        <f>IF(P255&gt;Graph!$G$1*1000,Graph!$G$1*1000,P255)</f>
        <v>800000</v>
      </c>
      <c r="R255" s="2">
        <f t="shared" si="16"/>
        <v>159469459.06854177</v>
      </c>
      <c r="S255" s="2">
        <f t="shared" si="17"/>
        <v>796135.85714286566</v>
      </c>
      <c r="T255" s="2">
        <f t="shared" si="18"/>
        <v>3864.1428571429569</v>
      </c>
      <c r="U255" s="2">
        <f t="shared" si="19"/>
        <v>800000</v>
      </c>
      <c r="V255" s="2">
        <f t="shared" si="28"/>
        <v>91393706.331458643</v>
      </c>
      <c r="W255" s="2">
        <f t="shared" si="20"/>
        <v>796135.85714285076</v>
      </c>
      <c r="X255" s="2">
        <f t="shared" si="6"/>
        <v>3864.1428571492434</v>
      </c>
      <c r="Y255" s="2">
        <f t="shared" si="7"/>
        <v>68075752.737082973</v>
      </c>
      <c r="Z255" s="2" t="str">
        <f t="shared" si="8"/>
        <v>MEEP</v>
      </c>
      <c r="AA255" s="2">
        <f>IF(Z255="HERE",Y255,AA254+Graph!$G$1*1000)</f>
        <v>91959828.451368496</v>
      </c>
      <c r="AB255" s="2">
        <f t="shared" si="21"/>
        <v>800000</v>
      </c>
      <c r="AC255" s="2">
        <f t="shared" si="9"/>
        <v>66713494.76003027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6"/>
        <v>50160000</v>
      </c>
      <c r="AH255" s="3" t="e">
        <f t="shared" si="3"/>
        <v>#N/A</v>
      </c>
      <c r="AM255" s="6">
        <v>14600000</v>
      </c>
      <c r="AN255" s="6">
        <v>31800000</v>
      </c>
      <c r="AO255" s="6">
        <v>52800000</v>
      </c>
    </row>
    <row r="256" spans="1:41" ht="15.75" customHeight="1" x14ac:dyDescent="0.25">
      <c r="A256" s="1">
        <v>44432</v>
      </c>
      <c r="B256" s="2">
        <f t="shared" si="0"/>
        <v>191</v>
      </c>
      <c r="C256" s="7"/>
      <c r="D256" s="2" t="e">
        <f t="shared" si="12"/>
        <v>#N/A</v>
      </c>
      <c r="E256" s="2" t="e">
        <f t="shared" si="22"/>
        <v>#N/A</v>
      </c>
      <c r="F256" s="2">
        <v>1676525.4943702221</v>
      </c>
      <c r="G256" s="2">
        <f t="shared" si="23"/>
        <v>796135.85714285716</v>
      </c>
      <c r="H256" s="2">
        <f t="shared" si="13"/>
        <v>159065254.18860143</v>
      </c>
      <c r="I256" s="7"/>
      <c r="J256" s="2" t="e">
        <f t="shared" si="14"/>
        <v>#N/A</v>
      </c>
      <c r="K256" s="2" t="e">
        <f t="shared" si="24"/>
        <v>#N/A</v>
      </c>
      <c r="L256" s="2">
        <f t="array" ref="L256">IF(COUNT($C257)=0,IF(COUNT($C256)=1,I256,SUM(L255+LOOKUP(2,1/(ISNUMBER($K$1:$K$194)),$K$1:$K$194))),I256)</f>
        <v>1277681.2857142894</v>
      </c>
      <c r="M256" s="8" t="e">
        <f t="shared" si="27"/>
        <v>#N/A</v>
      </c>
      <c r="N256" s="2" t="e">
        <f t="shared" si="15"/>
        <v>#N/A</v>
      </c>
      <c r="O256" s="2" t="e">
        <f t="shared" si="25"/>
        <v>#N/A</v>
      </c>
      <c r="P256" s="2">
        <v>1675324.7244897485</v>
      </c>
      <c r="Q256" s="2">
        <f>IF(P256&gt;Graph!$G$1*1000,Graph!$G$1*1000,P256)</f>
        <v>800000</v>
      </c>
      <c r="R256" s="2">
        <f t="shared" si="16"/>
        <v>160269459.06854177</v>
      </c>
      <c r="S256" s="2">
        <f t="shared" si="17"/>
        <v>796135.85714286566</v>
      </c>
      <c r="T256" s="2">
        <f t="shared" si="18"/>
        <v>3864.1428571429569</v>
      </c>
      <c r="U256" s="2">
        <f t="shared" si="19"/>
        <v>800000</v>
      </c>
      <c r="V256" s="2">
        <f t="shared" si="28"/>
        <v>92189842.188601494</v>
      </c>
      <c r="W256" s="2">
        <f t="shared" si="20"/>
        <v>796135.85714285076</v>
      </c>
      <c r="X256" s="2">
        <f t="shared" si="6"/>
        <v>3864.1428571492434</v>
      </c>
      <c r="Y256" s="2">
        <f t="shared" si="7"/>
        <v>68079616.879940122</v>
      </c>
      <c r="Z256" s="2" t="str">
        <f t="shared" si="8"/>
        <v>MEEP</v>
      </c>
      <c r="AA256" s="2">
        <f>IF(Z256="HERE",Y256,AA255+Graph!$G$1*1000)</f>
        <v>92759828.451368496</v>
      </c>
      <c r="AB256" s="2">
        <f t="shared" si="21"/>
        <v>800000</v>
      </c>
      <c r="AC256" s="2">
        <f t="shared" si="9"/>
        <v>66713494.76003027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6"/>
        <v>50160000</v>
      </c>
      <c r="AH256" s="3" t="e">
        <f t="shared" si="3"/>
        <v>#N/A</v>
      </c>
      <c r="AM256" s="6">
        <v>14600000</v>
      </c>
      <c r="AN256" s="6">
        <v>31800000</v>
      </c>
      <c r="AO256" s="6">
        <v>52800000</v>
      </c>
    </row>
    <row r="257" spans="1:41" ht="15.75" customHeight="1" x14ac:dyDescent="0.25">
      <c r="A257" s="1">
        <v>44433</v>
      </c>
      <c r="B257" s="2">
        <f t="shared" si="0"/>
        <v>192</v>
      </c>
      <c r="C257" s="7"/>
      <c r="D257" s="2" t="e">
        <f t="shared" si="12"/>
        <v>#N/A</v>
      </c>
      <c r="E257" s="2" t="e">
        <f t="shared" si="22"/>
        <v>#N/A</v>
      </c>
      <c r="F257" s="2">
        <v>1682847.1482055187</v>
      </c>
      <c r="G257" s="2">
        <f t="shared" si="23"/>
        <v>796135.85714285716</v>
      </c>
      <c r="H257" s="2">
        <f t="shared" si="13"/>
        <v>159861390.0457443</v>
      </c>
      <c r="I257" s="7"/>
      <c r="J257" s="2" t="e">
        <f t="shared" si="14"/>
        <v>#N/A</v>
      </c>
      <c r="K257" s="2" t="e">
        <f t="shared" si="24"/>
        <v>#N/A</v>
      </c>
      <c r="L257" s="2">
        <f t="array" ref="L257">IF(COUNT($C258)=0,IF(COUNT($C257)=1,I257,SUM(L256+LOOKUP(2,1/(ISNUMBER($K$1:$K$194)),$K$1:$K$194))),I257)</f>
        <v>1281545.4285714324</v>
      </c>
      <c r="M257" s="8" t="e">
        <f t="shared" si="27"/>
        <v>#N/A</v>
      </c>
      <c r="N257" s="2" t="e">
        <f t="shared" si="15"/>
        <v>#N/A</v>
      </c>
      <c r="O257" s="2" t="e">
        <f t="shared" si="25"/>
        <v>#N/A</v>
      </c>
      <c r="P257" s="2">
        <v>1681624.3746656775</v>
      </c>
      <c r="Q257" s="2">
        <f>IF(P257&gt;Graph!$G$1*1000,Graph!$G$1*1000,P257)</f>
        <v>800000</v>
      </c>
      <c r="R257" s="2">
        <f t="shared" si="16"/>
        <v>161069459.06854177</v>
      </c>
      <c r="S257" s="2">
        <f t="shared" si="17"/>
        <v>796135.85714286566</v>
      </c>
      <c r="T257" s="2">
        <f t="shared" si="18"/>
        <v>3864.1428571429569</v>
      </c>
      <c r="U257" s="2">
        <f t="shared" si="19"/>
        <v>800000</v>
      </c>
      <c r="V257" s="2">
        <f t="shared" si="28"/>
        <v>92985978.045744345</v>
      </c>
      <c r="W257" s="2">
        <f t="shared" si="20"/>
        <v>796135.85714285076</v>
      </c>
      <c r="X257" s="2">
        <f t="shared" si="6"/>
        <v>3864.1428571492434</v>
      </c>
      <c r="Y257" s="2">
        <f t="shared" si="7"/>
        <v>68083481.022797272</v>
      </c>
      <c r="Z257" s="2" t="str">
        <f t="shared" si="8"/>
        <v>MEEP</v>
      </c>
      <c r="AA257" s="2">
        <f>IF(Z257="HERE",Y257,AA256+Graph!$G$1*1000)</f>
        <v>93559828.451368496</v>
      </c>
      <c r="AB257" s="2">
        <f t="shared" si="21"/>
        <v>800000</v>
      </c>
      <c r="AC257" s="2">
        <f t="shared" si="9"/>
        <v>66713494.76003027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6"/>
        <v>50160000</v>
      </c>
      <c r="AH257" s="3" t="e">
        <f t="shared" si="3"/>
        <v>#N/A</v>
      </c>
      <c r="AM257" s="6">
        <v>14600000</v>
      </c>
      <c r="AN257" s="6">
        <v>31800000</v>
      </c>
      <c r="AO257" s="6">
        <v>52800000</v>
      </c>
    </row>
    <row r="258" spans="1:41" ht="15.75" customHeight="1" x14ac:dyDescent="0.25">
      <c r="A258" s="1">
        <v>44434</v>
      </c>
      <c r="B258" s="2">
        <f t="shared" si="0"/>
        <v>193</v>
      </c>
      <c r="C258" s="7"/>
      <c r="D258" s="2" t="e">
        <f t="shared" si="12"/>
        <v>#N/A</v>
      </c>
      <c r="E258" s="2" t="e">
        <f t="shared" si="22"/>
        <v>#N/A</v>
      </c>
      <c r="F258" s="2">
        <v>1689168.802040875</v>
      </c>
      <c r="G258" s="2">
        <f t="shared" si="23"/>
        <v>796135.85714285716</v>
      </c>
      <c r="H258" s="2">
        <f t="shared" si="13"/>
        <v>160657525.90288717</v>
      </c>
      <c r="I258" s="7"/>
      <c r="J258" s="2" t="e">
        <f t="shared" si="14"/>
        <v>#N/A</v>
      </c>
      <c r="K258" s="2" t="e">
        <f t="shared" si="24"/>
        <v>#N/A</v>
      </c>
      <c r="L258" s="2">
        <f t="array" ref="L258">IF(COUNT($C259)=0,IF(COUNT($C258)=1,I258,SUM(L257+LOOKUP(2,1/(ISNUMBER($K$1:$K$194)),$K$1:$K$194))),I258)</f>
        <v>1285409.5714285753</v>
      </c>
      <c r="M258" s="8" t="e">
        <f t="shared" si="27"/>
        <v>#N/A</v>
      </c>
      <c r="N258" s="2" t="e">
        <f t="shared" si="15"/>
        <v>#N/A</v>
      </c>
      <c r="O258" s="2" t="e">
        <f t="shared" si="25"/>
        <v>#N/A</v>
      </c>
      <c r="P258" s="2">
        <v>1687924.0248416066</v>
      </c>
      <c r="Q258" s="2">
        <f>IF(P258&gt;Graph!$G$1*1000,Graph!$G$1*1000,P258)</f>
        <v>800000</v>
      </c>
      <c r="R258" s="2">
        <f t="shared" si="16"/>
        <v>161869459.06854177</v>
      </c>
      <c r="S258" s="2">
        <f t="shared" si="17"/>
        <v>796135.85714286566</v>
      </c>
      <c r="T258" s="2">
        <f t="shared" si="18"/>
        <v>3864.1428571429569</v>
      </c>
      <c r="U258" s="2">
        <f t="shared" si="19"/>
        <v>800000</v>
      </c>
      <c r="V258" s="2">
        <f t="shared" si="28"/>
        <v>93782113.902887195</v>
      </c>
      <c r="W258" s="2">
        <f t="shared" si="20"/>
        <v>796135.85714285076</v>
      </c>
      <c r="X258" s="2">
        <f t="shared" si="6"/>
        <v>3864.1428571492434</v>
      </c>
      <c r="Y258" s="2">
        <f t="shared" si="7"/>
        <v>68087345.165654421</v>
      </c>
      <c r="Z258" s="2" t="str">
        <f t="shared" si="8"/>
        <v>MEEP</v>
      </c>
      <c r="AA258" s="2">
        <f>IF(Z258="HERE",Y258,AA257+Graph!$G$1*1000)</f>
        <v>94359828.451368496</v>
      </c>
      <c r="AB258" s="2">
        <f t="shared" si="21"/>
        <v>800000</v>
      </c>
      <c r="AC258" s="2">
        <f t="shared" si="9"/>
        <v>66713494.76003027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6"/>
        <v>50160000</v>
      </c>
      <c r="AH258" s="3" t="e">
        <f t="shared" si="3"/>
        <v>#N/A</v>
      </c>
      <c r="AM258" s="6">
        <v>14600000</v>
      </c>
      <c r="AN258" s="6">
        <v>31800000</v>
      </c>
      <c r="AO258" s="6">
        <v>52800000</v>
      </c>
    </row>
    <row r="259" spans="1:41" ht="15.75" customHeight="1" x14ac:dyDescent="0.25">
      <c r="A259" s="1">
        <v>44435</v>
      </c>
      <c r="B259" s="2">
        <f t="shared" si="0"/>
        <v>194</v>
      </c>
      <c r="C259" s="7"/>
      <c r="D259" s="2" t="e">
        <f t="shared" si="12"/>
        <v>#N/A</v>
      </c>
      <c r="E259" s="2" t="e">
        <f t="shared" si="22"/>
        <v>#N/A</v>
      </c>
      <c r="F259" s="2">
        <v>1695490.4558761716</v>
      </c>
      <c r="G259" s="2">
        <f t="shared" si="23"/>
        <v>796135.85714285716</v>
      </c>
      <c r="H259" s="2">
        <f t="shared" si="13"/>
        <v>161453661.76003003</v>
      </c>
      <c r="I259" s="7"/>
      <c r="J259" s="2" t="e">
        <f t="shared" si="14"/>
        <v>#N/A</v>
      </c>
      <c r="K259" s="2" t="e">
        <f t="shared" si="24"/>
        <v>#N/A</v>
      </c>
      <c r="L259" s="2">
        <f t="array" ref="L259">IF(COUNT($C260)=0,IF(COUNT($C259)=1,I259,SUM(L258+LOOKUP(2,1/(ISNUMBER($K$1:$K$194)),$K$1:$K$194))),I259)</f>
        <v>1289273.7142857183</v>
      </c>
      <c r="M259" s="8" t="e">
        <f t="shared" si="27"/>
        <v>#N/A</v>
      </c>
      <c r="N259" s="2" t="e">
        <f t="shared" si="15"/>
        <v>#N/A</v>
      </c>
      <c r="O259" s="2" t="e">
        <f t="shared" si="25"/>
        <v>#N/A</v>
      </c>
      <c r="P259" s="2">
        <v>1694223.6750175357</v>
      </c>
      <c r="Q259" s="2">
        <f>IF(P259&gt;Graph!$G$1*1000,Graph!$G$1*1000,P259)</f>
        <v>800000</v>
      </c>
      <c r="R259" s="2">
        <f t="shared" si="16"/>
        <v>162669459.06854177</v>
      </c>
      <c r="S259" s="2">
        <f t="shared" si="17"/>
        <v>796135.85714286566</v>
      </c>
      <c r="T259" s="2">
        <f t="shared" si="18"/>
        <v>3864.1428571429569</v>
      </c>
      <c r="U259" s="2">
        <f t="shared" si="19"/>
        <v>800000</v>
      </c>
      <c r="V259" s="2">
        <f t="shared" si="28"/>
        <v>94578249.760030046</v>
      </c>
      <c r="W259" s="2">
        <f t="shared" si="20"/>
        <v>796135.85714285076</v>
      </c>
      <c r="X259" s="2">
        <f t="shared" si="6"/>
        <v>3864.1428571492434</v>
      </c>
      <c r="Y259" s="2">
        <f t="shared" si="7"/>
        <v>68091209.30851157</v>
      </c>
      <c r="Z259" s="2" t="str">
        <f t="shared" si="8"/>
        <v>MEEP</v>
      </c>
      <c r="AA259" s="2">
        <f>IF(Z259="HERE",Y259,AA258+Graph!$G$1*1000)</f>
        <v>95159828.451368496</v>
      </c>
      <c r="AB259" s="2">
        <f t="shared" si="21"/>
        <v>800000</v>
      </c>
      <c r="AC259" s="2">
        <f t="shared" si="9"/>
        <v>66713494.76003027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6"/>
        <v>50160000</v>
      </c>
      <c r="AH259" s="3" t="e">
        <f t="shared" si="3"/>
        <v>#N/A</v>
      </c>
      <c r="AM259" s="6">
        <v>14600000</v>
      </c>
      <c r="AN259" s="6">
        <v>31800000</v>
      </c>
      <c r="AO259" s="6">
        <v>52800000</v>
      </c>
    </row>
    <row r="260" spans="1:41" ht="15.75" customHeight="1" x14ac:dyDescent="0.25">
      <c r="A260" s="1">
        <v>44436</v>
      </c>
      <c r="B260" s="2">
        <f t="shared" si="0"/>
        <v>195</v>
      </c>
      <c r="C260" s="7"/>
      <c r="D260" s="2" t="e">
        <f t="shared" si="12"/>
        <v>#N/A</v>
      </c>
      <c r="E260" s="2" t="e">
        <f t="shared" si="22"/>
        <v>#N/A</v>
      </c>
      <c r="F260" s="2">
        <v>1701812.1097115278</v>
      </c>
      <c r="G260" s="2">
        <f t="shared" si="23"/>
        <v>796135.85714285716</v>
      </c>
      <c r="H260" s="2">
        <f t="shared" si="13"/>
        <v>162249797.6171729</v>
      </c>
      <c r="I260" s="7"/>
      <c r="J260" s="2" t="e">
        <f t="shared" si="14"/>
        <v>#N/A</v>
      </c>
      <c r="K260" s="2" t="e">
        <f t="shared" si="24"/>
        <v>#N/A</v>
      </c>
      <c r="L260" s="2">
        <f t="array" ref="L260">IF(COUNT($C261)=0,IF(COUNT($C260)=1,I260,SUM(L259+LOOKUP(2,1/(ISNUMBER($K$1:$K$194)),$K$1:$K$194))),I260)</f>
        <v>1293137.8571428612</v>
      </c>
      <c r="M260" s="8" t="e">
        <f t="shared" si="27"/>
        <v>#N/A</v>
      </c>
      <c r="N260" s="2" t="e">
        <f t="shared" si="15"/>
        <v>#N/A</v>
      </c>
      <c r="O260" s="2" t="e">
        <f t="shared" si="25"/>
        <v>#N/A</v>
      </c>
      <c r="P260" s="2">
        <v>1700523.3251935244</v>
      </c>
      <c r="Q260" s="2">
        <f>IF(P260&gt;Graph!$G$1*1000,Graph!$G$1*1000,P260)</f>
        <v>800000</v>
      </c>
      <c r="R260" s="2">
        <f t="shared" si="16"/>
        <v>163469459.06854177</v>
      </c>
      <c r="S260" s="2">
        <f t="shared" si="17"/>
        <v>796135.85714286566</v>
      </c>
      <c r="T260" s="2">
        <f t="shared" si="18"/>
        <v>3864.1428571429569</v>
      </c>
      <c r="U260" s="2">
        <f t="shared" si="19"/>
        <v>800000</v>
      </c>
      <c r="V260" s="2">
        <f t="shared" si="28"/>
        <v>95374385.617172897</v>
      </c>
      <c r="W260" s="2">
        <f t="shared" si="20"/>
        <v>796135.85714285076</v>
      </c>
      <c r="X260" s="2">
        <f t="shared" si="6"/>
        <v>3864.1428571492434</v>
      </c>
      <c r="Y260" s="2">
        <f t="shared" si="7"/>
        <v>68095073.451368719</v>
      </c>
      <c r="Z260" s="2" t="str">
        <f t="shared" si="8"/>
        <v>MEEP</v>
      </c>
      <c r="AA260" s="2">
        <f>IF(Z260="HERE",Y260,AA259+Graph!$G$1*1000)</f>
        <v>95959828.451368496</v>
      </c>
      <c r="AB260" s="2">
        <f t="shared" si="21"/>
        <v>800000</v>
      </c>
      <c r="AC260" s="2">
        <f t="shared" si="9"/>
        <v>66713494.76003027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6"/>
        <v>50160000</v>
      </c>
      <c r="AH260" s="3" t="e">
        <f t="shared" si="3"/>
        <v>#N/A</v>
      </c>
      <c r="AM260" s="6">
        <v>14600000</v>
      </c>
      <c r="AN260" s="6">
        <v>31800000</v>
      </c>
      <c r="AO260" s="6">
        <v>52800000</v>
      </c>
    </row>
    <row r="261" spans="1:41" ht="15.75" customHeight="1" x14ac:dyDescent="0.25">
      <c r="A261" s="1">
        <v>44437</v>
      </c>
      <c r="B261" s="2">
        <f t="shared" si="0"/>
        <v>196</v>
      </c>
      <c r="C261" s="7"/>
      <c r="D261" s="2" t="e">
        <f t="shared" si="12"/>
        <v>#N/A</v>
      </c>
      <c r="E261" s="2" t="e">
        <f t="shared" si="22"/>
        <v>#N/A</v>
      </c>
      <c r="F261" s="2">
        <v>1708133.7635468245</v>
      </c>
      <c r="G261" s="2">
        <f t="shared" si="23"/>
        <v>796135.85714285716</v>
      </c>
      <c r="H261" s="2">
        <f t="shared" si="13"/>
        <v>163045933.47431576</v>
      </c>
      <c r="I261" s="7"/>
      <c r="J261" s="2" t="e">
        <f t="shared" si="14"/>
        <v>#N/A</v>
      </c>
      <c r="K261" s="2" t="e">
        <f t="shared" si="24"/>
        <v>#N/A</v>
      </c>
      <c r="L261" s="2">
        <f t="array" ref="L261">IF(COUNT($C262)=0,IF(COUNT($C261)=1,I261,SUM(L260+LOOKUP(2,1/(ISNUMBER($K$1:$K$194)),$K$1:$K$194))),I261)</f>
        <v>1297002.0000000042</v>
      </c>
      <c r="M261" s="8" t="e">
        <f t="shared" si="27"/>
        <v>#N/A</v>
      </c>
      <c r="N261" s="2" t="e">
        <f t="shared" si="15"/>
        <v>#N/A</v>
      </c>
      <c r="O261" s="2" t="e">
        <f t="shared" si="25"/>
        <v>#N/A</v>
      </c>
      <c r="P261" s="2">
        <v>1706822.9753694534</v>
      </c>
      <c r="Q261" s="2">
        <f>IF(P261&gt;Graph!$G$1*1000,Graph!$G$1*1000,P261)</f>
        <v>800000</v>
      </c>
      <c r="R261" s="2">
        <f t="shared" si="16"/>
        <v>164269459.06854177</v>
      </c>
      <c r="S261" s="2">
        <f t="shared" si="17"/>
        <v>796135.85714286566</v>
      </c>
      <c r="T261" s="2">
        <f t="shared" si="18"/>
        <v>3864.1428571429569</v>
      </c>
      <c r="U261" s="2">
        <f t="shared" si="19"/>
        <v>800000</v>
      </c>
      <c r="V261" s="2">
        <f t="shared" si="28"/>
        <v>96170521.474315748</v>
      </c>
      <c r="W261" s="2">
        <f t="shared" si="20"/>
        <v>796135.85714285076</v>
      </c>
      <c r="X261" s="2">
        <f t="shared" si="6"/>
        <v>3864.1428571492434</v>
      </c>
      <c r="Y261" s="2">
        <f t="shared" si="7"/>
        <v>68098937.594225869</v>
      </c>
      <c r="Z261" s="2" t="str">
        <f t="shared" si="8"/>
        <v>MEEP</v>
      </c>
      <c r="AA261" s="2">
        <f>IF(Z261="HERE",Y261,AA260+Graph!$G$1*1000)</f>
        <v>96759828.451368496</v>
      </c>
      <c r="AB261" s="2">
        <f t="shared" si="21"/>
        <v>800000</v>
      </c>
      <c r="AC261" s="2">
        <f t="shared" si="9"/>
        <v>66713494.76003027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6"/>
        <v>50160000</v>
      </c>
      <c r="AH261" s="3" t="e">
        <f t="shared" si="3"/>
        <v>#N/A</v>
      </c>
      <c r="AM261" s="6">
        <v>14600000</v>
      </c>
      <c r="AN261" s="6">
        <v>31800000</v>
      </c>
      <c r="AO261" s="6">
        <v>52800000</v>
      </c>
    </row>
    <row r="262" spans="1:41" ht="15.75" customHeight="1" x14ac:dyDescent="0.25">
      <c r="A262" s="1">
        <v>44438</v>
      </c>
      <c r="B262" s="2">
        <f t="shared" si="0"/>
        <v>197</v>
      </c>
      <c r="C262" s="7"/>
      <c r="D262" s="2" t="e">
        <f t="shared" si="12"/>
        <v>#N/A</v>
      </c>
      <c r="E262" s="2" t="e">
        <f t="shared" si="22"/>
        <v>#N/A</v>
      </c>
      <c r="F262" s="2">
        <v>1714455.4173821807</v>
      </c>
      <c r="G262" s="2">
        <f t="shared" si="23"/>
        <v>796135.85714285716</v>
      </c>
      <c r="H262" s="2">
        <f t="shared" si="13"/>
        <v>163842069.33145863</v>
      </c>
      <c r="I262" s="7"/>
      <c r="J262" s="2" t="e">
        <f t="shared" si="14"/>
        <v>#N/A</v>
      </c>
      <c r="K262" s="2" t="e">
        <f t="shared" si="24"/>
        <v>#N/A</v>
      </c>
      <c r="L262" s="2">
        <f t="array" ref="L262">IF(COUNT($C263)=0,IF(COUNT($C262)=1,I262,SUM(L261+LOOKUP(2,1/(ISNUMBER($K$1:$K$194)),$K$1:$K$194))),I262)</f>
        <v>1300866.1428571471</v>
      </c>
      <c r="M262" s="8" t="e">
        <f t="shared" si="27"/>
        <v>#N/A</v>
      </c>
      <c r="N262" s="2" t="e">
        <f t="shared" si="15"/>
        <v>#N/A</v>
      </c>
      <c r="O262" s="2" t="e">
        <f t="shared" si="25"/>
        <v>#N/A</v>
      </c>
      <c r="P262" s="2">
        <v>1713122.6255453825</v>
      </c>
      <c r="Q262" s="2">
        <f>IF(P262&gt;Graph!$G$1*1000,Graph!$G$1*1000,P262)</f>
        <v>800000</v>
      </c>
      <c r="R262" s="2">
        <f t="shared" si="16"/>
        <v>165069459.06854177</v>
      </c>
      <c r="S262" s="2">
        <f t="shared" si="17"/>
        <v>796135.85714286566</v>
      </c>
      <c r="T262" s="2">
        <f t="shared" si="18"/>
        <v>3864.1428571429569</v>
      </c>
      <c r="U262" s="2">
        <f t="shared" si="19"/>
        <v>800000</v>
      </c>
      <c r="V262" s="2">
        <f t="shared" si="28"/>
        <v>96966657.331458598</v>
      </c>
      <c r="W262" s="2">
        <f t="shared" si="20"/>
        <v>796135.85714285076</v>
      </c>
      <c r="X262" s="2">
        <f t="shared" si="6"/>
        <v>3864.1428571492434</v>
      </c>
      <c r="Y262" s="2">
        <f t="shared" si="7"/>
        <v>68102801.737083018</v>
      </c>
      <c r="Z262" s="2" t="str">
        <f t="shared" si="8"/>
        <v>MEEP</v>
      </c>
      <c r="AA262" s="2">
        <f>IF(Z262="HERE",Y262,AA261+Graph!$G$1*1000)</f>
        <v>97559828.451368496</v>
      </c>
      <c r="AB262" s="2">
        <f t="shared" si="21"/>
        <v>800000</v>
      </c>
      <c r="AC262" s="2">
        <f t="shared" si="9"/>
        <v>66713494.76003027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6"/>
        <v>50160000</v>
      </c>
      <c r="AH262" s="3" t="e">
        <f t="shared" si="3"/>
        <v>#N/A</v>
      </c>
      <c r="AM262" s="6">
        <v>14600000</v>
      </c>
      <c r="AN262" s="6">
        <v>31800000</v>
      </c>
      <c r="AO262" s="6">
        <v>52800000</v>
      </c>
    </row>
    <row r="263" spans="1:41" ht="15.75" customHeight="1" x14ac:dyDescent="0.25">
      <c r="A263" s="1">
        <v>44439</v>
      </c>
      <c r="B263" s="2">
        <f t="shared" si="0"/>
        <v>198</v>
      </c>
      <c r="C263" s="7"/>
      <c r="D263" s="2" t="e">
        <f t="shared" si="12"/>
        <v>#N/A</v>
      </c>
      <c r="E263" s="2" t="e">
        <f t="shared" si="22"/>
        <v>#N/A</v>
      </c>
      <c r="F263" s="2">
        <v>1720777.0712174773</v>
      </c>
      <c r="G263" s="2">
        <f t="shared" si="23"/>
        <v>796135.85714285716</v>
      </c>
      <c r="H263" s="2">
        <f t="shared" si="13"/>
        <v>164638205.18860149</v>
      </c>
      <c r="I263" s="7"/>
      <c r="J263" s="2" t="e">
        <f t="shared" si="14"/>
        <v>#N/A</v>
      </c>
      <c r="K263" s="2" t="e">
        <f t="shared" si="24"/>
        <v>#N/A</v>
      </c>
      <c r="L263" s="2">
        <f t="array" ref="L263">IF(COUNT($C264)=0,IF(COUNT($C263)=1,I263,SUM(L262+LOOKUP(2,1/(ISNUMBER($K$1:$K$194)),$K$1:$K$194))),I263)</f>
        <v>1304730.2857142901</v>
      </c>
      <c r="M263" s="8" t="e">
        <f t="shared" si="27"/>
        <v>#N/A</v>
      </c>
      <c r="N263" s="2" t="e">
        <f t="shared" si="15"/>
        <v>#N/A</v>
      </c>
      <c r="O263" s="2" t="e">
        <f t="shared" si="25"/>
        <v>#N/A</v>
      </c>
      <c r="P263" s="2">
        <v>1719422.2757213116</v>
      </c>
      <c r="Q263" s="2">
        <f>IF(P263&gt;Graph!$G$1*1000,Graph!$G$1*1000,P263)</f>
        <v>800000</v>
      </c>
      <c r="R263" s="2">
        <f t="shared" si="16"/>
        <v>165869459.06854177</v>
      </c>
      <c r="S263" s="2">
        <f t="shared" si="17"/>
        <v>796135.85714286566</v>
      </c>
      <c r="T263" s="2">
        <f t="shared" si="18"/>
        <v>3864.1428571429569</v>
      </c>
      <c r="U263" s="2">
        <f t="shared" si="19"/>
        <v>800000</v>
      </c>
      <c r="V263" s="2">
        <f t="shared" si="28"/>
        <v>97762793.188601449</v>
      </c>
      <c r="W263" s="2">
        <f t="shared" si="20"/>
        <v>796135.85714285076</v>
      </c>
      <c r="X263" s="2">
        <f t="shared" si="6"/>
        <v>3864.1428571492434</v>
      </c>
      <c r="Y263" s="2">
        <f t="shared" si="7"/>
        <v>68106665.879940167</v>
      </c>
      <c r="Z263" s="2" t="str">
        <f t="shared" si="8"/>
        <v>MEEP</v>
      </c>
      <c r="AA263" s="2">
        <f>IF(Z263="HERE",Y263,AA262+Graph!$G$1*1000)</f>
        <v>98359828.451368496</v>
      </c>
      <c r="AB263" s="2">
        <f t="shared" si="21"/>
        <v>800000</v>
      </c>
      <c r="AC263" s="2">
        <f t="shared" si="9"/>
        <v>66713494.76003027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6"/>
        <v>50160000</v>
      </c>
      <c r="AH263" s="3" t="e">
        <f t="shared" si="3"/>
        <v>#N/A</v>
      </c>
      <c r="AM263" s="6">
        <v>14600000</v>
      </c>
      <c r="AN263" s="6">
        <v>31800000</v>
      </c>
      <c r="AO263" s="6">
        <v>52800000</v>
      </c>
    </row>
    <row r="264" spans="1:41" ht="15.75" customHeight="1" x14ac:dyDescent="0.25">
      <c r="A264" s="1">
        <v>44440</v>
      </c>
      <c r="B264" s="2">
        <f t="shared" si="0"/>
        <v>199</v>
      </c>
      <c r="C264" s="7"/>
      <c r="D264" s="2" t="e">
        <f t="shared" si="12"/>
        <v>#N/A</v>
      </c>
      <c r="E264" s="2" t="e">
        <f t="shared" si="22"/>
        <v>#N/A</v>
      </c>
      <c r="F264" s="2">
        <v>1727098.7250528336</v>
      </c>
      <c r="G264" s="2">
        <f t="shared" si="23"/>
        <v>796135.85714285716</v>
      </c>
      <c r="H264" s="2">
        <f t="shared" si="13"/>
        <v>165434341.04574436</v>
      </c>
      <c r="I264" s="7"/>
      <c r="J264" s="2" t="e">
        <f t="shared" si="14"/>
        <v>#N/A</v>
      </c>
      <c r="K264" s="2" t="e">
        <f t="shared" si="24"/>
        <v>#N/A</v>
      </c>
      <c r="L264" s="2">
        <f t="array" ref="L264">IF(COUNT($C265)=0,IF(COUNT($C264)=1,I264,SUM(L263+LOOKUP(2,1/(ISNUMBER($K$1:$K$194)),$K$1:$K$194))),I264)</f>
        <v>1308594.4285714331</v>
      </c>
      <c r="M264" s="8" t="e">
        <f t="shared" si="27"/>
        <v>#N/A</v>
      </c>
      <c r="N264" s="2" t="e">
        <f t="shared" si="15"/>
        <v>#N/A</v>
      </c>
      <c r="O264" s="2" t="e">
        <f t="shared" si="25"/>
        <v>#N/A</v>
      </c>
      <c r="P264" s="2">
        <v>1725721.9258972406</v>
      </c>
      <c r="Q264" s="2">
        <f>IF(P264&gt;Graph!$G$1*1000,Graph!$G$1*1000,P264)</f>
        <v>800000</v>
      </c>
      <c r="R264" s="2">
        <f t="shared" si="16"/>
        <v>166669459.06854177</v>
      </c>
      <c r="S264" s="2">
        <f t="shared" si="17"/>
        <v>796135.85714286566</v>
      </c>
      <c r="T264" s="2">
        <f t="shared" si="18"/>
        <v>3864.1428571429569</v>
      </c>
      <c r="U264" s="2">
        <f t="shared" si="19"/>
        <v>800000</v>
      </c>
      <c r="V264" s="2">
        <f t="shared" si="28"/>
        <v>98558929.0457443</v>
      </c>
      <c r="W264" s="2">
        <f t="shared" si="20"/>
        <v>796135.85714285076</v>
      </c>
      <c r="X264" s="2">
        <f t="shared" si="6"/>
        <v>3864.1428571492434</v>
      </c>
      <c r="Y264" s="2">
        <f t="shared" si="7"/>
        <v>68110530.022797316</v>
      </c>
      <c r="Z264" s="2" t="str">
        <f t="shared" si="8"/>
        <v>MEEP</v>
      </c>
      <c r="AA264" s="2">
        <f>IF(Z264="HERE",Y264,AA263+Graph!$G$1*1000)</f>
        <v>99159828.451368496</v>
      </c>
      <c r="AB264" s="2">
        <f t="shared" si="21"/>
        <v>800000</v>
      </c>
      <c r="AC264" s="2">
        <f t="shared" si="9"/>
        <v>66713494.76003027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6"/>
        <v>50160000</v>
      </c>
      <c r="AH264" s="3" t="e">
        <f t="shared" si="3"/>
        <v>#N/A</v>
      </c>
      <c r="AM264" s="6">
        <v>14600000</v>
      </c>
      <c r="AN264" s="6">
        <v>31800000</v>
      </c>
      <c r="AO264" s="6">
        <v>52800000</v>
      </c>
    </row>
    <row r="265" spans="1:41" ht="15.75" customHeight="1" x14ac:dyDescent="0.25">
      <c r="A265" s="1">
        <v>44441</v>
      </c>
      <c r="B265" s="2">
        <f t="shared" si="0"/>
        <v>200</v>
      </c>
      <c r="C265" s="7"/>
      <c r="D265" s="2" t="e">
        <f t="shared" si="12"/>
        <v>#N/A</v>
      </c>
      <c r="E265" s="2" t="e">
        <f t="shared" si="22"/>
        <v>#N/A</v>
      </c>
      <c r="F265" s="2">
        <v>1733420.3788881302</v>
      </c>
      <c r="G265" s="2">
        <f t="shared" si="23"/>
        <v>796135.85714285716</v>
      </c>
      <c r="H265" s="2">
        <f t="shared" si="13"/>
        <v>166230476.90288723</v>
      </c>
      <c r="I265" s="7"/>
      <c r="J265" s="2" t="e">
        <f t="shared" si="14"/>
        <v>#N/A</v>
      </c>
      <c r="K265" s="2" t="e">
        <f t="shared" si="24"/>
        <v>#N/A</v>
      </c>
      <c r="L265" s="2">
        <f t="array" ref="L265">IF(COUNT($C266)=0,IF(COUNT($C265)=1,I265,SUM(L264+LOOKUP(2,1/(ISNUMBER($K$1:$K$194)),$K$1:$K$194))),I265)</f>
        <v>1312458.571428576</v>
      </c>
      <c r="M265" s="8" t="e">
        <f t="shared" si="27"/>
        <v>#N/A</v>
      </c>
      <c r="N265" s="2" t="e">
        <f t="shared" si="15"/>
        <v>#N/A</v>
      </c>
      <c r="O265" s="2" t="e">
        <f t="shared" si="25"/>
        <v>#N/A</v>
      </c>
      <c r="P265" s="2">
        <v>1732021.5760731697</v>
      </c>
      <c r="Q265" s="2">
        <f>IF(P265&gt;Graph!$G$1*1000,Graph!$G$1*1000,P265)</f>
        <v>800000</v>
      </c>
      <c r="R265" s="2">
        <f t="shared" si="16"/>
        <v>167469459.06854177</v>
      </c>
      <c r="S265" s="2">
        <f t="shared" si="17"/>
        <v>796135.85714286566</v>
      </c>
      <c r="T265" s="2">
        <f t="shared" si="18"/>
        <v>3864.1428571429569</v>
      </c>
      <c r="U265" s="2">
        <f t="shared" si="19"/>
        <v>800000</v>
      </c>
      <c r="V265" s="2">
        <f t="shared" si="28"/>
        <v>99355064.902887151</v>
      </c>
      <c r="W265" s="2">
        <f t="shared" si="20"/>
        <v>796135.85714285076</v>
      </c>
      <c r="X265" s="2">
        <f t="shared" si="6"/>
        <v>3864.1428571492434</v>
      </c>
      <c r="Y265" s="2">
        <f t="shared" si="7"/>
        <v>68114394.165654466</v>
      </c>
      <c r="Z265" s="2" t="str">
        <f t="shared" si="8"/>
        <v>MEEP</v>
      </c>
      <c r="AA265" s="2">
        <f>IF(Z265="HERE",Y265,AA264+Graph!$G$1*1000)</f>
        <v>99959828.451368496</v>
      </c>
      <c r="AB265" s="2">
        <f t="shared" si="21"/>
        <v>800000</v>
      </c>
      <c r="AC265" s="2">
        <f t="shared" si="9"/>
        <v>66713494.76003027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6"/>
        <v>50160000</v>
      </c>
      <c r="AH265" s="3" t="e">
        <f t="shared" si="3"/>
        <v>#N/A</v>
      </c>
      <c r="AM265" s="6">
        <v>14600000</v>
      </c>
      <c r="AN265" s="6">
        <v>31800000</v>
      </c>
      <c r="AO265" s="6">
        <v>52800000</v>
      </c>
    </row>
    <row r="266" spans="1:41" ht="15.75" customHeight="1" x14ac:dyDescent="0.25">
      <c r="A266" s="1">
        <v>44442</v>
      </c>
      <c r="B266" s="2">
        <f t="shared" si="0"/>
        <v>201</v>
      </c>
      <c r="C266" s="7"/>
      <c r="D266" s="2" t="e">
        <f t="shared" si="12"/>
        <v>#N/A</v>
      </c>
      <c r="E266" s="2" t="e">
        <f t="shared" si="22"/>
        <v>#N/A</v>
      </c>
      <c r="F266" s="2">
        <v>1739742.0327234864</v>
      </c>
      <c r="G266" s="2">
        <f t="shared" si="23"/>
        <v>796135.85714285716</v>
      </c>
      <c r="H266" s="2">
        <f t="shared" si="13"/>
        <v>167026612.76003009</v>
      </c>
      <c r="I266" s="7"/>
      <c r="J266" s="2" t="e">
        <f t="shared" si="14"/>
        <v>#N/A</v>
      </c>
      <c r="K266" s="2" t="e">
        <f t="shared" si="24"/>
        <v>#N/A</v>
      </c>
      <c r="L266" s="2">
        <f t="array" ref="L266">IF(COUNT($C267)=0,IF(COUNT($C266)=1,I266,SUM(L265+LOOKUP(2,1/(ISNUMBER($K$1:$K$194)),$K$1:$K$194))),I266)</f>
        <v>1316322.714285719</v>
      </c>
      <c r="M266" s="8" t="e">
        <f t="shared" si="27"/>
        <v>#N/A</v>
      </c>
      <c r="N266" s="2" t="e">
        <f t="shared" si="15"/>
        <v>#N/A</v>
      </c>
      <c r="O266" s="2" t="e">
        <f t="shared" si="25"/>
        <v>#N/A</v>
      </c>
      <c r="P266" s="2">
        <v>1738321.2262490988</v>
      </c>
      <c r="Q266" s="2">
        <f>IF(P266&gt;Graph!$G$1*1000,Graph!$G$1*1000,P266)</f>
        <v>800000</v>
      </c>
      <c r="R266" s="2">
        <f t="shared" si="16"/>
        <v>168269459.06854177</v>
      </c>
      <c r="S266" s="2">
        <f t="shared" si="17"/>
        <v>796135.85714286566</v>
      </c>
      <c r="T266" s="2">
        <f t="shared" si="18"/>
        <v>3864.1428571429569</v>
      </c>
      <c r="U266" s="2">
        <f t="shared" si="19"/>
        <v>800000</v>
      </c>
      <c r="V266" s="2">
        <f t="shared" si="28"/>
        <v>100151200.76003</v>
      </c>
      <c r="W266" s="2">
        <f t="shared" si="20"/>
        <v>796135.85714285076</v>
      </c>
      <c r="X266" s="2">
        <f t="shared" si="6"/>
        <v>3864.1428571492434</v>
      </c>
      <c r="Y266" s="2">
        <f t="shared" si="7"/>
        <v>68118258.308511615</v>
      </c>
      <c r="Z266" s="2" t="str">
        <f t="shared" si="8"/>
        <v>MEEP</v>
      </c>
      <c r="AA266" s="2">
        <f>IF(Z266="HERE",Y266,AA265+Graph!$G$1*1000)</f>
        <v>100759828.4513685</v>
      </c>
      <c r="AB266" s="2">
        <f t="shared" si="21"/>
        <v>800000</v>
      </c>
      <c r="AC266" s="2">
        <f t="shared" si="9"/>
        <v>66713494.76003027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6"/>
        <v>50160000</v>
      </c>
      <c r="AH266" s="3" t="e">
        <f t="shared" si="3"/>
        <v>#N/A</v>
      </c>
      <c r="AM266" s="6">
        <v>14600000</v>
      </c>
      <c r="AN266" s="6">
        <v>31800000</v>
      </c>
      <c r="AO266" s="6">
        <v>52800000</v>
      </c>
    </row>
    <row r="267" spans="1:41" ht="15.75" customHeight="1" x14ac:dyDescent="0.25">
      <c r="A267" s="1">
        <v>44443</v>
      </c>
      <c r="B267" s="2">
        <f t="shared" si="0"/>
        <v>202</v>
      </c>
      <c r="C267" s="7"/>
      <c r="D267" s="2" t="e">
        <f t="shared" si="12"/>
        <v>#N/A</v>
      </c>
      <c r="E267" s="2" t="e">
        <f t="shared" si="22"/>
        <v>#N/A</v>
      </c>
      <c r="F267" s="2">
        <v>1746063.6865587831</v>
      </c>
      <c r="G267" s="2">
        <f t="shared" si="23"/>
        <v>796135.85714285716</v>
      </c>
      <c r="H267" s="2">
        <f t="shared" si="13"/>
        <v>167822748.61717296</v>
      </c>
      <c r="I267" s="7"/>
      <c r="J267" s="2" t="e">
        <f t="shared" si="14"/>
        <v>#N/A</v>
      </c>
      <c r="K267" s="2" t="e">
        <f t="shared" si="24"/>
        <v>#N/A</v>
      </c>
      <c r="L267" s="2">
        <f t="array" ref="L267">IF(COUNT($C268)=0,IF(COUNT($C267)=1,I267,SUM(L266+LOOKUP(2,1/(ISNUMBER($K$1:$K$194)),$K$1:$K$194))),I267)</f>
        <v>1320186.8571428619</v>
      </c>
      <c r="M267" s="8" t="e">
        <f t="shared" si="27"/>
        <v>#N/A</v>
      </c>
      <c r="N267" s="2" t="e">
        <f t="shared" si="15"/>
        <v>#N/A</v>
      </c>
      <c r="O267" s="2" t="e">
        <f t="shared" si="25"/>
        <v>#N/A</v>
      </c>
      <c r="P267" s="2">
        <v>1744620.8764250278</v>
      </c>
      <c r="Q267" s="2">
        <f>IF(P267&gt;Graph!$G$1*1000,Graph!$G$1*1000,P267)</f>
        <v>800000</v>
      </c>
      <c r="R267" s="2">
        <f t="shared" si="16"/>
        <v>169069459.06854177</v>
      </c>
      <c r="S267" s="2">
        <f t="shared" si="17"/>
        <v>796135.85714286566</v>
      </c>
      <c r="T267" s="2">
        <f t="shared" si="18"/>
        <v>3864.1428571429569</v>
      </c>
      <c r="U267" s="2">
        <f t="shared" si="19"/>
        <v>800000</v>
      </c>
      <c r="V267" s="2">
        <f t="shared" si="28"/>
        <v>100947336.61717285</v>
      </c>
      <c r="W267" s="2">
        <f t="shared" si="20"/>
        <v>796135.85714285076</v>
      </c>
      <c r="X267" s="2">
        <f t="shared" si="6"/>
        <v>3864.1428571492434</v>
      </c>
      <c r="Y267" s="2">
        <f t="shared" si="7"/>
        <v>68122122.451368764</v>
      </c>
      <c r="Z267" s="2" t="str">
        <f t="shared" si="8"/>
        <v>MEEP</v>
      </c>
      <c r="AA267" s="2">
        <f>IF(Z267="HERE",Y267,AA266+Graph!$G$1*1000)</f>
        <v>101559828.4513685</v>
      </c>
      <c r="AB267" s="2">
        <f t="shared" si="21"/>
        <v>800000</v>
      </c>
      <c r="AC267" s="2">
        <f t="shared" si="9"/>
        <v>66713494.76003027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6"/>
        <v>50160000</v>
      </c>
      <c r="AH267" s="3" t="e">
        <f t="shared" si="3"/>
        <v>#N/A</v>
      </c>
      <c r="AM267" s="6">
        <v>14600000</v>
      </c>
      <c r="AN267" s="6">
        <v>31800000</v>
      </c>
      <c r="AO267" s="6">
        <v>52800000</v>
      </c>
    </row>
    <row r="268" spans="1:41" ht="15.75" customHeight="1" x14ac:dyDescent="0.25">
      <c r="A268" s="1">
        <v>44444</v>
      </c>
      <c r="B268" s="2">
        <f t="shared" si="0"/>
        <v>203</v>
      </c>
      <c r="C268" s="7"/>
      <c r="D268" s="2" t="e">
        <f t="shared" si="12"/>
        <v>#N/A</v>
      </c>
      <c r="E268" s="2" t="e">
        <f t="shared" si="22"/>
        <v>#N/A</v>
      </c>
      <c r="F268" s="2">
        <v>1752385.3403941393</v>
      </c>
      <c r="G268" s="2">
        <f t="shared" si="23"/>
        <v>796135.85714285716</v>
      </c>
      <c r="H268" s="2">
        <f t="shared" si="13"/>
        <v>168618884.47431582</v>
      </c>
      <c r="I268" s="7"/>
      <c r="J268" s="2" t="e">
        <f t="shared" si="14"/>
        <v>#N/A</v>
      </c>
      <c r="K268" s="2" t="e">
        <f t="shared" si="24"/>
        <v>#N/A</v>
      </c>
      <c r="L268" s="2">
        <f t="array" ref="L268">IF(COUNT($C269)=0,IF(COUNT($C268)=1,I268,SUM(L267+LOOKUP(2,1/(ISNUMBER($K$1:$K$194)),$K$1:$K$194))),I268)</f>
        <v>1324051.0000000049</v>
      </c>
      <c r="M268" s="8" t="e">
        <f t="shared" si="27"/>
        <v>#N/A</v>
      </c>
      <c r="N268" s="2" t="e">
        <f t="shared" si="15"/>
        <v>#N/A</v>
      </c>
      <c r="O268" s="2" t="e">
        <f t="shared" si="25"/>
        <v>#N/A</v>
      </c>
      <c r="P268" s="2">
        <v>1750920.5266009569</v>
      </c>
      <c r="Q268" s="2">
        <f>IF(P268&gt;Graph!$G$1*1000,Graph!$G$1*1000,P268)</f>
        <v>800000</v>
      </c>
      <c r="R268" s="2">
        <f t="shared" si="16"/>
        <v>169869459.06854177</v>
      </c>
      <c r="S268" s="2">
        <f t="shared" si="17"/>
        <v>796135.85714286566</v>
      </c>
      <c r="T268" s="2">
        <f t="shared" si="18"/>
        <v>3864.1428571429569</v>
      </c>
      <c r="U268" s="2">
        <f t="shared" si="19"/>
        <v>800000</v>
      </c>
      <c r="V268" s="2">
        <f t="shared" si="28"/>
        <v>101743472.4743157</v>
      </c>
      <c r="W268" s="2">
        <f t="shared" si="20"/>
        <v>796135.85714285076</v>
      </c>
      <c r="X268" s="2">
        <f t="shared" si="6"/>
        <v>3864.1428571492434</v>
      </c>
      <c r="Y268" s="2">
        <f t="shared" si="7"/>
        <v>68125986.594225913</v>
      </c>
      <c r="Z268" s="2" t="str">
        <f t="shared" si="8"/>
        <v>MEEP</v>
      </c>
      <c r="AA268" s="2">
        <f>IF(Z268="HERE",Y268,AA267+Graph!$G$1*1000)</f>
        <v>102359828.4513685</v>
      </c>
      <c r="AB268" s="2">
        <f t="shared" si="21"/>
        <v>800000</v>
      </c>
      <c r="AC268" s="2">
        <f t="shared" si="9"/>
        <v>66713494.76003027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6"/>
        <v>50160000</v>
      </c>
      <c r="AH268" s="3" t="e">
        <f t="shared" si="3"/>
        <v>#N/A</v>
      </c>
      <c r="AM268" s="6">
        <v>14600000</v>
      </c>
      <c r="AN268" s="6">
        <v>31800000</v>
      </c>
      <c r="AO268" s="6">
        <v>52800000</v>
      </c>
    </row>
    <row r="269" spans="1:41" ht="15.75" customHeight="1" x14ac:dyDescent="0.25">
      <c r="A269" s="1">
        <v>44445</v>
      </c>
      <c r="B269" s="2">
        <f t="shared" si="0"/>
        <v>204</v>
      </c>
      <c r="C269" s="7"/>
      <c r="D269" s="2" t="e">
        <f t="shared" si="12"/>
        <v>#N/A</v>
      </c>
      <c r="E269" s="2" t="e">
        <f t="shared" si="22"/>
        <v>#N/A</v>
      </c>
      <c r="F269" s="2">
        <v>1758706.9942294359</v>
      </c>
      <c r="G269" s="2">
        <f t="shared" si="23"/>
        <v>796135.85714285716</v>
      </c>
      <c r="H269" s="2">
        <f t="shared" si="13"/>
        <v>169415020.33145869</v>
      </c>
      <c r="I269" s="7"/>
      <c r="J269" s="2" t="e">
        <f t="shared" si="14"/>
        <v>#N/A</v>
      </c>
      <c r="K269" s="2" t="e">
        <f t="shared" si="24"/>
        <v>#N/A</v>
      </c>
      <c r="L269" s="2">
        <f t="array" ref="L269">IF(COUNT($C270)=0,IF(COUNT($C269)=1,I269,SUM(L268+LOOKUP(2,1/(ISNUMBER($K$1:$K$194)),$K$1:$K$194))),I269)</f>
        <v>1327915.1428571478</v>
      </c>
      <c r="M269" s="8" t="e">
        <f t="shared" si="27"/>
        <v>#N/A</v>
      </c>
      <c r="N269" s="2" t="e">
        <f t="shared" si="15"/>
        <v>#N/A</v>
      </c>
      <c r="O269" s="2" t="e">
        <f t="shared" si="25"/>
        <v>#N/A</v>
      </c>
      <c r="P269" s="2">
        <v>1757220.176776886</v>
      </c>
      <c r="Q269" s="2">
        <f>IF(P269&gt;Graph!$G$1*1000,Graph!$G$1*1000,P269)</f>
        <v>800000</v>
      </c>
      <c r="R269" s="2">
        <f t="shared" si="16"/>
        <v>170669459.06854177</v>
      </c>
      <c r="S269" s="2">
        <f t="shared" si="17"/>
        <v>796135.85714286566</v>
      </c>
      <c r="T269" s="2">
        <f t="shared" si="18"/>
        <v>3864.1428571429569</v>
      </c>
      <c r="U269" s="2">
        <f t="shared" si="19"/>
        <v>800000</v>
      </c>
      <c r="V269" s="2">
        <f t="shared" si="28"/>
        <v>102539608.33145855</v>
      </c>
      <c r="W269" s="2">
        <f t="shared" si="20"/>
        <v>796135.85714285076</v>
      </c>
      <c r="X269" s="2">
        <f t="shared" si="6"/>
        <v>3864.1428571492434</v>
      </c>
      <c r="Y269" s="2">
        <f t="shared" si="7"/>
        <v>68129850.737083063</v>
      </c>
      <c r="Z269" s="2" t="str">
        <f t="shared" si="8"/>
        <v>MEEP</v>
      </c>
      <c r="AA269" s="2">
        <f>IF(Z269="HERE",Y269,AA268+Graph!$G$1*1000)</f>
        <v>103159828.4513685</v>
      </c>
      <c r="AB269" s="2">
        <f t="shared" si="21"/>
        <v>800000</v>
      </c>
      <c r="AC269" s="2">
        <f t="shared" si="9"/>
        <v>66713494.76003027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6"/>
        <v>50160000</v>
      </c>
      <c r="AH269" s="3" t="e">
        <f t="shared" si="3"/>
        <v>#N/A</v>
      </c>
      <c r="AM269" s="6">
        <v>14600000</v>
      </c>
      <c r="AN269" s="6">
        <v>31800000</v>
      </c>
      <c r="AO269" s="6">
        <v>52800000</v>
      </c>
    </row>
    <row r="270" spans="1:41" ht="15.75" customHeight="1" x14ac:dyDescent="0.25">
      <c r="A270" s="1">
        <v>44446</v>
      </c>
      <c r="B270" s="2">
        <f t="shared" si="0"/>
        <v>205</v>
      </c>
      <c r="C270" s="7"/>
      <c r="D270" s="2" t="e">
        <f t="shared" si="12"/>
        <v>#N/A</v>
      </c>
      <c r="E270" s="2" t="e">
        <f t="shared" si="22"/>
        <v>#N/A</v>
      </c>
      <c r="F270" s="2">
        <v>1765028.6480647922</v>
      </c>
      <c r="G270" s="2">
        <f t="shared" si="23"/>
        <v>796135.85714285716</v>
      </c>
      <c r="H270" s="2">
        <f t="shared" si="13"/>
        <v>170211156.18860155</v>
      </c>
      <c r="I270" s="7"/>
      <c r="J270" s="2" t="e">
        <f t="shared" si="14"/>
        <v>#N/A</v>
      </c>
      <c r="K270" s="2" t="e">
        <f t="shared" si="24"/>
        <v>#N/A</v>
      </c>
      <c r="L270" s="2">
        <f t="array" ref="L270">IF(COUNT($C271)=0,IF(COUNT($C270)=1,I270,SUM(L269+LOOKUP(2,1/(ISNUMBER($K$1:$K$194)),$K$1:$K$194))),I270)</f>
        <v>1331779.2857142908</v>
      </c>
      <c r="M270" s="8" t="e">
        <f t="shared" si="27"/>
        <v>#N/A</v>
      </c>
      <c r="N270" s="2" t="e">
        <f t="shared" si="15"/>
        <v>#N/A</v>
      </c>
      <c r="O270" s="2" t="e">
        <f t="shared" si="25"/>
        <v>#N/A</v>
      </c>
      <c r="P270" s="2">
        <v>1763519.8269528151</v>
      </c>
      <c r="Q270" s="2">
        <f>IF(P270&gt;Graph!$G$1*1000,Graph!$G$1*1000,P270)</f>
        <v>800000</v>
      </c>
      <c r="R270" s="2">
        <f t="shared" si="16"/>
        <v>171469459.06854177</v>
      </c>
      <c r="S270" s="2">
        <f t="shared" si="17"/>
        <v>796135.85714286566</v>
      </c>
      <c r="T270" s="2">
        <f t="shared" si="18"/>
        <v>3864.1428571429569</v>
      </c>
      <c r="U270" s="2">
        <f t="shared" si="19"/>
        <v>800000</v>
      </c>
      <c r="V270" s="2">
        <f t="shared" si="28"/>
        <v>103335744.1886014</v>
      </c>
      <c r="W270" s="2">
        <f t="shared" si="20"/>
        <v>796135.85714285076</v>
      </c>
      <c r="X270" s="2">
        <f t="shared" si="6"/>
        <v>3864.1428571492434</v>
      </c>
      <c r="Y270" s="2">
        <f t="shared" si="7"/>
        <v>68133714.879940212</v>
      </c>
      <c r="Z270" s="2" t="str">
        <f t="shared" si="8"/>
        <v>MEEP</v>
      </c>
      <c r="AA270" s="2">
        <f>IF(Z270="HERE",Y270,AA269+Graph!$G$1*1000)</f>
        <v>103959828.4513685</v>
      </c>
      <c r="AB270" s="2">
        <f t="shared" si="21"/>
        <v>800000</v>
      </c>
      <c r="AC270" s="2">
        <f t="shared" si="9"/>
        <v>66713494.76003027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6"/>
        <v>50160000</v>
      </c>
      <c r="AH270" s="3" t="e">
        <f t="shared" si="3"/>
        <v>#N/A</v>
      </c>
      <c r="AM270" s="6">
        <v>14600000</v>
      </c>
      <c r="AN270" s="6">
        <v>31800000</v>
      </c>
      <c r="AO270" s="6">
        <v>52800000</v>
      </c>
    </row>
    <row r="271" spans="1:41" ht="15.75" customHeight="1" x14ac:dyDescent="0.25">
      <c r="A271" s="1">
        <v>44447</v>
      </c>
      <c r="B271" s="2">
        <f t="shared" si="0"/>
        <v>206</v>
      </c>
      <c r="C271" s="7"/>
      <c r="D271" s="2" t="e">
        <f t="shared" si="12"/>
        <v>#N/A</v>
      </c>
      <c r="E271" s="2" t="e">
        <f t="shared" si="22"/>
        <v>#N/A</v>
      </c>
      <c r="F271" s="2">
        <v>1771350.3019000888</v>
      </c>
      <c r="G271" s="2">
        <f t="shared" si="23"/>
        <v>796135.85714285716</v>
      </c>
      <c r="H271" s="2">
        <f t="shared" si="13"/>
        <v>171007292.04574442</v>
      </c>
      <c r="I271" s="7"/>
      <c r="J271" s="2" t="e">
        <f t="shared" si="14"/>
        <v>#N/A</v>
      </c>
      <c r="K271" s="2" t="e">
        <f t="shared" si="24"/>
        <v>#N/A</v>
      </c>
      <c r="L271" s="2">
        <f t="array" ref="L271">IF(COUNT($C272)=0,IF(COUNT($C271)=1,I271,SUM(L270+LOOKUP(2,1/(ISNUMBER($K$1:$K$194)),$K$1:$K$194))),I271)</f>
        <v>1335643.4285714338</v>
      </c>
      <c r="M271" s="8" t="e">
        <f t="shared" si="27"/>
        <v>#N/A</v>
      </c>
      <c r="N271" s="2" t="e">
        <f t="shared" si="15"/>
        <v>#N/A</v>
      </c>
      <c r="O271" s="2" t="e">
        <f t="shared" si="25"/>
        <v>#N/A</v>
      </c>
      <c r="P271" s="2">
        <v>1769819.4771287441</v>
      </c>
      <c r="Q271" s="2">
        <f>IF(P271&gt;Graph!$G$1*1000,Graph!$G$1*1000,P271)</f>
        <v>800000</v>
      </c>
      <c r="R271" s="2">
        <f t="shared" si="16"/>
        <v>172269459.06854177</v>
      </c>
      <c r="S271" s="2">
        <f t="shared" si="17"/>
        <v>796135.85714286566</v>
      </c>
      <c r="T271" s="2">
        <f t="shared" si="18"/>
        <v>3864.1428571429569</v>
      </c>
      <c r="U271" s="2">
        <f t="shared" si="19"/>
        <v>800000</v>
      </c>
      <c r="V271" s="2">
        <f t="shared" si="28"/>
        <v>104131880.04574426</v>
      </c>
      <c r="W271" s="2">
        <f t="shared" si="20"/>
        <v>796135.85714285076</v>
      </c>
      <c r="X271" s="2">
        <f t="shared" si="6"/>
        <v>3864.1428571492434</v>
      </c>
      <c r="Y271" s="2">
        <f t="shared" si="7"/>
        <v>68137579.022797361</v>
      </c>
      <c r="Z271" s="2" t="str">
        <f t="shared" si="8"/>
        <v>MEEP</v>
      </c>
      <c r="AA271" s="2">
        <f>IF(Z271="HERE",Y271,AA270+Graph!$G$1*1000)</f>
        <v>104759828.4513685</v>
      </c>
      <c r="AB271" s="2">
        <f t="shared" si="21"/>
        <v>800000</v>
      </c>
      <c r="AC271" s="2">
        <f t="shared" si="9"/>
        <v>66713494.76003027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6"/>
        <v>50160000</v>
      </c>
      <c r="AH271" s="3" t="e">
        <f t="shared" si="3"/>
        <v>#N/A</v>
      </c>
      <c r="AM271" s="6">
        <v>14600000</v>
      </c>
      <c r="AN271" s="6">
        <v>31800000</v>
      </c>
      <c r="AO271" s="6">
        <v>52800000</v>
      </c>
    </row>
    <row r="272" spans="1:41" ht="15.75" customHeight="1" x14ac:dyDescent="0.25">
      <c r="A272" s="1">
        <v>44448</v>
      </c>
      <c r="B272" s="2">
        <f t="shared" si="0"/>
        <v>207</v>
      </c>
      <c r="C272" s="7"/>
      <c r="D272" s="2" t="e">
        <f t="shared" si="12"/>
        <v>#N/A</v>
      </c>
      <c r="E272" s="2" t="e">
        <f t="shared" si="22"/>
        <v>#N/A</v>
      </c>
      <c r="F272" s="2">
        <v>1777671.955735445</v>
      </c>
      <c r="G272" s="2">
        <f t="shared" si="23"/>
        <v>796135.85714285716</v>
      </c>
      <c r="H272" s="2">
        <f t="shared" si="13"/>
        <v>171803427.90288728</v>
      </c>
      <c r="I272" s="7"/>
      <c r="J272" s="2" t="e">
        <f t="shared" si="14"/>
        <v>#N/A</v>
      </c>
      <c r="K272" s="2" t="e">
        <f t="shared" si="24"/>
        <v>#N/A</v>
      </c>
      <c r="L272" s="2">
        <f t="array" ref="L272">IF(COUNT($C273)=0,IF(COUNT($C272)=1,I272,SUM(L271+LOOKUP(2,1/(ISNUMBER($K$1:$K$194)),$K$1:$K$194))),I272)</f>
        <v>1339507.5714285767</v>
      </c>
      <c r="M272" s="8" t="e">
        <f t="shared" si="27"/>
        <v>#N/A</v>
      </c>
      <c r="N272" s="2" t="e">
        <f t="shared" si="15"/>
        <v>#N/A</v>
      </c>
      <c r="O272" s="2" t="e">
        <f t="shared" si="25"/>
        <v>#N/A</v>
      </c>
      <c r="P272" s="2">
        <v>1776119.1273046732</v>
      </c>
      <c r="Q272" s="2">
        <f>IF(P272&gt;Graph!$G$1*1000,Graph!$G$1*1000,P272)</f>
        <v>800000</v>
      </c>
      <c r="R272" s="2">
        <f t="shared" si="16"/>
        <v>173069459.06854177</v>
      </c>
      <c r="S272" s="2">
        <f t="shared" si="17"/>
        <v>796135.85714286566</v>
      </c>
      <c r="T272" s="2">
        <f t="shared" si="18"/>
        <v>3864.1428571429569</v>
      </c>
      <c r="U272" s="2">
        <f t="shared" si="19"/>
        <v>800000</v>
      </c>
      <c r="V272" s="2">
        <f t="shared" si="28"/>
        <v>104928015.90288711</v>
      </c>
      <c r="W272" s="2">
        <f t="shared" si="20"/>
        <v>796135.85714285076</v>
      </c>
      <c r="X272" s="2">
        <f t="shared" si="6"/>
        <v>3864.1428571492434</v>
      </c>
      <c r="Y272" s="2">
        <f t="shared" si="7"/>
        <v>68141443.16565451</v>
      </c>
      <c r="Z272" s="2" t="str">
        <f t="shared" si="8"/>
        <v>MEEP</v>
      </c>
      <c r="AA272" s="2">
        <f>IF(Z272="HERE",Y272,AA271+Graph!$G$1*1000)</f>
        <v>105559828.4513685</v>
      </c>
      <c r="AB272" s="2">
        <f t="shared" si="21"/>
        <v>800000</v>
      </c>
      <c r="AC272" s="2">
        <f t="shared" si="9"/>
        <v>66713494.76003027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6"/>
        <v>50160000</v>
      </c>
      <c r="AH272" s="3" t="e">
        <f t="shared" si="3"/>
        <v>#N/A</v>
      </c>
      <c r="AM272" s="6">
        <v>14600000</v>
      </c>
      <c r="AN272" s="6">
        <v>31800000</v>
      </c>
      <c r="AO272" s="6">
        <v>52800000</v>
      </c>
    </row>
    <row r="273" spans="1:41" ht="15.75" customHeight="1" x14ac:dyDescent="0.25">
      <c r="A273" s="1">
        <v>44449</v>
      </c>
      <c r="B273" s="2">
        <f t="shared" si="0"/>
        <v>208</v>
      </c>
      <c r="C273" s="7"/>
      <c r="D273" s="2" t="e">
        <f t="shared" si="12"/>
        <v>#N/A</v>
      </c>
      <c r="E273" s="2" t="e">
        <f t="shared" si="22"/>
        <v>#N/A</v>
      </c>
      <c r="F273" s="2">
        <v>1783993.6095707417</v>
      </c>
      <c r="G273" s="2">
        <f t="shared" si="23"/>
        <v>796135.85714285716</v>
      </c>
      <c r="H273" s="2">
        <f t="shared" si="13"/>
        <v>172599563.76003015</v>
      </c>
      <c r="I273" s="7"/>
      <c r="J273" s="2" t="e">
        <f t="shared" si="14"/>
        <v>#N/A</v>
      </c>
      <c r="K273" s="2" t="e">
        <f t="shared" si="24"/>
        <v>#N/A</v>
      </c>
      <c r="L273" s="2">
        <f t="array" ref="L273">IF(COUNT($C274)=0,IF(COUNT($C273)=1,I273,SUM(L272+LOOKUP(2,1/(ISNUMBER($K$1:$K$194)),$K$1:$K$194))),I273)</f>
        <v>1343371.7142857197</v>
      </c>
      <c r="M273" s="8" t="e">
        <f t="shared" si="27"/>
        <v>#N/A</v>
      </c>
      <c r="N273" s="2" t="e">
        <f t="shared" si="15"/>
        <v>#N/A</v>
      </c>
      <c r="O273" s="2" t="e">
        <f t="shared" si="25"/>
        <v>#N/A</v>
      </c>
      <c r="P273" s="2">
        <v>1782418.7774806023</v>
      </c>
      <c r="Q273" s="2">
        <f>IF(P273&gt;Graph!$G$1*1000,Graph!$G$1*1000,P273)</f>
        <v>800000</v>
      </c>
      <c r="R273" s="2">
        <f t="shared" si="16"/>
        <v>173869459.06854177</v>
      </c>
      <c r="S273" s="2">
        <f t="shared" si="17"/>
        <v>796135.85714286566</v>
      </c>
      <c r="T273" s="2">
        <f t="shared" si="18"/>
        <v>3864.1428571429569</v>
      </c>
      <c r="U273" s="2">
        <f t="shared" si="19"/>
        <v>800000</v>
      </c>
      <c r="V273" s="2">
        <f t="shared" si="28"/>
        <v>105724151.76002996</v>
      </c>
      <c r="W273" s="2">
        <f t="shared" si="20"/>
        <v>796135.85714285076</v>
      </c>
      <c r="X273" s="2">
        <f t="shared" si="6"/>
        <v>3864.1428571492434</v>
      </c>
      <c r="Y273" s="2">
        <f t="shared" si="7"/>
        <v>68145307.30851166</v>
      </c>
      <c r="Z273" s="2" t="str">
        <f t="shared" si="8"/>
        <v>MEEP</v>
      </c>
      <c r="AA273" s="2">
        <f>IF(Z273="HERE",Y273,AA272+Graph!$G$1*1000)</f>
        <v>106359828.4513685</v>
      </c>
      <c r="AB273" s="2">
        <f t="shared" si="21"/>
        <v>800000</v>
      </c>
      <c r="AC273" s="2">
        <f t="shared" si="9"/>
        <v>66713494.76003027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6"/>
        <v>50160000</v>
      </c>
      <c r="AH273" s="3" t="e">
        <f t="shared" si="3"/>
        <v>#N/A</v>
      </c>
      <c r="AM273" s="6">
        <v>14600000</v>
      </c>
      <c r="AN273" s="6">
        <v>31800000</v>
      </c>
      <c r="AO273" s="6">
        <v>52800000</v>
      </c>
    </row>
    <row r="274" spans="1:41" ht="15.75" customHeight="1" x14ac:dyDescent="0.25">
      <c r="A274" s="1">
        <v>44450</v>
      </c>
      <c r="B274" s="2">
        <f t="shared" si="0"/>
        <v>209</v>
      </c>
      <c r="C274" s="7"/>
      <c r="D274" s="2" t="e">
        <f t="shared" si="12"/>
        <v>#N/A</v>
      </c>
      <c r="E274" s="2" t="e">
        <f t="shared" si="22"/>
        <v>#N/A</v>
      </c>
      <c r="F274" s="2">
        <v>1790315.2634060979</v>
      </c>
      <c r="G274" s="2">
        <f t="shared" si="23"/>
        <v>796135.85714285716</v>
      </c>
      <c r="H274" s="2">
        <f t="shared" si="13"/>
        <v>173395699.61717302</v>
      </c>
      <c r="I274" s="7"/>
      <c r="J274" s="2" t="e">
        <f t="shared" si="14"/>
        <v>#N/A</v>
      </c>
      <c r="K274" s="2" t="e">
        <f t="shared" si="24"/>
        <v>#N/A</v>
      </c>
      <c r="L274" s="2">
        <f t="array" ref="L274">IF(COUNT($C275)=0,IF(COUNT($C274)=1,I274,SUM(L273+LOOKUP(2,1/(ISNUMBER($K$1:$K$194)),$K$1:$K$194))),I274)</f>
        <v>1347235.8571428626</v>
      </c>
      <c r="M274" s="8" t="e">
        <f t="shared" si="27"/>
        <v>#N/A</v>
      </c>
      <c r="N274" s="2" t="e">
        <f t="shared" si="15"/>
        <v>#N/A</v>
      </c>
      <c r="O274" s="2" t="e">
        <f t="shared" si="25"/>
        <v>#N/A</v>
      </c>
      <c r="P274" s="2">
        <v>1788718.4276565313</v>
      </c>
      <c r="Q274" s="2">
        <f>IF(P274&gt;Graph!$G$1*1000,Graph!$G$1*1000,P274)</f>
        <v>800000</v>
      </c>
      <c r="R274" s="2">
        <f t="shared" si="16"/>
        <v>174669459.06854177</v>
      </c>
      <c r="S274" s="2">
        <f t="shared" si="17"/>
        <v>796135.85714286566</v>
      </c>
      <c r="T274" s="2">
        <f t="shared" si="18"/>
        <v>3864.1428571429569</v>
      </c>
      <c r="U274" s="2">
        <f t="shared" si="19"/>
        <v>800000</v>
      </c>
      <c r="V274" s="2">
        <f t="shared" si="28"/>
        <v>106520287.61717281</v>
      </c>
      <c r="W274" s="2">
        <f t="shared" si="20"/>
        <v>796135.85714285076</v>
      </c>
      <c r="X274" s="2">
        <f t="shared" si="6"/>
        <v>3864.1428571492434</v>
      </c>
      <c r="Y274" s="2">
        <f t="shared" si="7"/>
        <v>68149171.451368809</v>
      </c>
      <c r="Z274" s="2" t="str">
        <f t="shared" si="8"/>
        <v>MEEP</v>
      </c>
      <c r="AA274" s="2">
        <f>IF(Z274="HERE",Y274,AA273+Graph!$G$1*1000)</f>
        <v>107159828.4513685</v>
      </c>
      <c r="AB274" s="2">
        <f t="shared" si="21"/>
        <v>800000</v>
      </c>
      <c r="AC274" s="2">
        <f t="shared" si="9"/>
        <v>66713494.76003027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6"/>
        <v>50160000</v>
      </c>
      <c r="AH274" s="3" t="e">
        <f t="shared" si="3"/>
        <v>#N/A</v>
      </c>
      <c r="AM274" s="6">
        <v>14600000</v>
      </c>
      <c r="AN274" s="6">
        <v>31800000</v>
      </c>
      <c r="AO274" s="6">
        <v>52800000</v>
      </c>
    </row>
    <row r="275" spans="1:41" ht="15.75" customHeight="1" x14ac:dyDescent="0.25">
      <c r="A275" s="1">
        <v>44451</v>
      </c>
      <c r="B275" s="2">
        <f t="shared" si="0"/>
        <v>210</v>
      </c>
      <c r="C275" s="7"/>
      <c r="D275" s="2" t="e">
        <f t="shared" si="12"/>
        <v>#N/A</v>
      </c>
      <c r="E275" s="2" t="e">
        <f t="shared" si="22"/>
        <v>#N/A</v>
      </c>
      <c r="F275" s="2">
        <v>1796636.9172413945</v>
      </c>
      <c r="G275" s="2">
        <f t="shared" si="23"/>
        <v>796135.85714285716</v>
      </c>
      <c r="H275" s="2">
        <f t="shared" si="13"/>
        <v>174191835.47431588</v>
      </c>
      <c r="I275" s="7"/>
      <c r="J275" s="2" t="e">
        <f t="shared" si="14"/>
        <v>#N/A</v>
      </c>
      <c r="K275" s="2" t="e">
        <f t="shared" si="24"/>
        <v>#N/A</v>
      </c>
      <c r="L275" s="2">
        <f t="array" ref="L275">IF(COUNT($C276)=0,IF(COUNT($C275)=1,I275,SUM(L274+LOOKUP(2,1/(ISNUMBER($K$1:$K$194)),$K$1:$K$194))),I275)</f>
        <v>1351100.0000000056</v>
      </c>
      <c r="M275" s="8" t="e">
        <f t="shared" si="27"/>
        <v>#N/A</v>
      </c>
      <c r="N275" s="2" t="e">
        <f t="shared" si="15"/>
        <v>#N/A</v>
      </c>
      <c r="O275" s="2" t="e">
        <f t="shared" si="25"/>
        <v>#N/A</v>
      </c>
      <c r="P275" s="2">
        <v>1795018.0778324604</v>
      </c>
      <c r="Q275" s="2">
        <f>IF(P275&gt;Graph!$G$1*1000,Graph!$G$1*1000,P275)</f>
        <v>800000</v>
      </c>
      <c r="R275" s="2">
        <f t="shared" si="16"/>
        <v>175469459.06854177</v>
      </c>
      <c r="S275" s="2">
        <f t="shared" si="17"/>
        <v>796135.85714286566</v>
      </c>
      <c r="T275" s="2">
        <f t="shared" si="18"/>
        <v>3864.1428571429569</v>
      </c>
      <c r="U275" s="2">
        <f t="shared" si="19"/>
        <v>800000</v>
      </c>
      <c r="V275" s="2">
        <f t="shared" si="28"/>
        <v>107316423.47431566</v>
      </c>
      <c r="W275" s="2">
        <f t="shared" si="20"/>
        <v>796135.85714285076</v>
      </c>
      <c r="X275" s="2">
        <f t="shared" si="6"/>
        <v>3864.1428571492434</v>
      </c>
      <c r="Y275" s="2">
        <f t="shared" si="7"/>
        <v>68153035.594225958</v>
      </c>
      <c r="Z275" s="2" t="str">
        <f t="shared" si="8"/>
        <v>MEEP</v>
      </c>
      <c r="AA275" s="2">
        <f>IF(Z275="HERE",Y275,AA274+Graph!$G$1*1000)</f>
        <v>107959828.4513685</v>
      </c>
      <c r="AB275" s="2">
        <f t="shared" si="21"/>
        <v>800000</v>
      </c>
      <c r="AC275" s="2">
        <f t="shared" si="9"/>
        <v>66713494.76003027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6"/>
        <v>50160000</v>
      </c>
      <c r="AH275" s="3" t="e">
        <f t="shared" si="3"/>
        <v>#N/A</v>
      </c>
      <c r="AM275" s="6">
        <v>14600000</v>
      </c>
      <c r="AN275" s="6">
        <v>31800000</v>
      </c>
      <c r="AO275" s="6">
        <v>52800000</v>
      </c>
    </row>
    <row r="276" spans="1:41" ht="15.75" customHeight="1" x14ac:dyDescent="0.25">
      <c r="A276" s="1">
        <v>44452</v>
      </c>
      <c r="B276" s="2">
        <f t="shared" si="0"/>
        <v>211</v>
      </c>
      <c r="C276" s="7"/>
      <c r="D276" s="2" t="e">
        <f t="shared" si="12"/>
        <v>#N/A</v>
      </c>
      <c r="E276" s="2" t="e">
        <f t="shared" si="22"/>
        <v>#N/A</v>
      </c>
      <c r="F276" s="2">
        <v>1802958.5710767508</v>
      </c>
      <c r="G276" s="2">
        <f t="shared" si="23"/>
        <v>796135.85714285716</v>
      </c>
      <c r="H276" s="2">
        <f t="shared" si="13"/>
        <v>174987971.33145875</v>
      </c>
      <c r="I276" s="7"/>
      <c r="J276" s="2" t="e">
        <f t="shared" si="14"/>
        <v>#N/A</v>
      </c>
      <c r="K276" s="2" t="e">
        <f t="shared" si="24"/>
        <v>#N/A</v>
      </c>
      <c r="L276" s="2">
        <f t="array" ref="L276">IF(COUNT($C277)=0,IF(COUNT($C276)=1,I276,SUM(L275+LOOKUP(2,1/(ISNUMBER($K$1:$K$194)),$K$1:$K$194))),I276)</f>
        <v>1354964.1428571485</v>
      </c>
      <c r="M276" s="8" t="e">
        <f t="shared" si="27"/>
        <v>#N/A</v>
      </c>
      <c r="N276" s="2" t="e">
        <f t="shared" si="15"/>
        <v>#N/A</v>
      </c>
      <c r="O276" s="2" t="e">
        <f t="shared" si="25"/>
        <v>#N/A</v>
      </c>
      <c r="P276" s="2">
        <v>1801317.7280083895</v>
      </c>
      <c r="Q276" s="2">
        <f>IF(P276&gt;Graph!$G$1*1000,Graph!$G$1*1000,P276)</f>
        <v>800000</v>
      </c>
      <c r="R276" s="2">
        <f t="shared" si="16"/>
        <v>176269459.06854177</v>
      </c>
      <c r="S276" s="2">
        <f t="shared" si="17"/>
        <v>796135.85714286566</v>
      </c>
      <c r="T276" s="2">
        <f t="shared" si="18"/>
        <v>3864.1428571429569</v>
      </c>
      <c r="U276" s="2">
        <f t="shared" si="19"/>
        <v>800000</v>
      </c>
      <c r="V276" s="2">
        <f t="shared" si="28"/>
        <v>108112559.33145851</v>
      </c>
      <c r="W276" s="2">
        <f t="shared" si="20"/>
        <v>796135.85714285076</v>
      </c>
      <c r="X276" s="2">
        <f t="shared" si="6"/>
        <v>3864.1428571492434</v>
      </c>
      <c r="Y276" s="2">
        <f t="shared" si="7"/>
        <v>68156899.737083107</v>
      </c>
      <c r="Z276" s="2" t="str">
        <f t="shared" si="8"/>
        <v>MEEP</v>
      </c>
      <c r="AA276" s="2">
        <f>IF(Z276="HERE",Y276,AA275+Graph!$G$1*1000)</f>
        <v>108759828.4513685</v>
      </c>
      <c r="AB276" s="2">
        <f t="shared" si="21"/>
        <v>800000</v>
      </c>
      <c r="AC276" s="2">
        <f t="shared" si="9"/>
        <v>66713494.76003027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6"/>
        <v>50160000</v>
      </c>
      <c r="AH276" s="3" t="e">
        <f t="shared" si="3"/>
        <v>#N/A</v>
      </c>
      <c r="AM276" s="6">
        <v>14600000</v>
      </c>
      <c r="AN276" s="6">
        <v>31800000</v>
      </c>
      <c r="AO276" s="6">
        <v>52800000</v>
      </c>
    </row>
    <row r="277" spans="1:41" ht="15.75" customHeight="1" x14ac:dyDescent="0.25">
      <c r="A277" s="1">
        <v>44453</v>
      </c>
      <c r="B277" s="2">
        <f t="shared" si="0"/>
        <v>212</v>
      </c>
      <c r="C277" s="7"/>
      <c r="D277" s="2" t="e">
        <f t="shared" si="12"/>
        <v>#N/A</v>
      </c>
      <c r="E277" s="2" t="e">
        <f t="shared" si="22"/>
        <v>#N/A</v>
      </c>
      <c r="F277" s="2">
        <v>1809280.2249120474</v>
      </c>
      <c r="G277" s="2">
        <f t="shared" si="23"/>
        <v>796135.85714285716</v>
      </c>
      <c r="H277" s="2">
        <f t="shared" si="13"/>
        <v>175784107.18860161</v>
      </c>
      <c r="I277" s="7"/>
      <c r="J277" s="2" t="e">
        <f t="shared" si="14"/>
        <v>#N/A</v>
      </c>
      <c r="K277" s="2" t="e">
        <f t="shared" si="24"/>
        <v>#N/A</v>
      </c>
      <c r="L277" s="2">
        <f t="array" ref="L277">IF(COUNT($C278)=0,IF(COUNT($C277)=1,I277,SUM(L276+LOOKUP(2,1/(ISNUMBER($K$1:$K$194)),$K$1:$K$194))),I277)</f>
        <v>1358828.2857142915</v>
      </c>
      <c r="M277" s="8" t="e">
        <f t="shared" si="27"/>
        <v>#N/A</v>
      </c>
      <c r="N277" s="2" t="e">
        <f t="shared" si="15"/>
        <v>#N/A</v>
      </c>
      <c r="O277" s="2" t="e">
        <f t="shared" si="25"/>
        <v>#N/A</v>
      </c>
      <c r="P277" s="2">
        <v>1807617.3781843185</v>
      </c>
      <c r="Q277" s="2">
        <f>IF(P277&gt;Graph!$G$1*1000,Graph!$G$1*1000,P277)</f>
        <v>800000</v>
      </c>
      <c r="R277" s="2">
        <f t="shared" si="16"/>
        <v>177069459.06854177</v>
      </c>
      <c r="S277" s="2">
        <f t="shared" si="17"/>
        <v>796135.85714286566</v>
      </c>
      <c r="T277" s="2">
        <f t="shared" si="18"/>
        <v>3864.1428571429569</v>
      </c>
      <c r="U277" s="2">
        <f t="shared" si="19"/>
        <v>800000</v>
      </c>
      <c r="V277" s="2">
        <f t="shared" si="28"/>
        <v>108908695.18860136</v>
      </c>
      <c r="W277" s="2">
        <f t="shared" si="20"/>
        <v>796135.85714285076</v>
      </c>
      <c r="X277" s="2">
        <f t="shared" si="6"/>
        <v>3864.1428571492434</v>
      </c>
      <c r="Y277" s="2">
        <f t="shared" si="7"/>
        <v>68160763.879940256</v>
      </c>
      <c r="Z277" s="2" t="str">
        <f t="shared" si="8"/>
        <v>MEEP</v>
      </c>
      <c r="AA277" s="2">
        <f>IF(Z277="HERE",Y277,AA276+Graph!$G$1*1000)</f>
        <v>109559828.4513685</v>
      </c>
      <c r="AB277" s="2">
        <f t="shared" si="21"/>
        <v>800000</v>
      </c>
      <c r="AC277" s="2">
        <f t="shared" si="9"/>
        <v>66713494.76003027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6"/>
        <v>50160000</v>
      </c>
      <c r="AH277" s="3" t="e">
        <f t="shared" si="3"/>
        <v>#N/A</v>
      </c>
      <c r="AM277" s="6">
        <v>14600000</v>
      </c>
      <c r="AN277" s="6">
        <v>31800000</v>
      </c>
      <c r="AO277" s="6">
        <v>52800000</v>
      </c>
    </row>
    <row r="278" spans="1:41" ht="15.75" customHeight="1" x14ac:dyDescent="0.25">
      <c r="A278" s="1">
        <v>44454</v>
      </c>
      <c r="B278" s="2">
        <f t="shared" si="0"/>
        <v>213</v>
      </c>
      <c r="C278" s="7"/>
      <c r="D278" s="2" t="e">
        <f t="shared" si="12"/>
        <v>#N/A</v>
      </c>
      <c r="E278" s="2" t="e">
        <f t="shared" si="22"/>
        <v>#N/A</v>
      </c>
      <c r="F278" s="2">
        <v>1815601.8787474036</v>
      </c>
      <c r="G278" s="2">
        <f t="shared" si="23"/>
        <v>796135.85714285716</v>
      </c>
      <c r="H278" s="2">
        <f t="shared" si="13"/>
        <v>176580243.04574448</v>
      </c>
      <c r="I278" s="7"/>
      <c r="J278" s="2" t="e">
        <f t="shared" si="14"/>
        <v>#N/A</v>
      </c>
      <c r="K278" s="2" t="e">
        <f t="shared" si="24"/>
        <v>#N/A</v>
      </c>
      <c r="L278" s="2">
        <f t="array" ref="L278">IF(COUNT($C279)=0,IF(COUNT($C278)=1,I278,SUM(L277+LOOKUP(2,1/(ISNUMBER($K$1:$K$194)),$K$1:$K$194))),I278)</f>
        <v>1362692.4285714345</v>
      </c>
      <c r="M278" s="8" t="e">
        <f t="shared" si="27"/>
        <v>#N/A</v>
      </c>
      <c r="N278" s="2" t="e">
        <f t="shared" si="15"/>
        <v>#N/A</v>
      </c>
      <c r="O278" s="2" t="e">
        <f t="shared" si="25"/>
        <v>#N/A</v>
      </c>
      <c r="P278" s="2">
        <v>1813917.0283603072</v>
      </c>
      <c r="Q278" s="2">
        <f>IF(P278&gt;Graph!$G$1*1000,Graph!$G$1*1000,P278)</f>
        <v>800000</v>
      </c>
      <c r="R278" s="2">
        <f t="shared" si="16"/>
        <v>177869459.06854177</v>
      </c>
      <c r="S278" s="2">
        <f t="shared" si="17"/>
        <v>796135.85714286566</v>
      </c>
      <c r="T278" s="2">
        <f t="shared" si="18"/>
        <v>3864.1428571429569</v>
      </c>
      <c r="U278" s="2">
        <f t="shared" si="19"/>
        <v>800000</v>
      </c>
      <c r="V278" s="2">
        <f t="shared" si="28"/>
        <v>109704831.04574421</v>
      </c>
      <c r="W278" s="2">
        <f t="shared" si="20"/>
        <v>796135.85714285076</v>
      </c>
      <c r="X278" s="2">
        <f t="shared" si="6"/>
        <v>3864.1428571492434</v>
      </c>
      <c r="Y278" s="2">
        <f t="shared" si="7"/>
        <v>68164628.022797406</v>
      </c>
      <c r="Z278" s="2" t="str">
        <f t="shared" si="8"/>
        <v>MEEP</v>
      </c>
      <c r="AA278" s="2">
        <f>IF(Z278="HERE",Y278,AA277+Graph!$G$1*1000)</f>
        <v>110359828.4513685</v>
      </c>
      <c r="AB278" s="2">
        <f t="shared" si="21"/>
        <v>800000</v>
      </c>
      <c r="AC278" s="2">
        <f t="shared" si="9"/>
        <v>66713494.76003027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6"/>
        <v>50160000</v>
      </c>
      <c r="AH278" s="3" t="e">
        <f t="shared" si="3"/>
        <v>#N/A</v>
      </c>
      <c r="AM278" s="6">
        <v>14600000</v>
      </c>
      <c r="AN278" s="6">
        <v>31800000</v>
      </c>
      <c r="AO278" s="6">
        <v>52800000</v>
      </c>
    </row>
    <row r="279" spans="1:41" ht="15.75" customHeight="1" x14ac:dyDescent="0.25">
      <c r="A279" s="1">
        <v>44455</v>
      </c>
      <c r="B279" s="2">
        <f t="shared" si="0"/>
        <v>214</v>
      </c>
      <c r="C279" s="7"/>
      <c r="D279" s="2" t="e">
        <f t="shared" si="12"/>
        <v>#N/A</v>
      </c>
      <c r="E279" s="2" t="e">
        <f t="shared" si="22"/>
        <v>#N/A</v>
      </c>
      <c r="F279" s="2">
        <v>1821923.5325827003</v>
      </c>
      <c r="G279" s="2">
        <f t="shared" si="23"/>
        <v>796135.85714285716</v>
      </c>
      <c r="H279" s="2">
        <f t="shared" si="13"/>
        <v>177376378.90288734</v>
      </c>
      <c r="I279" s="7"/>
      <c r="J279" s="2" t="e">
        <f t="shared" si="14"/>
        <v>#N/A</v>
      </c>
      <c r="K279" s="2" t="e">
        <f t="shared" si="24"/>
        <v>#N/A</v>
      </c>
      <c r="L279" s="2">
        <f t="array" ref="L279">IF(COUNT($C280)=0,IF(COUNT($C279)=1,I279,SUM(L278+LOOKUP(2,1/(ISNUMBER($K$1:$K$194)),$K$1:$K$194))),I279)</f>
        <v>1366556.5714285774</v>
      </c>
      <c r="M279" s="8" t="e">
        <f t="shared" si="27"/>
        <v>#N/A</v>
      </c>
      <c r="N279" s="2" t="e">
        <f t="shared" si="15"/>
        <v>#N/A</v>
      </c>
      <c r="O279" s="2" t="e">
        <f t="shared" si="25"/>
        <v>#N/A</v>
      </c>
      <c r="P279" s="2">
        <v>1820216.6785362363</v>
      </c>
      <c r="Q279" s="2">
        <f>IF(P279&gt;Graph!$G$1*1000,Graph!$G$1*1000,P279)</f>
        <v>800000</v>
      </c>
      <c r="R279" s="2">
        <f t="shared" si="16"/>
        <v>178669459.06854177</v>
      </c>
      <c r="S279" s="2">
        <f t="shared" si="17"/>
        <v>796135.85714286566</v>
      </c>
      <c r="T279" s="2">
        <f t="shared" si="18"/>
        <v>3864.1428571429569</v>
      </c>
      <c r="U279" s="2">
        <f t="shared" si="19"/>
        <v>800000</v>
      </c>
      <c r="V279" s="2">
        <f t="shared" si="28"/>
        <v>110500966.90288706</v>
      </c>
      <c r="W279" s="2">
        <f t="shared" si="20"/>
        <v>796135.85714285076</v>
      </c>
      <c r="X279" s="2">
        <f t="shared" si="6"/>
        <v>3864.1428571492434</v>
      </c>
      <c r="Y279" s="2">
        <f t="shared" si="7"/>
        <v>68168492.165654555</v>
      </c>
      <c r="Z279" s="2" t="str">
        <f t="shared" si="8"/>
        <v>MEEP</v>
      </c>
      <c r="AA279" s="2">
        <f>IF(Z279="HERE",Y279,AA278+Graph!$G$1*1000)</f>
        <v>111159828.4513685</v>
      </c>
      <c r="AB279" s="2">
        <f t="shared" si="21"/>
        <v>800000</v>
      </c>
      <c r="AC279" s="2">
        <f t="shared" si="9"/>
        <v>66713494.76003027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6"/>
        <v>50160000</v>
      </c>
      <c r="AH279" s="3" t="e">
        <f t="shared" si="3"/>
        <v>#N/A</v>
      </c>
      <c r="AM279" s="6">
        <v>14600000</v>
      </c>
      <c r="AN279" s="6">
        <v>31800000</v>
      </c>
      <c r="AO279" s="6">
        <v>52800000</v>
      </c>
    </row>
    <row r="280" spans="1:41" ht="15.75" customHeight="1" x14ac:dyDescent="0.25">
      <c r="A280" s="1">
        <v>44456</v>
      </c>
      <c r="B280" s="2">
        <f t="shared" si="0"/>
        <v>215</v>
      </c>
      <c r="C280" s="7"/>
      <c r="D280" s="2" t="e">
        <f t="shared" si="12"/>
        <v>#N/A</v>
      </c>
      <c r="E280" s="2" t="e">
        <f t="shared" si="22"/>
        <v>#N/A</v>
      </c>
      <c r="F280" s="2">
        <v>1828245.1864180565</v>
      </c>
      <c r="G280" s="2">
        <f t="shared" si="23"/>
        <v>796135.85714285716</v>
      </c>
      <c r="H280" s="2">
        <f t="shared" si="13"/>
        <v>178172514.76003021</v>
      </c>
      <c r="I280" s="7"/>
      <c r="J280" s="2" t="e">
        <f t="shared" si="14"/>
        <v>#N/A</v>
      </c>
      <c r="K280" s="2" t="e">
        <f t="shared" si="24"/>
        <v>#N/A</v>
      </c>
      <c r="L280" s="2">
        <f t="array" ref="L280">IF(COUNT($C281)=0,IF(COUNT($C280)=1,I280,SUM(L279+LOOKUP(2,1/(ISNUMBER($K$1:$K$194)),$K$1:$K$194))),I280)</f>
        <v>1370420.7142857204</v>
      </c>
      <c r="M280" s="8" t="e">
        <f t="shared" si="27"/>
        <v>#N/A</v>
      </c>
      <c r="N280" s="2" t="e">
        <f t="shared" si="15"/>
        <v>#N/A</v>
      </c>
      <c r="O280" s="2" t="e">
        <f t="shared" si="25"/>
        <v>#N/A</v>
      </c>
      <c r="P280" s="2">
        <v>1826516.3287121654</v>
      </c>
      <c r="Q280" s="2">
        <f>IF(P280&gt;Graph!$G$1*1000,Graph!$G$1*1000,P280)</f>
        <v>800000</v>
      </c>
      <c r="R280" s="2">
        <f t="shared" si="16"/>
        <v>179469459.06854177</v>
      </c>
      <c r="S280" s="2">
        <f t="shared" si="17"/>
        <v>796135.85714286566</v>
      </c>
      <c r="T280" s="2">
        <f t="shared" si="18"/>
        <v>3864.1428571429569</v>
      </c>
      <c r="U280" s="2">
        <f t="shared" si="19"/>
        <v>800000</v>
      </c>
      <c r="V280" s="2">
        <f t="shared" si="28"/>
        <v>111297102.76002991</v>
      </c>
      <c r="W280" s="2">
        <f t="shared" si="20"/>
        <v>796135.85714285076</v>
      </c>
      <c r="X280" s="2">
        <f t="shared" si="6"/>
        <v>3864.1428571492434</v>
      </c>
      <c r="Y280" s="2">
        <f t="shared" si="7"/>
        <v>68172356.308511704</v>
      </c>
      <c r="Z280" s="2" t="str">
        <f t="shared" si="8"/>
        <v>MEEP</v>
      </c>
      <c r="AA280" s="2">
        <f>IF(Z280="HERE",Y280,AA279+Graph!$G$1*1000)</f>
        <v>111959828.4513685</v>
      </c>
      <c r="AB280" s="2">
        <f t="shared" si="21"/>
        <v>800000</v>
      </c>
      <c r="AC280" s="2">
        <f t="shared" si="9"/>
        <v>66713494.76003027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6"/>
        <v>50160000</v>
      </c>
      <c r="AH280" s="3" t="e">
        <f t="shared" si="3"/>
        <v>#N/A</v>
      </c>
      <c r="AM280" s="6">
        <v>14600000</v>
      </c>
      <c r="AN280" s="6">
        <v>31800000</v>
      </c>
      <c r="AO280" s="6">
        <v>52800000</v>
      </c>
    </row>
    <row r="281" spans="1:41" ht="15.75" customHeight="1" x14ac:dyDescent="0.25">
      <c r="A281" s="1">
        <v>44457</v>
      </c>
      <c r="B281" s="2">
        <f t="shared" si="0"/>
        <v>216</v>
      </c>
      <c r="C281" s="7"/>
      <c r="D281" s="2" t="e">
        <f t="shared" si="12"/>
        <v>#N/A</v>
      </c>
      <c r="E281" s="2" t="e">
        <f t="shared" si="22"/>
        <v>#N/A</v>
      </c>
      <c r="F281" s="2">
        <v>1834566.8402534127</v>
      </c>
      <c r="G281" s="2">
        <f t="shared" si="23"/>
        <v>796135.85714285716</v>
      </c>
      <c r="H281" s="2">
        <f t="shared" si="13"/>
        <v>178968650.61717308</v>
      </c>
      <c r="I281" s="7"/>
      <c r="J281" s="2" t="e">
        <f t="shared" si="14"/>
        <v>#N/A</v>
      </c>
      <c r="K281" s="2" t="e">
        <f t="shared" si="24"/>
        <v>#N/A</v>
      </c>
      <c r="L281" s="2">
        <f t="array" ref="L281">IF(COUNT($C282)=0,IF(COUNT($C281)=1,I281,SUM(L280+LOOKUP(2,1/(ISNUMBER($K$1:$K$194)),$K$1:$K$194))),I281)</f>
        <v>1374284.8571428633</v>
      </c>
      <c r="M281" s="8" t="e">
        <f t="shared" si="27"/>
        <v>#N/A</v>
      </c>
      <c r="N281" s="2" t="e">
        <f t="shared" si="15"/>
        <v>#N/A</v>
      </c>
      <c r="O281" s="2" t="e">
        <f t="shared" si="25"/>
        <v>#N/A</v>
      </c>
      <c r="P281" s="2">
        <v>1832815.9788880944</v>
      </c>
      <c r="Q281" s="2">
        <f>IF(P281&gt;Graph!$G$1*1000,Graph!$G$1*1000,P281)</f>
        <v>800000</v>
      </c>
      <c r="R281" s="2">
        <f t="shared" si="16"/>
        <v>180269459.06854177</v>
      </c>
      <c r="S281" s="2">
        <f t="shared" si="17"/>
        <v>796135.85714286566</v>
      </c>
      <c r="T281" s="2">
        <f t="shared" si="18"/>
        <v>3864.1428571429569</v>
      </c>
      <c r="U281" s="2">
        <f t="shared" si="19"/>
        <v>800000</v>
      </c>
      <c r="V281" s="2">
        <f t="shared" si="28"/>
        <v>112093238.61717276</v>
      </c>
      <c r="W281" s="2">
        <f t="shared" si="20"/>
        <v>796135.85714285076</v>
      </c>
      <c r="X281" s="2">
        <f t="shared" si="6"/>
        <v>3864.1428571492434</v>
      </c>
      <c r="Y281" s="2">
        <f t="shared" si="7"/>
        <v>68176220.451368853</v>
      </c>
      <c r="Z281" s="2" t="str">
        <f t="shared" si="8"/>
        <v>MEEP</v>
      </c>
      <c r="AA281" s="2">
        <f>IF(Z281="HERE",Y281,AA280+Graph!$G$1*1000)</f>
        <v>112759828.4513685</v>
      </c>
      <c r="AB281" s="2">
        <f t="shared" si="21"/>
        <v>800000</v>
      </c>
      <c r="AC281" s="2">
        <f t="shared" si="9"/>
        <v>66713494.76003027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6"/>
        <v>50160000</v>
      </c>
      <c r="AH281" s="3" t="e">
        <f t="shared" si="3"/>
        <v>#N/A</v>
      </c>
      <c r="AM281" s="6">
        <v>14600000</v>
      </c>
      <c r="AN281" s="6">
        <v>31800000</v>
      </c>
      <c r="AO281" s="6">
        <v>52800000</v>
      </c>
    </row>
    <row r="282" spans="1:41" ht="15.75" customHeight="1" x14ac:dyDescent="0.25">
      <c r="A282" s="1">
        <v>44458</v>
      </c>
      <c r="B282" s="2">
        <f t="shared" si="0"/>
        <v>217</v>
      </c>
      <c r="C282" s="7"/>
      <c r="D282" s="2" t="e">
        <f t="shared" si="12"/>
        <v>#N/A</v>
      </c>
      <c r="E282" s="2" t="e">
        <f t="shared" si="22"/>
        <v>#N/A</v>
      </c>
      <c r="F282" s="2">
        <v>1840888.4940887094</v>
      </c>
      <c r="G282" s="2">
        <f t="shared" si="23"/>
        <v>796135.85714285716</v>
      </c>
      <c r="H282" s="2">
        <f t="shared" si="13"/>
        <v>179764786.47431594</v>
      </c>
      <c r="I282" s="7"/>
      <c r="J282" s="2" t="e">
        <f t="shared" si="14"/>
        <v>#N/A</v>
      </c>
      <c r="K282" s="2" t="e">
        <f t="shared" si="24"/>
        <v>#N/A</v>
      </c>
      <c r="L282" s="2">
        <f t="array" ref="L282">IF(COUNT($C283)=0,IF(COUNT($C282)=1,I282,SUM(L281+LOOKUP(2,1/(ISNUMBER($K$1:$K$194)),$K$1:$K$194))),I282)</f>
        <v>1378149.0000000063</v>
      </c>
      <c r="M282" s="8" t="e">
        <f t="shared" si="27"/>
        <v>#N/A</v>
      </c>
      <c r="N282" s="2" t="e">
        <f t="shared" si="15"/>
        <v>#N/A</v>
      </c>
      <c r="O282" s="2" t="e">
        <f t="shared" si="25"/>
        <v>#N/A</v>
      </c>
      <c r="P282" s="2">
        <v>1839115.6290640235</v>
      </c>
      <c r="Q282" s="2">
        <f>IF(P282&gt;Graph!$G$1*1000,Graph!$G$1*1000,P282)</f>
        <v>800000</v>
      </c>
      <c r="R282" s="2">
        <f t="shared" si="16"/>
        <v>181069459.06854177</v>
      </c>
      <c r="S282" s="2">
        <f t="shared" si="17"/>
        <v>796135.85714286566</v>
      </c>
      <c r="T282" s="2">
        <f t="shared" si="18"/>
        <v>3864.1428571429569</v>
      </c>
      <c r="U282" s="2">
        <f t="shared" si="19"/>
        <v>800000</v>
      </c>
      <c r="V282" s="2">
        <f t="shared" si="28"/>
        <v>112889374.47431561</v>
      </c>
      <c r="W282" s="2">
        <f t="shared" si="20"/>
        <v>796135.85714285076</v>
      </c>
      <c r="X282" s="2">
        <f t="shared" si="6"/>
        <v>3864.1428571492434</v>
      </c>
      <c r="Y282" s="2">
        <f t="shared" si="7"/>
        <v>68180084.594226003</v>
      </c>
      <c r="Z282" s="2" t="str">
        <f t="shared" si="8"/>
        <v>MEEP</v>
      </c>
      <c r="AA282" s="2">
        <f>IF(Z282="HERE",Y282,AA281+Graph!$G$1*1000)</f>
        <v>113559828.4513685</v>
      </c>
      <c r="AB282" s="2">
        <f t="shared" si="21"/>
        <v>800000</v>
      </c>
      <c r="AC282" s="2">
        <f t="shared" si="9"/>
        <v>66713494.76003027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6"/>
        <v>50160000</v>
      </c>
      <c r="AH282" s="3" t="e">
        <f t="shared" si="3"/>
        <v>#N/A</v>
      </c>
      <c r="AM282" s="6">
        <v>14600000</v>
      </c>
      <c r="AN282" s="6">
        <v>31800000</v>
      </c>
      <c r="AO282" s="6">
        <v>52800000</v>
      </c>
    </row>
    <row r="283" spans="1:41" ht="15.75" customHeight="1" x14ac:dyDescent="0.25">
      <c r="A283" s="1">
        <v>44459</v>
      </c>
      <c r="B283" s="2">
        <f t="shared" si="0"/>
        <v>218</v>
      </c>
      <c r="C283" s="7"/>
      <c r="D283" s="2" t="e">
        <f t="shared" si="12"/>
        <v>#N/A</v>
      </c>
      <c r="E283" s="2" t="e">
        <f t="shared" si="22"/>
        <v>#N/A</v>
      </c>
      <c r="F283" s="2">
        <v>1847210.1479240656</v>
      </c>
      <c r="G283" s="2">
        <f t="shared" si="23"/>
        <v>796135.85714285716</v>
      </c>
      <c r="H283" s="2">
        <f t="shared" si="13"/>
        <v>180560922.33145881</v>
      </c>
      <c r="I283" s="7"/>
      <c r="J283" s="2" t="e">
        <f t="shared" si="14"/>
        <v>#N/A</v>
      </c>
      <c r="K283" s="2" t="e">
        <f t="shared" si="24"/>
        <v>#N/A</v>
      </c>
      <c r="L283" s="2">
        <f t="array" ref="L283">IF(COUNT($C284)=0,IF(COUNT($C283)=1,I283,SUM(L282+LOOKUP(2,1/(ISNUMBER($K$1:$K$194)),$K$1:$K$194))),I283)</f>
        <v>1382013.1428571492</v>
      </c>
      <c r="M283" s="8" t="e">
        <f t="shared" si="27"/>
        <v>#N/A</v>
      </c>
      <c r="N283" s="2" t="e">
        <f t="shared" si="15"/>
        <v>#N/A</v>
      </c>
      <c r="O283" s="2" t="e">
        <f t="shared" si="25"/>
        <v>#N/A</v>
      </c>
      <c r="P283" s="2">
        <v>1845415.2792399526</v>
      </c>
      <c r="Q283" s="2">
        <f>IF(P283&gt;Graph!$G$1*1000,Graph!$G$1*1000,P283)</f>
        <v>800000</v>
      </c>
      <c r="R283" s="2">
        <f t="shared" si="16"/>
        <v>181869459.06854177</v>
      </c>
      <c r="S283" s="2">
        <f t="shared" si="17"/>
        <v>796135.85714286566</v>
      </c>
      <c r="T283" s="2">
        <f t="shared" si="18"/>
        <v>3864.1428571429569</v>
      </c>
      <c r="U283" s="2">
        <f t="shared" si="19"/>
        <v>800000</v>
      </c>
      <c r="V283" s="2">
        <f t="shared" si="28"/>
        <v>113685510.33145846</v>
      </c>
      <c r="W283" s="2">
        <f t="shared" si="20"/>
        <v>796135.85714285076</v>
      </c>
      <c r="X283" s="2">
        <f t="shared" si="6"/>
        <v>3864.1428571492434</v>
      </c>
      <c r="Y283" s="2">
        <f t="shared" si="7"/>
        <v>68183948.737083152</v>
      </c>
      <c r="Z283" s="2" t="str">
        <f t="shared" si="8"/>
        <v>MEEP</v>
      </c>
      <c r="AA283" s="2">
        <f>IF(Z283="HERE",Y283,AA282+Graph!$G$1*1000)</f>
        <v>114359828.4513685</v>
      </c>
      <c r="AB283" s="2">
        <f t="shared" si="21"/>
        <v>800000</v>
      </c>
      <c r="AC283" s="2">
        <f t="shared" si="9"/>
        <v>66713494.76003027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6"/>
        <v>50160000</v>
      </c>
      <c r="AH283" s="3" t="e">
        <f t="shared" si="3"/>
        <v>#N/A</v>
      </c>
      <c r="AM283" s="6">
        <v>14600000</v>
      </c>
      <c r="AN283" s="6">
        <v>31800000</v>
      </c>
      <c r="AO283" s="6">
        <v>52800000</v>
      </c>
    </row>
    <row r="284" spans="1:41" ht="15.75" customHeight="1" x14ac:dyDescent="0.25">
      <c r="A284" s="1">
        <v>44460</v>
      </c>
      <c r="B284" s="2">
        <f t="shared" si="0"/>
        <v>219</v>
      </c>
      <c r="C284" s="7"/>
      <c r="D284" s="2" t="e">
        <f t="shared" si="12"/>
        <v>#N/A</v>
      </c>
      <c r="E284" s="2" t="e">
        <f t="shared" si="22"/>
        <v>#N/A</v>
      </c>
      <c r="F284" s="2">
        <v>1853531.8017593622</v>
      </c>
      <c r="G284" s="2">
        <f t="shared" si="23"/>
        <v>796135.85714285716</v>
      </c>
      <c r="H284" s="2">
        <f t="shared" si="13"/>
        <v>181357058.18860167</v>
      </c>
      <c r="I284" s="7"/>
      <c r="J284" s="2" t="e">
        <f t="shared" si="14"/>
        <v>#N/A</v>
      </c>
      <c r="K284" s="2" t="e">
        <f t="shared" si="24"/>
        <v>#N/A</v>
      </c>
      <c r="L284" s="2">
        <f t="array" ref="L284">IF(COUNT($C285)=0,IF(COUNT($C284)=1,I284,SUM(L283+LOOKUP(2,1/(ISNUMBER($K$1:$K$194)),$K$1:$K$194))),I284)</f>
        <v>1385877.2857142922</v>
      </c>
      <c r="M284" s="8" t="e">
        <f t="shared" si="27"/>
        <v>#N/A</v>
      </c>
      <c r="N284" s="2" t="e">
        <f t="shared" si="15"/>
        <v>#N/A</v>
      </c>
      <c r="O284" s="2" t="e">
        <f t="shared" si="25"/>
        <v>#N/A</v>
      </c>
      <c r="P284" s="2">
        <v>1851714.9294158816</v>
      </c>
      <c r="Q284" s="2">
        <f>IF(P284&gt;Graph!$G$1*1000,Graph!$G$1*1000,P284)</f>
        <v>800000</v>
      </c>
      <c r="R284" s="2">
        <f t="shared" si="16"/>
        <v>182669459.06854177</v>
      </c>
      <c r="S284" s="2">
        <f t="shared" si="17"/>
        <v>796135.85714286566</v>
      </c>
      <c r="T284" s="2">
        <f t="shared" si="18"/>
        <v>3864.1428571429569</v>
      </c>
      <c r="U284" s="2">
        <f t="shared" si="19"/>
        <v>800000</v>
      </c>
      <c r="V284" s="2">
        <f t="shared" si="28"/>
        <v>114481646.18860132</v>
      </c>
      <c r="W284" s="2">
        <f t="shared" si="20"/>
        <v>796135.85714285076</v>
      </c>
      <c r="X284" s="2">
        <f t="shared" si="6"/>
        <v>3864.1428571492434</v>
      </c>
      <c r="Y284" s="2">
        <f t="shared" si="7"/>
        <v>68187812.879940301</v>
      </c>
      <c r="Z284" s="2" t="str">
        <f t="shared" si="8"/>
        <v>MEEP</v>
      </c>
      <c r="AA284" s="2">
        <f>IF(Z284="HERE",Y284,AA283+Graph!$G$1*1000)</f>
        <v>115159828.4513685</v>
      </c>
      <c r="AB284" s="2">
        <f t="shared" si="21"/>
        <v>800000</v>
      </c>
      <c r="AC284" s="2">
        <f t="shared" si="9"/>
        <v>66713494.76003027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6"/>
        <v>50160000</v>
      </c>
      <c r="AH284" s="3" t="e">
        <f t="shared" si="3"/>
        <v>#N/A</v>
      </c>
      <c r="AM284" s="6">
        <v>14600000</v>
      </c>
      <c r="AN284" s="6">
        <v>31800000</v>
      </c>
      <c r="AO284" s="6">
        <v>52800000</v>
      </c>
    </row>
    <row r="285" spans="1:41" ht="15.75" customHeight="1" x14ac:dyDescent="0.25">
      <c r="A285" s="1">
        <v>44461</v>
      </c>
      <c r="B285" s="2">
        <f t="shared" si="0"/>
        <v>220</v>
      </c>
      <c r="C285" s="7"/>
      <c r="D285" s="2" t="e">
        <f t="shared" si="12"/>
        <v>#N/A</v>
      </c>
      <c r="E285" s="2" t="e">
        <f t="shared" si="22"/>
        <v>#N/A</v>
      </c>
      <c r="F285" s="2">
        <v>1859853.4555947185</v>
      </c>
      <c r="G285" s="2">
        <f t="shared" si="23"/>
        <v>796135.85714285716</v>
      </c>
      <c r="H285" s="2">
        <f t="shared" si="13"/>
        <v>182153194.04574454</v>
      </c>
      <c r="I285" s="7"/>
      <c r="J285" s="2" t="e">
        <f t="shared" si="14"/>
        <v>#N/A</v>
      </c>
      <c r="K285" s="2" t="e">
        <f t="shared" si="24"/>
        <v>#N/A</v>
      </c>
      <c r="L285" s="2">
        <f t="array" ref="L285">IF(COUNT($C286)=0,IF(COUNT($C285)=1,I285,SUM(L284+LOOKUP(2,1/(ISNUMBER($K$1:$K$194)),$K$1:$K$194))),I285)</f>
        <v>1389741.4285714352</v>
      </c>
      <c r="M285" s="8" t="e">
        <f t="shared" si="27"/>
        <v>#N/A</v>
      </c>
      <c r="N285" s="2" t="e">
        <f t="shared" si="15"/>
        <v>#N/A</v>
      </c>
      <c r="O285" s="2" t="e">
        <f t="shared" si="25"/>
        <v>#N/A</v>
      </c>
      <c r="P285" s="2">
        <v>1858014.5795918107</v>
      </c>
      <c r="Q285" s="2">
        <f>IF(P285&gt;Graph!$G$1*1000,Graph!$G$1*1000,P285)</f>
        <v>800000</v>
      </c>
      <c r="R285" s="2">
        <f t="shared" si="16"/>
        <v>183469459.06854177</v>
      </c>
      <c r="S285" s="2">
        <f t="shared" si="17"/>
        <v>796135.85714286566</v>
      </c>
      <c r="T285" s="2">
        <f t="shared" si="18"/>
        <v>3864.1428571429569</v>
      </c>
      <c r="U285" s="2">
        <f t="shared" si="19"/>
        <v>800000</v>
      </c>
      <c r="V285" s="2">
        <f t="shared" si="28"/>
        <v>115277782.04574417</v>
      </c>
      <c r="W285" s="2">
        <f t="shared" si="20"/>
        <v>796135.85714285076</v>
      </c>
      <c r="X285" s="2">
        <f t="shared" si="6"/>
        <v>3864.1428571492434</v>
      </c>
      <c r="Y285" s="2">
        <f t="shared" si="7"/>
        <v>68191677.02279745</v>
      </c>
      <c r="Z285" s="2" t="str">
        <f t="shared" si="8"/>
        <v>MEEP</v>
      </c>
      <c r="AA285" s="2">
        <f>IF(Z285="HERE",Y285,AA284+Graph!$G$1*1000)</f>
        <v>115959828.4513685</v>
      </c>
      <c r="AB285" s="2">
        <f t="shared" si="21"/>
        <v>800000</v>
      </c>
      <c r="AC285" s="2">
        <f t="shared" si="9"/>
        <v>66713494.76003027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6"/>
        <v>50160000</v>
      </c>
      <c r="AH285" s="3" t="e">
        <f t="shared" si="3"/>
        <v>#N/A</v>
      </c>
      <c r="AM285" s="6">
        <v>14600000</v>
      </c>
      <c r="AN285" s="6">
        <v>31800000</v>
      </c>
      <c r="AO285" s="6">
        <v>52800000</v>
      </c>
    </row>
    <row r="286" spans="1:41" ht="15.75" customHeight="1" x14ac:dyDescent="0.25">
      <c r="A286" s="1">
        <v>44462</v>
      </c>
      <c r="B286" s="2">
        <f t="shared" si="0"/>
        <v>221</v>
      </c>
      <c r="C286" s="7"/>
      <c r="D286" s="2" t="e">
        <f t="shared" si="12"/>
        <v>#N/A</v>
      </c>
      <c r="E286" s="2" t="e">
        <f t="shared" si="22"/>
        <v>#N/A</v>
      </c>
      <c r="F286" s="2">
        <v>1866175.1094300151</v>
      </c>
      <c r="G286" s="2">
        <f t="shared" si="23"/>
        <v>796135.85714285716</v>
      </c>
      <c r="H286" s="2">
        <f t="shared" si="13"/>
        <v>182949329.9028874</v>
      </c>
      <c r="I286" s="7"/>
      <c r="J286" s="2" t="e">
        <f t="shared" si="14"/>
        <v>#N/A</v>
      </c>
      <c r="K286" s="2" t="e">
        <f t="shared" si="24"/>
        <v>#N/A</v>
      </c>
      <c r="L286" s="2">
        <f t="array" ref="L286">IF(COUNT($C287)=0,IF(COUNT($C286)=1,I286,SUM(L285+LOOKUP(2,1/(ISNUMBER($K$1:$K$194)),$K$1:$K$194))),I286)</f>
        <v>1393605.5714285781</v>
      </c>
      <c r="M286" s="8" t="e">
        <f t="shared" si="27"/>
        <v>#N/A</v>
      </c>
      <c r="N286" s="2" t="e">
        <f t="shared" si="15"/>
        <v>#N/A</v>
      </c>
      <c r="O286" s="2" t="e">
        <f t="shared" si="25"/>
        <v>#N/A</v>
      </c>
      <c r="P286" s="2">
        <v>1864314.2297677398</v>
      </c>
      <c r="Q286" s="2">
        <f>IF(P286&gt;Graph!$G$1*1000,Graph!$G$1*1000,P286)</f>
        <v>800000</v>
      </c>
      <c r="R286" s="2">
        <f t="shared" si="16"/>
        <v>184269459.06854177</v>
      </c>
      <c r="S286" s="2">
        <f t="shared" si="17"/>
        <v>796135.85714286566</v>
      </c>
      <c r="T286" s="2">
        <f t="shared" si="18"/>
        <v>3864.1428571429569</v>
      </c>
      <c r="U286" s="2">
        <f t="shared" si="19"/>
        <v>800000</v>
      </c>
      <c r="V286" s="2">
        <f t="shared" si="28"/>
        <v>116073917.90288702</v>
      </c>
      <c r="W286" s="2">
        <f t="shared" si="20"/>
        <v>796135.85714285076</v>
      </c>
      <c r="X286" s="2">
        <f t="shared" si="6"/>
        <v>3864.1428571492434</v>
      </c>
      <c r="Y286" s="2">
        <f t="shared" si="7"/>
        <v>68195541.1656546</v>
      </c>
      <c r="Z286" s="2" t="str">
        <f t="shared" si="8"/>
        <v>MEEP</v>
      </c>
      <c r="AA286" s="2">
        <f>IF(Z286="HERE",Y286,AA285+Graph!$G$1*1000)</f>
        <v>116759828.4513685</v>
      </c>
      <c r="AB286" s="2">
        <f t="shared" si="21"/>
        <v>800000</v>
      </c>
      <c r="AC286" s="2">
        <f t="shared" si="9"/>
        <v>66713494.76003027</v>
      </c>
      <c r="AD286" s="3">
        <f t="shared" si="10"/>
        <v>52800000</v>
      </c>
      <c r="AE286" s="2">
        <f>IF(AE284&gt;=52800000,52800000,IF(AB265=Graph!G$1*1000,AE285+Graph!G$1*1000,AC286))</f>
        <v>52800000</v>
      </c>
      <c r="AF286" s="3">
        <f t="shared" si="11"/>
        <v>52800000</v>
      </c>
      <c r="AG286" s="3">
        <f t="shared" si="26"/>
        <v>50160000</v>
      </c>
      <c r="AH286" s="3" t="e">
        <f t="shared" si="3"/>
        <v>#N/A</v>
      </c>
      <c r="AM286" s="6">
        <v>14600000</v>
      </c>
      <c r="AN286" s="6">
        <v>31800000</v>
      </c>
      <c r="AO286" s="6">
        <v>52800000</v>
      </c>
    </row>
    <row r="287" spans="1:41" ht="15.75" customHeight="1" x14ac:dyDescent="0.25">
      <c r="A287" s="1">
        <v>44463</v>
      </c>
      <c r="B287" s="2">
        <f t="shared" si="0"/>
        <v>222</v>
      </c>
      <c r="C287" s="7"/>
      <c r="D287" s="2" t="e">
        <f t="shared" si="12"/>
        <v>#N/A</v>
      </c>
      <c r="E287" s="2" t="e">
        <f t="shared" si="22"/>
        <v>#N/A</v>
      </c>
      <c r="F287" s="2">
        <v>1872496.7632653713</v>
      </c>
      <c r="G287" s="2">
        <f t="shared" si="23"/>
        <v>796135.85714285716</v>
      </c>
      <c r="H287" s="2">
        <f t="shared" si="13"/>
        <v>183745465.76003027</v>
      </c>
      <c r="I287" s="7"/>
      <c r="J287" s="2" t="e">
        <f t="shared" si="14"/>
        <v>#N/A</v>
      </c>
      <c r="K287" s="2" t="e">
        <f t="shared" si="24"/>
        <v>#N/A</v>
      </c>
      <c r="L287" s="2">
        <f t="array" ref="L287">IF(COUNT($C288)=0,IF(COUNT($C287)=1,I287,SUM(L286+LOOKUP(2,1/(ISNUMBER($K$1:$K$194)),$K$1:$K$194))),I287)</f>
        <v>1397469.7142857211</v>
      </c>
      <c r="M287" s="8" t="e">
        <f t="shared" si="27"/>
        <v>#N/A</v>
      </c>
      <c r="N287" s="2" t="e">
        <f t="shared" si="15"/>
        <v>#N/A</v>
      </c>
      <c r="O287" s="2" t="e">
        <f t="shared" si="25"/>
        <v>#N/A</v>
      </c>
      <c r="P287" s="2">
        <v>1870613.8799436688</v>
      </c>
      <c r="Q287" s="2">
        <f>IF(P287&gt;Graph!$G$1*1000,Graph!$G$1*1000,P287)</f>
        <v>800000</v>
      </c>
      <c r="R287" s="2">
        <f t="shared" si="16"/>
        <v>185069459.06854177</v>
      </c>
      <c r="S287" s="2">
        <f t="shared" si="17"/>
        <v>796135.85714286566</v>
      </c>
      <c r="T287" s="2">
        <f t="shared" si="18"/>
        <v>3864.1428571429569</v>
      </c>
      <c r="U287" s="2">
        <f t="shared" si="19"/>
        <v>800000</v>
      </c>
      <c r="V287" s="2">
        <f t="shared" si="28"/>
        <v>116870053.76002987</v>
      </c>
      <c r="W287" s="2">
        <f t="shared" si="20"/>
        <v>796135.85714285076</v>
      </c>
      <c r="X287" s="2">
        <f t="shared" si="6"/>
        <v>3864.1428571492434</v>
      </c>
      <c r="Y287" s="2">
        <f t="shared" si="7"/>
        <v>68199405.308511749</v>
      </c>
      <c r="Z287" s="2" t="str">
        <f t="shared" si="8"/>
        <v>MEEP</v>
      </c>
      <c r="AA287" s="2">
        <f>IF(Z287="HERE",Y287,AA286+Graph!$G$1*1000)</f>
        <v>117559828.4513685</v>
      </c>
      <c r="AB287" s="2">
        <f t="shared" si="21"/>
        <v>800000</v>
      </c>
      <c r="AC287" s="2">
        <f t="shared" si="9"/>
        <v>66713494.76003027</v>
      </c>
      <c r="AD287" s="3">
        <f t="shared" si="10"/>
        <v>52800000</v>
      </c>
      <c r="AE287" s="2">
        <f>IF(AE285&gt;=52800000,52800000,IF(AB266=Graph!G$1*1000,AE286+Graph!G$1*1000,AC287))</f>
        <v>52800000</v>
      </c>
      <c r="AF287" s="3">
        <f t="shared" si="11"/>
        <v>52800000</v>
      </c>
      <c r="AG287" s="3">
        <f t="shared" si="26"/>
        <v>50160000</v>
      </c>
      <c r="AH287" s="3" t="e">
        <f t="shared" si="3"/>
        <v>#N/A</v>
      </c>
      <c r="AM287" s="6">
        <v>14600000</v>
      </c>
      <c r="AN287" s="6">
        <v>31800000</v>
      </c>
      <c r="AO287" s="6">
        <v>52800000</v>
      </c>
    </row>
    <row r="288" spans="1:41" ht="15.75" customHeight="1" x14ac:dyDescent="0.25">
      <c r="A288" s="1">
        <v>44464</v>
      </c>
      <c r="B288" s="2">
        <f t="shared" si="0"/>
        <v>223</v>
      </c>
      <c r="C288" s="7"/>
      <c r="D288" s="2" t="e">
        <f t="shared" si="12"/>
        <v>#N/A</v>
      </c>
      <c r="E288" s="2" t="e">
        <f t="shared" si="22"/>
        <v>#N/A</v>
      </c>
      <c r="F288" s="2">
        <v>1878818.417100668</v>
      </c>
      <c r="G288" s="2">
        <f t="shared" si="23"/>
        <v>796135.85714285716</v>
      </c>
      <c r="H288" s="2">
        <f t="shared" si="13"/>
        <v>184541601.61717314</v>
      </c>
      <c r="I288" s="7"/>
      <c r="J288" s="2" t="e">
        <f t="shared" si="14"/>
        <v>#N/A</v>
      </c>
      <c r="K288" s="2" t="e">
        <f t="shared" si="24"/>
        <v>#N/A</v>
      </c>
      <c r="L288" s="2">
        <f t="array" ref="L288">IF(COUNT($C289)=0,IF(COUNT($C288)=1,I288,SUM(L287+LOOKUP(2,1/(ISNUMBER($K$1:$K$194)),$K$1:$K$194))),I288)</f>
        <v>1401333.857142864</v>
      </c>
      <c r="M288" s="8" t="e">
        <f t="shared" si="27"/>
        <v>#N/A</v>
      </c>
      <c r="N288" s="2" t="e">
        <f t="shared" si="15"/>
        <v>#N/A</v>
      </c>
      <c r="O288" s="2" t="e">
        <f t="shared" si="25"/>
        <v>#N/A</v>
      </c>
      <c r="P288" s="2">
        <v>1876913.5301195979</v>
      </c>
      <c r="Q288" s="2">
        <f>IF(P288&gt;Graph!$G$1*1000,Graph!$G$1*1000,P288)</f>
        <v>800000</v>
      </c>
      <c r="R288" s="2">
        <f t="shared" si="16"/>
        <v>185869459.06854177</v>
      </c>
      <c r="S288" s="2">
        <f t="shared" si="17"/>
        <v>796135.85714286566</v>
      </c>
      <c r="T288" s="2">
        <f t="shared" si="18"/>
        <v>3864.1428571429569</v>
      </c>
      <c r="U288" s="2">
        <f t="shared" si="19"/>
        <v>800000</v>
      </c>
      <c r="V288" s="2">
        <f t="shared" si="28"/>
        <v>117666189.61717272</v>
      </c>
      <c r="W288" s="2">
        <f t="shared" si="20"/>
        <v>796135.85714285076</v>
      </c>
      <c r="X288" s="2">
        <f t="shared" si="6"/>
        <v>3864.1428571492434</v>
      </c>
      <c r="Y288" s="2">
        <f t="shared" si="7"/>
        <v>68203269.451368898</v>
      </c>
      <c r="Z288" s="2" t="str">
        <f t="shared" si="8"/>
        <v>MEEP</v>
      </c>
      <c r="AA288" s="2">
        <f>IF(Z288="HERE",Y288,AA287+Graph!$G$1*1000)</f>
        <v>118359828.4513685</v>
      </c>
      <c r="AB288" s="2">
        <f t="shared" si="21"/>
        <v>800000</v>
      </c>
      <c r="AC288" s="2">
        <f t="shared" si="9"/>
        <v>66713494.76003027</v>
      </c>
      <c r="AD288" s="3">
        <f t="shared" si="10"/>
        <v>52800000</v>
      </c>
      <c r="AE288" s="2">
        <f>IF(AE286&gt;=52800000,52800000,IF(AB267=Graph!G$1*1000,AE287+Graph!G$1*1000,AC288))</f>
        <v>52800000</v>
      </c>
      <c r="AF288" s="3">
        <f t="shared" si="11"/>
        <v>52800000</v>
      </c>
      <c r="AG288" s="3">
        <f t="shared" si="26"/>
        <v>50160000</v>
      </c>
      <c r="AH288" s="3" t="e">
        <f t="shared" si="3"/>
        <v>#N/A</v>
      </c>
      <c r="AM288" s="6">
        <v>14600000</v>
      </c>
      <c r="AN288" s="6">
        <v>31800000</v>
      </c>
      <c r="AO288" s="6">
        <v>52800000</v>
      </c>
    </row>
    <row r="289" spans="1:41" ht="15.75" customHeight="1" x14ac:dyDescent="0.25">
      <c r="A289" s="1">
        <v>44465</v>
      </c>
      <c r="B289" s="2">
        <f t="shared" si="0"/>
        <v>224</v>
      </c>
      <c r="C289" s="7"/>
      <c r="D289" s="2" t="e">
        <f t="shared" si="12"/>
        <v>#N/A</v>
      </c>
      <c r="E289" s="2" t="e">
        <f t="shared" si="22"/>
        <v>#N/A</v>
      </c>
      <c r="F289" s="2">
        <v>1885140.0709360242</v>
      </c>
      <c r="G289" s="2">
        <f t="shared" si="23"/>
        <v>796135.85714285716</v>
      </c>
      <c r="H289" s="2">
        <f t="shared" si="13"/>
        <v>185337737.474316</v>
      </c>
      <c r="I289" s="7"/>
      <c r="J289" s="2" t="e">
        <f t="shared" si="14"/>
        <v>#N/A</v>
      </c>
      <c r="K289" s="2" t="e">
        <f t="shared" si="24"/>
        <v>#N/A</v>
      </c>
      <c r="L289" s="2">
        <f t="array" ref="L289">IF(COUNT($C290)=0,IF(COUNT($C289)=1,I289,SUM(L288+LOOKUP(2,1/(ISNUMBER($K$1:$K$194)),$K$1:$K$194))),I289)</f>
        <v>1405198.000000007</v>
      </c>
      <c r="M289" s="8" t="e">
        <f t="shared" si="27"/>
        <v>#N/A</v>
      </c>
      <c r="N289" s="2" t="e">
        <f t="shared" si="15"/>
        <v>#N/A</v>
      </c>
      <c r="O289" s="2" t="e">
        <f t="shared" si="25"/>
        <v>#N/A</v>
      </c>
      <c r="P289" s="2">
        <v>1883213.180295527</v>
      </c>
      <c r="Q289" s="2">
        <f>IF(P289&gt;Graph!$G$1*1000,Graph!$G$1*1000,P289)</f>
        <v>800000</v>
      </c>
      <c r="R289" s="2">
        <f t="shared" si="16"/>
        <v>186669459.06854177</v>
      </c>
      <c r="S289" s="2">
        <f t="shared" si="17"/>
        <v>796135.85714286566</v>
      </c>
      <c r="T289" s="2">
        <f t="shared" si="18"/>
        <v>3864.1428571429569</v>
      </c>
      <c r="U289" s="2">
        <f t="shared" si="19"/>
        <v>800000</v>
      </c>
      <c r="V289" s="2">
        <f t="shared" si="28"/>
        <v>118462325.47431557</v>
      </c>
      <c r="W289" s="2">
        <f t="shared" si="20"/>
        <v>796135.85714285076</v>
      </c>
      <c r="X289" s="2">
        <f t="shared" si="6"/>
        <v>3864.1428571492434</v>
      </c>
      <c r="Y289" s="2">
        <f t="shared" si="7"/>
        <v>68207133.594226047</v>
      </c>
      <c r="Z289" s="2" t="str">
        <f t="shared" si="8"/>
        <v>MEEP</v>
      </c>
      <c r="AA289" s="2">
        <f>IF(Z289="HERE",Y289,AA288+Graph!$G$1*1000)</f>
        <v>119159828.4513685</v>
      </c>
      <c r="AB289" s="2">
        <f t="shared" si="21"/>
        <v>800000</v>
      </c>
      <c r="AC289" s="2">
        <f t="shared" si="9"/>
        <v>66713494.76003027</v>
      </c>
      <c r="AD289" s="3">
        <f t="shared" si="10"/>
        <v>52800000</v>
      </c>
      <c r="AE289" s="2">
        <f>IF(AE287&gt;=52800000,52800000,IF(AB268=Graph!G$1*1000,AE288+Graph!G$1*1000,AC289))</f>
        <v>52800000</v>
      </c>
      <c r="AF289" s="3">
        <f t="shared" si="11"/>
        <v>52800000</v>
      </c>
      <c r="AG289" s="3">
        <f t="shared" si="26"/>
        <v>50160000</v>
      </c>
      <c r="AH289" s="3" t="e">
        <f t="shared" si="3"/>
        <v>#N/A</v>
      </c>
      <c r="AM289" s="6">
        <v>14600000</v>
      </c>
      <c r="AN289" s="6">
        <v>31800000</v>
      </c>
      <c r="AO289" s="6">
        <v>52800000</v>
      </c>
    </row>
    <row r="290" spans="1:41" ht="15.75" customHeight="1" x14ac:dyDescent="0.25">
      <c r="A290" s="1">
        <v>44466</v>
      </c>
      <c r="B290" s="2">
        <f t="shared" si="0"/>
        <v>225</v>
      </c>
      <c r="C290" s="7"/>
      <c r="D290" s="2" t="e">
        <f t="shared" si="12"/>
        <v>#N/A</v>
      </c>
      <c r="E290" s="2" t="e">
        <f t="shared" si="22"/>
        <v>#N/A</v>
      </c>
      <c r="F290" s="2">
        <v>1891461.7247713208</v>
      </c>
      <c r="G290" s="2">
        <f t="shared" si="23"/>
        <v>796135.85714285716</v>
      </c>
      <c r="H290" s="2">
        <f t="shared" si="13"/>
        <v>186133873.33145887</v>
      </c>
      <c r="I290" s="7"/>
      <c r="J290" s="2" t="e">
        <f t="shared" si="14"/>
        <v>#N/A</v>
      </c>
      <c r="K290" s="2" t="e">
        <f t="shared" si="24"/>
        <v>#N/A</v>
      </c>
      <c r="L290" s="2">
        <f t="array" ref="L290">IF(COUNT($C291)=0,IF(COUNT($C290)=1,I290,SUM(L289+LOOKUP(2,1/(ISNUMBER($K$1:$K$194)),$K$1:$K$194))),I290)</f>
        <v>1409062.1428571499</v>
      </c>
      <c r="M290" s="8" t="e">
        <f t="shared" si="27"/>
        <v>#N/A</v>
      </c>
      <c r="N290" s="2" t="e">
        <f t="shared" si="15"/>
        <v>#N/A</v>
      </c>
      <c r="O290" s="2" t="e">
        <f t="shared" si="25"/>
        <v>#N/A</v>
      </c>
      <c r="P290" s="2">
        <v>1889512.8304714561</v>
      </c>
      <c r="Q290" s="2">
        <f>IF(P290&gt;Graph!$G$1*1000,Graph!$G$1*1000,P290)</f>
        <v>800000</v>
      </c>
      <c r="R290" s="2">
        <f t="shared" si="16"/>
        <v>187469459.06854177</v>
      </c>
      <c r="S290" s="2">
        <f t="shared" si="17"/>
        <v>796135.85714286566</v>
      </c>
      <c r="T290" s="2">
        <f t="shared" si="18"/>
        <v>3864.1428571429569</v>
      </c>
      <c r="U290" s="2">
        <f t="shared" si="19"/>
        <v>800000</v>
      </c>
      <c r="V290" s="2">
        <f t="shared" si="28"/>
        <v>119258461.33145842</v>
      </c>
      <c r="W290" s="2">
        <f t="shared" si="20"/>
        <v>796135.85714285076</v>
      </c>
      <c r="X290" s="2">
        <f t="shared" si="6"/>
        <v>3864.1428571492434</v>
      </c>
      <c r="Y290" s="2">
        <f t="shared" si="7"/>
        <v>68210997.737083197</v>
      </c>
      <c r="Z290" s="2" t="str">
        <f t="shared" si="8"/>
        <v>MEEP</v>
      </c>
      <c r="AA290" s="2">
        <f>IF(Z290="HERE",Y290,AA289+Graph!$G$1*1000)</f>
        <v>119959828.4513685</v>
      </c>
      <c r="AB290" s="2">
        <f t="shared" si="21"/>
        <v>800000</v>
      </c>
      <c r="AC290" s="2">
        <f t="shared" si="9"/>
        <v>66713494.76003027</v>
      </c>
      <c r="AD290" s="3">
        <f t="shared" si="10"/>
        <v>52800000</v>
      </c>
      <c r="AE290" s="2">
        <f>IF(AE288&gt;=52800000,52800000,IF(AB269=Graph!G$1*1000,AE289+Graph!G$1*1000,AC290))</f>
        <v>52800000</v>
      </c>
      <c r="AF290" s="3">
        <f t="shared" si="11"/>
        <v>52800000</v>
      </c>
      <c r="AG290" s="3">
        <f t="shared" si="26"/>
        <v>50160000</v>
      </c>
      <c r="AH290" s="3" t="e">
        <f t="shared" si="3"/>
        <v>#N/A</v>
      </c>
      <c r="AM290" s="6">
        <v>14600000</v>
      </c>
      <c r="AN290" s="6">
        <v>31800000</v>
      </c>
      <c r="AO290" s="6">
        <v>52800000</v>
      </c>
    </row>
    <row r="291" spans="1:41" ht="15.75" customHeight="1" x14ac:dyDescent="0.25">
      <c r="A291" s="1">
        <v>44467</v>
      </c>
      <c r="B291" s="2">
        <f t="shared" si="0"/>
        <v>226</v>
      </c>
      <c r="C291" s="7"/>
      <c r="D291" s="2" t="e">
        <f t="shared" si="12"/>
        <v>#N/A</v>
      </c>
      <c r="E291" s="2" t="e">
        <f t="shared" si="22"/>
        <v>#N/A</v>
      </c>
      <c r="F291" s="2">
        <v>1897783.3786066771</v>
      </c>
      <c r="G291" s="2">
        <f t="shared" si="23"/>
        <v>796135.85714285716</v>
      </c>
      <c r="H291" s="2">
        <f t="shared" si="13"/>
        <v>186930009.18860173</v>
      </c>
      <c r="I291" s="7"/>
      <c r="J291" s="2" t="e">
        <f t="shared" si="14"/>
        <v>#N/A</v>
      </c>
      <c r="K291" s="2" t="e">
        <f t="shared" si="24"/>
        <v>#N/A</v>
      </c>
      <c r="L291" s="2">
        <f t="array" ref="L291">IF(COUNT($C292)=0,IF(COUNT($C291)=1,I291,SUM(L290+LOOKUP(2,1/(ISNUMBER($K$1:$K$194)),$K$1:$K$194))),I291)</f>
        <v>1412926.2857142929</v>
      </c>
      <c r="M291" s="8" t="e">
        <f t="shared" si="27"/>
        <v>#N/A</v>
      </c>
      <c r="N291" s="2" t="e">
        <f t="shared" si="15"/>
        <v>#N/A</v>
      </c>
      <c r="O291" s="2" t="e">
        <f t="shared" si="25"/>
        <v>#N/A</v>
      </c>
      <c r="P291" s="2">
        <v>1895812.4806473851</v>
      </c>
      <c r="Q291" s="2">
        <f>IF(P291&gt;Graph!$G$1*1000,Graph!$G$1*1000,P291)</f>
        <v>800000</v>
      </c>
      <c r="R291" s="2">
        <f t="shared" si="16"/>
        <v>188269459.06854177</v>
      </c>
      <c r="S291" s="2">
        <f t="shared" si="17"/>
        <v>796135.85714286566</v>
      </c>
      <c r="T291" s="2">
        <f t="shared" si="18"/>
        <v>3864.1428571429569</v>
      </c>
      <c r="U291" s="2">
        <f t="shared" si="19"/>
        <v>800000</v>
      </c>
      <c r="V291" s="2">
        <f t="shared" si="28"/>
        <v>120054597.18860127</v>
      </c>
      <c r="W291" s="2">
        <f t="shared" si="20"/>
        <v>796135.85714285076</v>
      </c>
      <c r="X291" s="2">
        <f t="shared" si="6"/>
        <v>3864.1428571492434</v>
      </c>
      <c r="Y291" s="2">
        <f t="shared" si="7"/>
        <v>68214861.879940346</v>
      </c>
      <c r="Z291" s="2" t="str">
        <f t="shared" si="8"/>
        <v>MEEP</v>
      </c>
      <c r="AA291" s="2">
        <f>IF(Z291="HERE",Y291,AA290+Graph!$G$1*1000)</f>
        <v>120759828.4513685</v>
      </c>
      <c r="AB291" s="2">
        <f t="shared" si="21"/>
        <v>800000</v>
      </c>
      <c r="AC291" s="2">
        <f t="shared" si="9"/>
        <v>66713494.76003027</v>
      </c>
      <c r="AD291" s="3">
        <f t="shared" si="10"/>
        <v>52800000</v>
      </c>
      <c r="AE291" s="2">
        <f>IF(AE289&gt;=52800000,52800000,IF(AB270=Graph!G$1*1000,AE290+Graph!G$1*1000,AC291))</f>
        <v>52800000</v>
      </c>
      <c r="AF291" s="3">
        <f t="shared" si="11"/>
        <v>52800000</v>
      </c>
      <c r="AG291" s="3">
        <f t="shared" si="26"/>
        <v>50160000</v>
      </c>
      <c r="AH291" s="3" t="e">
        <f t="shared" si="3"/>
        <v>#N/A</v>
      </c>
      <c r="AM291" s="6">
        <v>14600000</v>
      </c>
      <c r="AN291" s="6">
        <v>31800000</v>
      </c>
      <c r="AO291" s="6">
        <v>52800000</v>
      </c>
    </row>
    <row r="292" spans="1:41" ht="15.75" customHeight="1" x14ac:dyDescent="0.25">
      <c r="A292" s="1">
        <v>44468</v>
      </c>
      <c r="B292" s="2">
        <f t="shared" si="0"/>
        <v>227</v>
      </c>
      <c r="C292" s="7"/>
      <c r="D292" s="2" t="e">
        <f t="shared" si="12"/>
        <v>#N/A</v>
      </c>
      <c r="E292" s="2" t="e">
        <f t="shared" si="22"/>
        <v>#N/A</v>
      </c>
      <c r="F292" s="2">
        <v>1904105.0324419737</v>
      </c>
      <c r="G292" s="2">
        <f t="shared" si="23"/>
        <v>796135.85714285716</v>
      </c>
      <c r="H292" s="2">
        <f t="shared" si="13"/>
        <v>187726145.0457446</v>
      </c>
      <c r="I292" s="7"/>
      <c r="J292" s="2" t="e">
        <f t="shared" si="14"/>
        <v>#N/A</v>
      </c>
      <c r="K292" s="2" t="e">
        <f t="shared" si="24"/>
        <v>#N/A</v>
      </c>
      <c r="L292" s="2">
        <f t="array" ref="L292">IF(COUNT($C293)=0,IF(COUNT($C292)=1,I292,SUM(L291+LOOKUP(2,1/(ISNUMBER($K$1:$K$194)),$K$1:$K$194))),I292)</f>
        <v>1416790.4285714359</v>
      </c>
      <c r="M292" s="8" t="e">
        <f t="shared" si="27"/>
        <v>#N/A</v>
      </c>
      <c r="N292" s="2" t="e">
        <f t="shared" si="15"/>
        <v>#N/A</v>
      </c>
      <c r="O292" s="2" t="e">
        <f t="shared" si="25"/>
        <v>#N/A</v>
      </c>
      <c r="P292" s="2">
        <v>1902112.1308233142</v>
      </c>
      <c r="Q292" s="2">
        <f>IF(P292&gt;Graph!$G$1*1000,Graph!$G$1*1000,P292)</f>
        <v>800000</v>
      </c>
      <c r="R292" s="2">
        <f t="shared" si="16"/>
        <v>189069459.06854177</v>
      </c>
      <c r="S292" s="2">
        <f t="shared" si="17"/>
        <v>796135.85714286566</v>
      </c>
      <c r="T292" s="2">
        <f t="shared" si="18"/>
        <v>3864.1428571429569</v>
      </c>
      <c r="U292" s="2">
        <f t="shared" si="19"/>
        <v>800000</v>
      </c>
      <c r="V292" s="2">
        <f t="shared" si="28"/>
        <v>120850733.04574412</v>
      </c>
      <c r="W292" s="2">
        <f t="shared" si="20"/>
        <v>796135.85714285076</v>
      </c>
      <c r="X292" s="2">
        <f t="shared" si="6"/>
        <v>3864.1428571492434</v>
      </c>
      <c r="Y292" s="2">
        <f t="shared" si="7"/>
        <v>68218726.022797495</v>
      </c>
      <c r="Z292" s="2" t="str">
        <f t="shared" si="8"/>
        <v>MEEP</v>
      </c>
      <c r="AA292" s="2">
        <f>IF(Z292="HERE",Y292,AA291+Graph!$G$1*1000)</f>
        <v>121559828.4513685</v>
      </c>
      <c r="AB292" s="2">
        <f t="shared" si="21"/>
        <v>800000</v>
      </c>
      <c r="AC292" s="2">
        <f t="shared" si="9"/>
        <v>66713494.76003027</v>
      </c>
      <c r="AD292" s="3">
        <f t="shared" si="10"/>
        <v>52800000</v>
      </c>
      <c r="AE292" s="2">
        <f>IF(AE290&gt;=52800000,52800000,IF(AB271=Graph!G$1*1000,AE291+Graph!G$1*1000,AC292))</f>
        <v>52800000</v>
      </c>
      <c r="AF292" s="3">
        <f t="shared" si="11"/>
        <v>52800000</v>
      </c>
      <c r="AG292" s="3">
        <f t="shared" si="26"/>
        <v>50160000</v>
      </c>
      <c r="AH292" s="3" t="e">
        <f t="shared" si="3"/>
        <v>#N/A</v>
      </c>
      <c r="AM292" s="6">
        <v>14600000</v>
      </c>
      <c r="AN292" s="6">
        <v>31800000</v>
      </c>
      <c r="AO292" s="6">
        <v>52800000</v>
      </c>
    </row>
    <row r="293" spans="1:41" ht="15.75" customHeight="1" x14ac:dyDescent="0.25">
      <c r="A293" s="1">
        <v>44469</v>
      </c>
      <c r="B293" s="2">
        <f t="shared" si="0"/>
        <v>228</v>
      </c>
      <c r="C293" s="7"/>
      <c r="D293" s="2" t="e">
        <f t="shared" si="12"/>
        <v>#N/A</v>
      </c>
      <c r="E293" s="2" t="e">
        <f t="shared" si="22"/>
        <v>#N/A</v>
      </c>
      <c r="F293" s="2">
        <v>1910426.6862773299</v>
      </c>
      <c r="G293" s="2">
        <f t="shared" si="23"/>
        <v>796135.85714285716</v>
      </c>
      <c r="H293" s="2">
        <f t="shared" si="13"/>
        <v>188522280.90288746</v>
      </c>
      <c r="I293" s="7"/>
      <c r="J293" s="2" t="e">
        <f t="shared" si="14"/>
        <v>#N/A</v>
      </c>
      <c r="K293" s="2" t="e">
        <f t="shared" si="24"/>
        <v>#N/A</v>
      </c>
      <c r="L293" s="2">
        <f t="array" ref="L293">IF(COUNT($C294)=0,IF(COUNT($C293)=1,I293,SUM(L292+LOOKUP(2,1/(ISNUMBER($K$1:$K$194)),$K$1:$K$194))),I293)</f>
        <v>1420654.5714285788</v>
      </c>
      <c r="M293" s="8" t="e">
        <f t="shared" si="27"/>
        <v>#N/A</v>
      </c>
      <c r="N293" s="2" t="e">
        <f t="shared" si="15"/>
        <v>#N/A</v>
      </c>
      <c r="O293" s="2" t="e">
        <f t="shared" si="25"/>
        <v>#N/A</v>
      </c>
      <c r="P293" s="2">
        <v>1908411.7809992433</v>
      </c>
      <c r="Q293" s="2">
        <f>IF(P293&gt;Graph!$G$1*1000,Graph!$G$1*1000,P293)</f>
        <v>800000</v>
      </c>
      <c r="R293" s="2">
        <f t="shared" si="16"/>
        <v>189869459.06854177</v>
      </c>
      <c r="S293" s="2">
        <f t="shared" si="17"/>
        <v>796135.85714286566</v>
      </c>
      <c r="T293" s="2">
        <f t="shared" si="18"/>
        <v>3864.1428571429569</v>
      </c>
      <c r="U293" s="2">
        <f t="shared" si="19"/>
        <v>800000</v>
      </c>
      <c r="V293" s="2">
        <f t="shared" si="28"/>
        <v>121646868.90288697</v>
      </c>
      <c r="W293" s="2">
        <f t="shared" si="20"/>
        <v>796135.85714285076</v>
      </c>
      <c r="X293" s="2">
        <f t="shared" si="6"/>
        <v>3864.1428571492434</v>
      </c>
      <c r="Y293" s="2">
        <f t="shared" si="7"/>
        <v>68222590.165654644</v>
      </c>
      <c r="Z293" s="2" t="str">
        <f t="shared" si="8"/>
        <v>MEEP</v>
      </c>
      <c r="AA293" s="2">
        <f>IF(Z293="HERE",Y293,AA292+Graph!$G$1*1000)</f>
        <v>122359828.4513685</v>
      </c>
      <c r="AB293" s="2">
        <f t="shared" si="21"/>
        <v>800000</v>
      </c>
      <c r="AC293" s="2">
        <f t="shared" si="9"/>
        <v>66713494.76003027</v>
      </c>
      <c r="AD293" s="3">
        <f t="shared" si="10"/>
        <v>52800000</v>
      </c>
      <c r="AE293" s="2">
        <f>IF(AE291&gt;=52800000,52800000,IF(AB272=Graph!G$1*1000,AE292+Graph!G$1*1000,AC293))</f>
        <v>52800000</v>
      </c>
      <c r="AF293" s="3">
        <f t="shared" si="11"/>
        <v>52800000</v>
      </c>
      <c r="AG293" s="3">
        <f t="shared" si="26"/>
        <v>50160000</v>
      </c>
      <c r="AH293" s="3" t="e">
        <f t="shared" si="3"/>
        <v>#N/A</v>
      </c>
      <c r="AM293" s="6">
        <v>14600000</v>
      </c>
      <c r="AN293" s="6">
        <v>31800000</v>
      </c>
      <c r="AO293" s="6">
        <v>52800000</v>
      </c>
    </row>
    <row r="294" spans="1:41" ht="15.75" customHeight="1" x14ac:dyDescent="0.25">
      <c r="A294" s="1">
        <v>44470</v>
      </c>
      <c r="B294" s="2">
        <f t="shared" si="0"/>
        <v>229</v>
      </c>
      <c r="C294" s="7"/>
      <c r="D294" s="2" t="e">
        <f t="shared" si="12"/>
        <v>#N/A</v>
      </c>
      <c r="E294" s="2" t="e">
        <f t="shared" si="22"/>
        <v>#N/A</v>
      </c>
      <c r="F294" s="2">
        <v>1916748.3401126266</v>
      </c>
      <c r="G294" s="2">
        <f t="shared" si="23"/>
        <v>796135.85714285716</v>
      </c>
      <c r="H294" s="2">
        <f t="shared" si="13"/>
        <v>189318416.76003033</v>
      </c>
      <c r="I294" s="7"/>
      <c r="J294" s="2" t="e">
        <f t="shared" si="14"/>
        <v>#N/A</v>
      </c>
      <c r="K294" s="2" t="e">
        <f t="shared" si="24"/>
        <v>#N/A</v>
      </c>
      <c r="L294" s="2">
        <f t="array" ref="L294">IF(COUNT($C295)=0,IF(COUNT($C294)=1,I294,SUM(L293+LOOKUP(2,1/(ISNUMBER($K$1:$K$194)),$K$1:$K$194))),I294)</f>
        <v>1424518.7142857218</v>
      </c>
      <c r="M294" s="8" t="e">
        <f t="shared" si="27"/>
        <v>#N/A</v>
      </c>
      <c r="N294" s="2" t="e">
        <f t="shared" si="15"/>
        <v>#N/A</v>
      </c>
      <c r="O294" s="2" t="e">
        <f t="shared" si="25"/>
        <v>#N/A</v>
      </c>
      <c r="P294" s="2">
        <v>1914711.4311751723</v>
      </c>
      <c r="Q294" s="2">
        <f>IF(P294&gt;Graph!$G$1*1000,Graph!$G$1*1000,P294)</f>
        <v>800000</v>
      </c>
      <c r="R294" s="2">
        <f t="shared" si="16"/>
        <v>190669459.06854177</v>
      </c>
      <c r="S294" s="2">
        <f t="shared" si="17"/>
        <v>796135.85714286566</v>
      </c>
      <c r="T294" s="2">
        <f t="shared" si="18"/>
        <v>3864.1428571429569</v>
      </c>
      <c r="U294" s="2">
        <f t="shared" si="19"/>
        <v>800000</v>
      </c>
      <c r="V294" s="2">
        <f t="shared" si="28"/>
        <v>122443004.76002982</v>
      </c>
      <c r="W294" s="2">
        <f t="shared" si="20"/>
        <v>796135.85714285076</v>
      </c>
      <c r="X294" s="2">
        <f t="shared" si="6"/>
        <v>3864.1428571492434</v>
      </c>
      <c r="Y294" s="2">
        <f t="shared" si="7"/>
        <v>68226454.308511794</v>
      </c>
      <c r="Z294" s="2" t="str">
        <f t="shared" si="8"/>
        <v>MEEP</v>
      </c>
      <c r="AA294" s="2">
        <f>IF(Z294="HERE",Y294,AA293+Graph!$G$1*1000)</f>
        <v>123159828.4513685</v>
      </c>
      <c r="AB294" s="2">
        <f t="shared" si="21"/>
        <v>800000</v>
      </c>
      <c r="AC294" s="2">
        <f t="shared" si="9"/>
        <v>66713494.76003027</v>
      </c>
      <c r="AD294" s="3">
        <f t="shared" si="10"/>
        <v>52800000</v>
      </c>
      <c r="AE294" s="2">
        <f>IF(AE292&gt;=52800000,52800000,IF(AB273=Graph!G$1*1000,AE293+Graph!G$1*1000,AC294))</f>
        <v>52800000</v>
      </c>
      <c r="AF294" s="3">
        <f t="shared" si="11"/>
        <v>52800000</v>
      </c>
      <c r="AG294" s="3">
        <f t="shared" si="26"/>
        <v>50160000</v>
      </c>
      <c r="AH294" s="3" t="e">
        <f t="shared" si="3"/>
        <v>#N/A</v>
      </c>
      <c r="AM294" s="6">
        <v>14600000</v>
      </c>
      <c r="AN294" s="6">
        <v>31800000</v>
      </c>
      <c r="AO294" s="6">
        <v>52800000</v>
      </c>
    </row>
    <row r="295" spans="1:41" ht="15.75" customHeight="1" x14ac:dyDescent="0.25">
      <c r="A295" s="1">
        <v>44471</v>
      </c>
      <c r="B295" s="2">
        <f t="shared" si="0"/>
        <v>230</v>
      </c>
      <c r="C295" s="7"/>
      <c r="D295" s="2" t="e">
        <f t="shared" si="12"/>
        <v>#N/A</v>
      </c>
      <c r="E295" s="2" t="e">
        <f t="shared" si="22"/>
        <v>#N/A</v>
      </c>
      <c r="F295" s="2">
        <v>1923069.9939479828</v>
      </c>
      <c r="G295" s="2">
        <f t="shared" si="23"/>
        <v>796135.85714285716</v>
      </c>
      <c r="H295" s="2">
        <f t="shared" si="13"/>
        <v>190114552.61717319</v>
      </c>
      <c r="I295" s="7"/>
      <c r="J295" s="2" t="e">
        <f t="shared" si="14"/>
        <v>#N/A</v>
      </c>
      <c r="K295" s="2" t="e">
        <f t="shared" si="24"/>
        <v>#N/A</v>
      </c>
      <c r="L295" s="2">
        <f t="array" ref="L295">IF(COUNT($C296)=0,IF(COUNT($C295)=1,I295,SUM(L294+LOOKUP(2,1/(ISNUMBER($K$1:$K$194)),$K$1:$K$194))),I295)</f>
        <v>1428382.8571428647</v>
      </c>
      <c r="M295" s="8" t="e">
        <f t="shared" si="27"/>
        <v>#N/A</v>
      </c>
      <c r="N295" s="2" t="e">
        <f t="shared" si="15"/>
        <v>#N/A</v>
      </c>
      <c r="O295" s="2" t="e">
        <f t="shared" si="25"/>
        <v>#N/A</v>
      </c>
      <c r="P295" s="2">
        <v>1921011.081351161</v>
      </c>
      <c r="Q295" s="2">
        <f>IF(P295&gt;Graph!$G$1*1000,Graph!$G$1*1000,P295)</f>
        <v>800000</v>
      </c>
      <c r="R295" s="2">
        <f t="shared" si="16"/>
        <v>191469459.06854177</v>
      </c>
      <c r="S295" s="2">
        <f t="shared" si="17"/>
        <v>796135.85714286566</v>
      </c>
      <c r="T295" s="2">
        <f t="shared" si="18"/>
        <v>3864.1428571429569</v>
      </c>
      <c r="U295" s="2">
        <f t="shared" si="19"/>
        <v>800000</v>
      </c>
      <c r="V295" s="2">
        <f t="shared" si="28"/>
        <v>123239140.61717267</v>
      </c>
      <c r="W295" s="2">
        <f t="shared" si="20"/>
        <v>796135.85714285076</v>
      </c>
      <c r="X295" s="2">
        <f t="shared" si="6"/>
        <v>3864.1428571492434</v>
      </c>
      <c r="Y295" s="2">
        <f t="shared" si="7"/>
        <v>68230318.451368943</v>
      </c>
      <c r="Z295" s="2" t="str">
        <f t="shared" si="8"/>
        <v>MEEP</v>
      </c>
      <c r="AA295" s="2">
        <f>IF(Z295="HERE",Y295,AA294+Graph!$G$1*1000)</f>
        <v>123959828.4513685</v>
      </c>
      <c r="AB295" s="2">
        <f t="shared" si="21"/>
        <v>800000</v>
      </c>
      <c r="AC295" s="2">
        <f t="shared" si="9"/>
        <v>66713494.76003027</v>
      </c>
      <c r="AD295" s="3">
        <f t="shared" si="10"/>
        <v>52800000</v>
      </c>
      <c r="AE295" s="2">
        <f>IF(AE293&gt;=52800000,52800000,IF(AB274=Graph!G$1*1000,AE294+Graph!G$1*1000,AC295))</f>
        <v>52800000</v>
      </c>
      <c r="AF295" s="3">
        <f t="shared" si="11"/>
        <v>52800000</v>
      </c>
      <c r="AG295" s="3">
        <f t="shared" si="26"/>
        <v>50160000</v>
      </c>
      <c r="AH295" s="3" t="e">
        <f t="shared" si="3"/>
        <v>#N/A</v>
      </c>
      <c r="AM295" s="6">
        <v>14600000</v>
      </c>
      <c r="AN295" s="6">
        <v>31800000</v>
      </c>
      <c r="AO295" s="6">
        <v>52800000</v>
      </c>
    </row>
    <row r="296" spans="1:41" ht="15.75" customHeight="1" x14ac:dyDescent="0.25">
      <c r="A296" s="1">
        <v>44472</v>
      </c>
      <c r="B296" s="2">
        <f t="shared" si="0"/>
        <v>231</v>
      </c>
      <c r="C296" s="7"/>
      <c r="D296" s="2" t="e">
        <f t="shared" si="12"/>
        <v>#N/A</v>
      </c>
      <c r="E296" s="2" t="e">
        <f t="shared" si="22"/>
        <v>#N/A</v>
      </c>
      <c r="F296" s="2">
        <v>1929391.6477832794</v>
      </c>
      <c r="G296" s="2">
        <f t="shared" si="23"/>
        <v>796135.85714285716</v>
      </c>
      <c r="H296" s="2">
        <f t="shared" si="13"/>
        <v>190910688.47431606</v>
      </c>
      <c r="I296" s="7"/>
      <c r="J296" s="2" t="e">
        <f t="shared" si="14"/>
        <v>#N/A</v>
      </c>
      <c r="K296" s="2" t="e">
        <f t="shared" si="24"/>
        <v>#N/A</v>
      </c>
      <c r="L296" s="2">
        <f t="array" ref="L296">IF(COUNT($C297)=0,IF(COUNT($C296)=1,I296,SUM(L295+LOOKUP(2,1/(ISNUMBER($K$1:$K$194)),$K$1:$K$194))),I296)</f>
        <v>1432247.0000000077</v>
      </c>
      <c r="M296" s="8" t="e">
        <f t="shared" si="27"/>
        <v>#N/A</v>
      </c>
      <c r="N296" s="2" t="e">
        <f t="shared" si="15"/>
        <v>#N/A</v>
      </c>
      <c r="O296" s="2" t="e">
        <f t="shared" si="25"/>
        <v>#N/A</v>
      </c>
      <c r="P296" s="2">
        <v>1927310.7315270901</v>
      </c>
      <c r="Q296" s="2">
        <f>IF(P296&gt;Graph!$G$1*1000,Graph!$G$1*1000,P296)</f>
        <v>800000</v>
      </c>
      <c r="R296" s="2">
        <f t="shared" si="16"/>
        <v>192269459.06854177</v>
      </c>
      <c r="S296" s="2">
        <f t="shared" si="17"/>
        <v>796135.85714286566</v>
      </c>
      <c r="T296" s="2">
        <f t="shared" si="18"/>
        <v>3864.1428571429569</v>
      </c>
      <c r="U296" s="2">
        <f t="shared" si="19"/>
        <v>800000</v>
      </c>
      <c r="V296" s="2">
        <f t="shared" si="28"/>
        <v>124035276.47431552</v>
      </c>
      <c r="W296" s="2">
        <f t="shared" si="20"/>
        <v>796135.85714285076</v>
      </c>
      <c r="X296" s="2">
        <f t="shared" si="6"/>
        <v>3864.1428571492434</v>
      </c>
      <c r="Y296" s="2">
        <f t="shared" si="7"/>
        <v>68234182.594226092</v>
      </c>
      <c r="Z296" s="2" t="str">
        <f t="shared" si="8"/>
        <v>MEEP</v>
      </c>
      <c r="AA296" s="2">
        <f>IF(Z296="HERE",Y296,AA295+Graph!$G$1*1000)</f>
        <v>124759828.4513685</v>
      </c>
      <c r="AB296" s="2">
        <f t="shared" si="21"/>
        <v>800000</v>
      </c>
      <c r="AC296" s="2">
        <f t="shared" si="9"/>
        <v>66713494.76003027</v>
      </c>
      <c r="AD296" s="3">
        <f t="shared" si="10"/>
        <v>52800000</v>
      </c>
      <c r="AE296" s="2">
        <f>IF(AE294&gt;=52800000,52800000,IF(AB275=Graph!G$1*1000,AE295+Graph!G$1*1000,AC296))</f>
        <v>52800000</v>
      </c>
      <c r="AF296" s="3">
        <f t="shared" si="11"/>
        <v>52800000</v>
      </c>
      <c r="AG296" s="3">
        <f t="shared" si="26"/>
        <v>50160000</v>
      </c>
      <c r="AH296" s="3" t="e">
        <f t="shared" si="3"/>
        <v>#N/A</v>
      </c>
      <c r="AM296" s="6">
        <v>14600000</v>
      </c>
      <c r="AN296" s="6">
        <v>31800000</v>
      </c>
      <c r="AO296" s="6">
        <v>52800000</v>
      </c>
    </row>
    <row r="297" spans="1:41" ht="15.75" customHeight="1" x14ac:dyDescent="0.25">
      <c r="A297" s="1">
        <v>44473</v>
      </c>
      <c r="B297" s="2">
        <f t="shared" si="0"/>
        <v>232</v>
      </c>
      <c r="C297" s="7"/>
      <c r="D297" s="2" t="e">
        <f t="shared" si="12"/>
        <v>#N/A</v>
      </c>
      <c r="E297" s="2" t="e">
        <f t="shared" si="22"/>
        <v>#N/A</v>
      </c>
      <c r="F297" s="2">
        <v>1935713.3016186357</v>
      </c>
      <c r="G297" s="2">
        <f t="shared" si="23"/>
        <v>796135.85714285716</v>
      </c>
      <c r="H297" s="2">
        <f t="shared" si="13"/>
        <v>191706824.33145893</v>
      </c>
      <c r="I297" s="7"/>
      <c r="J297" s="2" t="e">
        <f t="shared" si="14"/>
        <v>#N/A</v>
      </c>
      <c r="K297" s="2" t="e">
        <f t="shared" si="24"/>
        <v>#N/A</v>
      </c>
      <c r="L297" s="2">
        <f t="array" ref="L297">IF(COUNT($C298)=0,IF(COUNT($C297)=1,I297,SUM(L296+LOOKUP(2,1/(ISNUMBER($K$1:$K$194)),$K$1:$K$194))),I297)</f>
        <v>1436111.1428571506</v>
      </c>
      <c r="M297" s="8" t="e">
        <f t="shared" si="27"/>
        <v>#N/A</v>
      </c>
      <c r="N297" s="2" t="e">
        <f t="shared" si="15"/>
        <v>#N/A</v>
      </c>
      <c r="O297" s="2" t="e">
        <f t="shared" si="25"/>
        <v>#N/A</v>
      </c>
      <c r="P297" s="2">
        <v>1933610.3817030191</v>
      </c>
      <c r="Q297" s="2">
        <f>IF(P297&gt;Graph!$G$1*1000,Graph!$G$1*1000,P297)</f>
        <v>800000</v>
      </c>
      <c r="R297" s="2">
        <f t="shared" si="16"/>
        <v>193069459.06854177</v>
      </c>
      <c r="S297" s="2">
        <f t="shared" si="17"/>
        <v>796135.85714286566</v>
      </c>
      <c r="T297" s="2">
        <f t="shared" si="18"/>
        <v>3864.1428571429569</v>
      </c>
      <c r="U297" s="2">
        <f t="shared" si="19"/>
        <v>800000</v>
      </c>
      <c r="V297" s="2">
        <f t="shared" si="28"/>
        <v>124831412.33145837</v>
      </c>
      <c r="W297" s="2">
        <f t="shared" si="20"/>
        <v>796135.85714285076</v>
      </c>
      <c r="X297" s="2">
        <f t="shared" si="6"/>
        <v>3864.1428571492434</v>
      </c>
      <c r="Y297" s="2">
        <f t="shared" si="7"/>
        <v>68238046.737083241</v>
      </c>
      <c r="Z297" s="2" t="str">
        <f t="shared" si="8"/>
        <v>MEEP</v>
      </c>
      <c r="AA297" s="2">
        <f>IF(Z297="HERE",Y297,AA296+Graph!$G$1*1000)</f>
        <v>125559828.4513685</v>
      </c>
      <c r="AB297" s="2">
        <f t="shared" si="21"/>
        <v>800000</v>
      </c>
      <c r="AC297" s="2">
        <f t="shared" si="9"/>
        <v>66713494.76003027</v>
      </c>
      <c r="AD297" s="3">
        <f t="shared" si="10"/>
        <v>52800000</v>
      </c>
      <c r="AE297" s="2">
        <f>IF(AE295&gt;=52800000,52800000,IF(AB276=Graph!G$1*1000,AE296+Graph!G$1*1000,AC297))</f>
        <v>52800000</v>
      </c>
      <c r="AF297" s="3">
        <f t="shared" si="11"/>
        <v>52800000</v>
      </c>
      <c r="AG297" s="3">
        <f t="shared" si="26"/>
        <v>50160000</v>
      </c>
      <c r="AH297" s="3" t="e">
        <f t="shared" si="3"/>
        <v>#N/A</v>
      </c>
      <c r="AM297" s="6">
        <v>14600000</v>
      </c>
      <c r="AN297" s="6">
        <v>31800000</v>
      </c>
      <c r="AO297" s="6">
        <v>52800000</v>
      </c>
    </row>
    <row r="298" spans="1:41" ht="15.75" customHeight="1" x14ac:dyDescent="0.25">
      <c r="A298" s="1">
        <v>44474</v>
      </c>
      <c r="B298" s="2">
        <f t="shared" si="0"/>
        <v>233</v>
      </c>
      <c r="C298" s="7"/>
      <c r="D298" s="2" t="e">
        <f t="shared" si="12"/>
        <v>#N/A</v>
      </c>
      <c r="E298" s="2" t="e">
        <f t="shared" si="22"/>
        <v>#N/A</v>
      </c>
      <c r="F298" s="2">
        <v>1942034.9554539323</v>
      </c>
      <c r="G298" s="2">
        <f t="shared" si="23"/>
        <v>796135.85714285716</v>
      </c>
      <c r="H298" s="2">
        <f t="shared" si="13"/>
        <v>192502960.18860179</v>
      </c>
      <c r="I298" s="7"/>
      <c r="J298" s="2" t="e">
        <f t="shared" si="14"/>
        <v>#N/A</v>
      </c>
      <c r="K298" s="2" t="e">
        <f t="shared" si="24"/>
        <v>#N/A</v>
      </c>
      <c r="L298" s="2">
        <f t="array" ref="L298">IF(COUNT($C299)=0,IF(COUNT($C298)=1,I298,SUM(L297+LOOKUP(2,1/(ISNUMBER($K$1:$K$194)),$K$1:$K$194))),I298)</f>
        <v>1439975.2857142936</v>
      </c>
      <c r="M298" s="8" t="e">
        <f t="shared" si="27"/>
        <v>#N/A</v>
      </c>
      <c r="N298" s="2" t="e">
        <f t="shared" si="15"/>
        <v>#N/A</v>
      </c>
      <c r="O298" s="2" t="e">
        <f t="shared" si="25"/>
        <v>#N/A</v>
      </c>
      <c r="P298" s="2">
        <v>1939910.0318789482</v>
      </c>
      <c r="Q298" s="2">
        <f>IF(P298&gt;Graph!$G$1*1000,Graph!$G$1*1000,P298)</f>
        <v>800000</v>
      </c>
      <c r="R298" s="2">
        <f t="shared" si="16"/>
        <v>193869459.06854177</v>
      </c>
      <c r="S298" s="2">
        <f t="shared" si="17"/>
        <v>796135.85714286566</v>
      </c>
      <c r="T298" s="2">
        <f t="shared" si="18"/>
        <v>3864.1428571429569</v>
      </c>
      <c r="U298" s="2">
        <f t="shared" si="19"/>
        <v>800000</v>
      </c>
      <c r="V298" s="2">
        <f t="shared" si="28"/>
        <v>125627548.18860123</v>
      </c>
      <c r="W298" s="2">
        <f t="shared" si="20"/>
        <v>796135.85714285076</v>
      </c>
      <c r="X298" s="2">
        <f t="shared" si="6"/>
        <v>3864.1428571492434</v>
      </c>
      <c r="Y298" s="2">
        <f t="shared" si="7"/>
        <v>68241910.879940391</v>
      </c>
      <c r="Z298" s="2" t="str">
        <f t="shared" si="8"/>
        <v>MEEP</v>
      </c>
      <c r="AA298" s="2">
        <f>IF(Z298="HERE",Y298,AA297+Graph!$G$1*1000)</f>
        <v>126359828.4513685</v>
      </c>
      <c r="AB298" s="2">
        <f t="shared" si="21"/>
        <v>800000</v>
      </c>
      <c r="AC298" s="2">
        <f t="shared" si="9"/>
        <v>66713494.76003027</v>
      </c>
      <c r="AD298" s="3">
        <f t="shared" si="10"/>
        <v>52800000</v>
      </c>
      <c r="AE298" s="2">
        <f>IF(AE296&gt;=52800000,52800000,IF(AB277=Graph!G$1*1000,AE297+Graph!G$1*1000,AC298))</f>
        <v>52800000</v>
      </c>
      <c r="AF298" s="3">
        <f t="shared" si="11"/>
        <v>52800000</v>
      </c>
      <c r="AG298" s="3">
        <f t="shared" si="26"/>
        <v>50160000</v>
      </c>
      <c r="AH298" s="3" t="e">
        <f t="shared" si="3"/>
        <v>#N/A</v>
      </c>
      <c r="AM298" s="6">
        <v>14600000</v>
      </c>
      <c r="AN298" s="6">
        <v>31800000</v>
      </c>
      <c r="AO298" s="6">
        <v>52800000</v>
      </c>
    </row>
    <row r="299" spans="1:41" ht="15.75" customHeight="1" x14ac:dyDescent="0.25">
      <c r="A299" s="1">
        <v>44475</v>
      </c>
      <c r="B299" s="2">
        <f t="shared" si="0"/>
        <v>234</v>
      </c>
      <c r="C299" s="7"/>
      <c r="D299" s="2" t="e">
        <f t="shared" si="12"/>
        <v>#N/A</v>
      </c>
      <c r="E299" s="2" t="e">
        <f t="shared" si="22"/>
        <v>#N/A</v>
      </c>
      <c r="F299" s="2">
        <v>1948356.6092892885</v>
      </c>
      <c r="G299" s="2">
        <f t="shared" si="23"/>
        <v>796135.85714285716</v>
      </c>
      <c r="H299" s="2">
        <f t="shared" si="13"/>
        <v>193299096.04574466</v>
      </c>
      <c r="I299" s="7"/>
      <c r="J299" s="2" t="e">
        <f t="shared" si="14"/>
        <v>#N/A</v>
      </c>
      <c r="K299" s="2" t="e">
        <f t="shared" si="24"/>
        <v>#N/A</v>
      </c>
      <c r="L299" s="2">
        <f t="array" ref="L299">IF(COUNT($C300)=0,IF(COUNT($C299)=1,I299,SUM(L298+LOOKUP(2,1/(ISNUMBER($K$1:$K$194)),$K$1:$K$194))),I299)</f>
        <v>1443839.4285714366</v>
      </c>
      <c r="M299" s="8" t="e">
        <f t="shared" si="27"/>
        <v>#N/A</v>
      </c>
      <c r="N299" s="2" t="e">
        <f t="shared" si="15"/>
        <v>#N/A</v>
      </c>
      <c r="O299" s="2" t="e">
        <f t="shared" si="25"/>
        <v>#N/A</v>
      </c>
      <c r="P299" s="2">
        <v>1946209.6820548773</v>
      </c>
      <c r="Q299" s="2">
        <f>IF(P299&gt;Graph!$G$1*1000,Graph!$G$1*1000,P299)</f>
        <v>800000</v>
      </c>
      <c r="R299" s="2">
        <f t="shared" si="16"/>
        <v>194669459.06854177</v>
      </c>
      <c r="S299" s="2">
        <f t="shared" si="17"/>
        <v>796135.85714286566</v>
      </c>
      <c r="T299" s="2">
        <f t="shared" si="18"/>
        <v>3864.1428571429569</v>
      </c>
      <c r="U299" s="2">
        <f t="shared" si="19"/>
        <v>800000</v>
      </c>
      <c r="V299" s="2">
        <f t="shared" si="28"/>
        <v>126423684.04574408</v>
      </c>
      <c r="W299" s="2">
        <f t="shared" si="20"/>
        <v>796135.85714285076</v>
      </c>
      <c r="X299" s="2">
        <f t="shared" si="6"/>
        <v>3864.1428571492434</v>
      </c>
      <c r="Y299" s="2">
        <f t="shared" si="7"/>
        <v>68245775.02279754</v>
      </c>
      <c r="Z299" s="2" t="str">
        <f t="shared" si="8"/>
        <v>MEEP</v>
      </c>
      <c r="AA299" s="2">
        <f>IF(Z299="HERE",Y299,AA298+Graph!$G$1*1000)</f>
        <v>127159828.4513685</v>
      </c>
      <c r="AB299" s="2">
        <f t="shared" si="21"/>
        <v>800000</v>
      </c>
      <c r="AC299" s="2">
        <f t="shared" si="9"/>
        <v>66713494.76003027</v>
      </c>
      <c r="AD299" s="3">
        <f t="shared" si="10"/>
        <v>52800000</v>
      </c>
      <c r="AE299" s="2">
        <f>IF(AE297&gt;=52800000,52800000,IF(AB278=Graph!G$1*1000,AE298+Graph!G$1*1000,AC299))</f>
        <v>52800000</v>
      </c>
      <c r="AF299" s="3">
        <f t="shared" si="11"/>
        <v>52800000</v>
      </c>
      <c r="AG299" s="3">
        <f t="shared" si="26"/>
        <v>50160000</v>
      </c>
      <c r="AH299" s="3" t="e">
        <f t="shared" si="3"/>
        <v>#N/A</v>
      </c>
      <c r="AM299" s="6">
        <v>14600000</v>
      </c>
      <c r="AN299" s="6">
        <v>31800000</v>
      </c>
      <c r="AO299" s="6">
        <v>52800000</v>
      </c>
    </row>
    <row r="300" spans="1:41" ht="15.75" customHeight="1" x14ac:dyDescent="0.25">
      <c r="A300" s="1">
        <v>44476</v>
      </c>
      <c r="B300" s="2">
        <f t="shared" si="0"/>
        <v>235</v>
      </c>
      <c r="C300" s="7"/>
      <c r="D300" s="2" t="e">
        <f t="shared" si="12"/>
        <v>#N/A</v>
      </c>
      <c r="E300" s="2" t="e">
        <f t="shared" si="22"/>
        <v>#N/A</v>
      </c>
      <c r="F300" s="2">
        <v>1954678.2631245852</v>
      </c>
      <c r="G300" s="2">
        <f t="shared" si="23"/>
        <v>796135.85714285716</v>
      </c>
      <c r="H300" s="2">
        <f t="shared" si="13"/>
        <v>194095231.90288752</v>
      </c>
      <c r="I300" s="7"/>
      <c r="J300" s="2" t="e">
        <f t="shared" si="14"/>
        <v>#N/A</v>
      </c>
      <c r="K300" s="2" t="e">
        <f t="shared" si="24"/>
        <v>#N/A</v>
      </c>
      <c r="L300" s="2">
        <f t="array" ref="L300">IF(COUNT($C301)=0,IF(COUNT($C300)=1,I300,SUM(L299+LOOKUP(2,1/(ISNUMBER($K$1:$K$194)),$K$1:$K$194))),I300)</f>
        <v>1447703.5714285795</v>
      </c>
      <c r="M300" s="8" t="e">
        <f t="shared" si="27"/>
        <v>#N/A</v>
      </c>
      <c r="N300" s="2" t="e">
        <f t="shared" si="15"/>
        <v>#N/A</v>
      </c>
      <c r="O300" s="2" t="e">
        <f t="shared" si="25"/>
        <v>#N/A</v>
      </c>
      <c r="P300" s="2">
        <v>1952509.3322308064</v>
      </c>
      <c r="Q300" s="2">
        <f>IF(P300&gt;Graph!$G$1*1000,Graph!$G$1*1000,P300)</f>
        <v>800000</v>
      </c>
      <c r="R300" s="2">
        <f t="shared" si="16"/>
        <v>195469459.06854177</v>
      </c>
      <c r="S300" s="2">
        <f t="shared" si="17"/>
        <v>796135.85714286566</v>
      </c>
      <c r="T300" s="2">
        <f t="shared" si="18"/>
        <v>3864.1428571429569</v>
      </c>
      <c r="U300" s="2">
        <f t="shared" si="19"/>
        <v>800000</v>
      </c>
      <c r="V300" s="2">
        <f t="shared" si="28"/>
        <v>127219819.90288693</v>
      </c>
      <c r="W300" s="2">
        <f t="shared" si="20"/>
        <v>796135.85714285076</v>
      </c>
      <c r="X300" s="2">
        <f t="shared" si="6"/>
        <v>3864.1428571492434</v>
      </c>
      <c r="Y300" s="2">
        <f t="shared" si="7"/>
        <v>68249639.165654689</v>
      </c>
      <c r="Z300" s="2" t="str">
        <f t="shared" si="8"/>
        <v>MEEP</v>
      </c>
      <c r="AA300" s="2">
        <f>IF(Z300="HERE",Y300,AA299+Graph!$G$1*1000)</f>
        <v>127959828.4513685</v>
      </c>
      <c r="AB300" s="2">
        <f t="shared" si="21"/>
        <v>800000</v>
      </c>
      <c r="AC300" s="2">
        <f t="shared" si="9"/>
        <v>66713494.76003027</v>
      </c>
      <c r="AD300" s="3">
        <f t="shared" si="10"/>
        <v>52800000</v>
      </c>
      <c r="AE300" s="2">
        <f>IF(AE298&gt;=52800000,52800000,IF(AB279=Graph!G$1*1000,AE299+Graph!G$1*1000,AC300))</f>
        <v>52800000</v>
      </c>
      <c r="AF300" s="3">
        <f t="shared" si="11"/>
        <v>52800000</v>
      </c>
      <c r="AG300" s="3">
        <f t="shared" si="26"/>
        <v>50160000</v>
      </c>
      <c r="AH300" s="3" t="e">
        <f t="shared" si="3"/>
        <v>#N/A</v>
      </c>
      <c r="AM300" s="6">
        <v>14600000</v>
      </c>
      <c r="AN300" s="6">
        <v>31800000</v>
      </c>
      <c r="AO300" s="6">
        <v>52800000</v>
      </c>
    </row>
    <row r="301" spans="1:41" ht="15.75" customHeight="1" x14ac:dyDescent="0.25">
      <c r="A301" s="1">
        <v>44477</v>
      </c>
      <c r="B301" s="2">
        <f t="shared" si="0"/>
        <v>236</v>
      </c>
      <c r="C301" s="7"/>
      <c r="D301" s="2" t="e">
        <f t="shared" si="12"/>
        <v>#N/A</v>
      </c>
      <c r="E301" s="2" t="e">
        <f t="shared" si="22"/>
        <v>#N/A</v>
      </c>
      <c r="F301" s="2">
        <v>1960999.9169599414</v>
      </c>
      <c r="G301" s="2">
        <f t="shared" si="23"/>
        <v>796135.85714285716</v>
      </c>
      <c r="H301" s="2">
        <f t="shared" si="13"/>
        <v>194891367.76003039</v>
      </c>
      <c r="I301" s="7"/>
      <c r="J301" s="2" t="e">
        <f t="shared" si="14"/>
        <v>#N/A</v>
      </c>
      <c r="K301" s="2" t="e">
        <f t="shared" si="24"/>
        <v>#N/A</v>
      </c>
      <c r="L301" s="2">
        <f t="array" ref="L301">IF(COUNT($C302)=0,IF(COUNT($C301)=1,I301,SUM(L300+LOOKUP(2,1/(ISNUMBER($K$1:$K$194)),$K$1:$K$194))),I301)</f>
        <v>1451567.7142857225</v>
      </c>
      <c r="M301" s="8" t="e">
        <f t="shared" si="27"/>
        <v>#N/A</v>
      </c>
      <c r="N301" s="2" t="e">
        <f t="shared" si="15"/>
        <v>#N/A</v>
      </c>
      <c r="O301" s="2" t="e">
        <f t="shared" si="25"/>
        <v>#N/A</v>
      </c>
      <c r="P301" s="2">
        <v>1958808.9824067354</v>
      </c>
      <c r="Q301" s="2">
        <f>IF(P301&gt;Graph!$G$1*1000,Graph!$G$1*1000,P301)</f>
        <v>800000</v>
      </c>
      <c r="R301" s="2">
        <f t="shared" si="16"/>
        <v>196269459.06854177</v>
      </c>
      <c r="S301" s="2">
        <f t="shared" si="17"/>
        <v>796135.85714286566</v>
      </c>
      <c r="T301" s="2">
        <f t="shared" si="18"/>
        <v>3864.1428571429569</v>
      </c>
      <c r="U301" s="2">
        <f t="shared" si="19"/>
        <v>800000</v>
      </c>
      <c r="V301" s="2">
        <f t="shared" si="28"/>
        <v>128015955.76002978</v>
      </c>
      <c r="W301" s="2">
        <f t="shared" si="20"/>
        <v>796135.85714285076</v>
      </c>
      <c r="X301" s="2">
        <f t="shared" si="6"/>
        <v>3864.1428571492434</v>
      </c>
      <c r="Y301" s="2">
        <f t="shared" si="7"/>
        <v>68253503.308511838</v>
      </c>
      <c r="Z301" s="2" t="str">
        <f t="shared" si="8"/>
        <v>MEEP</v>
      </c>
      <c r="AA301" s="2">
        <f>IF(Z301="HERE",Y301,AA300+Graph!$G$1*1000)</f>
        <v>128759828.4513685</v>
      </c>
      <c r="AB301" s="2">
        <f t="shared" si="21"/>
        <v>800000</v>
      </c>
      <c r="AC301" s="2">
        <f t="shared" si="9"/>
        <v>66713494.76003027</v>
      </c>
      <c r="AD301" s="3">
        <f t="shared" si="10"/>
        <v>52800000</v>
      </c>
      <c r="AE301" s="2">
        <f>IF(AE299&gt;=52800000,52800000,IF(AB280=Graph!G$1*1000,AE300+Graph!G$1*1000,AC301))</f>
        <v>52800000</v>
      </c>
      <c r="AF301" s="3">
        <f t="shared" si="11"/>
        <v>52800000</v>
      </c>
      <c r="AG301" s="3">
        <f t="shared" si="26"/>
        <v>50160000</v>
      </c>
      <c r="AH301" s="3" t="e">
        <f t="shared" si="3"/>
        <v>#N/A</v>
      </c>
      <c r="AM301" s="6">
        <v>14600000</v>
      </c>
      <c r="AN301" s="6">
        <v>31800000</v>
      </c>
      <c r="AO301" s="6">
        <v>52800000</v>
      </c>
    </row>
    <row r="302" spans="1:41" ht="15.75" customHeight="1" x14ac:dyDescent="0.25">
      <c r="A302" s="1">
        <v>44478</v>
      </c>
      <c r="B302" s="2">
        <f t="shared" si="0"/>
        <v>237</v>
      </c>
      <c r="C302" s="7"/>
      <c r="D302" s="2" t="e">
        <f t="shared" si="12"/>
        <v>#N/A</v>
      </c>
      <c r="E302" s="2" t="e">
        <f t="shared" si="22"/>
        <v>#N/A</v>
      </c>
      <c r="F302" s="2">
        <v>1967321.570795238</v>
      </c>
      <c r="G302" s="2">
        <f t="shared" si="23"/>
        <v>796135.85714285716</v>
      </c>
      <c r="H302" s="2">
        <f t="shared" si="13"/>
        <v>195687503.61717325</v>
      </c>
      <c r="I302" s="7"/>
      <c r="J302" s="2" t="e">
        <f t="shared" si="14"/>
        <v>#N/A</v>
      </c>
      <c r="K302" s="2" t="e">
        <f t="shared" si="24"/>
        <v>#N/A</v>
      </c>
      <c r="L302" s="2">
        <f t="array" ref="L302">IF(COUNT($C303)=0,IF(COUNT($C302)=1,I302,SUM(L301+LOOKUP(2,1/(ISNUMBER($K$1:$K$194)),$K$1:$K$194))),I302)</f>
        <v>1455431.8571428654</v>
      </c>
      <c r="M302" s="8" t="e">
        <f t="shared" si="27"/>
        <v>#N/A</v>
      </c>
      <c r="N302" s="2" t="e">
        <f t="shared" si="15"/>
        <v>#N/A</v>
      </c>
      <c r="O302" s="2" t="e">
        <f t="shared" si="25"/>
        <v>#N/A</v>
      </c>
      <c r="P302" s="2">
        <v>1965108.6325826645</v>
      </c>
      <c r="Q302" s="2">
        <f>IF(P302&gt;Graph!$G$1*1000,Graph!$G$1*1000,P302)</f>
        <v>800000</v>
      </c>
      <c r="R302" s="2">
        <f t="shared" si="16"/>
        <v>197069459.06854177</v>
      </c>
      <c r="S302" s="2">
        <f t="shared" si="17"/>
        <v>796135.85714286566</v>
      </c>
      <c r="T302" s="2">
        <f t="shared" si="18"/>
        <v>3864.1428571429569</v>
      </c>
      <c r="U302" s="2">
        <f t="shared" si="19"/>
        <v>800000</v>
      </c>
      <c r="V302" s="2">
        <f t="shared" si="28"/>
        <v>128812091.61717263</v>
      </c>
      <c r="W302" s="2">
        <f t="shared" si="20"/>
        <v>796135.85714285076</v>
      </c>
      <c r="X302" s="2">
        <f t="shared" si="6"/>
        <v>3864.1428571492434</v>
      </c>
      <c r="Y302" s="2">
        <f t="shared" si="7"/>
        <v>68257367.451368988</v>
      </c>
      <c r="Z302" s="2" t="str">
        <f t="shared" si="8"/>
        <v>MEEP</v>
      </c>
      <c r="AA302" s="2">
        <f>IF(Z302="HERE",Y302,AA301+Graph!$G$1*1000)</f>
        <v>129559828.4513685</v>
      </c>
      <c r="AB302" s="2">
        <f t="shared" si="21"/>
        <v>800000</v>
      </c>
      <c r="AC302" s="2">
        <f t="shared" si="9"/>
        <v>66713494.76003027</v>
      </c>
      <c r="AD302" s="3">
        <f t="shared" si="10"/>
        <v>52800000</v>
      </c>
      <c r="AE302" s="2">
        <f>IF(AE300&gt;=52800000,52800000,IF(AB281=Graph!G$1*1000,AE301+Graph!G$1*1000,AC302))</f>
        <v>52800000</v>
      </c>
      <c r="AF302" s="3">
        <f t="shared" si="11"/>
        <v>52800000</v>
      </c>
      <c r="AG302" s="3">
        <f t="shared" si="26"/>
        <v>50160000</v>
      </c>
      <c r="AH302" s="3" t="e">
        <f t="shared" si="3"/>
        <v>#N/A</v>
      </c>
      <c r="AM302" s="6">
        <v>14600000</v>
      </c>
      <c r="AN302" s="6">
        <v>31800000</v>
      </c>
      <c r="AO302" s="6">
        <v>52800000</v>
      </c>
    </row>
    <row r="303" spans="1:41" ht="15.75" customHeight="1" x14ac:dyDescent="0.25">
      <c r="A303" s="1">
        <v>44479</v>
      </c>
      <c r="B303" s="2">
        <f t="shared" si="0"/>
        <v>238</v>
      </c>
      <c r="C303" s="7"/>
      <c r="D303" s="2" t="e">
        <f t="shared" si="12"/>
        <v>#N/A</v>
      </c>
      <c r="E303" s="2" t="e">
        <f t="shared" si="22"/>
        <v>#N/A</v>
      </c>
      <c r="F303" s="2">
        <v>1973643.2246305943</v>
      </c>
      <c r="G303" s="2">
        <f t="shared" si="23"/>
        <v>796135.85714285716</v>
      </c>
      <c r="H303" s="2">
        <f t="shared" si="13"/>
        <v>196483639.47431612</v>
      </c>
      <c r="I303" s="7"/>
      <c r="J303" s="2" t="e">
        <f t="shared" si="14"/>
        <v>#N/A</v>
      </c>
      <c r="K303" s="2" t="e">
        <f t="shared" si="24"/>
        <v>#N/A</v>
      </c>
      <c r="L303" s="2">
        <f t="array" ref="L303">IF(COUNT($C304)=0,IF(COUNT($C303)=1,I303,SUM(L302+LOOKUP(2,1/(ISNUMBER($K$1:$K$194)),$K$1:$K$194))),I303)</f>
        <v>1459296.0000000084</v>
      </c>
      <c r="M303" s="8" t="e">
        <f t="shared" si="27"/>
        <v>#N/A</v>
      </c>
      <c r="N303" s="2" t="e">
        <f t="shared" si="15"/>
        <v>#N/A</v>
      </c>
      <c r="O303" s="2" t="e">
        <f t="shared" si="25"/>
        <v>#N/A</v>
      </c>
      <c r="P303" s="2">
        <v>1971408.2827585936</v>
      </c>
      <c r="Q303" s="2">
        <f>IF(P303&gt;Graph!$G$1*1000,Graph!$G$1*1000,P303)</f>
        <v>800000</v>
      </c>
      <c r="R303" s="2">
        <f t="shared" si="16"/>
        <v>197869459.06854177</v>
      </c>
      <c r="S303" s="2">
        <f t="shared" si="17"/>
        <v>796135.85714286566</v>
      </c>
      <c r="T303" s="2">
        <f t="shared" si="18"/>
        <v>3864.1428571429569</v>
      </c>
      <c r="U303" s="2">
        <f t="shared" si="19"/>
        <v>800000</v>
      </c>
      <c r="V303" s="2">
        <f t="shared" si="28"/>
        <v>129608227.47431548</v>
      </c>
      <c r="W303" s="2">
        <f t="shared" si="20"/>
        <v>796135.85714285076</v>
      </c>
      <c r="X303" s="2">
        <f t="shared" si="6"/>
        <v>3864.1428571492434</v>
      </c>
      <c r="Y303" s="2">
        <f t="shared" si="7"/>
        <v>68261231.594226137</v>
      </c>
      <c r="Z303" s="2" t="str">
        <f t="shared" si="8"/>
        <v>MEEP</v>
      </c>
      <c r="AA303" s="2">
        <f>IF(Z303="HERE",Y303,AA302+Graph!$G$1*1000)</f>
        <v>130359828.4513685</v>
      </c>
      <c r="AB303" s="2">
        <f t="shared" si="21"/>
        <v>800000</v>
      </c>
      <c r="AC303" s="2">
        <f t="shared" si="9"/>
        <v>66713494.76003027</v>
      </c>
      <c r="AD303" s="3">
        <f t="shared" si="10"/>
        <v>52800000</v>
      </c>
      <c r="AE303" s="2">
        <f>IF(AE301&gt;=52800000,52800000,IF(AB282=Graph!G$1*1000,AE302+Graph!G$1*1000,AC303))</f>
        <v>52800000</v>
      </c>
      <c r="AF303" s="3">
        <f t="shared" si="11"/>
        <v>52800000</v>
      </c>
      <c r="AG303" s="3">
        <f t="shared" si="26"/>
        <v>50160000</v>
      </c>
      <c r="AH303" s="3" t="e">
        <f t="shared" si="3"/>
        <v>#N/A</v>
      </c>
      <c r="AM303" s="6">
        <v>14600000</v>
      </c>
      <c r="AN303" s="6">
        <v>31800000</v>
      </c>
      <c r="AO303" s="6">
        <v>52800000</v>
      </c>
    </row>
    <row r="304" spans="1:41" ht="15.75" customHeight="1" x14ac:dyDescent="0.25">
      <c r="A304" s="1">
        <v>44480</v>
      </c>
      <c r="B304" s="2">
        <f t="shared" si="0"/>
        <v>239</v>
      </c>
      <c r="C304" s="7"/>
      <c r="D304" s="2" t="e">
        <f t="shared" si="12"/>
        <v>#N/A</v>
      </c>
      <c r="E304" s="2" t="e">
        <f t="shared" si="22"/>
        <v>#N/A</v>
      </c>
      <c r="F304" s="2">
        <v>1979964.8784658909</v>
      </c>
      <c r="G304" s="2">
        <f t="shared" si="23"/>
        <v>796135.85714285716</v>
      </c>
      <c r="H304" s="2">
        <f t="shared" si="13"/>
        <v>197279775.33145899</v>
      </c>
      <c r="I304" s="7"/>
      <c r="J304" s="2" t="e">
        <f t="shared" si="14"/>
        <v>#N/A</v>
      </c>
      <c r="K304" s="2" t="e">
        <f t="shared" si="24"/>
        <v>#N/A</v>
      </c>
      <c r="L304" s="2">
        <f t="array" ref="L304">IF(COUNT($C305)=0,IF(COUNT($C304)=1,I304,SUM(L303+LOOKUP(2,1/(ISNUMBER($K$1:$K$194)),$K$1:$K$194))),I304)</f>
        <v>1463160.1428571513</v>
      </c>
      <c r="M304" s="8" t="e">
        <f t="shared" si="27"/>
        <v>#N/A</v>
      </c>
      <c r="N304" s="2" t="e">
        <f t="shared" si="15"/>
        <v>#N/A</v>
      </c>
      <c r="O304" s="2" t="e">
        <f t="shared" si="25"/>
        <v>#N/A</v>
      </c>
      <c r="P304" s="2">
        <v>1977707.9329345226</v>
      </c>
      <c r="Q304" s="2">
        <f>IF(P304&gt;Graph!$G$1*1000,Graph!$G$1*1000,P304)</f>
        <v>800000</v>
      </c>
      <c r="R304" s="2">
        <f t="shared" si="16"/>
        <v>198669459.06854177</v>
      </c>
      <c r="S304" s="2">
        <f t="shared" si="17"/>
        <v>796135.85714286566</v>
      </c>
      <c r="T304" s="2">
        <f t="shared" si="18"/>
        <v>3864.1428571429569</v>
      </c>
      <c r="U304" s="2">
        <f t="shared" si="19"/>
        <v>800000</v>
      </c>
      <c r="V304" s="2">
        <f t="shared" si="28"/>
        <v>130404363.33145833</v>
      </c>
      <c r="W304" s="2">
        <f t="shared" si="20"/>
        <v>796135.85714285076</v>
      </c>
      <c r="X304" s="2">
        <f t="shared" si="6"/>
        <v>3864.1428571492434</v>
      </c>
      <c r="Y304" s="2">
        <f t="shared" si="7"/>
        <v>68265095.737083286</v>
      </c>
      <c r="Z304" s="2" t="str">
        <f t="shared" si="8"/>
        <v>MEEP</v>
      </c>
      <c r="AA304" s="2">
        <f>IF(Z304="HERE",Y304,AA303+Graph!$G$1*1000)</f>
        <v>131159828.4513685</v>
      </c>
      <c r="AB304" s="2">
        <f t="shared" si="21"/>
        <v>800000</v>
      </c>
      <c r="AC304" s="2">
        <f t="shared" si="9"/>
        <v>66713494.76003027</v>
      </c>
      <c r="AD304" s="3">
        <f t="shared" si="10"/>
        <v>52800000</v>
      </c>
      <c r="AE304" s="2">
        <f>IF(AE302&gt;=52800000,52800000,IF(AB283=Graph!G$1*1000,AE303+Graph!G$1*1000,AC304))</f>
        <v>52800000</v>
      </c>
      <c r="AF304" s="3">
        <f t="shared" si="11"/>
        <v>52800000</v>
      </c>
      <c r="AG304" s="3">
        <f t="shared" si="26"/>
        <v>50160000</v>
      </c>
      <c r="AH304" s="3" t="e">
        <f t="shared" si="3"/>
        <v>#N/A</v>
      </c>
      <c r="AM304" s="6">
        <v>14600000</v>
      </c>
      <c r="AN304" s="6">
        <v>31800000</v>
      </c>
      <c r="AO304" s="6">
        <v>52800000</v>
      </c>
    </row>
    <row r="305" spans="1:41" ht="15.75" customHeight="1" x14ac:dyDescent="0.25">
      <c r="A305" s="1">
        <v>44481</v>
      </c>
      <c r="B305" s="2">
        <f t="shared" si="0"/>
        <v>240</v>
      </c>
      <c r="C305" s="7"/>
      <c r="D305" s="2" t="e">
        <f t="shared" si="12"/>
        <v>#N/A</v>
      </c>
      <c r="E305" s="2" t="e">
        <f t="shared" si="22"/>
        <v>#N/A</v>
      </c>
      <c r="F305" s="2">
        <v>1986286.5323012471</v>
      </c>
      <c r="G305" s="2">
        <f t="shared" si="23"/>
        <v>796135.85714285716</v>
      </c>
      <c r="H305" s="2">
        <f t="shared" si="13"/>
        <v>198075911.18860185</v>
      </c>
      <c r="I305" s="7"/>
      <c r="J305" s="2" t="e">
        <f t="shared" si="14"/>
        <v>#N/A</v>
      </c>
      <c r="K305" s="2" t="e">
        <f t="shared" si="24"/>
        <v>#N/A</v>
      </c>
      <c r="L305" s="2">
        <f t="array" ref="L305">IF(COUNT($C306)=0,IF(COUNT($C305)=1,I305,SUM(L304+LOOKUP(2,1/(ISNUMBER($K$1:$K$194)),$K$1:$K$194))),I305)</f>
        <v>1467024.2857142943</v>
      </c>
      <c r="M305" s="8" t="e">
        <f t="shared" si="27"/>
        <v>#N/A</v>
      </c>
      <c r="N305" s="2" t="e">
        <f t="shared" si="15"/>
        <v>#N/A</v>
      </c>
      <c r="O305" s="2" t="e">
        <f t="shared" si="25"/>
        <v>#N/A</v>
      </c>
      <c r="P305" s="2">
        <v>1984007.5831104517</v>
      </c>
      <c r="Q305" s="2">
        <f>IF(P305&gt;Graph!$G$1*1000,Graph!$G$1*1000,P305)</f>
        <v>800000</v>
      </c>
      <c r="R305" s="2">
        <f t="shared" si="16"/>
        <v>199469459.06854177</v>
      </c>
      <c r="S305" s="2">
        <f t="shared" si="17"/>
        <v>796135.85714286566</v>
      </c>
      <c r="T305" s="2">
        <f t="shared" si="18"/>
        <v>3864.1428571429569</v>
      </c>
      <c r="U305" s="2">
        <f t="shared" si="19"/>
        <v>800000</v>
      </c>
      <c r="V305" s="2">
        <f t="shared" si="28"/>
        <v>131200499.18860118</v>
      </c>
      <c r="W305" s="2">
        <f t="shared" si="20"/>
        <v>796135.85714285076</v>
      </c>
      <c r="X305" s="2">
        <f t="shared" si="6"/>
        <v>3864.1428571492434</v>
      </c>
      <c r="Y305" s="2">
        <f t="shared" si="7"/>
        <v>68268959.879940435</v>
      </c>
      <c r="Z305" s="2" t="str">
        <f t="shared" si="8"/>
        <v>MEEP</v>
      </c>
      <c r="AA305" s="2">
        <f>IF(Z305="HERE",Y305,AA304+Graph!$G$1*1000)</f>
        <v>131959828.4513685</v>
      </c>
      <c r="AB305" s="2">
        <f t="shared" si="21"/>
        <v>800000</v>
      </c>
      <c r="AC305" s="2">
        <f t="shared" si="9"/>
        <v>66713494.76003027</v>
      </c>
      <c r="AD305" s="3">
        <f t="shared" si="10"/>
        <v>52800000</v>
      </c>
      <c r="AE305" s="2">
        <f>IF(AE303&gt;=52800000,52800000,IF(AB284=Graph!G$1*1000,AE304+Graph!G$1*1000,AC305))</f>
        <v>52800000</v>
      </c>
      <c r="AF305" s="3">
        <f t="shared" si="11"/>
        <v>52800000</v>
      </c>
      <c r="AG305" s="3">
        <f t="shared" si="26"/>
        <v>50160000</v>
      </c>
      <c r="AH305" s="3" t="e">
        <f t="shared" si="3"/>
        <v>#N/A</v>
      </c>
      <c r="AM305" s="6">
        <v>14600000</v>
      </c>
      <c r="AN305" s="6">
        <v>31800000</v>
      </c>
      <c r="AO305" s="6">
        <v>52800000</v>
      </c>
    </row>
    <row r="306" spans="1:41" ht="15.75" customHeight="1" x14ac:dyDescent="0.25">
      <c r="A306" s="1">
        <v>44482</v>
      </c>
      <c r="B306" s="2">
        <f t="shared" si="0"/>
        <v>241</v>
      </c>
      <c r="C306" s="7"/>
      <c r="D306" s="2" t="e">
        <f t="shared" si="12"/>
        <v>#N/A</v>
      </c>
      <c r="E306" s="2" t="e">
        <f t="shared" si="22"/>
        <v>#N/A</v>
      </c>
      <c r="F306" s="2">
        <v>1992608.1861365438</v>
      </c>
      <c r="G306" s="2">
        <f t="shared" si="23"/>
        <v>796135.85714285716</v>
      </c>
      <c r="H306" s="2">
        <f t="shared" si="13"/>
        <v>198872047.04574472</v>
      </c>
      <c r="I306" s="7"/>
      <c r="J306" s="2" t="e">
        <f t="shared" si="14"/>
        <v>#N/A</v>
      </c>
      <c r="K306" s="2" t="e">
        <f t="shared" si="24"/>
        <v>#N/A</v>
      </c>
      <c r="L306" s="2">
        <f t="array" ref="L306">IF(COUNT($C307)=0,IF(COUNT($C306)=1,I306,SUM(L305+LOOKUP(2,1/(ISNUMBER($K$1:$K$194)),$K$1:$K$194))),I306)</f>
        <v>1470888.4285714373</v>
      </c>
      <c r="M306" s="8" t="e">
        <f t="shared" si="27"/>
        <v>#N/A</v>
      </c>
      <c r="N306" s="2" t="e">
        <f t="shared" si="15"/>
        <v>#N/A</v>
      </c>
      <c r="O306" s="2" t="e">
        <f t="shared" si="25"/>
        <v>#N/A</v>
      </c>
      <c r="P306" s="2">
        <v>1990307.2332863808</v>
      </c>
      <c r="Q306" s="2">
        <f>IF(P306&gt;Graph!$G$1*1000,Graph!$G$1*1000,P306)</f>
        <v>800000</v>
      </c>
      <c r="R306" s="2">
        <f t="shared" si="16"/>
        <v>200269459.06854177</v>
      </c>
      <c r="S306" s="2">
        <f t="shared" si="17"/>
        <v>796135.85714286566</v>
      </c>
      <c r="T306" s="2">
        <f t="shared" si="18"/>
        <v>3864.1428571429569</v>
      </c>
      <c r="U306" s="2">
        <f t="shared" si="19"/>
        <v>800000</v>
      </c>
      <c r="V306" s="2">
        <f t="shared" si="28"/>
        <v>131996635.04574403</v>
      </c>
      <c r="W306" s="2">
        <f t="shared" si="20"/>
        <v>796135.85714285076</v>
      </c>
      <c r="X306" s="2">
        <f t="shared" si="6"/>
        <v>3864.1428571492434</v>
      </c>
      <c r="Y306" s="2">
        <f t="shared" si="7"/>
        <v>68272824.022797585</v>
      </c>
      <c r="Z306" s="2" t="str">
        <f t="shared" si="8"/>
        <v>MEEP</v>
      </c>
      <c r="AA306" s="2">
        <f>IF(Z306="HERE",Y306,AA305+Graph!$G$1*1000)</f>
        <v>132759828.4513685</v>
      </c>
      <c r="AB306" s="2">
        <f t="shared" si="21"/>
        <v>800000</v>
      </c>
      <c r="AC306" s="2">
        <f t="shared" si="9"/>
        <v>66713494.76003027</v>
      </c>
      <c r="AD306" s="3">
        <f t="shared" si="10"/>
        <v>52800000</v>
      </c>
      <c r="AE306" s="2">
        <f>IF(AE304&gt;=52800000,52800000,IF(AB285=Graph!G$1*1000,AE305+Graph!G$1*1000,AC306))</f>
        <v>52800000</v>
      </c>
      <c r="AF306" s="3">
        <f t="shared" si="11"/>
        <v>52800000</v>
      </c>
      <c r="AG306" s="3">
        <f t="shared" si="26"/>
        <v>50160000</v>
      </c>
      <c r="AH306" s="3" t="e">
        <f t="shared" si="3"/>
        <v>#N/A</v>
      </c>
      <c r="AM306" s="6">
        <v>14600000</v>
      </c>
      <c r="AN306" s="6">
        <v>31800000</v>
      </c>
      <c r="AO306" s="6">
        <v>52800000</v>
      </c>
    </row>
    <row r="307" spans="1:41" ht="15.75" customHeight="1" x14ac:dyDescent="0.25">
      <c r="A307" s="1">
        <v>44483</v>
      </c>
      <c r="B307" s="2">
        <f t="shared" si="0"/>
        <v>242</v>
      </c>
      <c r="C307" s="7"/>
      <c r="D307" s="2" t="e">
        <f t="shared" si="12"/>
        <v>#N/A</v>
      </c>
      <c r="E307" s="2" t="e">
        <f t="shared" si="22"/>
        <v>#N/A</v>
      </c>
      <c r="F307" s="2">
        <v>1998929.8399719</v>
      </c>
      <c r="G307" s="2">
        <f t="shared" si="23"/>
        <v>796135.85714285716</v>
      </c>
      <c r="H307" s="2">
        <f t="shared" si="13"/>
        <v>199668182.90288758</v>
      </c>
      <c r="I307" s="7"/>
      <c r="J307" s="2" t="e">
        <f t="shared" si="14"/>
        <v>#N/A</v>
      </c>
      <c r="K307" s="2" t="e">
        <f t="shared" si="24"/>
        <v>#N/A</v>
      </c>
      <c r="L307" s="2">
        <f t="array" ref="L307">IF(COUNT($C308)=0,IF(COUNT($C307)=1,I307,SUM(L306+LOOKUP(2,1/(ISNUMBER($K$1:$K$194)),$K$1:$K$194))),I307)</f>
        <v>1474752.5714285802</v>
      </c>
      <c r="M307" s="8" t="e">
        <f t="shared" si="27"/>
        <v>#N/A</v>
      </c>
      <c r="N307" s="2" t="e">
        <f t="shared" si="15"/>
        <v>#N/A</v>
      </c>
      <c r="O307" s="2" t="e">
        <f t="shared" si="25"/>
        <v>#N/A</v>
      </c>
      <c r="P307" s="2">
        <v>1996606.8834623098</v>
      </c>
      <c r="Q307" s="2">
        <f>IF(P307&gt;Graph!$G$1*1000,Graph!$G$1*1000,P307)</f>
        <v>800000</v>
      </c>
      <c r="R307" s="2">
        <f t="shared" si="16"/>
        <v>201069459.06854177</v>
      </c>
      <c r="S307" s="2">
        <f t="shared" si="17"/>
        <v>796135.85714286566</v>
      </c>
      <c r="T307" s="2">
        <f t="shared" si="18"/>
        <v>3864.1428571429569</v>
      </c>
      <c r="U307" s="2">
        <f t="shared" si="19"/>
        <v>800000</v>
      </c>
      <c r="V307" s="2">
        <f t="shared" si="28"/>
        <v>132792770.90288688</v>
      </c>
      <c r="W307" s="2">
        <f t="shared" si="20"/>
        <v>796135.85714285076</v>
      </c>
      <c r="X307" s="2">
        <f t="shared" si="6"/>
        <v>3864.1428571492434</v>
      </c>
      <c r="Y307" s="2">
        <f t="shared" si="7"/>
        <v>68276688.165654734</v>
      </c>
      <c r="Z307" s="2" t="str">
        <f t="shared" si="8"/>
        <v>MEEP</v>
      </c>
      <c r="AA307" s="2">
        <f>IF(Z307="HERE",Y307,AA306+Graph!$G$1*1000)</f>
        <v>133559828.4513685</v>
      </c>
      <c r="AB307" s="2">
        <f t="shared" si="21"/>
        <v>800000</v>
      </c>
      <c r="AC307" s="2">
        <f t="shared" si="9"/>
        <v>66713494.76003027</v>
      </c>
      <c r="AD307" s="3">
        <f t="shared" si="10"/>
        <v>52800000</v>
      </c>
      <c r="AE307" s="2">
        <f>IF(AE305&gt;=52800000,52800000,IF(AB286=Graph!G$1*1000,AE306+Graph!G$1*1000,AC307))</f>
        <v>52800000</v>
      </c>
      <c r="AF307" s="3">
        <f t="shared" si="11"/>
        <v>52800000</v>
      </c>
      <c r="AG307" s="3">
        <f t="shared" si="26"/>
        <v>50160000</v>
      </c>
      <c r="AH307" s="3" t="e">
        <f t="shared" si="3"/>
        <v>#N/A</v>
      </c>
      <c r="AM307" s="6">
        <v>14600000</v>
      </c>
      <c r="AN307" s="6">
        <v>31800000</v>
      </c>
      <c r="AO307" s="6">
        <v>52800000</v>
      </c>
    </row>
    <row r="308" spans="1:41" ht="15.75" customHeight="1" x14ac:dyDescent="0.25">
      <c r="A308" s="1">
        <v>44484</v>
      </c>
      <c r="B308" s="2">
        <f t="shared" si="0"/>
        <v>243</v>
      </c>
      <c r="C308" s="7"/>
      <c r="D308" s="2" t="e">
        <f t="shared" si="12"/>
        <v>#N/A</v>
      </c>
      <c r="E308" s="2" t="e">
        <f t="shared" si="22"/>
        <v>#N/A</v>
      </c>
      <c r="F308" s="2">
        <v>2005251.4938071966</v>
      </c>
      <c r="G308" s="2">
        <f t="shared" si="23"/>
        <v>796135.85714285716</v>
      </c>
      <c r="H308" s="2">
        <f t="shared" si="13"/>
        <v>200464318.76003045</v>
      </c>
      <c r="I308" s="7"/>
      <c r="J308" s="2" t="e">
        <f t="shared" si="14"/>
        <v>#N/A</v>
      </c>
      <c r="K308" s="2" t="e">
        <f t="shared" si="24"/>
        <v>#N/A</v>
      </c>
      <c r="L308" s="2">
        <f t="array" ref="L308">IF(COUNT($C309)=0,IF(COUNT($C308)=1,I308,SUM(L307+LOOKUP(2,1/(ISNUMBER($K$1:$K$194)),$K$1:$K$194))),I308)</f>
        <v>1478616.7142857232</v>
      </c>
      <c r="M308" s="8" t="e">
        <f t="shared" si="27"/>
        <v>#N/A</v>
      </c>
      <c r="N308" s="2" t="e">
        <f t="shared" si="15"/>
        <v>#N/A</v>
      </c>
      <c r="O308" s="2" t="e">
        <f t="shared" si="25"/>
        <v>#N/A</v>
      </c>
      <c r="P308" s="2">
        <v>2002906.5336382389</v>
      </c>
      <c r="Q308" s="2">
        <f>IF(P308&gt;Graph!$G$1*1000,Graph!$G$1*1000,P308)</f>
        <v>800000</v>
      </c>
      <c r="R308" s="2">
        <f t="shared" si="16"/>
        <v>201869459.06854177</v>
      </c>
      <c r="S308" s="2">
        <f t="shared" si="17"/>
        <v>796135.85714286566</v>
      </c>
      <c r="T308" s="2">
        <f t="shared" si="18"/>
        <v>3864.1428571429569</v>
      </c>
      <c r="U308" s="2">
        <f t="shared" si="19"/>
        <v>800000</v>
      </c>
      <c r="V308" s="2">
        <f t="shared" si="28"/>
        <v>133588906.76002973</v>
      </c>
      <c r="W308" s="2">
        <f t="shared" si="20"/>
        <v>796135.85714285076</v>
      </c>
      <c r="X308" s="2">
        <f t="shared" si="6"/>
        <v>3864.1428571492434</v>
      </c>
      <c r="Y308" s="2">
        <f t="shared" si="7"/>
        <v>68280552.308511883</v>
      </c>
      <c r="Z308" s="2" t="str">
        <f t="shared" si="8"/>
        <v>MEEP</v>
      </c>
      <c r="AA308" s="2">
        <f>IF(Z308="HERE",Y308,AA307+Graph!$G$1*1000)</f>
        <v>134359828.45136851</v>
      </c>
      <c r="AB308" s="2">
        <f t="shared" si="21"/>
        <v>800000.0000000149</v>
      </c>
      <c r="AC308" s="2">
        <f t="shared" si="9"/>
        <v>66713494.76003027</v>
      </c>
      <c r="AD308" s="3">
        <f t="shared" si="10"/>
        <v>52800000</v>
      </c>
      <c r="AE308" s="2">
        <f>IF(AE306&gt;=52800000,52800000,IF(AB287=Graph!G$1*1000,AE307+Graph!G$1*1000,AC308))</f>
        <v>52800000</v>
      </c>
      <c r="AF308" s="3">
        <f t="shared" si="11"/>
        <v>52800000</v>
      </c>
      <c r="AG308" s="3">
        <f t="shared" si="26"/>
        <v>50160000</v>
      </c>
      <c r="AH308" s="3" t="e">
        <f t="shared" si="3"/>
        <v>#N/A</v>
      </c>
      <c r="AM308" s="6">
        <v>14600000</v>
      </c>
      <c r="AN308" s="6">
        <v>31800000</v>
      </c>
      <c r="AO308" s="6">
        <v>52800000</v>
      </c>
    </row>
    <row r="309" spans="1:41" ht="15.75" customHeight="1" x14ac:dyDescent="0.25">
      <c r="A309" s="1">
        <v>44485</v>
      </c>
      <c r="B309" s="2">
        <f t="shared" si="0"/>
        <v>244</v>
      </c>
      <c r="C309" s="7"/>
      <c r="D309" s="2" t="e">
        <f t="shared" si="12"/>
        <v>#N/A</v>
      </c>
      <c r="E309" s="2" t="e">
        <f t="shared" si="22"/>
        <v>#N/A</v>
      </c>
      <c r="F309" s="2">
        <v>2011573.1476425529</v>
      </c>
      <c r="G309" s="2">
        <f t="shared" si="23"/>
        <v>796135.85714285716</v>
      </c>
      <c r="H309" s="2">
        <f t="shared" si="13"/>
        <v>201260454.61717331</v>
      </c>
      <c r="I309" s="7"/>
      <c r="J309" s="2" t="e">
        <f t="shared" si="14"/>
        <v>#N/A</v>
      </c>
      <c r="K309" s="2" t="e">
        <f t="shared" si="24"/>
        <v>#N/A</v>
      </c>
      <c r="L309" s="2">
        <f t="array" ref="L309">IF(COUNT($C310)=0,IF(COUNT($C309)=1,I309,SUM(L308+LOOKUP(2,1/(ISNUMBER($K$1:$K$194)),$K$1:$K$194))),I309)</f>
        <v>1482480.8571428661</v>
      </c>
      <c r="M309" s="8" t="e">
        <f t="shared" si="27"/>
        <v>#N/A</v>
      </c>
      <c r="N309" s="2" t="e">
        <f t="shared" si="15"/>
        <v>#N/A</v>
      </c>
      <c r="O309" s="2" t="e">
        <f t="shared" si="25"/>
        <v>#N/A</v>
      </c>
      <c r="P309" s="2">
        <v>2009206.183814168</v>
      </c>
      <c r="Q309" s="2">
        <f>IF(P309&gt;Graph!$G$1*1000,Graph!$G$1*1000,P309)</f>
        <v>800000</v>
      </c>
      <c r="R309" s="2">
        <f t="shared" si="16"/>
        <v>202669459.06854177</v>
      </c>
      <c r="S309" s="2">
        <f t="shared" si="17"/>
        <v>796135.85714286566</v>
      </c>
      <c r="T309" s="2">
        <f t="shared" si="18"/>
        <v>3864.1428571429569</v>
      </c>
      <c r="U309" s="2">
        <f t="shared" si="19"/>
        <v>800000</v>
      </c>
      <c r="V309" s="2">
        <f t="shared" si="28"/>
        <v>134385042.6171726</v>
      </c>
      <c r="W309" s="2">
        <f t="shared" si="20"/>
        <v>796135.85714286566</v>
      </c>
      <c r="X309" s="2">
        <f t="shared" si="6"/>
        <v>3864.1428571343422</v>
      </c>
      <c r="Y309" s="2">
        <f t="shared" si="7"/>
        <v>68284416.451369017</v>
      </c>
      <c r="Z309" s="2" t="str">
        <f t="shared" si="8"/>
        <v>MEEP</v>
      </c>
      <c r="AA309" s="2">
        <f>IF(Z309="HERE",Y309,AA308+Graph!$G$1*1000)</f>
        <v>135159828.45136851</v>
      </c>
      <c r="AB309" s="2">
        <f t="shared" si="21"/>
        <v>800000</v>
      </c>
      <c r="AC309" s="2">
        <f t="shared" si="9"/>
        <v>66713494.76003027</v>
      </c>
      <c r="AD309" s="3">
        <f t="shared" si="10"/>
        <v>52800000</v>
      </c>
      <c r="AE309" s="2">
        <f>IF(AE307&gt;=52800000,52800000,IF(AB288=Graph!G$1*1000,AE308+Graph!G$1*1000,AC309))</f>
        <v>52800000</v>
      </c>
      <c r="AF309" s="3">
        <f t="shared" si="11"/>
        <v>52800000</v>
      </c>
      <c r="AG309" s="3">
        <f t="shared" si="26"/>
        <v>50160000</v>
      </c>
      <c r="AH309" s="3" t="e">
        <f t="shared" si="3"/>
        <v>#N/A</v>
      </c>
      <c r="AM309" s="6">
        <v>14600000</v>
      </c>
      <c r="AN309" s="6">
        <v>31800000</v>
      </c>
      <c r="AO309" s="6">
        <v>52800000</v>
      </c>
    </row>
    <row r="310" spans="1:41" ht="15.75" customHeight="1" x14ac:dyDescent="0.25">
      <c r="A310" s="1">
        <v>44486</v>
      </c>
      <c r="B310" s="2">
        <f t="shared" si="0"/>
        <v>245</v>
      </c>
      <c r="C310" s="7"/>
      <c r="D310" s="2" t="e">
        <f t="shared" si="12"/>
        <v>#N/A</v>
      </c>
      <c r="E310" s="2" t="e">
        <f t="shared" si="22"/>
        <v>#N/A</v>
      </c>
      <c r="F310" s="2">
        <v>2017894.8014778495</v>
      </c>
      <c r="G310" s="2">
        <f t="shared" si="23"/>
        <v>796135.85714285716</v>
      </c>
      <c r="H310" s="2">
        <f t="shared" si="13"/>
        <v>202056590.47431618</v>
      </c>
      <c r="I310" s="7"/>
      <c r="J310" s="2" t="e">
        <f t="shared" si="14"/>
        <v>#N/A</v>
      </c>
      <c r="K310" s="2" t="e">
        <f t="shared" si="24"/>
        <v>#N/A</v>
      </c>
      <c r="L310" s="2">
        <f t="array" ref="L310">IF(COUNT($C311)=0,IF(COUNT($C310)=1,I310,SUM(L309+LOOKUP(2,1/(ISNUMBER($K$1:$K$194)),$K$1:$K$194))),I310)</f>
        <v>1486345.0000000091</v>
      </c>
      <c r="M310" s="8" t="e">
        <f t="shared" si="27"/>
        <v>#N/A</v>
      </c>
      <c r="N310" s="2" t="e">
        <f t="shared" si="15"/>
        <v>#N/A</v>
      </c>
      <c r="O310" s="2" t="e">
        <f t="shared" si="25"/>
        <v>#N/A</v>
      </c>
      <c r="P310" s="2">
        <v>2015505.833990097</v>
      </c>
      <c r="Q310" s="2">
        <f>IF(P310&gt;Graph!$G$1*1000,Graph!$G$1*1000,P310)</f>
        <v>800000</v>
      </c>
      <c r="R310" s="2">
        <f t="shared" si="16"/>
        <v>203469459.06854177</v>
      </c>
      <c r="S310" s="2">
        <f t="shared" si="17"/>
        <v>796135.85714286566</v>
      </c>
      <c r="T310" s="2">
        <f t="shared" si="18"/>
        <v>3864.1428571429569</v>
      </c>
      <c r="U310" s="2">
        <f t="shared" si="19"/>
        <v>800000</v>
      </c>
      <c r="V310" s="2">
        <f t="shared" si="28"/>
        <v>135181178.47431546</v>
      </c>
      <c r="W310" s="2">
        <f t="shared" si="20"/>
        <v>796135.85714286566</v>
      </c>
      <c r="X310" s="2">
        <f t="shared" si="6"/>
        <v>3864.1428571343422</v>
      </c>
      <c r="Y310" s="2">
        <f t="shared" si="7"/>
        <v>68288280.594226152</v>
      </c>
      <c r="Z310" s="2" t="str">
        <f t="shared" si="8"/>
        <v>MEEP</v>
      </c>
      <c r="AA310" s="2">
        <f>IF(Z310="HERE",Y310,AA309+Graph!$G$1*1000)</f>
        <v>135959828.45136851</v>
      </c>
      <c r="AB310" s="2">
        <f t="shared" si="21"/>
        <v>800000</v>
      </c>
      <c r="AC310" s="2">
        <f t="shared" si="9"/>
        <v>66713494.76003027</v>
      </c>
      <c r="AD310" s="3">
        <f t="shared" si="10"/>
        <v>52800000</v>
      </c>
      <c r="AE310" s="2">
        <f>IF(AE308&gt;=52800000,52800000,IF(AB289=Graph!G$1*1000,AE309+Graph!G$1*1000,AC310))</f>
        <v>52800000</v>
      </c>
      <c r="AF310" s="3">
        <f t="shared" si="11"/>
        <v>52800000</v>
      </c>
      <c r="AG310" s="3">
        <f t="shared" si="26"/>
        <v>50160000</v>
      </c>
      <c r="AH310" s="3" t="e">
        <f t="shared" si="3"/>
        <v>#N/A</v>
      </c>
      <c r="AM310" s="6">
        <v>14600000</v>
      </c>
      <c r="AN310" s="6">
        <v>31800000</v>
      </c>
      <c r="AO310" s="6">
        <v>52800000</v>
      </c>
    </row>
    <row r="311" spans="1:41" ht="15.75" customHeight="1" x14ac:dyDescent="0.25">
      <c r="A311" s="1">
        <v>44487</v>
      </c>
      <c r="B311" s="2">
        <f t="shared" si="0"/>
        <v>246</v>
      </c>
      <c r="C311" s="7"/>
      <c r="D311" s="2" t="e">
        <f t="shared" si="12"/>
        <v>#N/A</v>
      </c>
      <c r="E311" s="2" t="e">
        <f t="shared" si="22"/>
        <v>#N/A</v>
      </c>
      <c r="F311" s="2">
        <v>2024216.4553132057</v>
      </c>
      <c r="G311" s="2">
        <f t="shared" si="23"/>
        <v>796135.85714285716</v>
      </c>
      <c r="H311" s="2">
        <f t="shared" si="13"/>
        <v>202852726.33145905</v>
      </c>
      <c r="I311" s="7"/>
      <c r="J311" s="2" t="e">
        <f t="shared" si="14"/>
        <v>#N/A</v>
      </c>
      <c r="K311" s="2" t="e">
        <f t="shared" si="24"/>
        <v>#N/A</v>
      </c>
      <c r="L311" s="2">
        <f t="array" ref="L311">IF(COUNT($C312)=0,IF(COUNT($C311)=1,I311,SUM(L310+LOOKUP(2,1/(ISNUMBER($K$1:$K$194)),$K$1:$K$194))),I311)</f>
        <v>1490209.142857152</v>
      </c>
      <c r="M311" s="8" t="e">
        <f t="shared" si="27"/>
        <v>#N/A</v>
      </c>
      <c r="N311" s="2" t="e">
        <f t="shared" si="15"/>
        <v>#N/A</v>
      </c>
      <c r="O311" s="2" t="e">
        <f t="shared" si="25"/>
        <v>#N/A</v>
      </c>
      <c r="P311" s="2">
        <v>2021805.4841660261</v>
      </c>
      <c r="Q311" s="2">
        <f>IF(P311&gt;Graph!$G$1*1000,Graph!$G$1*1000,P311)</f>
        <v>800000</v>
      </c>
      <c r="R311" s="2">
        <f t="shared" si="16"/>
        <v>204269459.06854177</v>
      </c>
      <c r="S311" s="2">
        <f t="shared" si="17"/>
        <v>796135.85714286566</v>
      </c>
      <c r="T311" s="2">
        <f t="shared" si="18"/>
        <v>3864.1428571429569</v>
      </c>
      <c r="U311" s="2">
        <f t="shared" si="19"/>
        <v>800000</v>
      </c>
      <c r="V311" s="2">
        <f t="shared" si="28"/>
        <v>135977314.33145833</v>
      </c>
      <c r="W311" s="2">
        <f t="shared" si="20"/>
        <v>796135.85714286566</v>
      </c>
      <c r="X311" s="2">
        <f t="shared" si="6"/>
        <v>3864.1428571343422</v>
      </c>
      <c r="Y311" s="2">
        <f t="shared" si="7"/>
        <v>68292144.737083286</v>
      </c>
      <c r="Z311" s="2" t="str">
        <f t="shared" si="8"/>
        <v>MEEP</v>
      </c>
      <c r="AA311" s="2">
        <f>IF(Z311="HERE",Y311,AA310+Graph!$G$1*1000)</f>
        <v>136759828.45136851</v>
      </c>
      <c r="AB311" s="2">
        <f t="shared" si="21"/>
        <v>800000</v>
      </c>
      <c r="AC311" s="2">
        <f t="shared" si="9"/>
        <v>66713494.76003027</v>
      </c>
      <c r="AD311" s="3">
        <f t="shared" si="10"/>
        <v>52800000</v>
      </c>
      <c r="AE311" s="2">
        <f>IF(AE309&gt;=52800000,52800000,IF(AB290=Graph!G$1*1000,AE310+Graph!G$1*1000,AC311))</f>
        <v>52800000</v>
      </c>
      <c r="AF311" s="3">
        <f t="shared" si="11"/>
        <v>52800000</v>
      </c>
      <c r="AG311" s="3">
        <f t="shared" si="26"/>
        <v>50160000</v>
      </c>
      <c r="AH311" s="3" t="e">
        <f t="shared" si="3"/>
        <v>#N/A</v>
      </c>
      <c r="AM311" s="6">
        <v>14600000</v>
      </c>
      <c r="AN311" s="6">
        <v>31800000</v>
      </c>
      <c r="AO311" s="6">
        <v>52800000</v>
      </c>
    </row>
    <row r="312" spans="1:41" ht="15.75" customHeight="1" x14ac:dyDescent="0.25">
      <c r="A312" s="1">
        <v>44488</v>
      </c>
      <c r="B312" s="2">
        <f t="shared" si="0"/>
        <v>247</v>
      </c>
      <c r="C312" s="7"/>
      <c r="D312" s="2" t="e">
        <f t="shared" si="12"/>
        <v>#N/A</v>
      </c>
      <c r="E312" s="2" t="e">
        <f t="shared" si="22"/>
        <v>#N/A</v>
      </c>
      <c r="F312" s="2">
        <v>2030538.1091485023</v>
      </c>
      <c r="G312" s="2">
        <f t="shared" si="23"/>
        <v>796135.85714285716</v>
      </c>
      <c r="H312" s="2">
        <f t="shared" si="13"/>
        <v>203648862.18860191</v>
      </c>
      <c r="I312" s="7"/>
      <c r="J312" s="2" t="e">
        <f t="shared" si="14"/>
        <v>#N/A</v>
      </c>
      <c r="K312" s="2" t="e">
        <f t="shared" si="24"/>
        <v>#N/A</v>
      </c>
      <c r="L312" s="2">
        <f t="array" ref="L312">IF(COUNT($C313)=0,IF(COUNT($C312)=1,I312,SUM(L311+LOOKUP(2,1/(ISNUMBER($K$1:$K$194)),$K$1:$K$194))),I312)</f>
        <v>1494073.285714295</v>
      </c>
      <c r="M312" s="8" t="e">
        <f t="shared" si="27"/>
        <v>#N/A</v>
      </c>
      <c r="N312" s="2" t="e">
        <f t="shared" si="15"/>
        <v>#N/A</v>
      </c>
      <c r="O312" s="2" t="e">
        <f t="shared" si="25"/>
        <v>#N/A</v>
      </c>
      <c r="P312" s="2">
        <v>2028105.1343419552</v>
      </c>
      <c r="Q312" s="2">
        <f>IF(P312&gt;Graph!$G$1*1000,Graph!$G$1*1000,P312)</f>
        <v>800000</v>
      </c>
      <c r="R312" s="2">
        <f t="shared" si="16"/>
        <v>205069459.06854177</v>
      </c>
      <c r="S312" s="2">
        <f t="shared" si="17"/>
        <v>796135.85714286566</v>
      </c>
      <c r="T312" s="2">
        <f t="shared" si="18"/>
        <v>3864.1428571429569</v>
      </c>
      <c r="U312" s="2">
        <f t="shared" si="19"/>
        <v>800000</v>
      </c>
      <c r="V312" s="2">
        <f t="shared" si="28"/>
        <v>136773450.1886012</v>
      </c>
      <c r="W312" s="2">
        <f t="shared" si="20"/>
        <v>796135.85714286566</v>
      </c>
      <c r="X312" s="2">
        <f t="shared" si="6"/>
        <v>3864.1428571343422</v>
      </c>
      <c r="Y312" s="2">
        <f t="shared" si="7"/>
        <v>68296008.87994042</v>
      </c>
      <c r="Z312" s="2" t="str">
        <f t="shared" si="8"/>
        <v>MEEP</v>
      </c>
      <c r="AA312" s="2">
        <f>IF(Z312="HERE",Y312,AA311+Graph!$G$1*1000)</f>
        <v>137559828.45136851</v>
      </c>
      <c r="AB312" s="2">
        <f t="shared" si="21"/>
        <v>800000</v>
      </c>
      <c r="AC312" s="2">
        <f t="shared" si="9"/>
        <v>66713494.76003027</v>
      </c>
      <c r="AD312" s="3">
        <f t="shared" si="10"/>
        <v>52800000</v>
      </c>
      <c r="AE312" s="2">
        <f>IF(AE310&gt;=52800000,52800000,IF(AB291=Graph!G$1*1000,AE311+Graph!G$1*1000,AC312))</f>
        <v>52800000</v>
      </c>
      <c r="AF312" s="3">
        <f t="shared" si="11"/>
        <v>52800000</v>
      </c>
      <c r="AG312" s="3">
        <f t="shared" si="26"/>
        <v>50160000</v>
      </c>
      <c r="AH312" s="3" t="e">
        <f t="shared" si="3"/>
        <v>#N/A</v>
      </c>
      <c r="AM312" s="6">
        <v>14600000</v>
      </c>
      <c r="AN312" s="6">
        <v>31800000</v>
      </c>
      <c r="AO312" s="6">
        <v>52800000</v>
      </c>
    </row>
    <row r="313" spans="1:41" ht="15.75" customHeight="1" x14ac:dyDescent="0.25">
      <c r="A313" s="1">
        <v>44489</v>
      </c>
      <c r="B313" s="2">
        <f t="shared" si="0"/>
        <v>248</v>
      </c>
      <c r="C313" s="7"/>
      <c r="D313" s="2" t="e">
        <f t="shared" si="12"/>
        <v>#N/A</v>
      </c>
      <c r="E313" s="2" t="e">
        <f t="shared" si="22"/>
        <v>#N/A</v>
      </c>
      <c r="F313" s="2">
        <v>2036859.7629838586</v>
      </c>
      <c r="G313" s="2">
        <f t="shared" si="23"/>
        <v>796135.85714285716</v>
      </c>
      <c r="H313" s="2">
        <f t="shared" si="13"/>
        <v>204444998.04574478</v>
      </c>
      <c r="I313" s="7"/>
      <c r="J313" s="2" t="e">
        <f t="shared" si="14"/>
        <v>#N/A</v>
      </c>
      <c r="K313" s="2" t="e">
        <f t="shared" si="24"/>
        <v>#N/A</v>
      </c>
      <c r="L313" s="2">
        <f t="array" ref="L313">IF(COUNT($C314)=0,IF(COUNT($C313)=1,I313,SUM(L312+LOOKUP(2,1/(ISNUMBER($K$1:$K$194)),$K$1:$K$194))),I313)</f>
        <v>1497937.428571438</v>
      </c>
      <c r="M313" s="8" t="e">
        <f t="shared" si="27"/>
        <v>#N/A</v>
      </c>
      <c r="N313" s="2" t="e">
        <f t="shared" si="15"/>
        <v>#N/A</v>
      </c>
      <c r="O313" s="2" t="e">
        <f t="shared" si="25"/>
        <v>#N/A</v>
      </c>
      <c r="P313" s="2">
        <v>2034404.7845179439</v>
      </c>
      <c r="Q313" s="2">
        <f>IF(P313&gt;Graph!$G$1*1000,Graph!$G$1*1000,P313)</f>
        <v>800000</v>
      </c>
      <c r="R313" s="2">
        <f t="shared" si="16"/>
        <v>205869459.06854177</v>
      </c>
      <c r="S313" s="2">
        <f t="shared" si="17"/>
        <v>796135.85714286566</v>
      </c>
      <c r="T313" s="2">
        <f t="shared" si="18"/>
        <v>3864.1428571429569</v>
      </c>
      <c r="U313" s="2">
        <f t="shared" si="19"/>
        <v>800000</v>
      </c>
      <c r="V313" s="2">
        <f t="shared" si="28"/>
        <v>137569586.04574406</v>
      </c>
      <c r="W313" s="2">
        <f t="shared" si="20"/>
        <v>796135.85714286566</v>
      </c>
      <c r="X313" s="2">
        <f t="shared" si="6"/>
        <v>3864.1428571343422</v>
      </c>
      <c r="Y313" s="2">
        <f t="shared" si="7"/>
        <v>68299873.022797555</v>
      </c>
      <c r="Z313" s="2" t="str">
        <f t="shared" si="8"/>
        <v>MEEP</v>
      </c>
      <c r="AA313" s="2">
        <f>IF(Z313="HERE",Y313,AA312+Graph!$G$1*1000)</f>
        <v>138359828.45136851</v>
      </c>
      <c r="AB313" s="2">
        <f t="shared" si="21"/>
        <v>800000</v>
      </c>
      <c r="AC313" s="2">
        <f t="shared" si="9"/>
        <v>66713494.76003027</v>
      </c>
      <c r="AD313" s="3">
        <f t="shared" si="10"/>
        <v>52800000</v>
      </c>
      <c r="AE313" s="2">
        <f>IF(AE311&gt;=52800000,52800000,IF(AB292=Graph!G$1*1000,AE312+Graph!G$1*1000,AC313))</f>
        <v>52800000</v>
      </c>
      <c r="AF313" s="3">
        <f t="shared" si="11"/>
        <v>52800000</v>
      </c>
      <c r="AG313" s="3">
        <f t="shared" si="26"/>
        <v>50160000</v>
      </c>
      <c r="AH313" s="3" t="e">
        <f t="shared" si="3"/>
        <v>#N/A</v>
      </c>
      <c r="AM313" s="6">
        <v>14600000</v>
      </c>
      <c r="AN313" s="6">
        <v>31800000</v>
      </c>
      <c r="AO313" s="6">
        <v>52800000</v>
      </c>
    </row>
    <row r="314" spans="1:41" ht="15.75" customHeight="1" x14ac:dyDescent="0.25">
      <c r="A314" s="1">
        <v>44490</v>
      </c>
      <c r="B314" s="2">
        <f t="shared" si="0"/>
        <v>249</v>
      </c>
      <c r="C314" s="7"/>
      <c r="D314" s="2" t="e">
        <f t="shared" si="12"/>
        <v>#N/A</v>
      </c>
      <c r="E314" s="2" t="e">
        <f t="shared" si="22"/>
        <v>#N/A</v>
      </c>
      <c r="F314" s="2">
        <v>2043181.4168191552</v>
      </c>
      <c r="G314" s="2">
        <f t="shared" si="23"/>
        <v>796135.85714285716</v>
      </c>
      <c r="H314" s="2">
        <f t="shared" si="13"/>
        <v>205241133.90288764</v>
      </c>
      <c r="I314" s="7"/>
      <c r="J314" s="2" t="e">
        <f t="shared" si="14"/>
        <v>#N/A</v>
      </c>
      <c r="K314" s="2" t="e">
        <f t="shared" si="24"/>
        <v>#N/A</v>
      </c>
      <c r="L314" s="2">
        <f t="array" ref="L314">IF(COUNT($C315)=0,IF(COUNT($C314)=1,I314,SUM(L313+LOOKUP(2,1/(ISNUMBER($K$1:$K$194)),$K$1:$K$194))),I314)</f>
        <v>1501801.5714285809</v>
      </c>
      <c r="M314" s="8" t="e">
        <f t="shared" si="27"/>
        <v>#N/A</v>
      </c>
      <c r="N314" s="2" t="e">
        <f t="shared" si="15"/>
        <v>#N/A</v>
      </c>
      <c r="O314" s="2" t="e">
        <f t="shared" si="25"/>
        <v>#N/A</v>
      </c>
      <c r="P314" s="2">
        <v>2040704.4346938729</v>
      </c>
      <c r="Q314" s="2">
        <f>IF(P314&gt;Graph!$G$1*1000,Graph!$G$1*1000,P314)</f>
        <v>800000</v>
      </c>
      <c r="R314" s="2">
        <f t="shared" si="16"/>
        <v>206669459.06854177</v>
      </c>
      <c r="S314" s="2">
        <f t="shared" si="17"/>
        <v>796135.85714286566</v>
      </c>
      <c r="T314" s="2">
        <f t="shared" si="18"/>
        <v>3864.1428571429569</v>
      </c>
      <c r="U314" s="2">
        <f t="shared" si="19"/>
        <v>800000</v>
      </c>
      <c r="V314" s="2">
        <f t="shared" si="28"/>
        <v>138365721.90288693</v>
      </c>
      <c r="W314" s="2">
        <f t="shared" si="20"/>
        <v>796135.85714286566</v>
      </c>
      <c r="X314" s="2">
        <f t="shared" si="6"/>
        <v>3864.1428571343422</v>
      </c>
      <c r="Y314" s="2">
        <f t="shared" si="7"/>
        <v>68303737.165654689</v>
      </c>
      <c r="Z314" s="2" t="str">
        <f t="shared" si="8"/>
        <v>MEEP</v>
      </c>
      <c r="AA314" s="2">
        <f>IF(Z314="HERE",Y314,AA313+Graph!$G$1*1000)</f>
        <v>139159828.45136851</v>
      </c>
      <c r="AB314" s="2">
        <f t="shared" si="21"/>
        <v>800000</v>
      </c>
      <c r="AC314" s="2">
        <f t="shared" si="9"/>
        <v>66713494.76003027</v>
      </c>
      <c r="AD314" s="3">
        <f t="shared" si="10"/>
        <v>52800000</v>
      </c>
      <c r="AE314" s="2">
        <f>IF(AE312&gt;=52800000,52800000,IF(AB293=Graph!G$1*1000,AE313+Graph!G$1*1000,AC314))</f>
        <v>52800000</v>
      </c>
      <c r="AF314" s="3">
        <f t="shared" si="11"/>
        <v>52800000</v>
      </c>
      <c r="AG314" s="3">
        <f t="shared" si="26"/>
        <v>50160000</v>
      </c>
      <c r="AH314" s="3" t="e">
        <f t="shared" si="3"/>
        <v>#N/A</v>
      </c>
      <c r="AM314" s="6">
        <v>14600000</v>
      </c>
      <c r="AN314" s="6">
        <v>31800000</v>
      </c>
      <c r="AO314" s="6">
        <v>52800000</v>
      </c>
    </row>
    <row r="315" spans="1:41" ht="15.75" customHeight="1" x14ac:dyDescent="0.25">
      <c r="A315" s="1">
        <v>44491</v>
      </c>
      <c r="B315" s="2">
        <f t="shared" si="0"/>
        <v>250</v>
      </c>
      <c r="C315" s="7"/>
      <c r="D315" s="2" t="e">
        <f t="shared" si="12"/>
        <v>#N/A</v>
      </c>
      <c r="E315" s="2" t="e">
        <f t="shared" si="22"/>
        <v>#N/A</v>
      </c>
      <c r="F315" s="2">
        <v>2049503.0706545115</v>
      </c>
      <c r="G315" s="2">
        <f t="shared" si="23"/>
        <v>796135.85714285716</v>
      </c>
      <c r="H315" s="2">
        <f t="shared" si="13"/>
        <v>206037269.76003051</v>
      </c>
      <c r="I315" s="7"/>
      <c r="J315" s="2" t="e">
        <f t="shared" si="14"/>
        <v>#N/A</v>
      </c>
      <c r="K315" s="2" t="e">
        <f t="shared" si="24"/>
        <v>#N/A</v>
      </c>
      <c r="L315" s="2">
        <f t="array" ref="L315">IF(COUNT($C316)=0,IF(COUNT($C315)=1,I315,SUM(L314+LOOKUP(2,1/(ISNUMBER($K$1:$K$194)),$K$1:$K$194))),I315)</f>
        <v>1505665.7142857239</v>
      </c>
      <c r="M315" s="8" t="e">
        <f t="shared" si="27"/>
        <v>#N/A</v>
      </c>
      <c r="N315" s="2" t="e">
        <f t="shared" si="15"/>
        <v>#N/A</v>
      </c>
      <c r="O315" s="2" t="e">
        <f t="shared" si="25"/>
        <v>#N/A</v>
      </c>
      <c r="P315" s="2">
        <v>2047004.084869802</v>
      </c>
      <c r="Q315" s="2">
        <f>IF(P315&gt;Graph!$G$1*1000,Graph!$G$1*1000,P315)</f>
        <v>800000</v>
      </c>
      <c r="R315" s="2">
        <f t="shared" si="16"/>
        <v>207469459.06854177</v>
      </c>
      <c r="S315" s="2">
        <f t="shared" si="17"/>
        <v>796135.85714286566</v>
      </c>
      <c r="T315" s="2">
        <f t="shared" si="18"/>
        <v>3864.1428571429569</v>
      </c>
      <c r="U315" s="2">
        <f t="shared" si="19"/>
        <v>800000</v>
      </c>
      <c r="V315" s="2">
        <f t="shared" si="28"/>
        <v>139161857.76002979</v>
      </c>
      <c r="W315" s="2">
        <f t="shared" si="20"/>
        <v>796135.85714286566</v>
      </c>
      <c r="X315" s="2">
        <f t="shared" si="6"/>
        <v>3864.1428571343422</v>
      </c>
      <c r="Y315" s="2">
        <f t="shared" si="7"/>
        <v>68307601.308511823</v>
      </c>
      <c r="Z315" s="2" t="str">
        <f t="shared" si="8"/>
        <v>MEEP</v>
      </c>
      <c r="AA315" s="2">
        <f>IF(Z315="HERE",Y315,AA314+Graph!$G$1*1000)</f>
        <v>139959828.45136851</v>
      </c>
      <c r="AB315" s="2">
        <f t="shared" si="21"/>
        <v>800000</v>
      </c>
      <c r="AC315" s="2">
        <f t="shared" si="9"/>
        <v>66713494.76003027</v>
      </c>
      <c r="AD315" s="3">
        <f t="shared" si="10"/>
        <v>52800000</v>
      </c>
      <c r="AE315" s="2">
        <f>IF(AE313&gt;=52800000,52800000,IF(AB294=Graph!G$1*1000,AE314+Graph!G$1*1000,AC315))</f>
        <v>52800000</v>
      </c>
      <c r="AF315" s="3">
        <f t="shared" si="11"/>
        <v>52800000</v>
      </c>
      <c r="AG315" s="3">
        <f t="shared" si="26"/>
        <v>50160000</v>
      </c>
      <c r="AH315" s="3" t="e">
        <f t="shared" si="3"/>
        <v>#N/A</v>
      </c>
      <c r="AM315" s="6">
        <v>14600000</v>
      </c>
      <c r="AN315" s="6">
        <v>31800000</v>
      </c>
      <c r="AO315" s="6">
        <v>52800000</v>
      </c>
    </row>
    <row r="316" spans="1:41" ht="15.75" customHeight="1" x14ac:dyDescent="0.25">
      <c r="A316" s="1">
        <v>44492</v>
      </c>
      <c r="B316" s="2">
        <f t="shared" si="0"/>
        <v>251</v>
      </c>
      <c r="C316" s="7"/>
      <c r="D316" s="2" t="e">
        <f t="shared" si="12"/>
        <v>#N/A</v>
      </c>
      <c r="E316" s="2" t="e">
        <f t="shared" si="22"/>
        <v>#N/A</v>
      </c>
      <c r="F316" s="2">
        <v>2055824.7244898677</v>
      </c>
      <c r="G316" s="2">
        <f t="shared" si="23"/>
        <v>796135.85714285716</v>
      </c>
      <c r="H316" s="2">
        <f t="shared" si="13"/>
        <v>206833405.61717337</v>
      </c>
      <c r="I316" s="7"/>
      <c r="J316" s="2" t="e">
        <f t="shared" si="14"/>
        <v>#N/A</v>
      </c>
      <c r="K316" s="2" t="e">
        <f t="shared" si="24"/>
        <v>#N/A</v>
      </c>
      <c r="L316" s="2">
        <f t="array" ref="L316">IF(COUNT($C317)=0,IF(COUNT($C316)=1,I316,SUM(L315+LOOKUP(2,1/(ISNUMBER($K$1:$K$194)),$K$1:$K$194))),I316)</f>
        <v>1509529.8571428668</v>
      </c>
      <c r="M316" s="8" t="e">
        <f t="shared" si="27"/>
        <v>#N/A</v>
      </c>
      <c r="N316" s="2" t="e">
        <f t="shared" si="15"/>
        <v>#N/A</v>
      </c>
      <c r="O316" s="2" t="e">
        <f t="shared" si="25"/>
        <v>#N/A</v>
      </c>
      <c r="P316" s="2">
        <v>2053303.7350457311</v>
      </c>
      <c r="Q316" s="2">
        <f>IF(P316&gt;Graph!$G$1*1000,Graph!$G$1*1000,P316)</f>
        <v>800000</v>
      </c>
      <c r="R316" s="2">
        <f t="shared" si="16"/>
        <v>208269459.06854177</v>
      </c>
      <c r="S316" s="2">
        <f t="shared" si="17"/>
        <v>796135.85714286566</v>
      </c>
      <c r="T316" s="2">
        <f t="shared" si="18"/>
        <v>3864.1428571429569</v>
      </c>
      <c r="U316" s="2">
        <f t="shared" si="19"/>
        <v>800000</v>
      </c>
      <c r="V316" s="2">
        <f t="shared" si="28"/>
        <v>139957993.61717266</v>
      </c>
      <c r="W316" s="2">
        <f t="shared" si="20"/>
        <v>796135.85714286566</v>
      </c>
      <c r="X316" s="2">
        <f t="shared" si="6"/>
        <v>3864.1428571343422</v>
      </c>
      <c r="Y316" s="2">
        <f t="shared" si="7"/>
        <v>68311465.451368958</v>
      </c>
      <c r="Z316" s="2" t="str">
        <f t="shared" si="8"/>
        <v>MEEP</v>
      </c>
      <c r="AA316" s="2">
        <f>IF(Z316="HERE",Y316,AA315+Graph!$G$1*1000)</f>
        <v>140759828.45136851</v>
      </c>
      <c r="AB316" s="2">
        <f t="shared" si="21"/>
        <v>800000</v>
      </c>
      <c r="AC316" s="2">
        <f t="shared" si="9"/>
        <v>66713494.76003027</v>
      </c>
      <c r="AD316" s="3">
        <f t="shared" si="10"/>
        <v>52800000</v>
      </c>
      <c r="AE316" s="2">
        <f>IF(AE314&gt;=52800000,52800000,IF(AB295=Graph!G$1*1000,AE315+Graph!G$1*1000,AC316))</f>
        <v>52800000</v>
      </c>
      <c r="AF316" s="3">
        <f t="shared" si="11"/>
        <v>52800000</v>
      </c>
      <c r="AG316" s="3">
        <f t="shared" si="26"/>
        <v>50160000</v>
      </c>
      <c r="AH316" s="3" t="e">
        <f t="shared" si="3"/>
        <v>#N/A</v>
      </c>
      <c r="AM316" s="6">
        <v>14600000</v>
      </c>
      <c r="AN316" s="6">
        <v>31800000</v>
      </c>
      <c r="AO316" s="6">
        <v>52800000</v>
      </c>
    </row>
    <row r="317" spans="1:41" ht="15.75" customHeight="1" x14ac:dyDescent="0.25">
      <c r="A317" s="1">
        <v>44493</v>
      </c>
      <c r="B317" s="2">
        <f t="shared" si="0"/>
        <v>252</v>
      </c>
      <c r="C317" s="7"/>
      <c r="D317" s="2" t="e">
        <f t="shared" si="12"/>
        <v>#N/A</v>
      </c>
      <c r="E317" s="2" t="e">
        <f t="shared" si="22"/>
        <v>#N/A</v>
      </c>
      <c r="F317" s="2">
        <v>2062146.3783251643</v>
      </c>
      <c r="G317" s="2">
        <f t="shared" si="23"/>
        <v>796135.85714285716</v>
      </c>
      <c r="H317" s="2">
        <f t="shared" si="13"/>
        <v>207629541.47431624</v>
      </c>
      <c r="I317" s="7"/>
      <c r="J317" s="2" t="e">
        <f t="shared" si="14"/>
        <v>#N/A</v>
      </c>
      <c r="K317" s="2" t="e">
        <f t="shared" si="24"/>
        <v>#N/A</v>
      </c>
      <c r="L317" s="2">
        <f t="array" ref="L317">IF(COUNT($C318)=0,IF(COUNT($C317)=1,I317,SUM(L316+LOOKUP(2,1/(ISNUMBER($K$1:$K$194)),$K$1:$K$194))),I317)</f>
        <v>1513394.0000000098</v>
      </c>
      <c r="M317" s="8" t="e">
        <f t="shared" si="27"/>
        <v>#N/A</v>
      </c>
      <c r="N317" s="2" t="e">
        <f t="shared" si="15"/>
        <v>#N/A</v>
      </c>
      <c r="O317" s="2" t="e">
        <f t="shared" si="25"/>
        <v>#N/A</v>
      </c>
      <c r="P317" s="2">
        <v>2059603.3852216601</v>
      </c>
      <c r="Q317" s="2">
        <f>IF(P317&gt;Graph!$G$1*1000,Graph!$G$1*1000,P317)</f>
        <v>800000</v>
      </c>
      <c r="R317" s="2">
        <f t="shared" si="16"/>
        <v>209069459.06854177</v>
      </c>
      <c r="S317" s="2">
        <f t="shared" si="17"/>
        <v>796135.85714286566</v>
      </c>
      <c r="T317" s="2">
        <f t="shared" si="18"/>
        <v>3864.1428571429569</v>
      </c>
      <c r="U317" s="2">
        <f t="shared" si="19"/>
        <v>800000</v>
      </c>
      <c r="V317" s="2">
        <f t="shared" si="28"/>
        <v>140754129.47431552</v>
      </c>
      <c r="W317" s="2">
        <f t="shared" si="20"/>
        <v>796135.85714286566</v>
      </c>
      <c r="X317" s="2">
        <f t="shared" si="6"/>
        <v>3864.1428571343422</v>
      </c>
      <c r="Y317" s="2">
        <f t="shared" si="7"/>
        <v>68315329.594226092</v>
      </c>
      <c r="Z317" s="2" t="str">
        <f t="shared" si="8"/>
        <v>MEEP</v>
      </c>
      <c r="AA317" s="2">
        <f>IF(Z317="HERE",Y317,AA316+Graph!$G$1*1000)</f>
        <v>141559828.45136851</v>
      </c>
      <c r="AB317" s="2">
        <f t="shared" si="21"/>
        <v>800000</v>
      </c>
      <c r="AC317" s="2">
        <f t="shared" si="9"/>
        <v>66713494.76003027</v>
      </c>
      <c r="AD317" s="3">
        <f t="shared" si="10"/>
        <v>52800000</v>
      </c>
      <c r="AE317" s="2">
        <f>IF(AE315&gt;=52800000,52800000,IF(AB296=Graph!G$1*1000,AE316+Graph!G$1*1000,AC317))</f>
        <v>52800000</v>
      </c>
      <c r="AF317" s="3">
        <f t="shared" si="11"/>
        <v>52800000</v>
      </c>
      <c r="AG317" s="3">
        <f t="shared" si="26"/>
        <v>50160000</v>
      </c>
      <c r="AH317" s="3" t="e">
        <f t="shared" si="3"/>
        <v>#N/A</v>
      </c>
      <c r="AM317" s="6">
        <v>14600000</v>
      </c>
      <c r="AN317" s="6">
        <v>31800000</v>
      </c>
      <c r="AO317" s="6">
        <v>52800000</v>
      </c>
    </row>
    <row r="318" spans="1:41" ht="15.75" customHeight="1" x14ac:dyDescent="0.25">
      <c r="A318" s="1">
        <v>44494</v>
      </c>
      <c r="B318" s="2">
        <f t="shared" si="0"/>
        <v>253</v>
      </c>
      <c r="C318" s="7"/>
      <c r="D318" s="2" t="e">
        <f t="shared" si="12"/>
        <v>#N/A</v>
      </c>
      <c r="E318" s="2" t="e">
        <f t="shared" si="22"/>
        <v>#N/A</v>
      </c>
      <c r="F318" s="2">
        <v>2068468.0321605206</v>
      </c>
      <c r="G318" s="2">
        <f t="shared" si="23"/>
        <v>796135.85714285716</v>
      </c>
      <c r="H318" s="2">
        <f t="shared" si="13"/>
        <v>208425677.33145911</v>
      </c>
      <c r="I318" s="7"/>
      <c r="J318" s="2" t="e">
        <f t="shared" si="14"/>
        <v>#N/A</v>
      </c>
      <c r="K318" s="2" t="e">
        <f t="shared" si="24"/>
        <v>#N/A</v>
      </c>
      <c r="L318" s="2">
        <f t="array" ref="L318">IF(COUNT($C319)=0,IF(COUNT($C318)=1,I318,SUM(L317+LOOKUP(2,1/(ISNUMBER($K$1:$K$194)),$K$1:$K$194))),I318)</f>
        <v>1517258.1428571527</v>
      </c>
      <c r="M318" s="8" t="e">
        <f t="shared" si="27"/>
        <v>#N/A</v>
      </c>
      <c r="N318" s="2" t="e">
        <f t="shared" si="15"/>
        <v>#N/A</v>
      </c>
      <c r="O318" s="2" t="e">
        <f t="shared" si="25"/>
        <v>#N/A</v>
      </c>
      <c r="P318" s="2">
        <v>2065903.0353975892</v>
      </c>
      <c r="Q318" s="2">
        <f>IF(P318&gt;Graph!$G$1*1000,Graph!$G$1*1000,P318)</f>
        <v>800000</v>
      </c>
      <c r="R318" s="2">
        <f t="shared" si="16"/>
        <v>209869459.06854177</v>
      </c>
      <c r="S318" s="2">
        <f t="shared" si="17"/>
        <v>796135.85714286566</v>
      </c>
      <c r="T318" s="2">
        <f t="shared" si="18"/>
        <v>3864.1428571429569</v>
      </c>
      <c r="U318" s="2">
        <f t="shared" si="19"/>
        <v>800000</v>
      </c>
      <c r="V318" s="2">
        <f t="shared" si="28"/>
        <v>141550265.33145839</v>
      </c>
      <c r="W318" s="2">
        <f t="shared" si="20"/>
        <v>796135.85714286566</v>
      </c>
      <c r="X318" s="2">
        <f t="shared" si="6"/>
        <v>3864.1428571343422</v>
      </c>
      <c r="Y318" s="2">
        <f t="shared" si="7"/>
        <v>68319193.737083226</v>
      </c>
      <c r="Z318" s="2" t="str">
        <f t="shared" si="8"/>
        <v>MEEP</v>
      </c>
      <c r="AA318" s="2">
        <f>IF(Z318="HERE",Y318,AA317+Graph!$G$1*1000)</f>
        <v>142359828.45136851</v>
      </c>
      <c r="AB318" s="2">
        <f t="shared" si="21"/>
        <v>800000</v>
      </c>
      <c r="AC318" s="2">
        <f t="shared" si="9"/>
        <v>66713494.76003027</v>
      </c>
      <c r="AD318" s="3">
        <f t="shared" si="10"/>
        <v>52800000</v>
      </c>
      <c r="AE318" s="2">
        <f>IF(AE316&gt;=52800000,52800000,IF(AB297=Graph!G$1*1000,AE317+Graph!G$1*1000,AC318))</f>
        <v>52800000</v>
      </c>
      <c r="AF318" s="3">
        <f t="shared" si="11"/>
        <v>52800000</v>
      </c>
      <c r="AG318" s="3">
        <f t="shared" si="26"/>
        <v>50160000</v>
      </c>
      <c r="AH318" s="3" t="e">
        <f t="shared" si="3"/>
        <v>#N/A</v>
      </c>
      <c r="AM318" s="6">
        <v>14600000</v>
      </c>
      <c r="AN318" s="6">
        <v>31800000</v>
      </c>
      <c r="AO318" s="6">
        <v>52800000</v>
      </c>
    </row>
    <row r="319" spans="1:41" ht="15.75" customHeight="1" x14ac:dyDescent="0.25">
      <c r="A319" s="1">
        <v>44495</v>
      </c>
      <c r="B319" s="2">
        <f t="shared" si="0"/>
        <v>254</v>
      </c>
      <c r="C319" s="7"/>
      <c r="D319" s="2" t="e">
        <f t="shared" si="12"/>
        <v>#N/A</v>
      </c>
      <c r="E319" s="2" t="e">
        <f t="shared" si="22"/>
        <v>#N/A</v>
      </c>
      <c r="F319" s="2">
        <v>2074789.6859958172</v>
      </c>
      <c r="G319" s="2">
        <f t="shared" si="23"/>
        <v>796135.85714285716</v>
      </c>
      <c r="H319" s="2">
        <f t="shared" si="13"/>
        <v>209221813.18860197</v>
      </c>
      <c r="I319" s="7"/>
      <c r="J319" s="2" t="e">
        <f t="shared" si="14"/>
        <v>#N/A</v>
      </c>
      <c r="K319" s="2" t="e">
        <f t="shared" si="24"/>
        <v>#N/A</v>
      </c>
      <c r="L319" s="2">
        <f t="array" ref="L319">IF(COUNT($C320)=0,IF(COUNT($C319)=1,I319,SUM(L318+LOOKUP(2,1/(ISNUMBER($K$1:$K$194)),$K$1:$K$194))),I319)</f>
        <v>1521122.2857142957</v>
      </c>
      <c r="M319" s="8" t="e">
        <f t="shared" si="27"/>
        <v>#N/A</v>
      </c>
      <c r="N319" s="2" t="e">
        <f t="shared" si="15"/>
        <v>#N/A</v>
      </c>
      <c r="O319" s="2" t="e">
        <f t="shared" si="25"/>
        <v>#N/A</v>
      </c>
      <c r="P319" s="2">
        <v>2072202.6855735183</v>
      </c>
      <c r="Q319" s="2">
        <f>IF(P319&gt;Graph!$G$1*1000,Graph!$G$1*1000,P319)</f>
        <v>800000</v>
      </c>
      <c r="R319" s="2">
        <f t="shared" si="16"/>
        <v>210669459.06854177</v>
      </c>
      <c r="S319" s="2">
        <f t="shared" si="17"/>
        <v>796135.85714286566</v>
      </c>
      <c r="T319" s="2">
        <f t="shared" si="18"/>
        <v>3864.1428571429569</v>
      </c>
      <c r="U319" s="2">
        <f t="shared" si="19"/>
        <v>800000</v>
      </c>
      <c r="V319" s="2">
        <f t="shared" si="28"/>
        <v>142346401.18860126</v>
      </c>
      <c r="W319" s="2">
        <f t="shared" si="20"/>
        <v>796135.85714286566</v>
      </c>
      <c r="X319" s="2">
        <f t="shared" si="6"/>
        <v>3864.1428571343422</v>
      </c>
      <c r="Y319" s="2">
        <f t="shared" si="7"/>
        <v>68323057.879940361</v>
      </c>
      <c r="Z319" s="2" t="str">
        <f t="shared" si="8"/>
        <v>MEEP</v>
      </c>
      <c r="AA319" s="2">
        <f>IF(Z319="HERE",Y319,AA318+Graph!$G$1*1000)</f>
        <v>143159828.45136851</v>
      </c>
      <c r="AB319" s="2">
        <f t="shared" si="21"/>
        <v>800000</v>
      </c>
      <c r="AC319" s="2">
        <f t="shared" si="9"/>
        <v>66713494.76003027</v>
      </c>
      <c r="AD319" s="3">
        <f t="shared" si="10"/>
        <v>52800000</v>
      </c>
      <c r="AE319" s="2">
        <f>IF(AE317&gt;=52800000,52800000,IF(AB298=Graph!G$1*1000,AE318+Graph!G$1*1000,AC319))</f>
        <v>52800000</v>
      </c>
      <c r="AF319" s="3">
        <f t="shared" si="11"/>
        <v>52800000</v>
      </c>
      <c r="AG319" s="3">
        <f t="shared" si="26"/>
        <v>50160000</v>
      </c>
      <c r="AH319" s="3" t="e">
        <f t="shared" si="3"/>
        <v>#N/A</v>
      </c>
      <c r="AM319" s="6">
        <v>14600000</v>
      </c>
      <c r="AN319" s="6">
        <v>31800000</v>
      </c>
      <c r="AO319" s="6">
        <v>52800000</v>
      </c>
    </row>
    <row r="320" spans="1:41" ht="15.75" customHeight="1" x14ac:dyDescent="0.25">
      <c r="A320" s="1">
        <v>44496</v>
      </c>
      <c r="B320" s="2">
        <f t="shared" si="0"/>
        <v>255</v>
      </c>
      <c r="C320" s="7"/>
      <c r="D320" s="2" t="e">
        <f t="shared" si="12"/>
        <v>#N/A</v>
      </c>
      <c r="E320" s="2" t="e">
        <f t="shared" si="22"/>
        <v>#N/A</v>
      </c>
      <c r="F320" s="2">
        <v>2081111.3398311734</v>
      </c>
      <c r="G320" s="2">
        <f t="shared" si="23"/>
        <v>796135.85714285716</v>
      </c>
      <c r="H320" s="2">
        <f t="shared" si="13"/>
        <v>210017949.04574484</v>
      </c>
      <c r="I320" s="7"/>
      <c r="J320" s="2" t="e">
        <f t="shared" si="14"/>
        <v>#N/A</v>
      </c>
      <c r="K320" s="2" t="e">
        <f t="shared" si="24"/>
        <v>#N/A</v>
      </c>
      <c r="L320" s="2">
        <f t="array" ref="L320">IF(COUNT($C321)=0,IF(COUNT($C320)=1,I320,SUM(L319+LOOKUP(2,1/(ISNUMBER($K$1:$K$194)),$K$1:$K$194))),I320)</f>
        <v>1524986.4285714386</v>
      </c>
      <c r="M320" s="8" t="e">
        <f t="shared" si="27"/>
        <v>#N/A</v>
      </c>
      <c r="N320" s="2" t="e">
        <f t="shared" si="15"/>
        <v>#N/A</v>
      </c>
      <c r="O320" s="2" t="e">
        <f t="shared" si="25"/>
        <v>#N/A</v>
      </c>
      <c r="P320" s="2">
        <v>2078502.3357494473</v>
      </c>
      <c r="Q320" s="2">
        <f>IF(P320&gt;Graph!$G$1*1000,Graph!$G$1*1000,P320)</f>
        <v>800000</v>
      </c>
      <c r="R320" s="2">
        <f t="shared" si="16"/>
        <v>211469459.06854177</v>
      </c>
      <c r="S320" s="2">
        <f t="shared" si="17"/>
        <v>796135.85714286566</v>
      </c>
      <c r="T320" s="2">
        <f t="shared" si="18"/>
        <v>3864.1428571429569</v>
      </c>
      <c r="U320" s="2">
        <f t="shared" si="19"/>
        <v>800000</v>
      </c>
      <c r="V320" s="2">
        <f t="shared" si="28"/>
        <v>143142537.04574412</v>
      </c>
      <c r="W320" s="2">
        <f t="shared" si="20"/>
        <v>796135.85714286566</v>
      </c>
      <c r="X320" s="2">
        <f t="shared" si="6"/>
        <v>3864.1428571343422</v>
      </c>
      <c r="Y320" s="2">
        <f t="shared" si="7"/>
        <v>68326922.022797495</v>
      </c>
      <c r="Z320" s="2" t="str">
        <f t="shared" si="8"/>
        <v>MEEP</v>
      </c>
      <c r="AA320" s="2">
        <f>IF(Z320="HERE",Y320,AA319+Graph!$G$1*1000)</f>
        <v>143959828.45136851</v>
      </c>
      <c r="AB320" s="2">
        <f t="shared" si="21"/>
        <v>800000</v>
      </c>
      <c r="AC320" s="2">
        <f t="shared" si="9"/>
        <v>66713494.76003027</v>
      </c>
      <c r="AD320" s="3">
        <f t="shared" si="10"/>
        <v>52800000</v>
      </c>
      <c r="AE320" s="2">
        <f>IF(AE318&gt;=52800000,52800000,IF(AB299=Graph!G$1*1000,AE319+Graph!G$1*1000,AC320))</f>
        <v>52800000</v>
      </c>
      <c r="AF320" s="3">
        <f t="shared" si="11"/>
        <v>52800000</v>
      </c>
      <c r="AG320" s="3">
        <f t="shared" si="26"/>
        <v>50160000</v>
      </c>
      <c r="AH320" s="3" t="e">
        <f t="shared" si="3"/>
        <v>#N/A</v>
      </c>
      <c r="AM320" s="6">
        <v>14600000</v>
      </c>
      <c r="AN320" s="6">
        <v>31800000</v>
      </c>
      <c r="AO320" s="6">
        <v>52800000</v>
      </c>
    </row>
    <row r="321" spans="1:41" ht="15.75" customHeight="1" x14ac:dyDescent="0.25">
      <c r="A321" s="1">
        <v>44497</v>
      </c>
      <c r="B321" s="2">
        <f t="shared" si="0"/>
        <v>256</v>
      </c>
      <c r="C321" s="7"/>
      <c r="D321" s="2" t="e">
        <f t="shared" si="12"/>
        <v>#N/A</v>
      </c>
      <c r="E321" s="2" t="e">
        <f t="shared" si="22"/>
        <v>#N/A</v>
      </c>
      <c r="F321" s="2">
        <v>2087432.9936664701</v>
      </c>
      <c r="G321" s="2">
        <f t="shared" si="23"/>
        <v>796135.85714285716</v>
      </c>
      <c r="H321" s="2">
        <f t="shared" si="13"/>
        <v>210814084.9028877</v>
      </c>
      <c r="I321" s="7"/>
      <c r="J321" s="2" t="e">
        <f t="shared" si="14"/>
        <v>#N/A</v>
      </c>
      <c r="K321" s="2" t="e">
        <f t="shared" si="24"/>
        <v>#N/A</v>
      </c>
      <c r="L321" s="2">
        <f t="array" ref="L321">IF(COUNT($C322)=0,IF(COUNT($C321)=1,I321,SUM(L320+LOOKUP(2,1/(ISNUMBER($K$1:$K$194)),$K$1:$K$194))),I321)</f>
        <v>1528850.5714285816</v>
      </c>
      <c r="M321" s="8" t="e">
        <f t="shared" si="27"/>
        <v>#N/A</v>
      </c>
      <c r="N321" s="2" t="e">
        <f t="shared" si="15"/>
        <v>#N/A</v>
      </c>
      <c r="O321" s="2" t="e">
        <f t="shared" si="25"/>
        <v>#N/A</v>
      </c>
      <c r="P321" s="2">
        <v>2084801.9859253764</v>
      </c>
      <c r="Q321" s="2">
        <f>IF(P321&gt;Graph!$G$1*1000,Graph!$G$1*1000,P321)</f>
        <v>800000</v>
      </c>
      <c r="R321" s="2">
        <f t="shared" si="16"/>
        <v>212269459.06854177</v>
      </c>
      <c r="S321" s="2">
        <f t="shared" si="17"/>
        <v>796135.85714286566</v>
      </c>
      <c r="T321" s="2">
        <f t="shared" si="18"/>
        <v>3864.1428571429569</v>
      </c>
      <c r="U321" s="2">
        <f t="shared" si="19"/>
        <v>800000</v>
      </c>
      <c r="V321" s="2">
        <f t="shared" si="28"/>
        <v>143938672.90288699</v>
      </c>
      <c r="W321" s="2">
        <f t="shared" si="20"/>
        <v>796135.85714286566</v>
      </c>
      <c r="X321" s="2">
        <f t="shared" si="6"/>
        <v>3864.1428571343422</v>
      </c>
      <c r="Y321" s="2">
        <f t="shared" si="7"/>
        <v>68330786.165654629</v>
      </c>
      <c r="Z321" s="2" t="str">
        <f t="shared" si="8"/>
        <v>MEEP</v>
      </c>
      <c r="AA321" s="2">
        <f>IF(Z321="HERE",Y321,AA320+Graph!$G$1*1000)</f>
        <v>144759828.45136851</v>
      </c>
      <c r="AB321" s="2">
        <f t="shared" si="21"/>
        <v>800000</v>
      </c>
      <c r="AC321" s="2">
        <f t="shared" si="9"/>
        <v>66713494.76003027</v>
      </c>
      <c r="AD321" s="3">
        <f t="shared" si="10"/>
        <v>52800000</v>
      </c>
      <c r="AE321" s="2">
        <f>IF(AE319&gt;=52800000,52800000,IF(AB300=Graph!G$1*1000,AE320+Graph!G$1*1000,AC321))</f>
        <v>52800000</v>
      </c>
      <c r="AF321" s="3">
        <f t="shared" si="11"/>
        <v>52800000</v>
      </c>
      <c r="AG321" s="3">
        <f t="shared" si="26"/>
        <v>50160000</v>
      </c>
      <c r="AH321" s="3" t="e">
        <f t="shared" si="3"/>
        <v>#N/A</v>
      </c>
      <c r="AM321" s="6">
        <v>14600000</v>
      </c>
      <c r="AN321" s="6">
        <v>31800000</v>
      </c>
      <c r="AO321" s="6">
        <v>52800000</v>
      </c>
    </row>
    <row r="322" spans="1:41" ht="15.75" customHeight="1" x14ac:dyDescent="0.25">
      <c r="A322" s="1">
        <v>44498</v>
      </c>
      <c r="B322" s="2">
        <f t="shared" si="0"/>
        <v>257</v>
      </c>
      <c r="C322" s="7"/>
      <c r="D322" s="2" t="e">
        <f t="shared" si="12"/>
        <v>#N/A</v>
      </c>
      <c r="E322" s="2" t="e">
        <f t="shared" si="22"/>
        <v>#N/A</v>
      </c>
      <c r="F322" s="2">
        <v>2093754.6475018263</v>
      </c>
      <c r="G322" s="2">
        <f t="shared" si="23"/>
        <v>796135.85714285716</v>
      </c>
      <c r="H322" s="2">
        <f t="shared" si="13"/>
        <v>211610220.76003057</v>
      </c>
      <c r="I322" s="7"/>
      <c r="J322" s="2" t="e">
        <f t="shared" si="14"/>
        <v>#N/A</v>
      </c>
      <c r="K322" s="2" t="e">
        <f t="shared" si="24"/>
        <v>#N/A</v>
      </c>
      <c r="L322" s="2">
        <f t="array" ref="L322">IF(COUNT($C323)=0,IF(COUNT($C322)=1,I322,SUM(L321+LOOKUP(2,1/(ISNUMBER($K$1:$K$194)),$K$1:$K$194))),I322)</f>
        <v>1532714.7142857246</v>
      </c>
      <c r="M322" s="8" t="e">
        <f t="shared" si="27"/>
        <v>#N/A</v>
      </c>
      <c r="N322" s="2" t="e">
        <f t="shared" si="15"/>
        <v>#N/A</v>
      </c>
      <c r="O322" s="2" t="e">
        <f t="shared" si="25"/>
        <v>#N/A</v>
      </c>
      <c r="P322" s="2">
        <v>2091101.6361013055</v>
      </c>
      <c r="Q322" s="2">
        <f>IF(P322&gt;Graph!$G$1*1000,Graph!$G$1*1000,P322)</f>
        <v>800000</v>
      </c>
      <c r="R322" s="2">
        <f t="shared" si="16"/>
        <v>213069459.06854177</v>
      </c>
      <c r="S322" s="2">
        <f t="shared" si="17"/>
        <v>796135.85714286566</v>
      </c>
      <c r="T322" s="2">
        <f t="shared" si="18"/>
        <v>3864.1428571429569</v>
      </c>
      <c r="U322" s="2">
        <f t="shared" si="19"/>
        <v>800000</v>
      </c>
      <c r="V322" s="2">
        <f t="shared" si="28"/>
        <v>144734808.76002985</v>
      </c>
      <c r="W322" s="2">
        <f t="shared" si="20"/>
        <v>796135.85714286566</v>
      </c>
      <c r="X322" s="2">
        <f t="shared" si="6"/>
        <v>3864.1428571343422</v>
      </c>
      <c r="Y322" s="2">
        <f t="shared" si="7"/>
        <v>68334650.308511764</v>
      </c>
      <c r="Z322" s="2" t="str">
        <f t="shared" si="8"/>
        <v>MEEP</v>
      </c>
      <c r="AA322" s="2">
        <f>IF(Z322="HERE",Y322,AA321+Graph!$G$1*1000)</f>
        <v>145559828.45136851</v>
      </c>
      <c r="AB322" s="2">
        <f t="shared" si="21"/>
        <v>800000</v>
      </c>
      <c r="AC322" s="2">
        <f t="shared" si="9"/>
        <v>66713494.76003027</v>
      </c>
      <c r="AD322" s="3">
        <f t="shared" si="10"/>
        <v>52800000</v>
      </c>
      <c r="AE322" s="2">
        <f>IF(AE320&gt;=52800000,52800000,IF(AB301=Graph!G$1*1000,AE321+Graph!G$1*1000,AC322))</f>
        <v>52800000</v>
      </c>
      <c r="AF322" s="3">
        <f t="shared" si="11"/>
        <v>52800000</v>
      </c>
      <c r="AG322" s="3">
        <f t="shared" si="26"/>
        <v>50160000</v>
      </c>
      <c r="AH322" s="3" t="e">
        <f t="shared" si="3"/>
        <v>#N/A</v>
      </c>
      <c r="AM322" s="6">
        <v>14600000</v>
      </c>
      <c r="AN322" s="6">
        <v>31800000</v>
      </c>
      <c r="AO322" s="6">
        <v>52800000</v>
      </c>
    </row>
    <row r="323" spans="1:41" ht="15.75" customHeight="1" x14ac:dyDescent="0.25">
      <c r="A323" s="1">
        <v>44499</v>
      </c>
      <c r="B323" s="2">
        <f t="shared" si="0"/>
        <v>258</v>
      </c>
      <c r="C323" s="7"/>
      <c r="D323" s="2" t="e">
        <f t="shared" si="12"/>
        <v>#N/A</v>
      </c>
      <c r="E323" s="2" t="e">
        <f t="shared" si="22"/>
        <v>#N/A</v>
      </c>
      <c r="F323" s="2">
        <v>2100076.3013371229</v>
      </c>
      <c r="G323" s="2">
        <f t="shared" si="23"/>
        <v>796135.85714285716</v>
      </c>
      <c r="H323" s="2">
        <f t="shared" si="13"/>
        <v>212406356.61717343</v>
      </c>
      <c r="I323" s="7"/>
      <c r="J323" s="2" t="e">
        <f t="shared" si="14"/>
        <v>#N/A</v>
      </c>
      <c r="K323" s="2" t="e">
        <f t="shared" si="24"/>
        <v>#N/A</v>
      </c>
      <c r="L323" s="2">
        <f t="array" ref="L323">IF(COUNT($C324)=0,IF(COUNT($C323)=1,I323,SUM(L322+LOOKUP(2,1/(ISNUMBER($K$1:$K$194)),$K$1:$K$194))),I323)</f>
        <v>1536578.8571428675</v>
      </c>
      <c r="M323" s="8" t="e">
        <f t="shared" si="27"/>
        <v>#N/A</v>
      </c>
      <c r="N323" s="2" t="e">
        <f t="shared" si="15"/>
        <v>#N/A</v>
      </c>
      <c r="O323" s="2" t="e">
        <f t="shared" si="25"/>
        <v>#N/A</v>
      </c>
      <c r="P323" s="2">
        <v>2097401.2862772346</v>
      </c>
      <c r="Q323" s="2">
        <f>IF(P323&gt;Graph!$G$1*1000,Graph!$G$1*1000,P323)</f>
        <v>800000</v>
      </c>
      <c r="R323" s="2">
        <f t="shared" si="16"/>
        <v>213869459.06854177</v>
      </c>
      <c r="S323" s="2">
        <f t="shared" si="17"/>
        <v>796135.85714286566</v>
      </c>
      <c r="T323" s="2">
        <f t="shared" si="18"/>
        <v>3864.1428571429569</v>
      </c>
      <c r="U323" s="2">
        <f t="shared" si="19"/>
        <v>800000</v>
      </c>
      <c r="V323" s="2">
        <f t="shared" si="28"/>
        <v>145530944.61717272</v>
      </c>
      <c r="W323" s="2">
        <f t="shared" si="20"/>
        <v>796135.85714286566</v>
      </c>
      <c r="X323" s="2">
        <f t="shared" si="6"/>
        <v>3864.1428571343422</v>
      </c>
      <c r="Y323" s="2">
        <f t="shared" si="7"/>
        <v>68338514.451368898</v>
      </c>
      <c r="Z323" s="2" t="str">
        <f t="shared" si="8"/>
        <v>MEEP</v>
      </c>
      <c r="AA323" s="2">
        <f>IF(Z323="HERE",Y323,AA322+Graph!$G$1*1000)</f>
        <v>146359828.45136851</v>
      </c>
      <c r="AB323" s="2">
        <f t="shared" si="21"/>
        <v>800000</v>
      </c>
      <c r="AC323" s="2">
        <f t="shared" si="9"/>
        <v>66713494.76003027</v>
      </c>
      <c r="AD323" s="3">
        <f t="shared" si="10"/>
        <v>52800000</v>
      </c>
      <c r="AE323" s="2">
        <f>IF(AE321&gt;=52800000,52800000,IF(AB302=Graph!G$1*1000,AE322+Graph!G$1*1000,AC323))</f>
        <v>52800000</v>
      </c>
      <c r="AF323" s="3">
        <f t="shared" si="11"/>
        <v>52800000</v>
      </c>
      <c r="AG323" s="3">
        <f t="shared" si="26"/>
        <v>50160000</v>
      </c>
      <c r="AH323" s="3" t="e">
        <f t="shared" si="3"/>
        <v>#N/A</v>
      </c>
      <c r="AM323" s="6">
        <v>14600000</v>
      </c>
      <c r="AN323" s="6">
        <v>31800000</v>
      </c>
      <c r="AO323" s="6">
        <v>52800000</v>
      </c>
    </row>
    <row r="324" spans="1:41" ht="15.75" customHeight="1" x14ac:dyDescent="0.25">
      <c r="A324" s="1">
        <v>44500</v>
      </c>
      <c r="B324" s="2">
        <f t="shared" si="0"/>
        <v>259</v>
      </c>
      <c r="C324" s="7"/>
      <c r="D324" s="2" t="e">
        <f t="shared" si="12"/>
        <v>#N/A</v>
      </c>
      <c r="E324" s="2" t="e">
        <f t="shared" si="22"/>
        <v>#N/A</v>
      </c>
      <c r="F324" s="2">
        <v>2106397.9551724792</v>
      </c>
      <c r="G324" s="2">
        <f t="shared" si="23"/>
        <v>796135.85714285716</v>
      </c>
      <c r="H324" s="2">
        <f t="shared" si="13"/>
        <v>213202492.4743163</v>
      </c>
      <c r="I324" s="7"/>
      <c r="J324" s="2" t="e">
        <f t="shared" si="14"/>
        <v>#N/A</v>
      </c>
      <c r="K324" s="2" t="e">
        <f t="shared" si="24"/>
        <v>#N/A</v>
      </c>
      <c r="L324" s="2">
        <f t="array" ref="L324">IF(COUNT($C325)=0,IF(COUNT($C324)=1,I324,SUM(L323+LOOKUP(2,1/(ISNUMBER($K$1:$K$194)),$K$1:$K$194))),I324)</f>
        <v>1540443.0000000105</v>
      </c>
      <c r="M324" s="8" t="e">
        <f t="shared" si="27"/>
        <v>#N/A</v>
      </c>
      <c r="N324" s="2" t="e">
        <f t="shared" si="15"/>
        <v>#N/A</v>
      </c>
      <c r="O324" s="2" t="e">
        <f t="shared" si="25"/>
        <v>#N/A</v>
      </c>
      <c r="P324" s="2">
        <v>2103700.9364531636</v>
      </c>
      <c r="Q324" s="2">
        <f>IF(P324&gt;Graph!$G$1*1000,Graph!$G$1*1000,P324)</f>
        <v>800000</v>
      </c>
      <c r="R324" s="2">
        <f t="shared" si="16"/>
        <v>214669459.06854177</v>
      </c>
      <c r="S324" s="2">
        <f t="shared" si="17"/>
        <v>796135.85714286566</v>
      </c>
      <c r="T324" s="2">
        <f t="shared" si="18"/>
        <v>3864.1428571429569</v>
      </c>
      <c r="U324" s="2">
        <f t="shared" si="19"/>
        <v>800000</v>
      </c>
      <c r="V324" s="2">
        <f t="shared" si="28"/>
        <v>146327080.47431558</v>
      </c>
      <c r="W324" s="2">
        <f t="shared" si="20"/>
        <v>796135.85714286566</v>
      </c>
      <c r="X324" s="2">
        <f t="shared" si="6"/>
        <v>3864.1428571343422</v>
      </c>
      <c r="Y324" s="2">
        <f t="shared" si="7"/>
        <v>68342378.594226032</v>
      </c>
      <c r="Z324" s="2" t="str">
        <f t="shared" si="8"/>
        <v>MEEP</v>
      </c>
      <c r="AA324" s="2">
        <f>IF(Z324="HERE",Y324,AA323+Graph!$G$1*1000)</f>
        <v>147159828.45136851</v>
      </c>
      <c r="AB324" s="2">
        <f t="shared" si="21"/>
        <v>800000</v>
      </c>
      <c r="AC324" s="2">
        <f t="shared" si="9"/>
        <v>66713494.76003027</v>
      </c>
      <c r="AD324" s="3">
        <f t="shared" si="10"/>
        <v>52800000</v>
      </c>
      <c r="AE324" s="2">
        <f>IF(AE322&gt;=52800000,52800000,IF(AB303=Graph!G$1*1000,AE323+Graph!G$1*1000,AC324))</f>
        <v>52800000</v>
      </c>
      <c r="AF324" s="3">
        <f t="shared" si="11"/>
        <v>52800000</v>
      </c>
      <c r="AG324" s="3">
        <f t="shared" si="26"/>
        <v>50160000</v>
      </c>
      <c r="AH324" s="3" t="e">
        <f t="shared" si="3"/>
        <v>#N/A</v>
      </c>
      <c r="AM324" s="6">
        <v>14600000</v>
      </c>
      <c r="AN324" s="6">
        <v>31800000</v>
      </c>
      <c r="AO324" s="6">
        <v>52800000</v>
      </c>
    </row>
    <row r="325" spans="1:41" ht="15.75" customHeight="1" x14ac:dyDescent="0.25">
      <c r="A325" s="1">
        <v>44501</v>
      </c>
      <c r="B325" s="2">
        <f t="shared" si="0"/>
        <v>260</v>
      </c>
      <c r="C325" s="7"/>
      <c r="D325" s="2" t="e">
        <f t="shared" si="12"/>
        <v>#N/A</v>
      </c>
      <c r="E325" s="2" t="e">
        <f t="shared" si="22"/>
        <v>#N/A</v>
      </c>
      <c r="F325" s="2">
        <v>2112719.6090077758</v>
      </c>
      <c r="G325" s="2">
        <f t="shared" si="23"/>
        <v>796135.85714285716</v>
      </c>
      <c r="H325" s="2">
        <f t="shared" si="13"/>
        <v>213998628.33145916</v>
      </c>
      <c r="I325" s="7"/>
      <c r="J325" s="2" t="e">
        <f t="shared" si="14"/>
        <v>#N/A</v>
      </c>
      <c r="K325" s="2" t="e">
        <f t="shared" si="24"/>
        <v>#N/A</v>
      </c>
      <c r="L325" s="2">
        <f t="array" ref="L325">IF(COUNT($C326)=0,IF(COUNT($C325)=1,I325,SUM(L324+LOOKUP(2,1/(ISNUMBER($K$1:$K$194)),$K$1:$K$194))),I325)</f>
        <v>1544307.1428571534</v>
      </c>
      <c r="M325" s="8" t="e">
        <f t="shared" si="27"/>
        <v>#N/A</v>
      </c>
      <c r="N325" s="2" t="e">
        <f t="shared" si="15"/>
        <v>#N/A</v>
      </c>
      <c r="O325" s="2" t="e">
        <f t="shared" si="25"/>
        <v>#N/A</v>
      </c>
      <c r="P325" s="2">
        <v>2110000.5866290927</v>
      </c>
      <c r="Q325" s="2">
        <f>IF(P325&gt;Graph!$G$1*1000,Graph!$G$1*1000,P325)</f>
        <v>800000</v>
      </c>
      <c r="R325" s="2">
        <f t="shared" si="16"/>
        <v>215469459.06854177</v>
      </c>
      <c r="S325" s="2">
        <f t="shared" si="17"/>
        <v>796135.85714286566</v>
      </c>
      <c r="T325" s="2">
        <f t="shared" si="18"/>
        <v>3864.1428571429569</v>
      </c>
      <c r="U325" s="2">
        <f t="shared" si="19"/>
        <v>800000</v>
      </c>
      <c r="V325" s="2">
        <f t="shared" si="28"/>
        <v>147123216.33145845</v>
      </c>
      <c r="W325" s="2">
        <f t="shared" si="20"/>
        <v>796135.85714286566</v>
      </c>
      <c r="X325" s="2">
        <f t="shared" si="6"/>
        <v>3864.1428571343422</v>
      </c>
      <c r="Y325" s="2">
        <f t="shared" si="7"/>
        <v>68346242.737083167</v>
      </c>
      <c r="Z325" s="2" t="str">
        <f t="shared" si="8"/>
        <v>MEEP</v>
      </c>
      <c r="AA325" s="2">
        <f>IF(Z325="HERE",Y325,AA324+Graph!$G$1*1000)</f>
        <v>147959828.45136851</v>
      </c>
      <c r="AB325" s="2">
        <f t="shared" si="21"/>
        <v>800000</v>
      </c>
      <c r="AC325" s="2">
        <f t="shared" si="9"/>
        <v>66713494.76003027</v>
      </c>
      <c r="AD325" s="3">
        <f t="shared" si="10"/>
        <v>52800000</v>
      </c>
      <c r="AE325" s="2">
        <f>IF(AE323&gt;=52800000,52800000,IF(AB304=Graph!G$1*1000,AE324+Graph!G$1*1000,AC325))</f>
        <v>52800000</v>
      </c>
      <c r="AF325" s="3">
        <f t="shared" si="11"/>
        <v>52800000</v>
      </c>
      <c r="AG325" s="3">
        <f t="shared" si="26"/>
        <v>50160000</v>
      </c>
      <c r="AH325" s="3" t="e">
        <f t="shared" si="3"/>
        <v>#N/A</v>
      </c>
      <c r="AM325" s="6">
        <v>14600000</v>
      </c>
      <c r="AN325" s="6">
        <v>31800000</v>
      </c>
      <c r="AO325" s="6">
        <v>52800000</v>
      </c>
    </row>
    <row r="326" spans="1:41" ht="15.75" customHeight="1" x14ac:dyDescent="0.25">
      <c r="A326" s="1">
        <v>44502</v>
      </c>
      <c r="B326" s="2">
        <f t="shared" si="0"/>
        <v>261</v>
      </c>
      <c r="C326" s="7"/>
      <c r="D326" s="2" t="e">
        <f t="shared" si="12"/>
        <v>#N/A</v>
      </c>
      <c r="E326" s="2" t="e">
        <f t="shared" si="22"/>
        <v>#N/A</v>
      </c>
      <c r="F326" s="2">
        <v>2119041.262843132</v>
      </c>
      <c r="G326" s="2">
        <f t="shared" si="23"/>
        <v>796135.85714285716</v>
      </c>
      <c r="H326" s="2">
        <f t="shared" si="13"/>
        <v>214794764.18860203</v>
      </c>
      <c r="I326" s="7"/>
      <c r="J326" s="2" t="e">
        <f t="shared" si="14"/>
        <v>#N/A</v>
      </c>
      <c r="K326" s="2" t="e">
        <f t="shared" si="24"/>
        <v>#N/A</v>
      </c>
      <c r="L326" s="2">
        <f t="array" ref="L326">IF(COUNT($C327)=0,IF(COUNT($C326)=1,I326,SUM(L325+LOOKUP(2,1/(ISNUMBER($K$1:$K$194)),$K$1:$K$194))),I326)</f>
        <v>1548171.2857142964</v>
      </c>
      <c r="M326" s="8" t="e">
        <f t="shared" si="27"/>
        <v>#N/A</v>
      </c>
      <c r="N326" s="2" t="e">
        <f t="shared" si="15"/>
        <v>#N/A</v>
      </c>
      <c r="O326" s="2" t="e">
        <f t="shared" si="25"/>
        <v>#N/A</v>
      </c>
      <c r="P326" s="2">
        <v>2116300.2368050218</v>
      </c>
      <c r="Q326" s="2">
        <f>IF(P326&gt;Graph!$G$1*1000,Graph!$G$1*1000,P326)</f>
        <v>800000</v>
      </c>
      <c r="R326" s="2">
        <f t="shared" si="16"/>
        <v>216269459.06854177</v>
      </c>
      <c r="S326" s="2">
        <f t="shared" si="17"/>
        <v>796135.85714286566</v>
      </c>
      <c r="T326" s="2">
        <f t="shared" si="18"/>
        <v>3864.1428571429569</v>
      </c>
      <c r="U326" s="2">
        <f t="shared" si="19"/>
        <v>800000</v>
      </c>
      <c r="V326" s="2">
        <f t="shared" si="28"/>
        <v>147919352.18860132</v>
      </c>
      <c r="W326" s="2">
        <f t="shared" si="20"/>
        <v>796135.85714286566</v>
      </c>
      <c r="X326" s="2">
        <f t="shared" si="6"/>
        <v>3864.1428571343422</v>
      </c>
      <c r="Y326" s="2">
        <f t="shared" si="7"/>
        <v>68350106.879940301</v>
      </c>
      <c r="Z326" s="2" t="str">
        <f t="shared" si="8"/>
        <v>MEEP</v>
      </c>
      <c r="AA326" s="2">
        <f>IF(Z326="HERE",Y326,AA325+Graph!$G$1*1000)</f>
        <v>148759828.45136851</v>
      </c>
      <c r="AB326" s="2">
        <f t="shared" si="21"/>
        <v>800000</v>
      </c>
      <c r="AC326" s="2">
        <f t="shared" si="9"/>
        <v>66713494.76003027</v>
      </c>
      <c r="AD326" s="3">
        <f t="shared" si="10"/>
        <v>52800000</v>
      </c>
      <c r="AE326" s="2">
        <f>IF(AE324&gt;=52800000,52800000,IF(AB305=Graph!G$1*1000,AE325+Graph!G$1*1000,AC326))</f>
        <v>52800000</v>
      </c>
      <c r="AF326" s="3">
        <f t="shared" si="11"/>
        <v>52800000</v>
      </c>
      <c r="AG326" s="3">
        <f t="shared" si="26"/>
        <v>50160000</v>
      </c>
      <c r="AH326" s="3" t="e">
        <f t="shared" si="3"/>
        <v>#N/A</v>
      </c>
      <c r="AM326" s="6">
        <v>14600000</v>
      </c>
      <c r="AN326" s="6">
        <v>31800000</v>
      </c>
      <c r="AO326" s="6">
        <v>52800000</v>
      </c>
    </row>
    <row r="327" spans="1:41" ht="15.75" customHeight="1" x14ac:dyDescent="0.25">
      <c r="A327" s="1">
        <v>44503</v>
      </c>
      <c r="B327" s="2">
        <f t="shared" si="0"/>
        <v>262</v>
      </c>
      <c r="C327" s="7"/>
      <c r="D327" s="2" t="e">
        <f t="shared" si="12"/>
        <v>#N/A</v>
      </c>
      <c r="E327" s="2" t="e">
        <f t="shared" si="22"/>
        <v>#N/A</v>
      </c>
      <c r="F327" s="2">
        <v>2125362.9166784286</v>
      </c>
      <c r="G327" s="2">
        <f t="shared" si="23"/>
        <v>796135.85714285716</v>
      </c>
      <c r="H327" s="2">
        <f t="shared" si="13"/>
        <v>215590900.0457449</v>
      </c>
      <c r="I327" s="7"/>
      <c r="J327" s="2" t="e">
        <f t="shared" si="14"/>
        <v>#N/A</v>
      </c>
      <c r="K327" s="2" t="e">
        <f t="shared" si="24"/>
        <v>#N/A</v>
      </c>
      <c r="L327" s="2">
        <f t="array" ref="L327">IF(COUNT($C328)=0,IF(COUNT($C327)=1,I327,SUM(L326+LOOKUP(2,1/(ISNUMBER($K$1:$K$194)),$K$1:$K$194))),I327)</f>
        <v>1552035.4285714393</v>
      </c>
      <c r="M327" s="8" t="e">
        <f t="shared" si="27"/>
        <v>#N/A</v>
      </c>
      <c r="N327" s="2" t="e">
        <f t="shared" si="15"/>
        <v>#N/A</v>
      </c>
      <c r="O327" s="2" t="e">
        <f t="shared" si="25"/>
        <v>#N/A</v>
      </c>
      <c r="P327" s="2">
        <v>2122599.8869809508</v>
      </c>
      <c r="Q327" s="2">
        <f>IF(P327&gt;Graph!$G$1*1000,Graph!$G$1*1000,P327)</f>
        <v>800000</v>
      </c>
      <c r="R327" s="2">
        <f t="shared" si="16"/>
        <v>217069459.06854177</v>
      </c>
      <c r="S327" s="2">
        <f t="shared" si="17"/>
        <v>796135.85714286566</v>
      </c>
      <c r="T327" s="2">
        <f t="shared" si="18"/>
        <v>3864.1428571429569</v>
      </c>
      <c r="U327" s="2">
        <f t="shared" si="19"/>
        <v>800000</v>
      </c>
      <c r="V327" s="2">
        <f t="shared" si="28"/>
        <v>148715488.04574418</v>
      </c>
      <c r="W327" s="2">
        <f t="shared" si="20"/>
        <v>796135.85714286566</v>
      </c>
      <c r="X327" s="2">
        <f t="shared" si="6"/>
        <v>3864.1428571343422</v>
      </c>
      <c r="Y327" s="2">
        <f t="shared" si="7"/>
        <v>68353971.022797436</v>
      </c>
      <c r="Z327" s="2" t="str">
        <f t="shared" si="8"/>
        <v>MEEP</v>
      </c>
      <c r="AA327" s="2">
        <f>IF(Z327="HERE",Y327,AA326+Graph!$G$1*1000)</f>
        <v>149559828.45136851</v>
      </c>
      <c r="AB327" s="2">
        <f t="shared" si="21"/>
        <v>800000</v>
      </c>
      <c r="AC327" s="2">
        <f t="shared" si="9"/>
        <v>66713494.76003027</v>
      </c>
      <c r="AD327" s="3">
        <f t="shared" si="10"/>
        <v>52800000</v>
      </c>
      <c r="AE327" s="2">
        <f>IF(AE325&gt;=52800000,52800000,IF(AB306=Graph!G$1*1000,AE326+Graph!G$1*1000,AC327))</f>
        <v>52800000</v>
      </c>
      <c r="AF327" s="3">
        <f t="shared" si="11"/>
        <v>52800000</v>
      </c>
      <c r="AG327" s="3">
        <f t="shared" si="26"/>
        <v>50160000</v>
      </c>
      <c r="AH327" s="3" t="e">
        <f t="shared" si="3"/>
        <v>#N/A</v>
      </c>
      <c r="AM327" s="6">
        <v>14600000</v>
      </c>
      <c r="AN327" s="6">
        <v>31800000</v>
      </c>
      <c r="AO327" s="6">
        <v>52800000</v>
      </c>
    </row>
    <row r="328" spans="1:41" ht="15.75" customHeight="1" x14ac:dyDescent="0.25">
      <c r="A328" s="1">
        <v>44504</v>
      </c>
      <c r="B328" s="2">
        <f t="shared" si="0"/>
        <v>263</v>
      </c>
      <c r="C328" s="7"/>
      <c r="D328" s="2" t="e">
        <f t="shared" si="12"/>
        <v>#N/A</v>
      </c>
      <c r="E328" s="2" t="e">
        <f t="shared" si="22"/>
        <v>#N/A</v>
      </c>
      <c r="F328" s="2">
        <v>2131684.5705137849</v>
      </c>
      <c r="G328" s="2">
        <f t="shared" si="23"/>
        <v>796135.85714285716</v>
      </c>
      <c r="H328" s="2">
        <f t="shared" si="13"/>
        <v>216387035.90288776</v>
      </c>
      <c r="I328" s="7"/>
      <c r="J328" s="2" t="e">
        <f t="shared" si="14"/>
        <v>#N/A</v>
      </c>
      <c r="K328" s="2" t="e">
        <f t="shared" si="24"/>
        <v>#N/A</v>
      </c>
      <c r="L328" s="2">
        <f t="array" ref="L328">IF(COUNT($C329)=0,IF(COUNT($C328)=1,I328,SUM(L327+LOOKUP(2,1/(ISNUMBER($K$1:$K$194)),$K$1:$K$194))),I328)</f>
        <v>1555899.5714285823</v>
      </c>
      <c r="M328" s="8" t="e">
        <f t="shared" si="27"/>
        <v>#N/A</v>
      </c>
      <c r="N328" s="2" t="e">
        <f t="shared" si="15"/>
        <v>#N/A</v>
      </c>
      <c r="O328" s="2" t="e">
        <f t="shared" si="25"/>
        <v>#N/A</v>
      </c>
      <c r="P328" s="2">
        <v>2128899.5371568799</v>
      </c>
      <c r="Q328" s="2">
        <f>IF(P328&gt;Graph!$G$1*1000,Graph!$G$1*1000,P328)</f>
        <v>800000</v>
      </c>
      <c r="R328" s="2">
        <f t="shared" si="16"/>
        <v>217869459.06854177</v>
      </c>
      <c r="S328" s="2">
        <f t="shared" si="17"/>
        <v>796135.85714286566</v>
      </c>
      <c r="T328" s="2">
        <f t="shared" si="18"/>
        <v>3864.1428571429569</v>
      </c>
      <c r="U328" s="2">
        <f t="shared" si="19"/>
        <v>800000</v>
      </c>
      <c r="V328" s="2">
        <f t="shared" si="28"/>
        <v>149511623.90288705</v>
      </c>
      <c r="W328" s="2">
        <f t="shared" si="20"/>
        <v>796135.85714286566</v>
      </c>
      <c r="X328" s="2">
        <f t="shared" si="6"/>
        <v>3864.1428571343422</v>
      </c>
      <c r="Y328" s="2">
        <f t="shared" si="7"/>
        <v>68357835.16565457</v>
      </c>
      <c r="Z328" s="2" t="str">
        <f t="shared" si="8"/>
        <v>MEEP</v>
      </c>
      <c r="AA328" s="2">
        <f>IF(Z328="HERE",Y328,AA327+Graph!$G$1*1000)</f>
        <v>150359828.45136851</v>
      </c>
      <c r="AB328" s="2">
        <f t="shared" si="21"/>
        <v>800000</v>
      </c>
      <c r="AC328" s="2">
        <f t="shared" si="9"/>
        <v>66713494.76003027</v>
      </c>
      <c r="AD328" s="3">
        <f t="shared" si="10"/>
        <v>52800000</v>
      </c>
      <c r="AE328" s="2">
        <f>IF(AE326&gt;=52800000,52800000,IF(AB307=Graph!G$1*1000,AE327+Graph!G$1*1000,AC328))</f>
        <v>52800000</v>
      </c>
      <c r="AF328" s="3">
        <f t="shared" si="11"/>
        <v>52800000</v>
      </c>
      <c r="AG328" s="3">
        <f t="shared" si="26"/>
        <v>50160000</v>
      </c>
      <c r="AH328" s="3" t="e">
        <f t="shared" si="3"/>
        <v>#N/A</v>
      </c>
      <c r="AM328" s="6">
        <v>14600000</v>
      </c>
      <c r="AN328" s="6">
        <v>31800000</v>
      </c>
      <c r="AO328" s="6">
        <v>52800000</v>
      </c>
    </row>
    <row r="329" spans="1:41" ht="15.75" customHeight="1" x14ac:dyDescent="0.25">
      <c r="A329" s="1">
        <v>44505</v>
      </c>
      <c r="B329" s="2">
        <f t="shared" si="0"/>
        <v>264</v>
      </c>
      <c r="C329" s="7"/>
      <c r="D329" s="2" t="e">
        <f t="shared" si="12"/>
        <v>#N/A</v>
      </c>
      <c r="E329" s="2" t="e">
        <f t="shared" si="22"/>
        <v>#N/A</v>
      </c>
      <c r="F329" s="2">
        <v>2138006.2243490815</v>
      </c>
      <c r="G329" s="2">
        <f t="shared" si="23"/>
        <v>796135.85714285716</v>
      </c>
      <c r="H329" s="2">
        <f t="shared" si="13"/>
        <v>217183171.76003063</v>
      </c>
      <c r="I329" s="7"/>
      <c r="J329" s="2" t="e">
        <f t="shared" si="14"/>
        <v>#N/A</v>
      </c>
      <c r="K329" s="2" t="e">
        <f t="shared" si="24"/>
        <v>#N/A</v>
      </c>
      <c r="L329" s="2">
        <f t="array" ref="L329">IF(COUNT($C330)=0,IF(COUNT($C329)=1,I329,SUM(L328+LOOKUP(2,1/(ISNUMBER($K$1:$K$194)),$K$1:$K$194))),I329)</f>
        <v>1559763.7142857253</v>
      </c>
      <c r="M329" s="8" t="e">
        <f t="shared" si="27"/>
        <v>#N/A</v>
      </c>
      <c r="N329" s="2" t="e">
        <f t="shared" si="15"/>
        <v>#N/A</v>
      </c>
      <c r="O329" s="2" t="e">
        <f t="shared" si="25"/>
        <v>#N/A</v>
      </c>
      <c r="P329" s="2">
        <v>2135199.187332809</v>
      </c>
      <c r="Q329" s="2">
        <f>IF(P329&gt;Graph!$G$1*1000,Graph!$G$1*1000,P329)</f>
        <v>800000</v>
      </c>
      <c r="R329" s="2">
        <f t="shared" si="16"/>
        <v>218669459.06854177</v>
      </c>
      <c r="S329" s="2">
        <f t="shared" si="17"/>
        <v>796135.85714286566</v>
      </c>
      <c r="T329" s="2">
        <f t="shared" si="18"/>
        <v>3864.1428571429569</v>
      </c>
      <c r="U329" s="2">
        <f t="shared" si="19"/>
        <v>800000</v>
      </c>
      <c r="V329" s="2">
        <f t="shared" si="28"/>
        <v>150307759.76002991</v>
      </c>
      <c r="W329" s="2">
        <f t="shared" si="20"/>
        <v>796135.85714286566</v>
      </c>
      <c r="X329" s="2">
        <f t="shared" si="6"/>
        <v>3864.1428571343422</v>
      </c>
      <c r="Y329" s="2">
        <f t="shared" si="7"/>
        <v>68361699.308511704</v>
      </c>
      <c r="Z329" s="2" t="str">
        <f t="shared" si="8"/>
        <v>MEEP</v>
      </c>
      <c r="AA329" s="2">
        <f>IF(Z329="HERE",Y329,AA328+Graph!$G$1*1000)</f>
        <v>151159828.45136851</v>
      </c>
      <c r="AB329" s="2">
        <f t="shared" si="21"/>
        <v>800000</v>
      </c>
      <c r="AC329" s="2">
        <f t="shared" si="9"/>
        <v>66713494.76003027</v>
      </c>
      <c r="AD329" s="3">
        <f t="shared" si="10"/>
        <v>52800000</v>
      </c>
      <c r="AE329" s="2">
        <f>IF(AE327&gt;=52800000,52800000,IF(AB308=Graph!G$1*1000,AE328+Graph!G$1*1000,AC329))</f>
        <v>52800000</v>
      </c>
      <c r="AF329" s="3">
        <f t="shared" si="11"/>
        <v>52800000</v>
      </c>
      <c r="AG329" s="3">
        <f t="shared" si="26"/>
        <v>50160000</v>
      </c>
      <c r="AH329" s="3" t="e">
        <f t="shared" si="3"/>
        <v>#N/A</v>
      </c>
      <c r="AM329" s="6">
        <v>14600000</v>
      </c>
      <c r="AN329" s="6">
        <v>31800000</v>
      </c>
      <c r="AO329" s="6">
        <v>52800000</v>
      </c>
    </row>
    <row r="330" spans="1:41" ht="15.75" customHeight="1" x14ac:dyDescent="0.25">
      <c r="A330" s="1">
        <v>44506</v>
      </c>
      <c r="B330" s="2">
        <f t="shared" si="0"/>
        <v>265</v>
      </c>
      <c r="C330" s="7"/>
      <c r="D330" s="2" t="e">
        <f t="shared" si="12"/>
        <v>#N/A</v>
      </c>
      <c r="E330" s="2" t="e">
        <f t="shared" si="22"/>
        <v>#N/A</v>
      </c>
      <c r="F330" s="2">
        <v>2144327.8781844378</v>
      </c>
      <c r="G330" s="2">
        <f t="shared" si="23"/>
        <v>796135.85714285716</v>
      </c>
      <c r="H330" s="2">
        <f t="shared" si="13"/>
        <v>217979307.61717349</v>
      </c>
      <c r="I330" s="7"/>
      <c r="J330" s="2" t="e">
        <f t="shared" si="14"/>
        <v>#N/A</v>
      </c>
      <c r="K330" s="2" t="e">
        <f t="shared" si="24"/>
        <v>#N/A</v>
      </c>
      <c r="L330" s="2">
        <f t="array" ref="L330">IF(COUNT($C331)=0,IF(COUNT($C330)=1,I330,SUM(L329+LOOKUP(2,1/(ISNUMBER($K$1:$K$194)),$K$1:$K$194))),I330)</f>
        <v>1563627.8571428682</v>
      </c>
      <c r="M330" s="8" t="e">
        <f t="shared" si="27"/>
        <v>#N/A</v>
      </c>
      <c r="N330" s="2" t="e">
        <f t="shared" si="15"/>
        <v>#N/A</v>
      </c>
      <c r="O330" s="2" t="e">
        <f t="shared" si="25"/>
        <v>#N/A</v>
      </c>
      <c r="P330" s="2">
        <v>2141498.837508738</v>
      </c>
      <c r="Q330" s="2">
        <f>IF(P330&gt;Graph!$G$1*1000,Graph!$G$1*1000,P330)</f>
        <v>800000</v>
      </c>
      <c r="R330" s="2">
        <f t="shared" si="16"/>
        <v>219469459.06854177</v>
      </c>
      <c r="S330" s="2">
        <f t="shared" si="17"/>
        <v>796135.85714286566</v>
      </c>
      <c r="T330" s="2">
        <f t="shared" si="18"/>
        <v>3864.1428571429569</v>
      </c>
      <c r="U330" s="2">
        <f t="shared" si="19"/>
        <v>800000</v>
      </c>
      <c r="V330" s="2">
        <f t="shared" si="28"/>
        <v>151103895.61717278</v>
      </c>
      <c r="W330" s="2">
        <f t="shared" si="20"/>
        <v>796135.85714286566</v>
      </c>
      <c r="X330" s="2">
        <f t="shared" si="6"/>
        <v>3864.1428571343422</v>
      </c>
      <c r="Y330" s="2">
        <f t="shared" si="7"/>
        <v>68365563.451368839</v>
      </c>
      <c r="Z330" s="2" t="str">
        <f t="shared" si="8"/>
        <v>MEEP</v>
      </c>
      <c r="AA330" s="2">
        <f>IF(Z330="HERE",Y330,AA329+Graph!$G$1*1000)</f>
        <v>151959828.45136851</v>
      </c>
      <c r="AB330" s="2">
        <f t="shared" si="21"/>
        <v>800000</v>
      </c>
      <c r="AC330" s="2">
        <f t="shared" si="9"/>
        <v>66713494.76003027</v>
      </c>
      <c r="AD330" s="3">
        <f t="shared" si="10"/>
        <v>52800000</v>
      </c>
      <c r="AE330" s="2">
        <f>IF(AE328&gt;=52800000,52800000,IF(AB309=Graph!G$1*1000,AE329+Graph!G$1*1000,AC330))</f>
        <v>52800000</v>
      </c>
      <c r="AF330" s="3">
        <f t="shared" si="11"/>
        <v>52800000</v>
      </c>
      <c r="AG330" s="3">
        <f t="shared" si="26"/>
        <v>50160000</v>
      </c>
      <c r="AH330" s="3" t="e">
        <f t="shared" si="3"/>
        <v>#N/A</v>
      </c>
      <c r="AM330" s="6">
        <v>14600000</v>
      </c>
      <c r="AN330" s="6">
        <v>31800000</v>
      </c>
      <c r="AO330" s="6">
        <v>52800000</v>
      </c>
    </row>
    <row r="331" spans="1:41" ht="15.75" customHeight="1" x14ac:dyDescent="0.25">
      <c r="A331" s="1">
        <v>44507</v>
      </c>
      <c r="B331" s="2">
        <f t="shared" si="0"/>
        <v>266</v>
      </c>
      <c r="C331" s="7"/>
      <c r="D331" s="2" t="e">
        <f t="shared" si="12"/>
        <v>#N/A</v>
      </c>
      <c r="E331" s="2" t="e">
        <f t="shared" si="22"/>
        <v>#N/A</v>
      </c>
      <c r="F331" s="2">
        <v>2150649.5320197344</v>
      </c>
      <c r="G331" s="2">
        <f t="shared" si="23"/>
        <v>796135.85714285716</v>
      </c>
      <c r="H331" s="2">
        <f t="shared" si="13"/>
        <v>218775443.47431636</v>
      </c>
      <c r="I331" s="7"/>
      <c r="J331" s="2" t="e">
        <f t="shared" si="14"/>
        <v>#N/A</v>
      </c>
      <c r="K331" s="2" t="e">
        <f t="shared" si="24"/>
        <v>#N/A</v>
      </c>
      <c r="L331" s="2">
        <f t="array" ref="L331">IF(COUNT($C332)=0,IF(COUNT($C331)=1,I331,SUM(L330+LOOKUP(2,1/(ISNUMBER($K$1:$K$194)),$K$1:$K$194))),I331)</f>
        <v>1567492.0000000112</v>
      </c>
      <c r="M331" s="8" t="e">
        <f t="shared" si="27"/>
        <v>#N/A</v>
      </c>
      <c r="N331" s="2" t="e">
        <f t="shared" si="15"/>
        <v>#N/A</v>
      </c>
      <c r="O331" s="2" t="e">
        <f t="shared" si="25"/>
        <v>#N/A</v>
      </c>
      <c r="P331" s="2">
        <v>2147798.4876847267</v>
      </c>
      <c r="Q331" s="2">
        <f>IF(P331&gt;Graph!$G$1*1000,Graph!$G$1*1000,P331)</f>
        <v>800000</v>
      </c>
      <c r="R331" s="2">
        <f t="shared" si="16"/>
        <v>220269459.06854177</v>
      </c>
      <c r="S331" s="2">
        <f t="shared" si="17"/>
        <v>796135.85714286566</v>
      </c>
      <c r="T331" s="2">
        <f t="shared" si="18"/>
        <v>3864.1428571429569</v>
      </c>
      <c r="U331" s="2">
        <f t="shared" si="19"/>
        <v>800000</v>
      </c>
      <c r="V331" s="2">
        <f t="shared" si="28"/>
        <v>151900031.47431564</v>
      </c>
      <c r="W331" s="2">
        <f t="shared" si="20"/>
        <v>796135.85714286566</v>
      </c>
      <c r="X331" s="2">
        <f t="shared" si="6"/>
        <v>3864.1428571343422</v>
      </c>
      <c r="Y331" s="2">
        <f t="shared" si="7"/>
        <v>68369427.594225973</v>
      </c>
      <c r="Z331" s="2" t="str">
        <f t="shared" si="8"/>
        <v>MEEP</v>
      </c>
      <c r="AA331" s="2">
        <f>IF(Z331="HERE",Y331,AA330+Graph!$G$1*1000)</f>
        <v>152759828.45136851</v>
      </c>
      <c r="AB331" s="2">
        <f t="shared" si="21"/>
        <v>800000</v>
      </c>
      <c r="AC331" s="2">
        <f t="shared" si="9"/>
        <v>66713494.76003027</v>
      </c>
      <c r="AD331" s="3">
        <f t="shared" si="10"/>
        <v>52800000</v>
      </c>
      <c r="AE331" s="2">
        <f>IF(AE329&gt;=52800000,52800000,IF(AB310=Graph!G$1*1000,AE330+Graph!G$1*1000,AC331))</f>
        <v>52800000</v>
      </c>
      <c r="AF331" s="3">
        <f t="shared" si="11"/>
        <v>52800000</v>
      </c>
      <c r="AG331" s="3">
        <f t="shared" si="26"/>
        <v>50160000</v>
      </c>
      <c r="AH331" s="3" t="e">
        <f t="shared" si="3"/>
        <v>#N/A</v>
      </c>
      <c r="AM331" s="6">
        <v>14600000</v>
      </c>
      <c r="AN331" s="6">
        <v>31800000</v>
      </c>
      <c r="AO331" s="6">
        <v>52800000</v>
      </c>
    </row>
    <row r="332" spans="1:41" ht="15.75" customHeight="1" x14ac:dyDescent="0.25">
      <c r="A332" s="1">
        <v>44508</v>
      </c>
      <c r="B332" s="2">
        <f t="shared" si="0"/>
        <v>267</v>
      </c>
      <c r="C332" s="7"/>
      <c r="D332" s="2" t="e">
        <f t="shared" si="12"/>
        <v>#N/A</v>
      </c>
      <c r="E332" s="2" t="e">
        <f t="shared" si="22"/>
        <v>#N/A</v>
      </c>
      <c r="F332" s="2">
        <v>2156971.1858550906</v>
      </c>
      <c r="G332" s="2">
        <f t="shared" si="23"/>
        <v>796135.85714285716</v>
      </c>
      <c r="H332" s="2">
        <f t="shared" si="13"/>
        <v>219571579.33145922</v>
      </c>
      <c r="I332" s="7"/>
      <c r="J332" s="2" t="e">
        <f t="shared" si="14"/>
        <v>#N/A</v>
      </c>
      <c r="K332" s="2" t="e">
        <f t="shared" si="24"/>
        <v>#N/A</v>
      </c>
      <c r="L332" s="2">
        <f t="array" ref="L332">IF(COUNT($C333)=0,IF(COUNT($C332)=1,I332,SUM(L331+LOOKUP(2,1/(ISNUMBER($K$1:$K$194)),$K$1:$K$194))),I332)</f>
        <v>1571356.1428571541</v>
      </c>
      <c r="M332" s="8" t="e">
        <f t="shared" si="27"/>
        <v>#N/A</v>
      </c>
      <c r="N332" s="2" t="e">
        <f t="shared" si="15"/>
        <v>#N/A</v>
      </c>
      <c r="O332" s="2" t="e">
        <f t="shared" si="25"/>
        <v>#N/A</v>
      </c>
      <c r="P332" s="2">
        <v>2154098.1378606558</v>
      </c>
      <c r="Q332" s="2">
        <f>IF(P332&gt;Graph!$G$1*1000,Graph!$G$1*1000,P332)</f>
        <v>800000</v>
      </c>
      <c r="R332" s="2">
        <f t="shared" si="16"/>
        <v>221069459.06854177</v>
      </c>
      <c r="S332" s="2">
        <f t="shared" si="17"/>
        <v>796135.85714286566</v>
      </c>
      <c r="T332" s="2">
        <f t="shared" si="18"/>
        <v>3864.1428571429569</v>
      </c>
      <c r="U332" s="2">
        <f t="shared" si="19"/>
        <v>800000</v>
      </c>
      <c r="V332" s="2">
        <f t="shared" si="28"/>
        <v>152696167.33145851</v>
      </c>
      <c r="W332" s="2">
        <f t="shared" si="20"/>
        <v>796135.85714286566</v>
      </c>
      <c r="X332" s="2">
        <f t="shared" si="6"/>
        <v>3864.1428571343422</v>
      </c>
      <c r="Y332" s="2">
        <f t="shared" si="7"/>
        <v>68373291.737083107</v>
      </c>
      <c r="Z332" s="2" t="str">
        <f t="shared" si="8"/>
        <v>MEEP</v>
      </c>
      <c r="AA332" s="2">
        <f>IF(Z332="HERE",Y332,AA331+Graph!$G$1*1000)</f>
        <v>153559828.45136851</v>
      </c>
      <c r="AB332" s="2">
        <f t="shared" si="21"/>
        <v>800000</v>
      </c>
      <c r="AC332" s="2">
        <f t="shared" si="9"/>
        <v>66713494.76003027</v>
      </c>
      <c r="AD332" s="3">
        <f t="shared" si="10"/>
        <v>52800000</v>
      </c>
      <c r="AE332" s="2">
        <f>IF(AE330&gt;=52800000,52800000,IF(AB311=Graph!G$1*1000,AE331+Graph!G$1*1000,AC332))</f>
        <v>52800000</v>
      </c>
      <c r="AF332" s="3">
        <f t="shared" si="11"/>
        <v>52800000</v>
      </c>
      <c r="AG332" s="3">
        <f t="shared" si="26"/>
        <v>50160000</v>
      </c>
      <c r="AH332" s="3" t="e">
        <f t="shared" si="3"/>
        <v>#N/A</v>
      </c>
      <c r="AM332" s="6">
        <v>14600000</v>
      </c>
      <c r="AN332" s="6">
        <v>31800000</v>
      </c>
      <c r="AO332" s="6">
        <v>52800000</v>
      </c>
    </row>
    <row r="333" spans="1:41" ht="15.75" customHeight="1" x14ac:dyDescent="0.25">
      <c r="A333" s="1">
        <v>44509</v>
      </c>
      <c r="B333" s="2">
        <f t="shared" si="0"/>
        <v>268</v>
      </c>
      <c r="C333" s="7"/>
      <c r="D333" s="2" t="e">
        <f t="shared" si="12"/>
        <v>#N/A</v>
      </c>
      <c r="E333" s="2" t="e">
        <f t="shared" si="22"/>
        <v>#N/A</v>
      </c>
      <c r="F333" s="2">
        <v>2163292.8396903872</v>
      </c>
      <c r="G333" s="2">
        <f t="shared" si="23"/>
        <v>796135.85714285716</v>
      </c>
      <c r="H333" s="2">
        <f t="shared" si="13"/>
        <v>220367715.18860209</v>
      </c>
      <c r="I333" s="7"/>
      <c r="J333" s="2" t="e">
        <f t="shared" si="14"/>
        <v>#N/A</v>
      </c>
      <c r="K333" s="2" t="e">
        <f t="shared" si="24"/>
        <v>#N/A</v>
      </c>
      <c r="L333" s="2">
        <f t="array" ref="L333">IF(COUNT($C334)=0,IF(COUNT($C333)=1,I333,SUM(L332+LOOKUP(2,1/(ISNUMBER($K$1:$K$194)),$K$1:$K$194))),I333)</f>
        <v>1575220.2857142971</v>
      </c>
      <c r="M333" s="8" t="e">
        <f t="shared" si="27"/>
        <v>#N/A</v>
      </c>
      <c r="N333" s="2" t="e">
        <f t="shared" si="15"/>
        <v>#N/A</v>
      </c>
      <c r="O333" s="2" t="e">
        <f t="shared" si="25"/>
        <v>#N/A</v>
      </c>
      <c r="P333" s="2">
        <v>2160397.7880365849</v>
      </c>
      <c r="Q333" s="2">
        <f>IF(P333&gt;Graph!$G$1*1000,Graph!$G$1*1000,P333)</f>
        <v>800000</v>
      </c>
      <c r="R333" s="2">
        <f t="shared" si="16"/>
        <v>221869459.06854177</v>
      </c>
      <c r="S333" s="2">
        <f t="shared" si="17"/>
        <v>796135.85714286566</v>
      </c>
      <c r="T333" s="2">
        <f t="shared" si="18"/>
        <v>3864.1428571429569</v>
      </c>
      <c r="U333" s="2">
        <f t="shared" si="19"/>
        <v>800000</v>
      </c>
      <c r="V333" s="2">
        <f t="shared" si="28"/>
        <v>153492303.18860137</v>
      </c>
      <c r="W333" s="2">
        <f t="shared" si="20"/>
        <v>796135.85714286566</v>
      </c>
      <c r="X333" s="2">
        <f t="shared" si="6"/>
        <v>3864.1428571343422</v>
      </c>
      <c r="Y333" s="2">
        <f t="shared" si="7"/>
        <v>68377155.879940242</v>
      </c>
      <c r="Z333" s="2" t="str">
        <f t="shared" si="8"/>
        <v>MEEP</v>
      </c>
      <c r="AA333" s="2">
        <f>IF(Z333="HERE",Y333,AA332+Graph!$G$1*1000)</f>
        <v>154359828.45136851</v>
      </c>
      <c r="AB333" s="2">
        <f t="shared" si="21"/>
        <v>800000</v>
      </c>
      <c r="AC333" s="2">
        <f t="shared" si="9"/>
        <v>66713494.76003027</v>
      </c>
      <c r="AD333" s="3">
        <f t="shared" si="10"/>
        <v>52800000</v>
      </c>
      <c r="AE333" s="2">
        <f>IF(AE331&gt;=52800000,52800000,IF(AB312=Graph!G$1*1000,AE332+Graph!G$1*1000,AC333))</f>
        <v>52800000</v>
      </c>
      <c r="AF333" s="3">
        <f t="shared" si="11"/>
        <v>52800000</v>
      </c>
      <c r="AG333" s="3">
        <f t="shared" si="26"/>
        <v>50160000</v>
      </c>
      <c r="AH333" s="3" t="e">
        <f t="shared" si="3"/>
        <v>#N/A</v>
      </c>
      <c r="AM333" s="6">
        <v>14600000</v>
      </c>
      <c r="AN333" s="6">
        <v>31800000</v>
      </c>
      <c r="AO333" s="6">
        <v>52800000</v>
      </c>
    </row>
    <row r="334" spans="1:41" ht="15.75" customHeight="1" x14ac:dyDescent="0.25">
      <c r="A334" s="1">
        <v>44510</v>
      </c>
      <c r="B334" s="2">
        <f t="shared" si="0"/>
        <v>269</v>
      </c>
      <c r="C334" s="7"/>
      <c r="D334" s="2" t="e">
        <f t="shared" si="12"/>
        <v>#N/A</v>
      </c>
      <c r="E334" s="2" t="e">
        <f t="shared" si="22"/>
        <v>#N/A</v>
      </c>
      <c r="F334" s="2">
        <v>2169614.4935257435</v>
      </c>
      <c r="G334" s="2">
        <f t="shared" si="23"/>
        <v>796135.85714285716</v>
      </c>
      <c r="H334" s="2">
        <f t="shared" si="13"/>
        <v>221163851.04574496</v>
      </c>
      <c r="I334" s="7"/>
      <c r="J334" s="2" t="e">
        <f t="shared" si="14"/>
        <v>#N/A</v>
      </c>
      <c r="K334" s="2" t="e">
        <f t="shared" si="24"/>
        <v>#N/A</v>
      </c>
      <c r="L334" s="2">
        <f t="array" ref="L334">IF(COUNT($C335)=0,IF(COUNT($C334)=1,I334,SUM(L333+LOOKUP(2,1/(ISNUMBER($K$1:$K$194)),$K$1:$K$194))),I334)</f>
        <v>1579084.42857144</v>
      </c>
      <c r="M334" s="8" t="e">
        <f t="shared" si="27"/>
        <v>#N/A</v>
      </c>
      <c r="N334" s="2" t="e">
        <f t="shared" si="15"/>
        <v>#N/A</v>
      </c>
      <c r="O334" s="2" t="e">
        <f t="shared" si="25"/>
        <v>#N/A</v>
      </c>
      <c r="P334" s="2">
        <v>2166697.4382125139</v>
      </c>
      <c r="Q334" s="2">
        <f>IF(P334&gt;Graph!$G$1*1000,Graph!$G$1*1000,P334)</f>
        <v>800000</v>
      </c>
      <c r="R334" s="2">
        <f t="shared" si="16"/>
        <v>222669459.06854177</v>
      </c>
      <c r="S334" s="2">
        <f t="shared" si="17"/>
        <v>796135.85714286566</v>
      </c>
      <c r="T334" s="2">
        <f t="shared" si="18"/>
        <v>3864.1428571429569</v>
      </c>
      <c r="U334" s="2">
        <f t="shared" si="19"/>
        <v>800000</v>
      </c>
      <c r="V334" s="2">
        <f t="shared" si="28"/>
        <v>154288439.04574424</v>
      </c>
      <c r="W334" s="2">
        <f t="shared" si="20"/>
        <v>796135.85714286566</v>
      </c>
      <c r="X334" s="2">
        <f t="shared" si="6"/>
        <v>3864.1428571343422</v>
      </c>
      <c r="Y334" s="2">
        <f t="shared" si="7"/>
        <v>68381020.022797376</v>
      </c>
      <c r="Z334" s="2" t="str">
        <f t="shared" si="8"/>
        <v>MEEP</v>
      </c>
      <c r="AA334" s="2">
        <f>IF(Z334="HERE",Y334,AA333+Graph!$G$1*1000)</f>
        <v>155159828.45136851</v>
      </c>
      <c r="AB334" s="2">
        <f t="shared" si="21"/>
        <v>800000</v>
      </c>
      <c r="AC334" s="2">
        <f t="shared" si="9"/>
        <v>66713494.76003027</v>
      </c>
      <c r="AD334" s="3">
        <f t="shared" si="10"/>
        <v>52800000</v>
      </c>
      <c r="AE334" s="2">
        <f>IF(AE332&gt;=52800000,52800000,IF(AB313=Graph!G$1*1000,AE333+Graph!G$1*1000,AC334))</f>
        <v>52800000</v>
      </c>
      <c r="AF334" s="3">
        <f t="shared" si="11"/>
        <v>52800000</v>
      </c>
      <c r="AG334" s="3">
        <f t="shared" si="26"/>
        <v>50160000</v>
      </c>
      <c r="AH334" s="3" t="e">
        <f t="shared" si="3"/>
        <v>#N/A</v>
      </c>
      <c r="AM334" s="6">
        <v>14600000</v>
      </c>
      <c r="AN334" s="6">
        <v>31800000</v>
      </c>
      <c r="AO334" s="6">
        <v>52800000</v>
      </c>
    </row>
    <row r="335" spans="1:41" ht="15.75" customHeight="1" x14ac:dyDescent="0.25">
      <c r="A335" s="1">
        <v>44511</v>
      </c>
      <c r="B335" s="2">
        <f t="shared" si="0"/>
        <v>270</v>
      </c>
      <c r="C335" s="7"/>
      <c r="D335" s="2" t="e">
        <f t="shared" si="12"/>
        <v>#N/A</v>
      </c>
      <c r="E335" s="2" t="e">
        <f t="shared" si="22"/>
        <v>#N/A</v>
      </c>
      <c r="F335" s="2">
        <v>2175936.1473610401</v>
      </c>
      <c r="G335" s="2">
        <f t="shared" si="23"/>
        <v>796135.85714285716</v>
      </c>
      <c r="H335" s="2">
        <f t="shared" si="13"/>
        <v>221959986.90288782</v>
      </c>
      <c r="I335" s="7"/>
      <c r="J335" s="2" t="e">
        <f t="shared" si="14"/>
        <v>#N/A</v>
      </c>
      <c r="K335" s="2" t="e">
        <f t="shared" si="24"/>
        <v>#N/A</v>
      </c>
      <c r="L335" s="2">
        <f t="array" ref="L335">IF(COUNT($C336)=0,IF(COUNT($C335)=1,I335,SUM(L334+LOOKUP(2,1/(ISNUMBER($K$1:$K$194)),$K$1:$K$194))),I335)</f>
        <v>1582948.571428583</v>
      </c>
      <c r="M335" s="8" t="e">
        <f t="shared" si="27"/>
        <v>#N/A</v>
      </c>
      <c r="N335" s="2" t="e">
        <f t="shared" si="15"/>
        <v>#N/A</v>
      </c>
      <c r="O335" s="2" t="e">
        <f t="shared" si="25"/>
        <v>#N/A</v>
      </c>
      <c r="P335" s="2">
        <v>2172997.088388443</v>
      </c>
      <c r="Q335" s="2">
        <f>IF(P335&gt;Graph!$G$1*1000,Graph!$G$1*1000,P335)</f>
        <v>800000</v>
      </c>
      <c r="R335" s="2">
        <f t="shared" si="16"/>
        <v>223469459.06854177</v>
      </c>
      <c r="S335" s="2">
        <f t="shared" si="17"/>
        <v>796135.85714286566</v>
      </c>
      <c r="T335" s="2">
        <f t="shared" si="18"/>
        <v>3864.1428571429569</v>
      </c>
      <c r="U335" s="2">
        <f t="shared" si="19"/>
        <v>800000</v>
      </c>
      <c r="V335" s="2">
        <f t="shared" si="28"/>
        <v>155084574.90288711</v>
      </c>
      <c r="W335" s="2">
        <f t="shared" si="20"/>
        <v>796135.85714286566</v>
      </c>
      <c r="X335" s="2">
        <f t="shared" si="6"/>
        <v>3864.1428571343422</v>
      </c>
      <c r="Y335" s="2">
        <f t="shared" si="7"/>
        <v>68384884.16565451</v>
      </c>
      <c r="Z335" s="2" t="str">
        <f t="shared" si="8"/>
        <v>MEEP</v>
      </c>
      <c r="AA335" s="2">
        <f>IF(Z335="HERE",Y335,AA334+Graph!$G$1*1000)</f>
        <v>155959828.45136851</v>
      </c>
      <c r="AB335" s="2">
        <f t="shared" si="21"/>
        <v>800000</v>
      </c>
      <c r="AC335" s="2">
        <f t="shared" si="9"/>
        <v>66713494.76003027</v>
      </c>
      <c r="AD335" s="3">
        <f t="shared" si="10"/>
        <v>52800000</v>
      </c>
      <c r="AE335" s="2">
        <f>IF(AE333&gt;=52800000,52800000,IF(AB314=Graph!G$1*1000,AE334+Graph!G$1*1000,AC335))</f>
        <v>52800000</v>
      </c>
      <c r="AF335" s="3">
        <f t="shared" si="11"/>
        <v>52800000</v>
      </c>
      <c r="AG335" s="3">
        <f t="shared" si="26"/>
        <v>50160000</v>
      </c>
      <c r="AH335" s="3" t="e">
        <f t="shared" si="3"/>
        <v>#N/A</v>
      </c>
      <c r="AM335" s="6">
        <v>14600000</v>
      </c>
      <c r="AN335" s="6">
        <v>31800000</v>
      </c>
      <c r="AO335" s="6">
        <v>52800000</v>
      </c>
    </row>
    <row r="336" spans="1:41" ht="15.75" customHeight="1" x14ac:dyDescent="0.25">
      <c r="A336" s="1">
        <v>44512</v>
      </c>
      <c r="B336" s="2">
        <f t="shared" si="0"/>
        <v>271</v>
      </c>
      <c r="C336" s="7"/>
      <c r="D336" s="2" t="e">
        <f t="shared" si="12"/>
        <v>#N/A</v>
      </c>
      <c r="E336" s="2" t="e">
        <f t="shared" si="22"/>
        <v>#N/A</v>
      </c>
      <c r="F336" s="2">
        <v>2182257.8011963964</v>
      </c>
      <c r="G336" s="2">
        <f t="shared" si="23"/>
        <v>796135.85714285716</v>
      </c>
      <c r="H336" s="2">
        <f t="shared" si="13"/>
        <v>222756122.76003069</v>
      </c>
      <c r="I336" s="7"/>
      <c r="J336" s="2" t="e">
        <f t="shared" si="14"/>
        <v>#N/A</v>
      </c>
      <c r="K336" s="2" t="e">
        <f t="shared" si="24"/>
        <v>#N/A</v>
      </c>
      <c r="L336" s="2">
        <f t="array" ref="L336">IF(COUNT($C337)=0,IF(COUNT($C336)=1,I336,SUM(L335+LOOKUP(2,1/(ISNUMBER($K$1:$K$194)),$K$1:$K$194))),I336)</f>
        <v>1586812.714285726</v>
      </c>
      <c r="M336" s="8" t="e">
        <f t="shared" si="27"/>
        <v>#N/A</v>
      </c>
      <c r="N336" s="2" t="e">
        <f t="shared" si="15"/>
        <v>#N/A</v>
      </c>
      <c r="O336" s="2" t="e">
        <f t="shared" si="25"/>
        <v>#N/A</v>
      </c>
      <c r="P336" s="2">
        <v>2179296.7385643721</v>
      </c>
      <c r="Q336" s="2">
        <f>IF(P336&gt;Graph!$G$1*1000,Graph!$G$1*1000,P336)</f>
        <v>800000</v>
      </c>
      <c r="R336" s="2">
        <f t="shared" si="16"/>
        <v>224269459.06854177</v>
      </c>
      <c r="S336" s="2">
        <f t="shared" si="17"/>
        <v>796135.85714286566</v>
      </c>
      <c r="T336" s="2">
        <f t="shared" si="18"/>
        <v>3864.1428571429569</v>
      </c>
      <c r="U336" s="2">
        <f t="shared" si="19"/>
        <v>800000</v>
      </c>
      <c r="V336" s="2">
        <f t="shared" si="28"/>
        <v>155880710.76002997</v>
      </c>
      <c r="W336" s="2">
        <f t="shared" si="20"/>
        <v>796135.85714286566</v>
      </c>
      <c r="X336" s="2">
        <f t="shared" si="6"/>
        <v>3864.1428571343422</v>
      </c>
      <c r="Y336" s="2">
        <f t="shared" si="7"/>
        <v>68388748.308511645</v>
      </c>
      <c r="Z336" s="2" t="str">
        <f t="shared" si="8"/>
        <v>MEEP</v>
      </c>
      <c r="AA336" s="2">
        <f>IF(Z336="HERE",Y336,AA335+Graph!$G$1*1000)</f>
        <v>156759828.45136851</v>
      </c>
      <c r="AB336" s="2">
        <f t="shared" si="21"/>
        <v>800000</v>
      </c>
      <c r="AC336" s="2">
        <f t="shared" si="9"/>
        <v>66713494.76003027</v>
      </c>
      <c r="AD336" s="3">
        <f t="shared" si="10"/>
        <v>52800000</v>
      </c>
      <c r="AE336" s="2">
        <f>IF(AE334&gt;=52800000,52800000,IF(AB315=Graph!G$1*1000,AE335+Graph!G$1*1000,AC336))</f>
        <v>52800000</v>
      </c>
      <c r="AF336" s="3">
        <f t="shared" si="11"/>
        <v>52800000</v>
      </c>
      <c r="AG336" s="3">
        <f t="shared" si="26"/>
        <v>50160000</v>
      </c>
      <c r="AH336" s="3" t="e">
        <f t="shared" si="3"/>
        <v>#N/A</v>
      </c>
      <c r="AM336" s="6">
        <v>14600000</v>
      </c>
      <c r="AN336" s="6">
        <v>31800000</v>
      </c>
      <c r="AO336" s="6">
        <v>52800000</v>
      </c>
    </row>
    <row r="337" spans="1:41" ht="15.75" customHeight="1" x14ac:dyDescent="0.25">
      <c r="A337" s="1">
        <v>44513</v>
      </c>
      <c r="B337" s="2">
        <f t="shared" si="0"/>
        <v>272</v>
      </c>
      <c r="C337" s="7"/>
      <c r="D337" s="2" t="e">
        <f t="shared" si="12"/>
        <v>#N/A</v>
      </c>
      <c r="E337" s="2" t="e">
        <f t="shared" si="22"/>
        <v>#N/A</v>
      </c>
      <c r="F337" s="2">
        <v>2188579.455031693</v>
      </c>
      <c r="G337" s="2">
        <f t="shared" si="23"/>
        <v>796135.85714285716</v>
      </c>
      <c r="H337" s="2">
        <f t="shared" si="13"/>
        <v>223552258.61717355</v>
      </c>
      <c r="I337" s="7"/>
      <c r="J337" s="2" t="e">
        <f t="shared" si="14"/>
        <v>#N/A</v>
      </c>
      <c r="K337" s="2" t="e">
        <f t="shared" si="24"/>
        <v>#N/A</v>
      </c>
      <c r="L337" s="2">
        <f t="array" ref="L337">IF(COUNT($C338)=0,IF(COUNT($C337)=1,I337,SUM(L336+LOOKUP(2,1/(ISNUMBER($K$1:$K$194)),$K$1:$K$194))),I337)</f>
        <v>1590676.8571428689</v>
      </c>
      <c r="M337" s="8" t="e">
        <f t="shared" si="27"/>
        <v>#N/A</v>
      </c>
      <c r="N337" s="2" t="e">
        <f t="shared" si="15"/>
        <v>#N/A</v>
      </c>
      <c r="O337" s="2" t="e">
        <f t="shared" si="25"/>
        <v>#N/A</v>
      </c>
      <c r="P337" s="2">
        <v>2185596.3887403011</v>
      </c>
      <c r="Q337" s="2">
        <f>IF(P337&gt;Graph!$G$1*1000,Graph!$G$1*1000,P337)</f>
        <v>800000</v>
      </c>
      <c r="R337" s="2">
        <f t="shared" si="16"/>
        <v>225069459.06854177</v>
      </c>
      <c r="S337" s="2">
        <f t="shared" si="17"/>
        <v>796135.85714286566</v>
      </c>
      <c r="T337" s="2">
        <f t="shared" si="18"/>
        <v>3864.1428571429569</v>
      </c>
      <c r="U337" s="2">
        <f t="shared" si="19"/>
        <v>800000</v>
      </c>
      <c r="V337" s="2">
        <f t="shared" si="28"/>
        <v>156676846.61717284</v>
      </c>
      <c r="W337" s="2">
        <f t="shared" si="20"/>
        <v>796135.85714286566</v>
      </c>
      <c r="X337" s="2">
        <f t="shared" si="6"/>
        <v>3864.1428571343422</v>
      </c>
      <c r="Y337" s="2">
        <f t="shared" si="7"/>
        <v>68392612.451368779</v>
      </c>
      <c r="Z337" s="2" t="str">
        <f t="shared" si="8"/>
        <v>MEEP</v>
      </c>
      <c r="AA337" s="2">
        <f>IF(Z337="HERE",Y337,AA336+Graph!$G$1*1000)</f>
        <v>157559828.45136851</v>
      </c>
      <c r="AB337" s="2">
        <f t="shared" si="21"/>
        <v>800000</v>
      </c>
      <c r="AC337" s="2">
        <f t="shared" si="9"/>
        <v>66713494.76003027</v>
      </c>
      <c r="AD337" s="3">
        <f t="shared" si="10"/>
        <v>52800000</v>
      </c>
      <c r="AE337" s="2">
        <f>IF(AE335&gt;=52800000,52800000,IF(AB316=Graph!G$1*1000,AE336+Graph!G$1*1000,AC337))</f>
        <v>52800000</v>
      </c>
      <c r="AF337" s="3">
        <f t="shared" si="11"/>
        <v>52800000</v>
      </c>
      <c r="AG337" s="3">
        <f t="shared" si="26"/>
        <v>50160000</v>
      </c>
      <c r="AH337" s="3" t="e">
        <f t="shared" si="3"/>
        <v>#N/A</v>
      </c>
      <c r="AM337" s="6">
        <v>14600000</v>
      </c>
      <c r="AN337" s="6">
        <v>31800000</v>
      </c>
      <c r="AO337" s="6">
        <v>52800000</v>
      </c>
    </row>
    <row r="338" spans="1:41" ht="15.75" customHeight="1" x14ac:dyDescent="0.25">
      <c r="A338" s="1">
        <v>44514</v>
      </c>
      <c r="B338" s="2">
        <f t="shared" si="0"/>
        <v>273</v>
      </c>
      <c r="C338" s="7"/>
      <c r="D338" s="2" t="e">
        <f t="shared" si="12"/>
        <v>#N/A</v>
      </c>
      <c r="E338" s="2" t="e">
        <f t="shared" si="22"/>
        <v>#N/A</v>
      </c>
      <c r="F338" s="2">
        <v>2194901.1088670492</v>
      </c>
      <c r="G338" s="2">
        <f t="shared" si="23"/>
        <v>796135.85714285716</v>
      </c>
      <c r="H338" s="2">
        <f t="shared" si="13"/>
        <v>224348394.47431642</v>
      </c>
      <c r="I338" s="7"/>
      <c r="J338" s="2" t="e">
        <f t="shared" si="14"/>
        <v>#N/A</v>
      </c>
      <c r="K338" s="2" t="e">
        <f t="shared" si="24"/>
        <v>#N/A</v>
      </c>
      <c r="L338" s="2">
        <f t="array" ref="L338">IF(COUNT($C339)=0,IF(COUNT($C338)=1,I338,SUM(L337+LOOKUP(2,1/(ISNUMBER($K$1:$K$194)),$K$1:$K$194))),I338)</f>
        <v>1594541.0000000119</v>
      </c>
      <c r="M338" s="8" t="e">
        <f t="shared" si="27"/>
        <v>#N/A</v>
      </c>
      <c r="N338" s="2" t="e">
        <f t="shared" si="15"/>
        <v>#N/A</v>
      </c>
      <c r="O338" s="2" t="e">
        <f t="shared" si="25"/>
        <v>#N/A</v>
      </c>
      <c r="P338" s="2">
        <v>2191896.0389162302</v>
      </c>
      <c r="Q338" s="2">
        <f>IF(P338&gt;Graph!$G$1*1000,Graph!$G$1*1000,P338)</f>
        <v>800000</v>
      </c>
      <c r="R338" s="2">
        <f t="shared" si="16"/>
        <v>225869459.06854177</v>
      </c>
      <c r="S338" s="2">
        <f t="shared" si="17"/>
        <v>796135.85714286566</v>
      </c>
      <c r="T338" s="2">
        <f t="shared" si="18"/>
        <v>3864.1428571429569</v>
      </c>
      <c r="U338" s="2">
        <f t="shared" si="19"/>
        <v>800000</v>
      </c>
      <c r="V338" s="2">
        <f t="shared" si="28"/>
        <v>157472982.4743157</v>
      </c>
      <c r="W338" s="2">
        <f t="shared" si="20"/>
        <v>796135.85714286566</v>
      </c>
      <c r="X338" s="2">
        <f t="shared" si="6"/>
        <v>3864.1428571343422</v>
      </c>
      <c r="Y338" s="2">
        <f t="shared" si="7"/>
        <v>68396476.594225913</v>
      </c>
      <c r="Z338" s="2" t="str">
        <f t="shared" si="8"/>
        <v>MEEP</v>
      </c>
      <c r="AA338" s="2">
        <f>IF(Z338="HERE",Y338,AA337+Graph!$G$1*1000)</f>
        <v>158359828.45136851</v>
      </c>
      <c r="AB338" s="2">
        <f t="shared" si="21"/>
        <v>800000</v>
      </c>
      <c r="AC338" s="2">
        <f t="shared" si="9"/>
        <v>66713494.76003027</v>
      </c>
      <c r="AD338" s="3">
        <f t="shared" si="10"/>
        <v>52800000</v>
      </c>
      <c r="AE338" s="2">
        <f>IF(AE336&gt;=52800000,52800000,IF(AB317=Graph!G$1*1000,AE337+Graph!G$1*1000,AC338))</f>
        <v>52800000</v>
      </c>
      <c r="AF338" s="3">
        <f t="shared" si="11"/>
        <v>52800000</v>
      </c>
      <c r="AG338" s="3">
        <f t="shared" si="26"/>
        <v>50160000</v>
      </c>
      <c r="AH338" s="3" t="e">
        <f t="shared" si="3"/>
        <v>#N/A</v>
      </c>
      <c r="AM338" s="6">
        <v>14600000</v>
      </c>
      <c r="AN338" s="6">
        <v>31800000</v>
      </c>
      <c r="AO338" s="6">
        <v>52800000</v>
      </c>
    </row>
    <row r="339" spans="1:41" ht="15.75" customHeight="1" x14ac:dyDescent="0.25">
      <c r="A339" s="1">
        <v>44515</v>
      </c>
      <c r="B339" s="2">
        <f t="shared" si="0"/>
        <v>274</v>
      </c>
      <c r="C339" s="7"/>
      <c r="D339" s="2" t="e">
        <f t="shared" si="12"/>
        <v>#N/A</v>
      </c>
      <c r="E339" s="2" t="e">
        <f t="shared" si="22"/>
        <v>#N/A</v>
      </c>
      <c r="F339" s="2">
        <v>2201222.7627023458</v>
      </c>
      <c r="G339" s="2">
        <f t="shared" si="23"/>
        <v>796135.85714285716</v>
      </c>
      <c r="H339" s="2">
        <f t="shared" si="13"/>
        <v>225144530.33145928</v>
      </c>
      <c r="I339" s="7"/>
      <c r="J339" s="2" t="e">
        <f t="shared" si="14"/>
        <v>#N/A</v>
      </c>
      <c r="K339" s="2" t="e">
        <f t="shared" si="24"/>
        <v>#N/A</v>
      </c>
      <c r="L339" s="2">
        <f t="array" ref="L339">IF(COUNT($C340)=0,IF(COUNT($C339)=1,I339,SUM(L338+LOOKUP(2,1/(ISNUMBER($K$1:$K$194)),$K$1:$K$194))),I339)</f>
        <v>1598405.1428571548</v>
      </c>
      <c r="M339" s="8" t="e">
        <f t="shared" si="27"/>
        <v>#N/A</v>
      </c>
      <c r="N339" s="2" t="e">
        <f t="shared" si="15"/>
        <v>#N/A</v>
      </c>
      <c r="O339" s="2" t="e">
        <f t="shared" si="25"/>
        <v>#N/A</v>
      </c>
      <c r="P339" s="2">
        <v>2198195.6890921593</v>
      </c>
      <c r="Q339" s="2">
        <f>IF(P339&gt;Graph!$G$1*1000,Graph!$G$1*1000,P339)</f>
        <v>800000</v>
      </c>
      <c r="R339" s="2">
        <f t="shared" si="16"/>
        <v>226669459.06854177</v>
      </c>
      <c r="S339" s="2">
        <f t="shared" si="17"/>
        <v>796135.85714286566</v>
      </c>
      <c r="T339" s="2">
        <f t="shared" si="18"/>
        <v>3864.1428571429569</v>
      </c>
      <c r="U339" s="2">
        <f t="shared" si="19"/>
        <v>800000</v>
      </c>
      <c r="V339" s="2">
        <f t="shared" si="28"/>
        <v>158269118.33145857</v>
      </c>
      <c r="W339" s="2">
        <f t="shared" si="20"/>
        <v>796135.85714286566</v>
      </c>
      <c r="X339" s="2">
        <f t="shared" si="6"/>
        <v>3864.1428571343422</v>
      </c>
      <c r="Y339" s="2">
        <f t="shared" si="7"/>
        <v>68400340.737083048</v>
      </c>
      <c r="Z339" s="2" t="str">
        <f t="shared" si="8"/>
        <v>MEEP</v>
      </c>
      <c r="AA339" s="2">
        <f>IF(Z339="HERE",Y339,AA338+Graph!$G$1*1000)</f>
        <v>159159828.45136851</v>
      </c>
      <c r="AB339" s="2">
        <f t="shared" si="21"/>
        <v>800000</v>
      </c>
      <c r="AC339" s="2">
        <f t="shared" si="9"/>
        <v>66713494.76003027</v>
      </c>
      <c r="AD339" s="3">
        <f t="shared" si="10"/>
        <v>52800000</v>
      </c>
      <c r="AE339" s="2">
        <f>IF(AE337&gt;=52800000,52800000,IF(AB318=Graph!G$1*1000,AE338+Graph!G$1*1000,AC339))</f>
        <v>52800000</v>
      </c>
      <c r="AF339" s="3">
        <f t="shared" si="11"/>
        <v>52800000</v>
      </c>
      <c r="AG339" s="3">
        <f t="shared" si="26"/>
        <v>50160000</v>
      </c>
      <c r="AH339" s="3" t="e">
        <f t="shared" si="3"/>
        <v>#N/A</v>
      </c>
      <c r="AM339" s="6">
        <v>14600000</v>
      </c>
      <c r="AN339" s="6">
        <v>31800000</v>
      </c>
      <c r="AO339" s="6">
        <v>52800000</v>
      </c>
    </row>
    <row r="340" spans="1:41" ht="15.75" customHeight="1" x14ac:dyDescent="0.25">
      <c r="A340" s="1">
        <v>44516</v>
      </c>
      <c r="B340" s="2">
        <f t="shared" si="0"/>
        <v>275</v>
      </c>
      <c r="C340" s="7"/>
      <c r="D340" s="2" t="e">
        <f t="shared" si="12"/>
        <v>#N/A</v>
      </c>
      <c r="E340" s="2" t="e">
        <f t="shared" si="22"/>
        <v>#N/A</v>
      </c>
      <c r="F340" s="2">
        <v>2207544.4165377021</v>
      </c>
      <c r="G340" s="2">
        <f t="shared" si="23"/>
        <v>796135.85714285716</v>
      </c>
      <c r="H340" s="2">
        <f t="shared" si="13"/>
        <v>225940666.18860215</v>
      </c>
      <c r="I340" s="7"/>
      <c r="J340" s="2" t="e">
        <f t="shared" si="14"/>
        <v>#N/A</v>
      </c>
      <c r="K340" s="2" t="e">
        <f t="shared" si="24"/>
        <v>#N/A</v>
      </c>
      <c r="L340" s="2">
        <f t="array" ref="L340">IF(COUNT($C341)=0,IF(COUNT($C340)=1,I340,SUM(L339+LOOKUP(2,1/(ISNUMBER($K$1:$K$194)),$K$1:$K$194))),I340)</f>
        <v>1602269.2857142978</v>
      </c>
      <c r="M340" s="8" t="e">
        <f t="shared" si="27"/>
        <v>#N/A</v>
      </c>
      <c r="N340" s="2" t="e">
        <f t="shared" si="15"/>
        <v>#N/A</v>
      </c>
      <c r="O340" s="2" t="e">
        <f t="shared" si="25"/>
        <v>#N/A</v>
      </c>
      <c r="P340" s="2">
        <v>2204495.3392680883</v>
      </c>
      <c r="Q340" s="2">
        <f>IF(P340&gt;Graph!$G$1*1000,Graph!$G$1*1000,P340)</f>
        <v>800000</v>
      </c>
      <c r="R340" s="2">
        <f t="shared" si="16"/>
        <v>227469459.06854177</v>
      </c>
      <c r="S340" s="2">
        <f t="shared" si="17"/>
        <v>796135.85714286566</v>
      </c>
      <c r="T340" s="2">
        <f t="shared" si="18"/>
        <v>3864.1428571429569</v>
      </c>
      <c r="U340" s="2">
        <f t="shared" si="19"/>
        <v>800000</v>
      </c>
      <c r="V340" s="2">
        <f t="shared" si="28"/>
        <v>159065254.18860143</v>
      </c>
      <c r="W340" s="2">
        <f t="shared" si="20"/>
        <v>796135.85714286566</v>
      </c>
      <c r="X340" s="2">
        <f t="shared" si="6"/>
        <v>3864.1428571343422</v>
      </c>
      <c r="Y340" s="2">
        <f t="shared" si="7"/>
        <v>68404204.879940182</v>
      </c>
      <c r="Z340" s="2" t="str">
        <f t="shared" si="8"/>
        <v>MEEP</v>
      </c>
      <c r="AA340" s="2">
        <f>IF(Z340="HERE",Y340,AA339+Graph!$G$1*1000)</f>
        <v>159959828.45136851</v>
      </c>
      <c r="AB340" s="2">
        <f t="shared" si="21"/>
        <v>800000</v>
      </c>
      <c r="AC340" s="2">
        <f t="shared" si="9"/>
        <v>66713494.76003027</v>
      </c>
      <c r="AD340" s="3">
        <f t="shared" si="10"/>
        <v>52800000</v>
      </c>
      <c r="AE340" s="2">
        <f>IF(AE338&gt;=52800000,52800000,IF(AB319=Graph!G$1*1000,AE339+Graph!G$1*1000,AC340))</f>
        <v>52800000</v>
      </c>
      <c r="AF340" s="3">
        <f t="shared" si="11"/>
        <v>52800000</v>
      </c>
      <c r="AG340" s="3">
        <f t="shared" si="26"/>
        <v>50160000</v>
      </c>
      <c r="AH340" s="3" t="e">
        <f t="shared" si="3"/>
        <v>#N/A</v>
      </c>
      <c r="AM340" s="6">
        <v>14600000</v>
      </c>
      <c r="AN340" s="6">
        <v>31800000</v>
      </c>
      <c r="AO340" s="6">
        <v>52800000</v>
      </c>
    </row>
    <row r="341" spans="1:41" ht="15.75" customHeight="1" x14ac:dyDescent="0.25">
      <c r="A341" s="1">
        <v>44517</v>
      </c>
      <c r="B341" s="2">
        <f t="shared" si="0"/>
        <v>276</v>
      </c>
      <c r="C341" s="7"/>
      <c r="D341" s="2" t="e">
        <f t="shared" si="12"/>
        <v>#N/A</v>
      </c>
      <c r="E341" s="2" t="e">
        <f t="shared" si="22"/>
        <v>#N/A</v>
      </c>
      <c r="F341" s="2">
        <v>2213866.0703729987</v>
      </c>
      <c r="G341" s="2">
        <f t="shared" si="23"/>
        <v>796135.85714285716</v>
      </c>
      <c r="H341" s="2">
        <f t="shared" si="13"/>
        <v>226736802.04574502</v>
      </c>
      <c r="I341" s="7"/>
      <c r="J341" s="2" t="e">
        <f t="shared" si="14"/>
        <v>#N/A</v>
      </c>
      <c r="K341" s="2" t="e">
        <f t="shared" si="24"/>
        <v>#N/A</v>
      </c>
      <c r="L341" s="2">
        <f t="array" ref="L341">IF(COUNT($C342)=0,IF(COUNT($C341)=1,I341,SUM(L340+LOOKUP(2,1/(ISNUMBER($K$1:$K$194)),$K$1:$K$194))),I341)</f>
        <v>1606133.4285714407</v>
      </c>
      <c r="M341" s="8" t="e">
        <f t="shared" si="27"/>
        <v>#N/A</v>
      </c>
      <c r="N341" s="2" t="e">
        <f t="shared" si="15"/>
        <v>#N/A</v>
      </c>
      <c r="O341" s="2" t="e">
        <f t="shared" si="25"/>
        <v>#N/A</v>
      </c>
      <c r="P341" s="2">
        <v>2210794.9894440174</v>
      </c>
      <c r="Q341" s="2">
        <f>IF(P341&gt;Graph!$G$1*1000,Graph!$G$1*1000,P341)</f>
        <v>800000</v>
      </c>
      <c r="R341" s="2">
        <f t="shared" si="16"/>
        <v>228269459.06854177</v>
      </c>
      <c r="S341" s="2">
        <f t="shared" si="17"/>
        <v>796135.85714286566</v>
      </c>
      <c r="T341" s="2">
        <f t="shared" si="18"/>
        <v>3864.1428571429569</v>
      </c>
      <c r="U341" s="2">
        <f t="shared" si="19"/>
        <v>800000</v>
      </c>
      <c r="V341" s="2">
        <f t="shared" si="28"/>
        <v>159861390.0457443</v>
      </c>
      <c r="W341" s="2">
        <f t="shared" si="20"/>
        <v>796135.85714286566</v>
      </c>
      <c r="X341" s="2">
        <f t="shared" si="6"/>
        <v>3864.1428571343422</v>
      </c>
      <c r="Y341" s="2">
        <f t="shared" si="7"/>
        <v>68408069.022797316</v>
      </c>
      <c r="Z341" s="2" t="str">
        <f t="shared" si="8"/>
        <v>MEEP</v>
      </c>
      <c r="AA341" s="2">
        <f>IF(Z341="HERE",Y341,AA340+Graph!$G$1*1000)</f>
        <v>160759828.45136851</v>
      </c>
      <c r="AB341" s="2">
        <f t="shared" si="21"/>
        <v>800000</v>
      </c>
      <c r="AC341" s="2">
        <f t="shared" si="9"/>
        <v>66713494.76003027</v>
      </c>
      <c r="AD341" s="3">
        <f t="shared" si="10"/>
        <v>52800000</v>
      </c>
      <c r="AE341" s="2">
        <f>IF(AE339&gt;=52800000,52800000,IF(AB320=Graph!G$1*1000,AE340+Graph!G$1*1000,AC341))</f>
        <v>52800000</v>
      </c>
      <c r="AF341" s="3">
        <f t="shared" si="11"/>
        <v>52800000</v>
      </c>
      <c r="AG341" s="3">
        <f t="shared" si="26"/>
        <v>50160000</v>
      </c>
      <c r="AH341" s="3" t="e">
        <f t="shared" si="3"/>
        <v>#N/A</v>
      </c>
      <c r="AM341" s="6">
        <v>14600000</v>
      </c>
      <c r="AN341" s="6">
        <v>31800000</v>
      </c>
      <c r="AO341" s="6">
        <v>52800000</v>
      </c>
    </row>
    <row r="342" spans="1:41" ht="15.75" customHeight="1" x14ac:dyDescent="0.25">
      <c r="A342" s="1">
        <v>44518</v>
      </c>
      <c r="B342" s="2">
        <f t="shared" si="0"/>
        <v>277</v>
      </c>
      <c r="C342" s="7"/>
      <c r="D342" s="2" t="e">
        <f t="shared" si="12"/>
        <v>#N/A</v>
      </c>
      <c r="E342" s="2" t="e">
        <f t="shared" si="22"/>
        <v>#N/A</v>
      </c>
      <c r="F342" s="2">
        <v>2220187.7242083549</v>
      </c>
      <c r="G342" s="2">
        <f t="shared" si="23"/>
        <v>796135.85714285716</v>
      </c>
      <c r="H342" s="2">
        <f t="shared" si="13"/>
        <v>227532937.90288788</v>
      </c>
      <c r="I342" s="7"/>
      <c r="J342" s="2" t="e">
        <f t="shared" si="14"/>
        <v>#N/A</v>
      </c>
      <c r="K342" s="2" t="e">
        <f t="shared" si="24"/>
        <v>#N/A</v>
      </c>
      <c r="L342" s="2">
        <f t="array" ref="L342">IF(COUNT($C343)=0,IF(COUNT($C342)=1,I342,SUM(L341+LOOKUP(2,1/(ISNUMBER($K$1:$K$194)),$K$1:$K$194))),I342)</f>
        <v>1609997.5714285837</v>
      </c>
      <c r="M342" s="8" t="e">
        <f t="shared" si="27"/>
        <v>#N/A</v>
      </c>
      <c r="N342" s="2" t="e">
        <f t="shared" si="15"/>
        <v>#N/A</v>
      </c>
      <c r="O342" s="2" t="e">
        <f t="shared" si="25"/>
        <v>#N/A</v>
      </c>
      <c r="P342" s="2">
        <v>2217094.6396199465</v>
      </c>
      <c r="Q342" s="2">
        <f>IF(P342&gt;Graph!$G$1*1000,Graph!$G$1*1000,P342)</f>
        <v>800000</v>
      </c>
      <c r="R342" s="2">
        <f t="shared" si="16"/>
        <v>229069459.06854177</v>
      </c>
      <c r="S342" s="2">
        <f t="shared" si="17"/>
        <v>796135.85714286566</v>
      </c>
      <c r="T342" s="2">
        <f t="shared" si="18"/>
        <v>3864.1428571429569</v>
      </c>
      <c r="U342" s="2">
        <f t="shared" si="19"/>
        <v>800000</v>
      </c>
      <c r="V342" s="2">
        <f t="shared" si="28"/>
        <v>160657525.90288717</v>
      </c>
      <c r="W342" s="2">
        <f t="shared" si="20"/>
        <v>796135.85714286566</v>
      </c>
      <c r="X342" s="2">
        <f t="shared" si="6"/>
        <v>3864.1428571343422</v>
      </c>
      <c r="Y342" s="2">
        <f t="shared" si="7"/>
        <v>68411933.165654451</v>
      </c>
      <c r="Z342" s="2" t="str">
        <f t="shared" si="8"/>
        <v>MEEP</v>
      </c>
      <c r="AA342" s="2">
        <f>IF(Z342="HERE",Y342,AA341+Graph!$G$1*1000)</f>
        <v>161559828.45136851</v>
      </c>
      <c r="AB342" s="2">
        <f t="shared" si="21"/>
        <v>800000</v>
      </c>
      <c r="AC342" s="2">
        <f t="shared" si="9"/>
        <v>66713494.76003027</v>
      </c>
      <c r="AD342" s="3">
        <f t="shared" si="10"/>
        <v>52800000</v>
      </c>
      <c r="AE342" s="2">
        <f>IF(AE340&gt;=52800000,52800000,IF(AB321=Graph!G$1*1000,AE341+Graph!G$1*1000,AC342))</f>
        <v>52800000</v>
      </c>
      <c r="AF342" s="3">
        <f t="shared" si="11"/>
        <v>52800000</v>
      </c>
      <c r="AG342" s="3">
        <f t="shared" si="26"/>
        <v>50160000</v>
      </c>
      <c r="AH342" s="3" t="e">
        <f t="shared" si="3"/>
        <v>#N/A</v>
      </c>
      <c r="AM342" s="6">
        <v>14600000</v>
      </c>
      <c r="AN342" s="6">
        <v>31800000</v>
      </c>
      <c r="AO342" s="6">
        <v>52800000</v>
      </c>
    </row>
    <row r="343" spans="1:41" ht="15.75" customHeight="1" x14ac:dyDescent="0.25">
      <c r="A343" s="1">
        <v>44519</v>
      </c>
      <c r="B343" s="2">
        <f t="shared" si="0"/>
        <v>278</v>
      </c>
      <c r="C343" s="7"/>
      <c r="D343" s="2" t="e">
        <f t="shared" si="12"/>
        <v>#N/A</v>
      </c>
      <c r="E343" s="2" t="e">
        <f t="shared" si="22"/>
        <v>#N/A</v>
      </c>
      <c r="F343" s="2">
        <v>2226509.3780436516</v>
      </c>
      <c r="G343" s="2">
        <f t="shared" si="23"/>
        <v>796135.85714285716</v>
      </c>
      <c r="H343" s="2">
        <f t="shared" si="13"/>
        <v>228329073.76003075</v>
      </c>
      <c r="I343" s="7"/>
      <c r="J343" s="2" t="e">
        <f t="shared" si="14"/>
        <v>#N/A</v>
      </c>
      <c r="K343" s="2" t="e">
        <f t="shared" si="24"/>
        <v>#N/A</v>
      </c>
      <c r="L343" s="2">
        <f t="array" ref="L343">IF(COUNT($C344)=0,IF(COUNT($C343)=1,I343,SUM(L342+LOOKUP(2,1/(ISNUMBER($K$1:$K$194)),$K$1:$K$194))),I343)</f>
        <v>1613861.7142857267</v>
      </c>
      <c r="M343" s="8" t="e">
        <f t="shared" si="27"/>
        <v>#N/A</v>
      </c>
      <c r="N343" s="2" t="e">
        <f t="shared" si="15"/>
        <v>#N/A</v>
      </c>
      <c r="O343" s="2" t="e">
        <f t="shared" si="25"/>
        <v>#N/A</v>
      </c>
      <c r="P343" s="2">
        <v>2223394.2897958755</v>
      </c>
      <c r="Q343" s="2">
        <f>IF(P343&gt;Graph!$G$1*1000,Graph!$G$1*1000,P343)</f>
        <v>800000</v>
      </c>
      <c r="R343" s="2">
        <f t="shared" si="16"/>
        <v>229869459.06854177</v>
      </c>
      <c r="S343" s="2">
        <f t="shared" si="17"/>
        <v>796135.85714286566</v>
      </c>
      <c r="T343" s="2">
        <f t="shared" si="18"/>
        <v>3864.1428571429569</v>
      </c>
      <c r="U343" s="2">
        <f t="shared" si="19"/>
        <v>800000</v>
      </c>
      <c r="V343" s="2">
        <f t="shared" si="28"/>
        <v>161453661.76003003</v>
      </c>
      <c r="W343" s="2">
        <f t="shared" si="20"/>
        <v>796135.85714286566</v>
      </c>
      <c r="X343" s="2">
        <f t="shared" si="6"/>
        <v>3864.1428571343422</v>
      </c>
      <c r="Y343" s="2">
        <f t="shared" si="7"/>
        <v>68415797.308511585</v>
      </c>
      <c r="Z343" s="2" t="str">
        <f t="shared" si="8"/>
        <v>MEEP</v>
      </c>
      <c r="AA343" s="2">
        <f>IF(Z343="HERE",Y343,AA342+Graph!$G$1*1000)</f>
        <v>162359828.45136851</v>
      </c>
      <c r="AB343" s="2">
        <f t="shared" si="21"/>
        <v>800000</v>
      </c>
      <c r="AC343" s="2">
        <f t="shared" si="9"/>
        <v>66713494.76003027</v>
      </c>
      <c r="AD343" s="3">
        <f t="shared" si="10"/>
        <v>52800000</v>
      </c>
      <c r="AE343" s="2">
        <f>IF(AE341&gt;=52800000,52800000,IF(AB322=Graph!G$1*1000,AE342+Graph!G$1*1000,AC343))</f>
        <v>52800000</v>
      </c>
      <c r="AF343" s="3">
        <f t="shared" si="11"/>
        <v>52800000</v>
      </c>
      <c r="AG343" s="3">
        <f t="shared" si="26"/>
        <v>50160000</v>
      </c>
      <c r="AH343" s="3" t="e">
        <f t="shared" si="3"/>
        <v>#N/A</v>
      </c>
      <c r="AM343" s="6">
        <v>14600000</v>
      </c>
      <c r="AN343" s="6">
        <v>31800000</v>
      </c>
      <c r="AO343" s="6">
        <v>52800000</v>
      </c>
    </row>
    <row r="344" spans="1:41" ht="15.75" customHeight="1" x14ac:dyDescent="0.25">
      <c r="A344" s="1">
        <v>44520</v>
      </c>
      <c r="B344" s="2">
        <f t="shared" si="0"/>
        <v>279</v>
      </c>
      <c r="C344" s="7"/>
      <c r="D344" s="2" t="e">
        <f t="shared" si="12"/>
        <v>#N/A</v>
      </c>
      <c r="E344" s="2" t="e">
        <f t="shared" si="22"/>
        <v>#N/A</v>
      </c>
      <c r="F344" s="2">
        <v>2232831.0318790078</v>
      </c>
      <c r="G344" s="2">
        <f t="shared" si="23"/>
        <v>796135.85714285716</v>
      </c>
      <c r="H344" s="2">
        <f t="shared" si="13"/>
        <v>229125209.61717361</v>
      </c>
      <c r="I344" s="7"/>
      <c r="J344" s="2" t="e">
        <f t="shared" si="14"/>
        <v>#N/A</v>
      </c>
      <c r="K344" s="2" t="e">
        <f t="shared" si="24"/>
        <v>#N/A</v>
      </c>
      <c r="L344" s="2">
        <f t="array" ref="L344">IF(COUNT($C345)=0,IF(COUNT($C344)=1,I344,SUM(L343+LOOKUP(2,1/(ISNUMBER($K$1:$K$194)),$K$1:$K$194))),I344)</f>
        <v>1617725.8571428696</v>
      </c>
      <c r="M344" s="8" t="e">
        <f t="shared" si="27"/>
        <v>#N/A</v>
      </c>
      <c r="N344" s="2" t="e">
        <f t="shared" si="15"/>
        <v>#N/A</v>
      </c>
      <c r="O344" s="2" t="e">
        <f t="shared" si="25"/>
        <v>#N/A</v>
      </c>
      <c r="P344" s="2">
        <v>2229693.9399718046</v>
      </c>
      <c r="Q344" s="2">
        <f>IF(P344&gt;Graph!$G$1*1000,Graph!$G$1*1000,P344)</f>
        <v>800000</v>
      </c>
      <c r="R344" s="2">
        <f t="shared" si="16"/>
        <v>230669459.06854177</v>
      </c>
      <c r="S344" s="2">
        <f t="shared" si="17"/>
        <v>796135.85714286566</v>
      </c>
      <c r="T344" s="2">
        <f t="shared" si="18"/>
        <v>3864.1428571429569</v>
      </c>
      <c r="U344" s="2">
        <f t="shared" si="19"/>
        <v>800000</v>
      </c>
      <c r="V344" s="2">
        <f t="shared" si="28"/>
        <v>162249797.6171729</v>
      </c>
      <c r="W344" s="2">
        <f t="shared" si="20"/>
        <v>796135.85714286566</v>
      </c>
      <c r="X344" s="2">
        <f t="shared" si="6"/>
        <v>3864.1428571343422</v>
      </c>
      <c r="Y344" s="2">
        <f t="shared" si="7"/>
        <v>68419661.451368719</v>
      </c>
      <c r="Z344" s="2" t="str">
        <f t="shared" si="8"/>
        <v>MEEP</v>
      </c>
      <c r="AA344" s="2">
        <f>IF(Z344="HERE",Y344,AA343+Graph!$G$1*1000)</f>
        <v>163159828.45136851</v>
      </c>
      <c r="AB344" s="2">
        <f t="shared" si="21"/>
        <v>800000</v>
      </c>
      <c r="AC344" s="2">
        <f t="shared" si="9"/>
        <v>66713494.76003027</v>
      </c>
      <c r="AD344" s="3">
        <f t="shared" si="10"/>
        <v>52800000</v>
      </c>
      <c r="AE344" s="2">
        <f>IF(AE342&gt;=52800000,52800000,IF(AB323=Graph!G$1*1000,AE343+Graph!G$1*1000,AC344))</f>
        <v>52800000</v>
      </c>
      <c r="AF344" s="3">
        <f t="shared" si="11"/>
        <v>52800000</v>
      </c>
      <c r="AG344" s="3">
        <f t="shared" si="26"/>
        <v>50160000</v>
      </c>
      <c r="AH344" s="3" t="e">
        <f t="shared" si="3"/>
        <v>#N/A</v>
      </c>
      <c r="AM344" s="6">
        <v>14600000</v>
      </c>
      <c r="AN344" s="6">
        <v>31800000</v>
      </c>
      <c r="AO344" s="6">
        <v>52800000</v>
      </c>
    </row>
    <row r="345" spans="1:41" ht="15.75" customHeight="1" x14ac:dyDescent="0.25">
      <c r="A345" s="1">
        <v>44521</v>
      </c>
      <c r="B345" s="2">
        <f t="shared" si="0"/>
        <v>280</v>
      </c>
      <c r="C345" s="7"/>
      <c r="D345" s="2" t="e">
        <f t="shared" si="12"/>
        <v>#N/A</v>
      </c>
      <c r="E345" s="2" t="e">
        <f t="shared" si="22"/>
        <v>#N/A</v>
      </c>
      <c r="F345" s="2">
        <v>2239152.6857143044</v>
      </c>
      <c r="G345" s="2">
        <f t="shared" si="23"/>
        <v>796135.85714285716</v>
      </c>
      <c r="H345" s="2">
        <f t="shared" si="13"/>
        <v>229921345.47431648</v>
      </c>
      <c r="I345" s="7"/>
      <c r="J345" s="2" t="e">
        <f t="shared" si="14"/>
        <v>#N/A</v>
      </c>
      <c r="K345" s="2" t="e">
        <f t="shared" si="24"/>
        <v>#N/A</v>
      </c>
      <c r="L345" s="2">
        <f t="array" ref="L345">IF(COUNT($C346)=0,IF(COUNT($C345)=1,I345,SUM(L344+LOOKUP(2,1/(ISNUMBER($K$1:$K$194)),$K$1:$K$194))),I345)</f>
        <v>1621590.0000000126</v>
      </c>
      <c r="M345" s="8" t="e">
        <f t="shared" si="27"/>
        <v>#N/A</v>
      </c>
      <c r="N345" s="2" t="e">
        <f t="shared" si="15"/>
        <v>#N/A</v>
      </c>
      <c r="O345" s="2" t="e">
        <f t="shared" si="25"/>
        <v>#N/A</v>
      </c>
      <c r="P345" s="2">
        <v>2235993.5901477337</v>
      </c>
      <c r="Q345" s="2">
        <f>IF(P345&gt;Graph!$G$1*1000,Graph!$G$1*1000,P345)</f>
        <v>800000</v>
      </c>
      <c r="R345" s="2">
        <f t="shared" si="16"/>
        <v>231469459.06854177</v>
      </c>
      <c r="S345" s="2">
        <f t="shared" si="17"/>
        <v>796135.85714286566</v>
      </c>
      <c r="T345" s="2">
        <f t="shared" si="18"/>
        <v>3864.1428571429569</v>
      </c>
      <c r="U345" s="2">
        <f t="shared" si="19"/>
        <v>800000</v>
      </c>
      <c r="V345" s="2">
        <f t="shared" si="28"/>
        <v>163045933.47431576</v>
      </c>
      <c r="W345" s="2">
        <f t="shared" si="20"/>
        <v>796135.85714286566</v>
      </c>
      <c r="X345" s="2">
        <f t="shared" si="6"/>
        <v>3864.1428571343422</v>
      </c>
      <c r="Y345" s="2">
        <f t="shared" si="7"/>
        <v>68423525.594225854</v>
      </c>
      <c r="Z345" s="2" t="str">
        <f t="shared" si="8"/>
        <v>MEEP</v>
      </c>
      <c r="AA345" s="2">
        <f>IF(Z345="HERE",Y345,AA344+Graph!$G$1*1000)</f>
        <v>163959828.45136851</v>
      </c>
      <c r="AB345" s="2">
        <f t="shared" si="21"/>
        <v>800000</v>
      </c>
      <c r="AC345" s="2">
        <f t="shared" si="9"/>
        <v>66713494.76003027</v>
      </c>
      <c r="AD345" s="3">
        <f t="shared" si="10"/>
        <v>52800000</v>
      </c>
      <c r="AE345" s="2">
        <f>IF(AE343&gt;=52800000,52800000,IF(AB324=Graph!G$1*1000,AE344+Graph!G$1*1000,AC345))</f>
        <v>52800000</v>
      </c>
      <c r="AF345" s="3">
        <f t="shared" si="11"/>
        <v>52800000</v>
      </c>
      <c r="AG345" s="3">
        <f t="shared" si="26"/>
        <v>50160000</v>
      </c>
      <c r="AH345" s="3" t="e">
        <f t="shared" si="3"/>
        <v>#N/A</v>
      </c>
      <c r="AM345" s="6">
        <v>14600000</v>
      </c>
      <c r="AN345" s="6">
        <v>31800000</v>
      </c>
      <c r="AO345" s="6">
        <v>52800000</v>
      </c>
    </row>
    <row r="346" spans="1:41" ht="15.75" customHeight="1" x14ac:dyDescent="0.25">
      <c r="A346" s="1">
        <v>44522</v>
      </c>
      <c r="B346" s="2">
        <f t="shared" si="0"/>
        <v>281</v>
      </c>
      <c r="C346" s="7"/>
      <c r="D346" s="2" t="e">
        <f t="shared" si="12"/>
        <v>#N/A</v>
      </c>
      <c r="E346" s="2" t="e">
        <f t="shared" si="22"/>
        <v>#N/A</v>
      </c>
      <c r="F346" s="2">
        <v>2245474.3395496607</v>
      </c>
      <c r="G346" s="2">
        <f t="shared" si="23"/>
        <v>796135.85714285716</v>
      </c>
      <c r="H346" s="2">
        <f t="shared" si="13"/>
        <v>230717481.33145934</v>
      </c>
      <c r="I346" s="7"/>
      <c r="J346" s="2" t="e">
        <f t="shared" si="14"/>
        <v>#N/A</v>
      </c>
      <c r="K346" s="2" t="e">
        <f t="shared" si="24"/>
        <v>#N/A</v>
      </c>
      <c r="L346" s="2">
        <f t="array" ref="L346">IF(COUNT($C347)=0,IF(COUNT($C346)=1,I346,SUM(L345+LOOKUP(2,1/(ISNUMBER($K$1:$K$194)),$K$1:$K$194))),I346)</f>
        <v>1625454.1428571555</v>
      </c>
      <c r="M346" s="8" t="e">
        <f t="shared" si="27"/>
        <v>#N/A</v>
      </c>
      <c r="N346" s="2" t="e">
        <f t="shared" si="15"/>
        <v>#N/A</v>
      </c>
      <c r="O346" s="2" t="e">
        <f t="shared" si="25"/>
        <v>#N/A</v>
      </c>
      <c r="P346" s="2">
        <v>2242293.2403236628</v>
      </c>
      <c r="Q346" s="2">
        <f>IF(P346&gt;Graph!$G$1*1000,Graph!$G$1*1000,P346)</f>
        <v>800000</v>
      </c>
      <c r="R346" s="2">
        <f t="shared" si="16"/>
        <v>232269459.06854177</v>
      </c>
      <c r="S346" s="2">
        <f t="shared" si="17"/>
        <v>796135.85714286566</v>
      </c>
      <c r="T346" s="2">
        <f t="shared" si="18"/>
        <v>3864.1428571429569</v>
      </c>
      <c r="U346" s="2">
        <f t="shared" si="19"/>
        <v>800000</v>
      </c>
      <c r="V346" s="2">
        <f t="shared" si="28"/>
        <v>163842069.33145863</v>
      </c>
      <c r="W346" s="2">
        <f t="shared" si="20"/>
        <v>796135.85714286566</v>
      </c>
      <c r="X346" s="2">
        <f t="shared" si="6"/>
        <v>3864.1428571343422</v>
      </c>
      <c r="Y346" s="2">
        <f t="shared" si="7"/>
        <v>68427389.737082988</v>
      </c>
      <c r="Z346" s="2" t="str">
        <f t="shared" si="8"/>
        <v>MEEP</v>
      </c>
      <c r="AA346" s="2">
        <f>IF(Z346="HERE",Y346,AA345+Graph!$G$1*1000)</f>
        <v>164759828.45136851</v>
      </c>
      <c r="AB346" s="2">
        <f t="shared" si="21"/>
        <v>800000</v>
      </c>
      <c r="AC346" s="2">
        <f t="shared" si="9"/>
        <v>66713494.76003027</v>
      </c>
      <c r="AD346" s="3">
        <f t="shared" si="10"/>
        <v>52800000</v>
      </c>
      <c r="AE346" s="2">
        <f>IF(AE344&gt;=52800000,52800000,IF(AB325=Graph!G$1*1000,AE345+Graph!G$1*1000,AC346))</f>
        <v>52800000</v>
      </c>
      <c r="AF346" s="3">
        <f t="shared" si="11"/>
        <v>52800000</v>
      </c>
      <c r="AG346" s="3">
        <f t="shared" si="26"/>
        <v>50160000</v>
      </c>
      <c r="AH346" s="3" t="e">
        <f t="shared" si="3"/>
        <v>#N/A</v>
      </c>
      <c r="AM346" s="6">
        <v>14600000</v>
      </c>
      <c r="AN346" s="6">
        <v>31800000</v>
      </c>
      <c r="AO346" s="6">
        <v>52800000</v>
      </c>
    </row>
    <row r="347" spans="1:41" ht="15.75" customHeight="1" x14ac:dyDescent="0.25">
      <c r="A347" s="1">
        <v>44523</v>
      </c>
      <c r="B347" s="2">
        <f t="shared" si="0"/>
        <v>282</v>
      </c>
      <c r="C347" s="7"/>
      <c r="D347" s="2" t="e">
        <f t="shared" si="12"/>
        <v>#N/A</v>
      </c>
      <c r="E347" s="2" t="e">
        <f t="shared" si="22"/>
        <v>#N/A</v>
      </c>
      <c r="F347" s="2">
        <v>2251795.9933849573</v>
      </c>
      <c r="G347" s="2">
        <f t="shared" si="23"/>
        <v>796135.85714285716</v>
      </c>
      <c r="H347" s="2">
        <f t="shared" si="13"/>
        <v>231513617.18860221</v>
      </c>
      <c r="I347" s="7"/>
      <c r="J347" s="2" t="e">
        <f t="shared" si="14"/>
        <v>#N/A</v>
      </c>
      <c r="K347" s="2" t="e">
        <f t="shared" si="24"/>
        <v>#N/A</v>
      </c>
      <c r="L347" s="2">
        <f t="array" ref="L347">IF(COUNT($C348)=0,IF(COUNT($C347)=1,I347,SUM(L346+LOOKUP(2,1/(ISNUMBER($K$1:$K$194)),$K$1:$K$194))),I347)</f>
        <v>1629318.2857142985</v>
      </c>
      <c r="M347" s="8" t="e">
        <f t="shared" si="27"/>
        <v>#N/A</v>
      </c>
      <c r="N347" s="2" t="e">
        <f t="shared" si="15"/>
        <v>#N/A</v>
      </c>
      <c r="O347" s="2" t="e">
        <f t="shared" si="25"/>
        <v>#N/A</v>
      </c>
      <c r="P347" s="2">
        <v>2248592.8904995918</v>
      </c>
      <c r="Q347" s="2">
        <f>IF(P347&gt;Graph!$G$1*1000,Graph!$G$1*1000,P347)</f>
        <v>800000</v>
      </c>
      <c r="R347" s="2">
        <f t="shared" si="16"/>
        <v>233069459.06854177</v>
      </c>
      <c r="S347" s="2">
        <f t="shared" si="17"/>
        <v>796135.85714286566</v>
      </c>
      <c r="T347" s="2">
        <f t="shared" si="18"/>
        <v>3864.1428571429569</v>
      </c>
      <c r="U347" s="2">
        <f t="shared" si="19"/>
        <v>800000</v>
      </c>
      <c r="V347" s="2">
        <f t="shared" si="28"/>
        <v>164638205.18860149</v>
      </c>
      <c r="W347" s="2">
        <f t="shared" si="20"/>
        <v>796135.85714286566</v>
      </c>
      <c r="X347" s="2">
        <f t="shared" si="6"/>
        <v>3864.1428571343422</v>
      </c>
      <c r="Y347" s="2">
        <f t="shared" si="7"/>
        <v>68431253.879940122</v>
      </c>
      <c r="Z347" s="2" t="str">
        <f t="shared" si="8"/>
        <v>MEEP</v>
      </c>
      <c r="AA347" s="2">
        <f>IF(Z347="HERE",Y347,AA346+Graph!$G$1*1000)</f>
        <v>165559828.45136851</v>
      </c>
      <c r="AB347" s="2">
        <f t="shared" si="21"/>
        <v>800000</v>
      </c>
      <c r="AC347" s="2">
        <f t="shared" si="9"/>
        <v>66713494.76003027</v>
      </c>
      <c r="AD347" s="3">
        <f t="shared" si="10"/>
        <v>52800000</v>
      </c>
      <c r="AE347" s="2">
        <f>IF(AE345&gt;=52800000,52800000,IF(AB326=Graph!G$1*1000,AE346+Graph!G$1*1000,AC347))</f>
        <v>52800000</v>
      </c>
      <c r="AF347" s="3">
        <f t="shared" si="11"/>
        <v>52800000</v>
      </c>
      <c r="AG347" s="3">
        <f t="shared" si="26"/>
        <v>50160000</v>
      </c>
      <c r="AH347" s="3" t="e">
        <f t="shared" si="3"/>
        <v>#N/A</v>
      </c>
      <c r="AM347" s="6">
        <v>14600000</v>
      </c>
      <c r="AN347" s="6">
        <v>31800000</v>
      </c>
      <c r="AO347" s="6">
        <v>52800000</v>
      </c>
    </row>
    <row r="348" spans="1:41" ht="15.75" customHeight="1" x14ac:dyDescent="0.25">
      <c r="A348" s="1">
        <v>44524</v>
      </c>
      <c r="B348" s="2">
        <f t="shared" si="0"/>
        <v>283</v>
      </c>
      <c r="C348" s="7"/>
      <c r="D348" s="2" t="e">
        <f t="shared" si="12"/>
        <v>#N/A</v>
      </c>
      <c r="E348" s="2" t="e">
        <f t="shared" si="22"/>
        <v>#N/A</v>
      </c>
      <c r="F348" s="2">
        <v>2258117.6472203135</v>
      </c>
      <c r="G348" s="2">
        <f t="shared" si="23"/>
        <v>796135.85714285716</v>
      </c>
      <c r="H348" s="2">
        <f t="shared" si="13"/>
        <v>232309753.04574507</v>
      </c>
      <c r="I348" s="7"/>
      <c r="J348" s="2" t="e">
        <f t="shared" si="14"/>
        <v>#N/A</v>
      </c>
      <c r="K348" s="2" t="e">
        <f t="shared" si="24"/>
        <v>#N/A</v>
      </c>
      <c r="L348" s="2">
        <f t="array" ref="L348">IF(COUNT($C349)=0,IF(COUNT($C348)=1,I348,SUM(L347+LOOKUP(2,1/(ISNUMBER($K$1:$K$194)),$K$1:$K$194))),I348)</f>
        <v>1633182.4285714414</v>
      </c>
      <c r="M348" s="8" t="e">
        <f t="shared" si="27"/>
        <v>#N/A</v>
      </c>
      <c r="N348" s="2" t="e">
        <f t="shared" si="15"/>
        <v>#N/A</v>
      </c>
      <c r="O348" s="2" t="e">
        <f t="shared" si="25"/>
        <v>#N/A</v>
      </c>
      <c r="P348" s="2">
        <v>2254892.5406755805</v>
      </c>
      <c r="Q348" s="2">
        <f>IF(P348&gt;Graph!$G$1*1000,Graph!$G$1*1000,P348)</f>
        <v>800000</v>
      </c>
      <c r="R348" s="2">
        <f t="shared" si="16"/>
        <v>233869459.06854177</v>
      </c>
      <c r="S348" s="2">
        <f t="shared" si="17"/>
        <v>796135.85714286566</v>
      </c>
      <c r="T348" s="2">
        <f t="shared" si="18"/>
        <v>3864.1428571429569</v>
      </c>
      <c r="U348" s="2">
        <f t="shared" si="19"/>
        <v>800000</v>
      </c>
      <c r="V348" s="2">
        <f t="shared" si="28"/>
        <v>165434341.04574436</v>
      </c>
      <c r="W348" s="2">
        <f t="shared" si="20"/>
        <v>796135.85714286566</v>
      </c>
      <c r="X348" s="2">
        <f t="shared" si="6"/>
        <v>3864.1428571343422</v>
      </c>
      <c r="Y348" s="2">
        <f t="shared" si="7"/>
        <v>68435118.022797257</v>
      </c>
      <c r="Z348" s="2" t="str">
        <f t="shared" si="8"/>
        <v>MEEP</v>
      </c>
      <c r="AA348" s="2">
        <f>IF(Z348="HERE",Y348,AA347+Graph!$G$1*1000)</f>
        <v>166359828.45136851</v>
      </c>
      <c r="AB348" s="2">
        <f t="shared" si="21"/>
        <v>800000</v>
      </c>
      <c r="AC348" s="2">
        <f t="shared" si="9"/>
        <v>66713494.76003027</v>
      </c>
      <c r="AD348" s="3">
        <f t="shared" si="10"/>
        <v>52800000</v>
      </c>
      <c r="AE348" s="2">
        <f>IF(AE346&gt;=52800000,52800000,IF(AB327=Graph!G$1*1000,AE347+Graph!G$1*1000,AC348))</f>
        <v>52800000</v>
      </c>
      <c r="AF348" s="3">
        <f t="shared" si="11"/>
        <v>52800000</v>
      </c>
      <c r="AG348" s="3">
        <f t="shared" si="26"/>
        <v>50160000</v>
      </c>
      <c r="AH348" s="3" t="e">
        <f t="shared" si="3"/>
        <v>#N/A</v>
      </c>
      <c r="AM348" s="6">
        <v>14600000</v>
      </c>
      <c r="AN348" s="6">
        <v>31800000</v>
      </c>
      <c r="AO348" s="6">
        <v>52800000</v>
      </c>
    </row>
    <row r="349" spans="1:41" ht="15.75" customHeight="1" x14ac:dyDescent="0.25">
      <c r="A349" s="1">
        <v>44525</v>
      </c>
      <c r="B349" s="2">
        <f t="shared" si="0"/>
        <v>284</v>
      </c>
      <c r="C349" s="7"/>
      <c r="D349" s="2" t="e">
        <f t="shared" si="12"/>
        <v>#N/A</v>
      </c>
      <c r="E349" s="2" t="e">
        <f t="shared" si="22"/>
        <v>#N/A</v>
      </c>
      <c r="F349" s="2">
        <v>2264439.3010556102</v>
      </c>
      <c r="G349" s="2">
        <f t="shared" si="23"/>
        <v>796135.85714285716</v>
      </c>
      <c r="H349" s="2">
        <f t="shared" si="13"/>
        <v>233105888.90288794</v>
      </c>
      <c r="I349" s="7"/>
      <c r="J349" s="2" t="e">
        <f t="shared" si="14"/>
        <v>#N/A</v>
      </c>
      <c r="K349" s="2" t="e">
        <f t="shared" si="24"/>
        <v>#N/A</v>
      </c>
      <c r="L349" s="2">
        <f t="array" ref="L349">IF(COUNT($C350)=0,IF(COUNT($C349)=1,I349,SUM(L348+LOOKUP(2,1/(ISNUMBER($K$1:$K$194)),$K$1:$K$194))),I349)</f>
        <v>1637046.5714285844</v>
      </c>
      <c r="M349" s="8" t="e">
        <f t="shared" si="27"/>
        <v>#N/A</v>
      </c>
      <c r="N349" s="2" t="e">
        <f t="shared" si="15"/>
        <v>#N/A</v>
      </c>
      <c r="O349" s="2" t="e">
        <f t="shared" si="25"/>
        <v>#N/A</v>
      </c>
      <c r="P349" s="2">
        <v>2261192.1908515096</v>
      </c>
      <c r="Q349" s="2">
        <f>IF(P349&gt;Graph!$G$1*1000,Graph!$G$1*1000,P349)</f>
        <v>800000</v>
      </c>
      <c r="R349" s="2">
        <f t="shared" si="16"/>
        <v>234669459.06854177</v>
      </c>
      <c r="S349" s="2">
        <f t="shared" si="17"/>
        <v>796135.85714286566</v>
      </c>
      <c r="T349" s="2">
        <f t="shared" si="18"/>
        <v>3864.1428571429569</v>
      </c>
      <c r="U349" s="2">
        <f t="shared" si="19"/>
        <v>800000</v>
      </c>
      <c r="V349" s="2">
        <f t="shared" si="28"/>
        <v>166230476.90288723</v>
      </c>
      <c r="W349" s="2">
        <f t="shared" si="20"/>
        <v>796135.85714286566</v>
      </c>
      <c r="X349" s="2">
        <f t="shared" si="6"/>
        <v>3864.1428571343422</v>
      </c>
      <c r="Y349" s="2">
        <f t="shared" si="7"/>
        <v>68438982.165654391</v>
      </c>
      <c r="Z349" s="2" t="str">
        <f t="shared" si="8"/>
        <v>MEEP</v>
      </c>
      <c r="AA349" s="2">
        <f>IF(Z349="HERE",Y349,AA348+Graph!$G$1*1000)</f>
        <v>167159828.45136851</v>
      </c>
      <c r="AB349" s="2">
        <f t="shared" si="21"/>
        <v>800000</v>
      </c>
      <c r="AC349" s="2">
        <f t="shared" si="9"/>
        <v>66713494.76003027</v>
      </c>
      <c r="AD349" s="3">
        <f t="shared" si="10"/>
        <v>52800000</v>
      </c>
      <c r="AE349" s="2">
        <f>IF(AE347&gt;=52800000,52800000,IF(AB328=Graph!G$1*1000,AE348+Graph!G$1*1000,AC349))</f>
        <v>52800000</v>
      </c>
      <c r="AF349" s="3">
        <f t="shared" si="11"/>
        <v>52800000</v>
      </c>
      <c r="AG349" s="3">
        <f t="shared" si="26"/>
        <v>50160000</v>
      </c>
      <c r="AH349" s="3" t="e">
        <f t="shared" si="3"/>
        <v>#N/A</v>
      </c>
      <c r="AM349" s="6">
        <v>14600000</v>
      </c>
      <c r="AN349" s="6">
        <v>31800000</v>
      </c>
      <c r="AO349" s="6">
        <v>52800000</v>
      </c>
    </row>
    <row r="350" spans="1:41" ht="15.75" customHeight="1" x14ac:dyDescent="0.25">
      <c r="A350" s="1">
        <v>44526</v>
      </c>
      <c r="B350" s="2">
        <f t="shared" si="0"/>
        <v>285</v>
      </c>
      <c r="C350" s="7"/>
      <c r="D350" s="2" t="e">
        <f t="shared" si="12"/>
        <v>#N/A</v>
      </c>
      <c r="E350" s="2" t="e">
        <f t="shared" si="22"/>
        <v>#N/A</v>
      </c>
      <c r="F350" s="2">
        <v>2270760.9548909664</v>
      </c>
      <c r="G350" s="2">
        <f t="shared" si="23"/>
        <v>796135.85714285716</v>
      </c>
      <c r="H350" s="2">
        <f t="shared" si="13"/>
        <v>233902024.76003081</v>
      </c>
      <c r="I350" s="7"/>
      <c r="J350" s="2" t="e">
        <f t="shared" si="14"/>
        <v>#N/A</v>
      </c>
      <c r="K350" s="2" t="e">
        <f t="shared" si="24"/>
        <v>#N/A</v>
      </c>
      <c r="L350" s="2">
        <f t="array" ref="L350">IF(COUNT($C351)=0,IF(COUNT($C350)=1,I350,SUM(L349+LOOKUP(2,1/(ISNUMBER($K$1:$K$194)),$K$1:$K$194))),I350)</f>
        <v>1640910.7142857274</v>
      </c>
      <c r="M350" s="8" t="e">
        <f t="shared" si="27"/>
        <v>#N/A</v>
      </c>
      <c r="N350" s="2" t="e">
        <f t="shared" si="15"/>
        <v>#N/A</v>
      </c>
      <c r="O350" s="2" t="e">
        <f t="shared" si="25"/>
        <v>#N/A</v>
      </c>
      <c r="P350" s="2">
        <v>2267491.8410274386</v>
      </c>
      <c r="Q350" s="2">
        <f>IF(P350&gt;Graph!$G$1*1000,Graph!$G$1*1000,P350)</f>
        <v>800000</v>
      </c>
      <c r="R350" s="2">
        <f t="shared" si="16"/>
        <v>235469459.06854177</v>
      </c>
      <c r="S350" s="2">
        <f t="shared" si="17"/>
        <v>796135.85714286566</v>
      </c>
      <c r="T350" s="2">
        <f t="shared" si="18"/>
        <v>3864.1428571429569</v>
      </c>
      <c r="U350" s="2">
        <f t="shared" si="19"/>
        <v>800000</v>
      </c>
      <c r="V350" s="2">
        <f t="shared" si="28"/>
        <v>167026612.76003009</v>
      </c>
      <c r="W350" s="2">
        <f t="shared" si="20"/>
        <v>796135.85714286566</v>
      </c>
      <c r="X350" s="2">
        <f t="shared" si="6"/>
        <v>3864.1428571343422</v>
      </c>
      <c r="Y350" s="2">
        <f t="shared" si="7"/>
        <v>68442846.308511525</v>
      </c>
      <c r="Z350" s="2" t="str">
        <f t="shared" si="8"/>
        <v>MEEP</v>
      </c>
      <c r="AA350" s="2">
        <f>IF(Z350="HERE",Y350,AA349+Graph!$G$1*1000)</f>
        <v>167959828.45136851</v>
      </c>
      <c r="AB350" s="2">
        <f t="shared" si="21"/>
        <v>800000</v>
      </c>
      <c r="AC350" s="2">
        <f t="shared" si="9"/>
        <v>66713494.76003027</v>
      </c>
      <c r="AD350" s="3">
        <f t="shared" si="10"/>
        <v>52800000</v>
      </c>
      <c r="AE350" s="2">
        <f>IF(AE348&gt;=52800000,52800000,IF(AB329=Graph!G$1*1000,AE349+Graph!G$1*1000,AC350))</f>
        <v>52800000</v>
      </c>
      <c r="AF350" s="3">
        <f t="shared" si="11"/>
        <v>52800000</v>
      </c>
      <c r="AG350" s="3">
        <f t="shared" si="26"/>
        <v>50160000</v>
      </c>
      <c r="AH350" s="3" t="e">
        <f t="shared" si="3"/>
        <v>#N/A</v>
      </c>
      <c r="AM350" s="6">
        <v>14600000</v>
      </c>
      <c r="AN350" s="6">
        <v>31800000</v>
      </c>
      <c r="AO350" s="6">
        <v>52800000</v>
      </c>
    </row>
    <row r="351" spans="1:41" ht="15.75" customHeight="1" x14ac:dyDescent="0.25">
      <c r="A351" s="1">
        <v>44527</v>
      </c>
      <c r="B351" s="2">
        <f t="shared" si="0"/>
        <v>286</v>
      </c>
      <c r="C351" s="7"/>
      <c r="D351" s="2" t="e">
        <f t="shared" si="12"/>
        <v>#N/A</v>
      </c>
      <c r="E351" s="2" t="e">
        <f t="shared" si="22"/>
        <v>#N/A</v>
      </c>
      <c r="F351" s="2">
        <v>2277082.608726263</v>
      </c>
      <c r="G351" s="2">
        <f t="shared" si="23"/>
        <v>796135.85714285716</v>
      </c>
      <c r="H351" s="2">
        <f t="shared" si="13"/>
        <v>234698160.61717367</v>
      </c>
      <c r="I351" s="7"/>
      <c r="J351" s="2" t="e">
        <f t="shared" si="14"/>
        <v>#N/A</v>
      </c>
      <c r="K351" s="2" t="e">
        <f t="shared" si="24"/>
        <v>#N/A</v>
      </c>
      <c r="L351" s="2">
        <f t="array" ref="L351">IF(COUNT($C352)=0,IF(COUNT($C351)=1,I351,SUM(L350+LOOKUP(2,1/(ISNUMBER($K$1:$K$194)),$K$1:$K$194))),I351)</f>
        <v>1644774.8571428703</v>
      </c>
      <c r="M351" s="8" t="e">
        <f t="shared" si="27"/>
        <v>#N/A</v>
      </c>
      <c r="N351" s="2" t="e">
        <f t="shared" si="15"/>
        <v>#N/A</v>
      </c>
      <c r="O351" s="2" t="e">
        <f t="shared" si="25"/>
        <v>#N/A</v>
      </c>
      <c r="P351" s="2">
        <v>2273791.4912033677</v>
      </c>
      <c r="Q351" s="2">
        <f>IF(P351&gt;Graph!$G$1*1000,Graph!$G$1*1000,P351)</f>
        <v>800000</v>
      </c>
      <c r="R351" s="2">
        <f t="shared" si="16"/>
        <v>236269459.06854177</v>
      </c>
      <c r="S351" s="2">
        <f t="shared" si="17"/>
        <v>796135.85714286566</v>
      </c>
      <c r="T351" s="2">
        <f t="shared" si="18"/>
        <v>3864.1428571429569</v>
      </c>
      <c r="U351" s="2">
        <f t="shared" si="19"/>
        <v>800000</v>
      </c>
      <c r="V351" s="2">
        <f t="shared" si="28"/>
        <v>167822748.61717296</v>
      </c>
      <c r="W351" s="2">
        <f t="shared" si="20"/>
        <v>796135.85714286566</v>
      </c>
      <c r="X351" s="2">
        <f t="shared" si="6"/>
        <v>3864.1428571343422</v>
      </c>
      <c r="Y351" s="2">
        <f t="shared" si="7"/>
        <v>68446710.45136866</v>
      </c>
      <c r="Z351" s="2" t="str">
        <f t="shared" si="8"/>
        <v>MEEP</v>
      </c>
      <c r="AA351" s="2">
        <f>IF(Z351="HERE",Y351,AA350+Graph!$G$1*1000)</f>
        <v>168759828.45136851</v>
      </c>
      <c r="AB351" s="2">
        <f t="shared" si="21"/>
        <v>800000</v>
      </c>
      <c r="AC351" s="2">
        <f t="shared" si="9"/>
        <v>66713494.76003027</v>
      </c>
      <c r="AD351" s="3">
        <f t="shared" si="10"/>
        <v>52800000</v>
      </c>
      <c r="AE351" s="2">
        <f>IF(AE349&gt;=52800000,52800000,IF(AB330=Graph!G$1*1000,AE350+Graph!G$1*1000,AC351))</f>
        <v>52800000</v>
      </c>
      <c r="AF351" s="3">
        <f t="shared" si="11"/>
        <v>52800000</v>
      </c>
      <c r="AG351" s="3">
        <f t="shared" si="26"/>
        <v>50160000</v>
      </c>
      <c r="AH351" s="3" t="e">
        <f t="shared" si="3"/>
        <v>#N/A</v>
      </c>
      <c r="AM351" s="6">
        <v>14600000</v>
      </c>
      <c r="AN351" s="6">
        <v>31800000</v>
      </c>
      <c r="AO351" s="6">
        <v>52800000</v>
      </c>
    </row>
    <row r="352" spans="1:41" ht="15.75" customHeight="1" x14ac:dyDescent="0.25">
      <c r="A352" s="1">
        <v>44528</v>
      </c>
      <c r="B352" s="2">
        <f t="shared" si="0"/>
        <v>287</v>
      </c>
      <c r="C352" s="7"/>
      <c r="D352" s="2" t="e">
        <f t="shared" si="12"/>
        <v>#N/A</v>
      </c>
      <c r="E352" s="2" t="e">
        <f t="shared" si="22"/>
        <v>#N/A</v>
      </c>
      <c r="F352" s="2">
        <v>2283404.2625616193</v>
      </c>
      <c r="G352" s="2">
        <f t="shared" si="23"/>
        <v>796135.85714285716</v>
      </c>
      <c r="H352" s="2">
        <f t="shared" si="13"/>
        <v>235494296.47431654</v>
      </c>
      <c r="I352" s="7"/>
      <c r="J352" s="2" t="e">
        <f t="shared" si="14"/>
        <v>#N/A</v>
      </c>
      <c r="K352" s="2" t="e">
        <f t="shared" si="24"/>
        <v>#N/A</v>
      </c>
      <c r="L352" s="2">
        <f t="array" ref="L352">IF(COUNT($C353)=0,IF(COUNT($C352)=1,I352,SUM(L351+LOOKUP(2,1/(ISNUMBER($K$1:$K$194)),$K$1:$K$194))),I352)</f>
        <v>1648639.0000000133</v>
      </c>
      <c r="M352" s="8" t="e">
        <f t="shared" si="27"/>
        <v>#N/A</v>
      </c>
      <c r="N352" s="2" t="e">
        <f t="shared" si="15"/>
        <v>#N/A</v>
      </c>
      <c r="O352" s="2" t="e">
        <f t="shared" si="25"/>
        <v>#N/A</v>
      </c>
      <c r="P352" s="2">
        <v>2280091.1413792968</v>
      </c>
      <c r="Q352" s="2">
        <f>IF(P352&gt;Graph!$G$1*1000,Graph!$G$1*1000,P352)</f>
        <v>800000</v>
      </c>
      <c r="R352" s="2">
        <f t="shared" si="16"/>
        <v>237069459.06854177</v>
      </c>
      <c r="S352" s="2">
        <f t="shared" si="17"/>
        <v>796135.85714286566</v>
      </c>
      <c r="T352" s="2">
        <f t="shared" si="18"/>
        <v>3864.1428571429569</v>
      </c>
      <c r="U352" s="2">
        <f t="shared" si="19"/>
        <v>800000</v>
      </c>
      <c r="V352" s="2">
        <f t="shared" si="28"/>
        <v>168618884.47431582</v>
      </c>
      <c r="W352" s="2">
        <f t="shared" si="20"/>
        <v>796135.85714286566</v>
      </c>
      <c r="X352" s="2">
        <f t="shared" si="6"/>
        <v>3864.1428571343422</v>
      </c>
      <c r="Y352" s="2">
        <f t="shared" si="7"/>
        <v>68450574.594225794</v>
      </c>
      <c r="Z352" s="2" t="str">
        <f t="shared" si="8"/>
        <v>MEEP</v>
      </c>
      <c r="AA352" s="2">
        <f>IF(Z352="HERE",Y352,AA351+Graph!$G$1*1000)</f>
        <v>169559828.45136851</v>
      </c>
      <c r="AB352" s="2">
        <f t="shared" si="21"/>
        <v>800000</v>
      </c>
      <c r="AC352" s="2">
        <f t="shared" si="9"/>
        <v>66713494.76003027</v>
      </c>
      <c r="AD352" s="3">
        <f t="shared" si="10"/>
        <v>52800000</v>
      </c>
      <c r="AE352" s="2">
        <f>IF(AE350&gt;=52800000,52800000,IF(AB331=Graph!G$1*1000,AE351+Graph!G$1*1000,AC352))</f>
        <v>52800000</v>
      </c>
      <c r="AF352" s="3">
        <f t="shared" si="11"/>
        <v>52800000</v>
      </c>
      <c r="AG352" s="3">
        <f t="shared" si="26"/>
        <v>50160000</v>
      </c>
      <c r="AH352" s="3" t="e">
        <f t="shared" si="3"/>
        <v>#N/A</v>
      </c>
      <c r="AM352" s="6">
        <v>14600000</v>
      </c>
      <c r="AN352" s="6">
        <v>31800000</v>
      </c>
      <c r="AO352" s="6">
        <v>52800000</v>
      </c>
    </row>
    <row r="353" spans="1:41" ht="15.75" customHeight="1" x14ac:dyDescent="0.25">
      <c r="A353" s="1">
        <v>44529</v>
      </c>
      <c r="B353" s="2">
        <f t="shared" si="0"/>
        <v>288</v>
      </c>
      <c r="C353" s="7"/>
      <c r="D353" s="2" t="e">
        <f t="shared" si="12"/>
        <v>#N/A</v>
      </c>
      <c r="E353" s="2" t="e">
        <f t="shared" si="22"/>
        <v>#N/A</v>
      </c>
      <c r="F353" s="2">
        <v>2289725.9163969755</v>
      </c>
      <c r="G353" s="2">
        <f t="shared" si="23"/>
        <v>796135.85714285716</v>
      </c>
      <c r="H353" s="2">
        <f t="shared" si="13"/>
        <v>236290432.3314594</v>
      </c>
      <c r="I353" s="7"/>
      <c r="J353" s="2" t="e">
        <f t="shared" si="14"/>
        <v>#N/A</v>
      </c>
      <c r="K353" s="2" t="e">
        <f t="shared" si="24"/>
        <v>#N/A</v>
      </c>
      <c r="L353" s="2">
        <f t="array" ref="L353">IF(COUNT($C354)=0,IF(COUNT($C353)=1,I353,SUM(L352+LOOKUP(2,1/(ISNUMBER($K$1:$K$194)),$K$1:$K$194))),I353)</f>
        <v>1652503.1428571562</v>
      </c>
      <c r="M353" s="8" t="e">
        <f t="shared" si="27"/>
        <v>#N/A</v>
      </c>
      <c r="N353" s="2" t="e">
        <f t="shared" si="15"/>
        <v>#N/A</v>
      </c>
      <c r="O353" s="2" t="e">
        <f t="shared" si="25"/>
        <v>#N/A</v>
      </c>
      <c r="P353" s="2">
        <v>2286390.7915552258</v>
      </c>
      <c r="Q353" s="2">
        <f>IF(P353&gt;Graph!$G$1*1000,Graph!$G$1*1000,P353)</f>
        <v>800000</v>
      </c>
      <c r="R353" s="2">
        <f t="shared" si="16"/>
        <v>237869459.06854177</v>
      </c>
      <c r="S353" s="2">
        <f t="shared" si="17"/>
        <v>796135.85714286566</v>
      </c>
      <c r="T353" s="2">
        <f t="shared" si="18"/>
        <v>3864.1428571429569</v>
      </c>
      <c r="U353" s="2">
        <f t="shared" si="19"/>
        <v>800000</v>
      </c>
      <c r="V353" s="2">
        <f t="shared" si="28"/>
        <v>169415020.33145869</v>
      </c>
      <c r="W353" s="2">
        <f t="shared" si="20"/>
        <v>796135.85714286566</v>
      </c>
      <c r="X353" s="2">
        <f t="shared" si="6"/>
        <v>3864.1428571343422</v>
      </c>
      <c r="Y353" s="2">
        <f t="shared" si="7"/>
        <v>68454438.737082928</v>
      </c>
      <c r="Z353" s="2" t="str">
        <f t="shared" si="8"/>
        <v>MEEP</v>
      </c>
      <c r="AA353" s="2">
        <f>IF(Z353="HERE",Y353,AA352+Graph!$G$1*1000)</f>
        <v>170359828.45136851</v>
      </c>
      <c r="AB353" s="2">
        <f t="shared" si="21"/>
        <v>800000</v>
      </c>
      <c r="AC353" s="2">
        <f t="shared" si="9"/>
        <v>66713494.76003027</v>
      </c>
      <c r="AD353" s="3">
        <f t="shared" si="10"/>
        <v>52800000</v>
      </c>
      <c r="AE353" s="2">
        <f>IF(AE351&gt;=52800000,52800000,IF(AB332=Graph!G$1*1000,AE352+Graph!G$1*1000,AC353))</f>
        <v>52800000</v>
      </c>
      <c r="AF353" s="3">
        <f t="shared" si="11"/>
        <v>52800000</v>
      </c>
      <c r="AG353" s="3">
        <f t="shared" si="26"/>
        <v>50160000</v>
      </c>
      <c r="AH353" s="3" t="e">
        <f t="shared" si="3"/>
        <v>#N/A</v>
      </c>
      <c r="AM353" s="6">
        <v>14600000</v>
      </c>
      <c r="AN353" s="6">
        <v>31800000</v>
      </c>
      <c r="AO353" s="6">
        <v>52800000</v>
      </c>
    </row>
    <row r="354" spans="1:41" ht="15.75" customHeight="1" x14ac:dyDescent="0.25">
      <c r="A354" s="1">
        <v>44530</v>
      </c>
      <c r="B354" s="2">
        <f t="shared" si="0"/>
        <v>289</v>
      </c>
      <c r="C354" s="7"/>
      <c r="D354" s="2" t="e">
        <f t="shared" si="12"/>
        <v>#N/A</v>
      </c>
      <c r="E354" s="2" t="e">
        <f t="shared" si="22"/>
        <v>#N/A</v>
      </c>
      <c r="F354" s="2">
        <v>2296047.5702322721</v>
      </c>
      <c r="G354" s="2">
        <f t="shared" si="23"/>
        <v>796135.85714285716</v>
      </c>
      <c r="H354" s="2">
        <f t="shared" si="13"/>
        <v>237086568.18860227</v>
      </c>
      <c r="I354" s="7"/>
      <c r="J354" s="2" t="e">
        <f t="shared" si="14"/>
        <v>#N/A</v>
      </c>
      <c r="K354" s="2" t="e">
        <f t="shared" si="24"/>
        <v>#N/A</v>
      </c>
      <c r="L354" s="2">
        <f t="array" ref="L354">IF(COUNT($C355)=0,IF(COUNT($C354)=1,I354,SUM(L353+LOOKUP(2,1/(ISNUMBER($K$1:$K$194)),$K$1:$K$194))),I354)</f>
        <v>1656367.2857142992</v>
      </c>
      <c r="M354" s="8" t="e">
        <f t="shared" si="27"/>
        <v>#N/A</v>
      </c>
      <c r="N354" s="2" t="e">
        <f t="shared" si="15"/>
        <v>#N/A</v>
      </c>
      <c r="O354" s="2" t="e">
        <f t="shared" si="25"/>
        <v>#N/A</v>
      </c>
      <c r="P354" s="2">
        <v>2292690.4417311549</v>
      </c>
      <c r="Q354" s="2">
        <f>IF(P354&gt;Graph!$G$1*1000,Graph!$G$1*1000,P354)</f>
        <v>800000</v>
      </c>
      <c r="R354" s="2">
        <f t="shared" si="16"/>
        <v>238669459.06854177</v>
      </c>
      <c r="S354" s="2">
        <f t="shared" si="17"/>
        <v>796135.85714286566</v>
      </c>
      <c r="T354" s="2">
        <f t="shared" si="18"/>
        <v>3864.1428571429569</v>
      </c>
      <c r="U354" s="2">
        <f t="shared" si="19"/>
        <v>800000</v>
      </c>
      <c r="V354" s="2">
        <f t="shared" si="28"/>
        <v>170211156.18860155</v>
      </c>
      <c r="W354" s="2">
        <f t="shared" si="20"/>
        <v>796135.85714286566</v>
      </c>
      <c r="X354" s="2">
        <f t="shared" si="6"/>
        <v>3864.1428571343422</v>
      </c>
      <c r="Y354" s="2">
        <f t="shared" si="7"/>
        <v>68458302.879940063</v>
      </c>
      <c r="Z354" s="2" t="str">
        <f t="shared" si="8"/>
        <v>MEEP</v>
      </c>
      <c r="AA354" s="2">
        <f>IF(Z354="HERE",Y354,AA353+Graph!$G$1*1000)</f>
        <v>171159828.45136851</v>
      </c>
      <c r="AB354" s="2">
        <f t="shared" si="21"/>
        <v>800000</v>
      </c>
      <c r="AC354" s="2">
        <f t="shared" si="9"/>
        <v>66713494.76003027</v>
      </c>
      <c r="AD354" s="3">
        <f t="shared" si="10"/>
        <v>52800000</v>
      </c>
      <c r="AE354" s="2">
        <f>IF(AE352&gt;=52800000,52800000,IF(AB333=Graph!G$1*1000,AE353+Graph!G$1*1000,AC354))</f>
        <v>52800000</v>
      </c>
      <c r="AF354" s="3">
        <f t="shared" si="11"/>
        <v>52800000</v>
      </c>
      <c r="AG354" s="3">
        <f t="shared" si="26"/>
        <v>50160000</v>
      </c>
      <c r="AH354" s="3" t="e">
        <f t="shared" si="3"/>
        <v>#N/A</v>
      </c>
      <c r="AM354" s="6">
        <v>14600000</v>
      </c>
      <c r="AN354" s="6">
        <v>31800000</v>
      </c>
      <c r="AO354" s="6">
        <v>52800000</v>
      </c>
    </row>
    <row r="355" spans="1:41" ht="15.75" customHeight="1" x14ac:dyDescent="0.25">
      <c r="A355" s="1">
        <v>44531</v>
      </c>
      <c r="B355" s="2">
        <f t="shared" si="0"/>
        <v>290</v>
      </c>
      <c r="C355" s="7"/>
      <c r="D355" s="2" t="e">
        <f t="shared" si="12"/>
        <v>#N/A</v>
      </c>
      <c r="E355" s="2" t="e">
        <f t="shared" si="22"/>
        <v>#N/A</v>
      </c>
      <c r="F355" s="2">
        <v>2302369.2240676284</v>
      </c>
      <c r="G355" s="2">
        <f t="shared" si="23"/>
        <v>796135.85714285716</v>
      </c>
      <c r="H355" s="2">
        <f t="shared" si="13"/>
        <v>237882704.04574513</v>
      </c>
      <c r="I355" s="7"/>
      <c r="J355" s="2" t="e">
        <f t="shared" si="14"/>
        <v>#N/A</v>
      </c>
      <c r="K355" s="2" t="e">
        <f t="shared" si="24"/>
        <v>#N/A</v>
      </c>
      <c r="L355" s="2">
        <f t="array" ref="L355">IF(COUNT($C356)=0,IF(COUNT($C355)=1,I355,SUM(L354+LOOKUP(2,1/(ISNUMBER($K$1:$K$194)),$K$1:$K$194))),I355)</f>
        <v>1660231.4285714421</v>
      </c>
      <c r="M355" s="8" t="e">
        <f t="shared" si="27"/>
        <v>#N/A</v>
      </c>
      <c r="N355" s="2" t="e">
        <f t="shared" si="15"/>
        <v>#N/A</v>
      </c>
      <c r="O355" s="2" t="e">
        <f t="shared" si="25"/>
        <v>#N/A</v>
      </c>
      <c r="P355" s="2">
        <v>2298990.091907084</v>
      </c>
      <c r="Q355" s="2">
        <f>IF(P355&gt;Graph!$G$1*1000,Graph!$G$1*1000,P355)</f>
        <v>800000</v>
      </c>
      <c r="R355" s="2">
        <f t="shared" si="16"/>
        <v>239469459.06854177</v>
      </c>
      <c r="S355" s="2">
        <f t="shared" si="17"/>
        <v>796135.85714286566</v>
      </c>
      <c r="T355" s="2">
        <f t="shared" si="18"/>
        <v>3864.1428571429569</v>
      </c>
      <c r="U355" s="2">
        <f t="shared" si="19"/>
        <v>800000</v>
      </c>
      <c r="V355" s="2">
        <f t="shared" si="28"/>
        <v>171007292.04574442</v>
      </c>
      <c r="W355" s="2">
        <f t="shared" si="20"/>
        <v>796135.85714286566</v>
      </c>
      <c r="X355" s="2">
        <f t="shared" si="6"/>
        <v>3864.1428571343422</v>
      </c>
      <c r="Y355" s="2">
        <f t="shared" si="7"/>
        <v>68462167.022797197</v>
      </c>
      <c r="Z355" s="2" t="str">
        <f t="shared" si="8"/>
        <v>MEEP</v>
      </c>
      <c r="AA355" s="2">
        <f>IF(Z355="HERE",Y355,AA354+Graph!$G$1*1000)</f>
        <v>171959828.45136851</v>
      </c>
      <c r="AB355" s="2">
        <f t="shared" si="21"/>
        <v>800000</v>
      </c>
      <c r="AC355" s="2">
        <f t="shared" si="9"/>
        <v>66713494.76003027</v>
      </c>
      <c r="AD355" s="3">
        <f t="shared" si="10"/>
        <v>52800000</v>
      </c>
      <c r="AE355" s="2">
        <f>IF(AE353&gt;=52800000,52800000,IF(AB334=Graph!G$1*1000,AE354+Graph!G$1*1000,AC355))</f>
        <v>52800000</v>
      </c>
      <c r="AF355" s="3">
        <f t="shared" si="11"/>
        <v>52800000</v>
      </c>
      <c r="AG355" s="3">
        <f t="shared" si="26"/>
        <v>50160000</v>
      </c>
      <c r="AH355" s="3" t="e">
        <f t="shared" si="3"/>
        <v>#N/A</v>
      </c>
      <c r="AM355" s="6">
        <v>14600000</v>
      </c>
      <c r="AN355" s="6">
        <v>31800000</v>
      </c>
      <c r="AO355" s="6">
        <v>52800000</v>
      </c>
    </row>
    <row r="356" spans="1:41" ht="15.75" customHeight="1" x14ac:dyDescent="0.25">
      <c r="A356" s="1">
        <v>44532</v>
      </c>
      <c r="B356" s="2">
        <f t="shared" si="0"/>
        <v>291</v>
      </c>
      <c r="C356" s="7"/>
      <c r="D356" s="2" t="e">
        <f t="shared" si="12"/>
        <v>#N/A</v>
      </c>
      <c r="E356" s="2" t="e">
        <f t="shared" si="22"/>
        <v>#N/A</v>
      </c>
      <c r="F356" s="2">
        <v>2308690.877902925</v>
      </c>
      <c r="G356" s="2">
        <f t="shared" si="23"/>
        <v>796135.85714285716</v>
      </c>
      <c r="H356" s="2">
        <f t="shared" si="13"/>
        <v>238678839.902888</v>
      </c>
      <c r="I356" s="7"/>
      <c r="J356" s="2" t="e">
        <f t="shared" si="14"/>
        <v>#N/A</v>
      </c>
      <c r="K356" s="2" t="e">
        <f t="shared" si="24"/>
        <v>#N/A</v>
      </c>
      <c r="L356" s="2">
        <f t="array" ref="L356">IF(COUNT($C357)=0,IF(COUNT($C356)=1,I356,SUM(L355+LOOKUP(2,1/(ISNUMBER($K$1:$K$194)),$K$1:$K$194))),I356)</f>
        <v>1664095.5714285851</v>
      </c>
      <c r="M356" s="8" t="e">
        <f t="shared" si="27"/>
        <v>#N/A</v>
      </c>
      <c r="N356" s="2" t="e">
        <f t="shared" si="15"/>
        <v>#N/A</v>
      </c>
      <c r="O356" s="2" t="e">
        <f t="shared" si="25"/>
        <v>#N/A</v>
      </c>
      <c r="P356" s="2">
        <v>2305289.7420830131</v>
      </c>
      <c r="Q356" s="2">
        <f>IF(P356&gt;Graph!$G$1*1000,Graph!$G$1*1000,P356)</f>
        <v>800000</v>
      </c>
      <c r="R356" s="2">
        <f t="shared" si="16"/>
        <v>240269459.06854177</v>
      </c>
      <c r="S356" s="2">
        <f t="shared" si="17"/>
        <v>796135.85714286566</v>
      </c>
      <c r="T356" s="2">
        <f t="shared" si="18"/>
        <v>3864.1428571429569</v>
      </c>
      <c r="U356" s="2">
        <f t="shared" si="19"/>
        <v>800000</v>
      </c>
      <c r="V356" s="2">
        <f t="shared" si="28"/>
        <v>171803427.90288728</v>
      </c>
      <c r="W356" s="2">
        <f t="shared" si="20"/>
        <v>796135.85714286566</v>
      </c>
      <c r="X356" s="2">
        <f t="shared" si="6"/>
        <v>3864.1428571343422</v>
      </c>
      <c r="Y356" s="2">
        <f t="shared" si="7"/>
        <v>68466031.165654331</v>
      </c>
      <c r="Z356" s="2" t="str">
        <f t="shared" si="8"/>
        <v>MEEP</v>
      </c>
      <c r="AA356" s="2">
        <f>IF(Z356="HERE",Y356,AA355+Graph!$G$1*1000)</f>
        <v>172759828.45136851</v>
      </c>
      <c r="AB356" s="2">
        <f t="shared" si="21"/>
        <v>800000</v>
      </c>
      <c r="AC356" s="2">
        <f t="shared" si="9"/>
        <v>66713494.76003027</v>
      </c>
      <c r="AD356" s="3">
        <f t="shared" si="10"/>
        <v>52800000</v>
      </c>
      <c r="AE356" s="2">
        <f>IF(AE354&gt;=52800000,52800000,IF(AB335=Graph!G$1*1000,AE355+Graph!G$1*1000,AC356))</f>
        <v>52800000</v>
      </c>
      <c r="AF356" s="3">
        <f t="shared" si="11"/>
        <v>52800000</v>
      </c>
      <c r="AG356" s="3">
        <f t="shared" si="26"/>
        <v>50160000</v>
      </c>
      <c r="AH356" s="3" t="e">
        <f t="shared" si="3"/>
        <v>#N/A</v>
      </c>
      <c r="AM356" s="6">
        <v>14600000</v>
      </c>
      <c r="AN356" s="6">
        <v>31800000</v>
      </c>
      <c r="AO356" s="6">
        <v>52800000</v>
      </c>
    </row>
    <row r="357" spans="1:41" ht="15.75" customHeight="1" x14ac:dyDescent="0.25">
      <c r="A357" s="1">
        <v>44533</v>
      </c>
      <c r="B357" s="2">
        <f t="shared" si="0"/>
        <v>292</v>
      </c>
      <c r="C357" s="7"/>
      <c r="D357" s="2" t="e">
        <f t="shared" si="12"/>
        <v>#N/A</v>
      </c>
      <c r="E357" s="2" t="e">
        <f t="shared" si="22"/>
        <v>#N/A</v>
      </c>
      <c r="F357" s="2">
        <v>2315012.5317382813</v>
      </c>
      <c r="G357" s="2">
        <f t="shared" si="23"/>
        <v>796135.85714285716</v>
      </c>
      <c r="H357" s="2">
        <f t="shared" si="13"/>
        <v>239474975.76003087</v>
      </c>
      <c r="I357" s="7"/>
      <c r="J357" s="2" t="e">
        <f t="shared" si="14"/>
        <v>#N/A</v>
      </c>
      <c r="K357" s="2" t="e">
        <f t="shared" si="24"/>
        <v>#N/A</v>
      </c>
      <c r="L357" s="2">
        <f t="array" ref="L357">IF(COUNT($C358)=0,IF(COUNT($C357)=1,I357,SUM(L356+LOOKUP(2,1/(ISNUMBER($K$1:$K$194)),$K$1:$K$194))),I357)</f>
        <v>1667959.7142857281</v>
      </c>
      <c r="M357" s="8" t="e">
        <f t="shared" si="27"/>
        <v>#N/A</v>
      </c>
      <c r="N357" s="2" t="e">
        <f t="shared" si="15"/>
        <v>#N/A</v>
      </c>
      <c r="O357" s="2" t="e">
        <f t="shared" si="25"/>
        <v>#N/A</v>
      </c>
      <c r="P357" s="2">
        <v>2311589.3922589421</v>
      </c>
      <c r="Q357" s="2">
        <f>IF(P357&gt;Graph!$G$1*1000,Graph!$G$1*1000,P357)</f>
        <v>800000</v>
      </c>
      <c r="R357" s="2">
        <f t="shared" si="16"/>
        <v>241069459.06854177</v>
      </c>
      <c r="S357" s="2">
        <f t="shared" si="17"/>
        <v>796135.85714286566</v>
      </c>
      <c r="T357" s="2">
        <f t="shared" si="18"/>
        <v>3864.1428571429569</v>
      </c>
      <c r="U357" s="2">
        <f t="shared" si="19"/>
        <v>800000</v>
      </c>
      <c r="V357" s="2">
        <f t="shared" si="28"/>
        <v>172599563.76003015</v>
      </c>
      <c r="W357" s="2">
        <f t="shared" si="20"/>
        <v>796135.85714286566</v>
      </c>
      <c r="X357" s="2">
        <f t="shared" si="6"/>
        <v>3864.1428571343422</v>
      </c>
      <c r="Y357" s="2">
        <f t="shared" si="7"/>
        <v>68469895.308511466</v>
      </c>
      <c r="Z357" s="2" t="str">
        <f t="shared" si="8"/>
        <v>MEEP</v>
      </c>
      <c r="AA357" s="2">
        <f>IF(Z357="HERE",Y357,AA356+Graph!$G$1*1000)</f>
        <v>173559828.45136851</v>
      </c>
      <c r="AB357" s="2">
        <f t="shared" si="21"/>
        <v>800000</v>
      </c>
      <c r="AC357" s="2">
        <f t="shared" si="9"/>
        <v>66713494.76003027</v>
      </c>
      <c r="AD357" s="3">
        <f t="shared" si="10"/>
        <v>52800000</v>
      </c>
      <c r="AE357" s="2">
        <f>IF(AE355&gt;=52800000,52800000,IF(AB336=Graph!G$1*1000,AE356+Graph!G$1*1000,AC357))</f>
        <v>52800000</v>
      </c>
      <c r="AF357" s="3">
        <f t="shared" si="11"/>
        <v>52800000</v>
      </c>
      <c r="AG357" s="3">
        <f t="shared" si="26"/>
        <v>50160000</v>
      </c>
      <c r="AH357" s="3" t="e">
        <f t="shared" si="3"/>
        <v>#N/A</v>
      </c>
      <c r="AM357" s="6">
        <v>14600000</v>
      </c>
      <c r="AN357" s="6">
        <v>31800000</v>
      </c>
      <c r="AO357" s="6">
        <v>52800000</v>
      </c>
    </row>
    <row r="358" spans="1:41" ht="15.75" customHeight="1" x14ac:dyDescent="0.25">
      <c r="A358" s="1">
        <v>44534</v>
      </c>
      <c r="B358" s="2">
        <f t="shared" si="0"/>
        <v>293</v>
      </c>
      <c r="C358" s="7"/>
      <c r="D358" s="2" t="e">
        <f t="shared" si="12"/>
        <v>#N/A</v>
      </c>
      <c r="E358" s="2" t="e">
        <f t="shared" si="22"/>
        <v>#N/A</v>
      </c>
      <c r="F358" s="2">
        <v>2321334.1855735779</v>
      </c>
      <c r="G358" s="2">
        <f t="shared" si="23"/>
        <v>796135.85714285716</v>
      </c>
      <c r="H358" s="2">
        <f t="shared" si="13"/>
        <v>240271111.61717373</v>
      </c>
      <c r="I358" s="7"/>
      <c r="J358" s="2" t="e">
        <f t="shared" si="14"/>
        <v>#N/A</v>
      </c>
      <c r="K358" s="2" t="e">
        <f t="shared" si="24"/>
        <v>#N/A</v>
      </c>
      <c r="L358" s="2">
        <f t="array" ref="L358">IF(COUNT($C359)=0,IF(COUNT($C358)=1,I358,SUM(L357+LOOKUP(2,1/(ISNUMBER($K$1:$K$194)),$K$1:$K$194))),I358)</f>
        <v>1671823.857142871</v>
      </c>
      <c r="M358" s="8" t="e">
        <f t="shared" si="27"/>
        <v>#N/A</v>
      </c>
      <c r="N358" s="2" t="e">
        <f t="shared" si="15"/>
        <v>#N/A</v>
      </c>
      <c r="O358" s="2" t="e">
        <f t="shared" si="25"/>
        <v>#N/A</v>
      </c>
      <c r="P358" s="2">
        <v>2317889.0424348712</v>
      </c>
      <c r="Q358" s="2">
        <f>IF(P358&gt;Graph!$G$1*1000,Graph!$G$1*1000,P358)</f>
        <v>800000</v>
      </c>
      <c r="R358" s="2">
        <f t="shared" si="16"/>
        <v>241869459.06854177</v>
      </c>
      <c r="S358" s="2">
        <f t="shared" si="17"/>
        <v>796135.85714286566</v>
      </c>
      <c r="T358" s="2">
        <f t="shared" si="18"/>
        <v>3864.1428571429569</v>
      </c>
      <c r="U358" s="2">
        <f t="shared" si="19"/>
        <v>800000</v>
      </c>
      <c r="V358" s="2">
        <f t="shared" si="28"/>
        <v>173395699.61717302</v>
      </c>
      <c r="W358" s="2">
        <f t="shared" si="20"/>
        <v>796135.85714286566</v>
      </c>
      <c r="X358" s="2">
        <f t="shared" si="6"/>
        <v>3864.1428571343422</v>
      </c>
      <c r="Y358" s="2">
        <f t="shared" si="7"/>
        <v>68473759.4513686</v>
      </c>
      <c r="Z358" s="2" t="str">
        <f t="shared" si="8"/>
        <v>MEEP</v>
      </c>
      <c r="AA358" s="2">
        <f>IF(Z358="HERE",Y358,AA357+Graph!$G$1*1000)</f>
        <v>174359828.45136851</v>
      </c>
      <c r="AB358" s="2">
        <f t="shared" si="21"/>
        <v>800000</v>
      </c>
      <c r="AC358" s="2">
        <f t="shared" si="9"/>
        <v>66713494.76003027</v>
      </c>
      <c r="AD358" s="3">
        <f t="shared" si="10"/>
        <v>52800000</v>
      </c>
      <c r="AE358" s="2">
        <f>IF(AE356&gt;=52800000,52800000,IF(AB337=Graph!G$1*1000,AE357+Graph!G$1*1000,AC358))</f>
        <v>52800000</v>
      </c>
      <c r="AF358" s="3">
        <f t="shared" si="11"/>
        <v>52800000</v>
      </c>
      <c r="AG358" s="3">
        <f t="shared" si="26"/>
        <v>50160000</v>
      </c>
      <c r="AH358" s="3" t="e">
        <f t="shared" si="3"/>
        <v>#N/A</v>
      </c>
      <c r="AM358" s="6">
        <v>14600000</v>
      </c>
      <c r="AN358" s="6">
        <v>31800000</v>
      </c>
      <c r="AO358" s="6">
        <v>52800000</v>
      </c>
    </row>
    <row r="359" spans="1:41" ht="15.75" customHeight="1" x14ac:dyDescent="0.25">
      <c r="A359" s="1">
        <v>44535</v>
      </c>
      <c r="B359" s="2">
        <f t="shared" si="0"/>
        <v>294</v>
      </c>
      <c r="C359" s="7"/>
      <c r="D359" s="2" t="e">
        <f t="shared" si="12"/>
        <v>#N/A</v>
      </c>
      <c r="E359" s="2" t="e">
        <f t="shared" si="22"/>
        <v>#N/A</v>
      </c>
      <c r="F359" s="2">
        <v>2327655.8394089341</v>
      </c>
      <c r="G359" s="2">
        <f t="shared" si="23"/>
        <v>796135.85714285716</v>
      </c>
      <c r="H359" s="2">
        <f t="shared" si="13"/>
        <v>241067247.4743166</v>
      </c>
      <c r="I359" s="7"/>
      <c r="J359" s="2" t="e">
        <f t="shared" si="14"/>
        <v>#N/A</v>
      </c>
      <c r="K359" s="2" t="e">
        <f t="shared" si="24"/>
        <v>#N/A</v>
      </c>
      <c r="L359" s="2">
        <f t="array" ref="L359">IF(COUNT($C360)=0,IF(COUNT($C359)=1,I359,SUM(L358+LOOKUP(2,1/(ISNUMBER($K$1:$K$194)),$K$1:$K$194))),I359)</f>
        <v>1675688.000000014</v>
      </c>
      <c r="M359" s="8" t="e">
        <f t="shared" si="27"/>
        <v>#N/A</v>
      </c>
      <c r="N359" s="2" t="e">
        <f t="shared" si="15"/>
        <v>#N/A</v>
      </c>
      <c r="O359" s="2" t="e">
        <f t="shared" si="25"/>
        <v>#N/A</v>
      </c>
      <c r="P359" s="2">
        <v>2324188.6926108003</v>
      </c>
      <c r="Q359" s="2">
        <f>IF(P359&gt;Graph!$G$1*1000,Graph!$G$1*1000,P359)</f>
        <v>800000</v>
      </c>
      <c r="R359" s="2">
        <f t="shared" si="16"/>
        <v>242669459.06854177</v>
      </c>
      <c r="S359" s="2">
        <f t="shared" si="17"/>
        <v>796135.85714286566</v>
      </c>
      <c r="T359" s="2">
        <f t="shared" si="18"/>
        <v>3864.1428571429569</v>
      </c>
      <c r="U359" s="2">
        <f t="shared" si="19"/>
        <v>800000</v>
      </c>
      <c r="V359" s="2">
        <f t="shared" si="28"/>
        <v>174191835.47431588</v>
      </c>
      <c r="W359" s="2">
        <f t="shared" si="20"/>
        <v>796135.85714286566</v>
      </c>
      <c r="X359" s="2">
        <f t="shared" si="6"/>
        <v>3864.1428571343422</v>
      </c>
      <c r="Y359" s="2">
        <f t="shared" si="7"/>
        <v>68477623.594225734</v>
      </c>
      <c r="Z359" s="2" t="str">
        <f t="shared" si="8"/>
        <v>MEEP</v>
      </c>
      <c r="AA359" s="2">
        <f>IF(Z359="HERE",Y359,AA358+Graph!$G$1*1000)</f>
        <v>175159828.45136851</v>
      </c>
      <c r="AB359" s="2">
        <f t="shared" si="21"/>
        <v>800000</v>
      </c>
      <c r="AC359" s="2">
        <f t="shared" si="9"/>
        <v>66713494.76003027</v>
      </c>
      <c r="AD359" s="3">
        <f t="shared" si="10"/>
        <v>52800000</v>
      </c>
      <c r="AE359" s="2">
        <f>IF(AE357&gt;=52800000,52800000,IF(AB338=Graph!G$1*1000,AE358+Graph!G$1*1000,AC359))</f>
        <v>52800000</v>
      </c>
      <c r="AF359" s="3">
        <f t="shared" si="11"/>
        <v>52800000</v>
      </c>
      <c r="AG359" s="3">
        <f t="shared" si="26"/>
        <v>50160000</v>
      </c>
      <c r="AH359" s="3" t="e">
        <f t="shared" si="3"/>
        <v>#N/A</v>
      </c>
      <c r="AM359" s="6">
        <v>14600000</v>
      </c>
      <c r="AN359" s="6">
        <v>31800000</v>
      </c>
      <c r="AO359" s="6">
        <v>52800000</v>
      </c>
    </row>
    <row r="360" spans="1:41" ht="15.75" customHeight="1" x14ac:dyDescent="0.25">
      <c r="A360" s="1">
        <v>44536</v>
      </c>
      <c r="B360" s="2">
        <f t="shared" si="0"/>
        <v>295</v>
      </c>
      <c r="C360" s="7"/>
      <c r="D360" s="2" t="e">
        <f t="shared" si="12"/>
        <v>#N/A</v>
      </c>
      <c r="E360" s="2" t="e">
        <f t="shared" si="22"/>
        <v>#N/A</v>
      </c>
      <c r="F360" s="2">
        <v>2333977.4932442307</v>
      </c>
      <c r="G360" s="2">
        <f t="shared" si="23"/>
        <v>796135.85714285716</v>
      </c>
      <c r="H360" s="2">
        <f t="shared" si="13"/>
        <v>241863383.33145946</v>
      </c>
      <c r="I360" s="7"/>
      <c r="J360" s="2" t="e">
        <f t="shared" si="14"/>
        <v>#N/A</v>
      </c>
      <c r="K360" s="2" t="e">
        <f t="shared" si="24"/>
        <v>#N/A</v>
      </c>
      <c r="L360" s="2">
        <f t="array" ref="L360">IF(COUNT($C361)=0,IF(COUNT($C360)=1,I360,SUM(L359+LOOKUP(2,1/(ISNUMBER($K$1:$K$194)),$K$1:$K$194))),I360)</f>
        <v>1679552.1428571569</v>
      </c>
      <c r="M360" s="8" t="e">
        <f t="shared" si="27"/>
        <v>#N/A</v>
      </c>
      <c r="N360" s="2" t="e">
        <f t="shared" si="15"/>
        <v>#N/A</v>
      </c>
      <c r="O360" s="2" t="e">
        <f t="shared" si="25"/>
        <v>#N/A</v>
      </c>
      <c r="P360" s="2">
        <v>2330488.3427867293</v>
      </c>
      <c r="Q360" s="2">
        <f>IF(P360&gt;Graph!$G$1*1000,Graph!$G$1*1000,P360)</f>
        <v>800000</v>
      </c>
      <c r="R360" s="2">
        <f t="shared" si="16"/>
        <v>243469459.06854177</v>
      </c>
      <c r="S360" s="2">
        <f t="shared" si="17"/>
        <v>796135.85714286566</v>
      </c>
      <c r="T360" s="2">
        <f t="shared" si="18"/>
        <v>3864.1428571429569</v>
      </c>
      <c r="U360" s="2">
        <f t="shared" si="19"/>
        <v>800000</v>
      </c>
      <c r="V360" s="2">
        <f t="shared" si="28"/>
        <v>174987971.33145875</v>
      </c>
      <c r="W360" s="2">
        <f t="shared" si="20"/>
        <v>796135.85714286566</v>
      </c>
      <c r="X360" s="2">
        <f t="shared" si="6"/>
        <v>3864.1428571343422</v>
      </c>
      <c r="Y360" s="2">
        <f t="shared" si="7"/>
        <v>68481487.737082869</v>
      </c>
      <c r="Z360" s="2" t="str">
        <f t="shared" si="8"/>
        <v>MEEP</v>
      </c>
      <c r="AA360" s="2">
        <f>IF(Z360="HERE",Y360,AA359+Graph!$G$1*1000)</f>
        <v>175959828.45136851</v>
      </c>
      <c r="AB360" s="2">
        <f t="shared" si="21"/>
        <v>800000</v>
      </c>
      <c r="AC360" s="2">
        <f t="shared" si="9"/>
        <v>66713494.76003027</v>
      </c>
      <c r="AD360" s="3">
        <f t="shared" si="10"/>
        <v>52800000</v>
      </c>
      <c r="AE360" s="2">
        <f>IF(AE358&gt;=52800000,52800000,IF(AB339=Graph!G$1*1000,AE359+Graph!G$1*1000,AC360))</f>
        <v>52800000</v>
      </c>
      <c r="AF360" s="3">
        <f t="shared" si="11"/>
        <v>52800000</v>
      </c>
      <c r="AG360" s="3">
        <f t="shared" si="26"/>
        <v>50160000</v>
      </c>
      <c r="AH360" s="3" t="e">
        <f t="shared" si="3"/>
        <v>#N/A</v>
      </c>
      <c r="AM360" s="6">
        <v>14600000</v>
      </c>
      <c r="AN360" s="6">
        <v>31800000</v>
      </c>
      <c r="AO360" s="6">
        <v>52800000</v>
      </c>
    </row>
    <row r="361" spans="1:41" ht="15.75" customHeight="1" x14ac:dyDescent="0.25">
      <c r="A361" s="1">
        <v>44537</v>
      </c>
      <c r="B361" s="2">
        <f t="shared" si="0"/>
        <v>296</v>
      </c>
      <c r="C361" s="7"/>
      <c r="D361" s="2" t="e">
        <f t="shared" si="12"/>
        <v>#N/A</v>
      </c>
      <c r="E361" s="2" t="e">
        <f t="shared" si="22"/>
        <v>#N/A</v>
      </c>
      <c r="F361" s="2">
        <v>2340299.147079587</v>
      </c>
      <c r="G361" s="2">
        <f t="shared" si="23"/>
        <v>796135.85714285716</v>
      </c>
      <c r="H361" s="2">
        <f t="shared" si="13"/>
        <v>242659519.18860233</v>
      </c>
      <c r="I361" s="7"/>
      <c r="J361" s="2" t="e">
        <f t="shared" si="14"/>
        <v>#N/A</v>
      </c>
      <c r="K361" s="2" t="e">
        <f t="shared" si="24"/>
        <v>#N/A</v>
      </c>
      <c r="L361" s="2">
        <f t="array" ref="L361">IF(COUNT($C362)=0,IF(COUNT($C361)=1,I361,SUM(L360+LOOKUP(2,1/(ISNUMBER($K$1:$K$194)),$K$1:$K$194))),I361)</f>
        <v>1683416.2857142999</v>
      </c>
      <c r="M361" s="8" t="e">
        <f t="shared" si="27"/>
        <v>#N/A</v>
      </c>
      <c r="N361" s="2" t="e">
        <f t="shared" si="15"/>
        <v>#N/A</v>
      </c>
      <c r="O361" s="2" t="e">
        <f t="shared" si="25"/>
        <v>#N/A</v>
      </c>
      <c r="P361" s="2">
        <v>2336787.9929626584</v>
      </c>
      <c r="Q361" s="2">
        <f>IF(P361&gt;Graph!$G$1*1000,Graph!$G$1*1000,P361)</f>
        <v>800000</v>
      </c>
      <c r="R361" s="2">
        <f t="shared" si="16"/>
        <v>244269459.06854177</v>
      </c>
      <c r="S361" s="2">
        <f t="shared" si="17"/>
        <v>796135.85714286566</v>
      </c>
      <c r="T361" s="2">
        <f t="shared" si="18"/>
        <v>3864.1428571429569</v>
      </c>
      <c r="U361" s="2">
        <f t="shared" si="19"/>
        <v>800000</v>
      </c>
      <c r="V361" s="2">
        <f t="shared" si="28"/>
        <v>175784107.18860161</v>
      </c>
      <c r="W361" s="2">
        <f t="shared" si="20"/>
        <v>796135.85714286566</v>
      </c>
      <c r="X361" s="2">
        <f t="shared" si="6"/>
        <v>3864.1428571343422</v>
      </c>
      <c r="Y361" s="2">
        <f t="shared" si="7"/>
        <v>68485351.879940003</v>
      </c>
      <c r="Z361" s="2" t="str">
        <f t="shared" si="8"/>
        <v>MEEP</v>
      </c>
      <c r="AA361" s="2">
        <f>IF(Z361="HERE",Y361,AA360+Graph!$G$1*1000)</f>
        <v>176759828.45136851</v>
      </c>
      <c r="AB361" s="2">
        <f t="shared" si="21"/>
        <v>800000</v>
      </c>
      <c r="AC361" s="2">
        <f t="shared" si="9"/>
        <v>66713494.76003027</v>
      </c>
      <c r="AD361" s="3">
        <f t="shared" si="10"/>
        <v>52800000</v>
      </c>
      <c r="AE361" s="2">
        <f>IF(AE359&gt;=52800000,52800000,IF(AB340=Graph!G$1*1000,AE360+Graph!G$1*1000,AC361))</f>
        <v>52800000</v>
      </c>
      <c r="AF361" s="3">
        <f t="shared" si="11"/>
        <v>52800000</v>
      </c>
      <c r="AG361" s="3">
        <f t="shared" si="26"/>
        <v>50160000</v>
      </c>
      <c r="AH361" s="3" t="e">
        <f t="shared" si="3"/>
        <v>#N/A</v>
      </c>
      <c r="AM361" s="6">
        <v>14600000</v>
      </c>
      <c r="AN361" s="6">
        <v>31800000</v>
      </c>
      <c r="AO361" s="6">
        <v>52800000</v>
      </c>
    </row>
    <row r="362" spans="1:41" ht="15.75" customHeight="1" x14ac:dyDescent="0.25">
      <c r="A362" s="1">
        <v>44538</v>
      </c>
      <c r="B362" s="2">
        <f t="shared" si="0"/>
        <v>297</v>
      </c>
      <c r="C362" s="7"/>
      <c r="D362" s="2" t="e">
        <f t="shared" si="12"/>
        <v>#N/A</v>
      </c>
      <c r="E362" s="2" t="e">
        <f t="shared" si="22"/>
        <v>#N/A</v>
      </c>
      <c r="F362" s="2">
        <v>2346620.8009148836</v>
      </c>
      <c r="G362" s="2">
        <f t="shared" si="23"/>
        <v>796135.85714285716</v>
      </c>
      <c r="H362" s="2">
        <f t="shared" si="13"/>
        <v>243455655.04574519</v>
      </c>
      <c r="I362" s="7"/>
      <c r="J362" s="2" t="e">
        <f t="shared" si="14"/>
        <v>#N/A</v>
      </c>
      <c r="K362" s="2" t="e">
        <f t="shared" si="24"/>
        <v>#N/A</v>
      </c>
      <c r="L362" s="2">
        <f t="array" ref="L362">IF(COUNT($C363)=0,IF(COUNT($C362)=1,I362,SUM(L361+LOOKUP(2,1/(ISNUMBER($K$1:$K$194)),$K$1:$K$194))),I362)</f>
        <v>1687280.4285714428</v>
      </c>
      <c r="M362" s="8" t="e">
        <f t="shared" si="27"/>
        <v>#N/A</v>
      </c>
      <c r="N362" s="2" t="e">
        <f t="shared" si="15"/>
        <v>#N/A</v>
      </c>
      <c r="O362" s="2" t="e">
        <f t="shared" si="25"/>
        <v>#N/A</v>
      </c>
      <c r="P362" s="2">
        <v>2343087.6431385875</v>
      </c>
      <c r="Q362" s="2">
        <f>IF(P362&gt;Graph!$G$1*1000,Graph!$G$1*1000,P362)</f>
        <v>800000</v>
      </c>
      <c r="R362" s="2">
        <f t="shared" si="16"/>
        <v>245069459.06854177</v>
      </c>
      <c r="S362" s="2">
        <f t="shared" si="17"/>
        <v>796135.85714286566</v>
      </c>
      <c r="T362" s="2">
        <f t="shared" si="18"/>
        <v>3864.1428571429569</v>
      </c>
      <c r="U362" s="2">
        <f t="shared" si="19"/>
        <v>800000</v>
      </c>
      <c r="V362" s="2">
        <f t="shared" si="28"/>
        <v>176580243.04574448</v>
      </c>
      <c r="W362" s="2">
        <f t="shared" si="20"/>
        <v>796135.85714286566</v>
      </c>
      <c r="X362" s="2">
        <f t="shared" si="6"/>
        <v>3864.1428571343422</v>
      </c>
      <c r="Y362" s="2">
        <f t="shared" si="7"/>
        <v>68489216.022797137</v>
      </c>
      <c r="Z362" s="2" t="str">
        <f t="shared" si="8"/>
        <v>MEEP</v>
      </c>
      <c r="AA362" s="2">
        <f>IF(Z362="HERE",Y362,AA361+Graph!$G$1*1000)</f>
        <v>177559828.45136851</v>
      </c>
      <c r="AB362" s="2">
        <f t="shared" si="21"/>
        <v>800000</v>
      </c>
      <c r="AC362" s="2">
        <f t="shared" si="9"/>
        <v>66713494.76003027</v>
      </c>
      <c r="AD362" s="3">
        <f t="shared" si="10"/>
        <v>52800000</v>
      </c>
      <c r="AE362" s="2">
        <f>IF(AE360&gt;=52800000,52800000,IF(AB341=Graph!G$1*1000,AE361+Graph!G$1*1000,AC362))</f>
        <v>52800000</v>
      </c>
      <c r="AF362" s="3">
        <f t="shared" si="11"/>
        <v>52800000</v>
      </c>
      <c r="AG362" s="3">
        <f t="shared" si="26"/>
        <v>50160000</v>
      </c>
      <c r="AH362" s="3" t="e">
        <f t="shared" si="3"/>
        <v>#N/A</v>
      </c>
      <c r="AM362" s="6">
        <v>14600000</v>
      </c>
      <c r="AN362" s="6">
        <v>31800000</v>
      </c>
      <c r="AO362" s="6">
        <v>52800000</v>
      </c>
    </row>
    <row r="363" spans="1:41" ht="15.75" customHeight="1" x14ac:dyDescent="0.25">
      <c r="A363" s="1">
        <v>44539</v>
      </c>
      <c r="B363" s="2">
        <f t="shared" si="0"/>
        <v>298</v>
      </c>
      <c r="C363" s="7"/>
      <c r="D363" s="2" t="e">
        <f t="shared" si="12"/>
        <v>#N/A</v>
      </c>
      <c r="E363" s="2" t="e">
        <f t="shared" si="22"/>
        <v>#N/A</v>
      </c>
      <c r="F363" s="2">
        <v>2352942.4547502398</v>
      </c>
      <c r="G363" s="2">
        <f t="shared" si="23"/>
        <v>796135.85714285716</v>
      </c>
      <c r="H363" s="2">
        <f t="shared" si="13"/>
        <v>244251790.90288806</v>
      </c>
      <c r="I363" s="7"/>
      <c r="J363" s="2" t="e">
        <f t="shared" si="14"/>
        <v>#N/A</v>
      </c>
      <c r="K363" s="2" t="e">
        <f t="shared" si="24"/>
        <v>#N/A</v>
      </c>
      <c r="L363" s="2">
        <f t="array" ref="L363">IF(COUNT($C364)=0,IF(COUNT($C363)=1,I363,SUM(L362+LOOKUP(2,1/(ISNUMBER($K$1:$K$194)),$K$1:$K$194))),I363)</f>
        <v>1691144.5714285858</v>
      </c>
      <c r="M363" s="8" t="e">
        <f t="shared" si="27"/>
        <v>#N/A</v>
      </c>
      <c r="N363" s="2" t="e">
        <f t="shared" si="15"/>
        <v>#N/A</v>
      </c>
      <c r="O363" s="2" t="e">
        <f t="shared" si="25"/>
        <v>#N/A</v>
      </c>
      <c r="P363" s="2">
        <v>2349387.2933145165</v>
      </c>
      <c r="Q363" s="2">
        <f>IF(P363&gt;Graph!$G$1*1000,Graph!$G$1*1000,P363)</f>
        <v>800000</v>
      </c>
      <c r="R363" s="2">
        <f t="shared" si="16"/>
        <v>245869459.06854177</v>
      </c>
      <c r="S363" s="2">
        <f t="shared" si="17"/>
        <v>796135.85714286566</v>
      </c>
      <c r="T363" s="2">
        <f t="shared" si="18"/>
        <v>3864.1428571429569</v>
      </c>
      <c r="U363" s="2">
        <f t="shared" si="19"/>
        <v>800000</v>
      </c>
      <c r="V363" s="2">
        <f t="shared" si="28"/>
        <v>177376378.90288734</v>
      </c>
      <c r="W363" s="2">
        <f t="shared" si="20"/>
        <v>796135.85714286566</v>
      </c>
      <c r="X363" s="2">
        <f t="shared" si="6"/>
        <v>3864.1428571343422</v>
      </c>
      <c r="Y363" s="2">
        <f t="shared" si="7"/>
        <v>68493080.165654272</v>
      </c>
      <c r="Z363" s="2" t="str">
        <f t="shared" si="8"/>
        <v>MEEP</v>
      </c>
      <c r="AA363" s="2">
        <f>IF(Z363="HERE",Y363,AA362+Graph!$G$1*1000)</f>
        <v>178359828.45136851</v>
      </c>
      <c r="AB363" s="2">
        <f t="shared" si="21"/>
        <v>800000</v>
      </c>
      <c r="AC363" s="2">
        <f t="shared" si="9"/>
        <v>66713494.76003027</v>
      </c>
      <c r="AD363" s="3">
        <f t="shared" si="10"/>
        <v>52800000</v>
      </c>
      <c r="AE363" s="2">
        <f>IF(AE361&gt;=52800000,52800000,IF(AB342=Graph!G$1*1000,AE362+Graph!G$1*1000,AC363))</f>
        <v>52800000</v>
      </c>
      <c r="AF363" s="3">
        <f t="shared" si="11"/>
        <v>52800000</v>
      </c>
      <c r="AG363" s="3">
        <f t="shared" si="26"/>
        <v>50160000</v>
      </c>
      <c r="AH363" s="3" t="e">
        <f t="shared" si="3"/>
        <v>#N/A</v>
      </c>
      <c r="AM363" s="6">
        <v>14600000</v>
      </c>
      <c r="AN363" s="6">
        <v>31800000</v>
      </c>
      <c r="AO363" s="6">
        <v>52800000</v>
      </c>
    </row>
    <row r="364" spans="1:41" ht="15.75" customHeight="1" x14ac:dyDescent="0.25">
      <c r="A364" s="1">
        <v>44540</v>
      </c>
      <c r="B364" s="2">
        <f t="shared" si="0"/>
        <v>299</v>
      </c>
      <c r="C364" s="7"/>
      <c r="D364" s="2" t="e">
        <f t="shared" si="12"/>
        <v>#N/A</v>
      </c>
      <c r="E364" s="2" t="e">
        <f t="shared" si="22"/>
        <v>#N/A</v>
      </c>
      <c r="F364" s="2">
        <v>2359264.1085855365</v>
      </c>
      <c r="G364" s="2">
        <f t="shared" si="23"/>
        <v>796135.85714285716</v>
      </c>
      <c r="H364" s="2">
        <f t="shared" si="13"/>
        <v>245047926.76003093</v>
      </c>
      <c r="I364" s="7"/>
      <c r="J364" s="2" t="e">
        <f t="shared" si="14"/>
        <v>#N/A</v>
      </c>
      <c r="K364" s="2" t="e">
        <f t="shared" si="24"/>
        <v>#N/A</v>
      </c>
      <c r="L364" s="2">
        <f t="array" ref="L364">IF(COUNT($C365)=0,IF(COUNT($C364)=1,I364,SUM(L363+LOOKUP(2,1/(ISNUMBER($K$1:$K$194)),$K$1:$K$194))),I364)</f>
        <v>1695008.7142857288</v>
      </c>
      <c r="M364" s="8" t="e">
        <f t="shared" si="27"/>
        <v>#N/A</v>
      </c>
      <c r="N364" s="2" t="e">
        <f t="shared" si="15"/>
        <v>#N/A</v>
      </c>
      <c r="O364" s="2" t="e">
        <f t="shared" si="25"/>
        <v>#N/A</v>
      </c>
      <c r="P364" s="2">
        <v>2355686.9434904456</v>
      </c>
      <c r="Q364" s="2">
        <f>IF(P364&gt;Graph!$G$1*1000,Graph!$G$1*1000,P364)</f>
        <v>800000</v>
      </c>
      <c r="R364" s="2">
        <f t="shared" si="16"/>
        <v>246669459.06854177</v>
      </c>
      <c r="S364" s="2">
        <f t="shared" si="17"/>
        <v>796135.85714286566</v>
      </c>
      <c r="T364" s="2">
        <f t="shared" si="18"/>
        <v>3864.1428571429569</v>
      </c>
      <c r="U364" s="2">
        <f t="shared" si="19"/>
        <v>800000</v>
      </c>
      <c r="V364" s="2">
        <f t="shared" si="28"/>
        <v>178172514.76003021</v>
      </c>
      <c r="W364" s="2">
        <f t="shared" si="20"/>
        <v>796135.85714286566</v>
      </c>
      <c r="X364" s="2">
        <f t="shared" si="6"/>
        <v>3864.1428571343422</v>
      </c>
      <c r="Y364" s="2">
        <f t="shared" si="7"/>
        <v>68496944.308511406</v>
      </c>
      <c r="Z364" s="2" t="str">
        <f t="shared" si="8"/>
        <v>MEEP</v>
      </c>
      <c r="AA364" s="2">
        <f>IF(Z364="HERE",Y364,AA363+Graph!$G$1*1000)</f>
        <v>179159828.45136851</v>
      </c>
      <c r="AB364" s="2">
        <f t="shared" si="21"/>
        <v>800000</v>
      </c>
      <c r="AC364" s="2">
        <f t="shared" si="9"/>
        <v>66713494.76003027</v>
      </c>
      <c r="AD364" s="3">
        <f t="shared" si="10"/>
        <v>52800000</v>
      </c>
      <c r="AE364" s="2">
        <f>IF(AE362&gt;=52800000,52800000,IF(AB343=Graph!G$1*1000,AE363+Graph!G$1*1000,AC364))</f>
        <v>52800000</v>
      </c>
      <c r="AF364" s="3">
        <f t="shared" si="11"/>
        <v>52800000</v>
      </c>
      <c r="AG364" s="3">
        <f t="shared" si="26"/>
        <v>50160000</v>
      </c>
      <c r="AH364" s="3" t="e">
        <f t="shared" si="3"/>
        <v>#N/A</v>
      </c>
      <c r="AM364" s="6">
        <v>14600000</v>
      </c>
      <c r="AN364" s="6">
        <v>31800000</v>
      </c>
      <c r="AO364" s="6">
        <v>52800000</v>
      </c>
    </row>
    <row r="365" spans="1:41" ht="15.75" customHeight="1" x14ac:dyDescent="0.25">
      <c r="A365" s="1">
        <v>44541</v>
      </c>
      <c r="B365" s="2">
        <f t="shared" si="0"/>
        <v>300</v>
      </c>
      <c r="C365" s="7"/>
      <c r="D365" s="2" t="e">
        <f t="shared" si="12"/>
        <v>#N/A</v>
      </c>
      <c r="E365" s="2" t="e">
        <f t="shared" si="22"/>
        <v>#N/A</v>
      </c>
      <c r="F365" s="2">
        <v>2365585.7624208927</v>
      </c>
      <c r="G365" s="2">
        <f t="shared" si="23"/>
        <v>796135.85714285716</v>
      </c>
      <c r="H365" s="2">
        <f t="shared" si="13"/>
        <v>245844062.61717379</v>
      </c>
      <c r="I365" s="7"/>
      <c r="J365" s="2" t="e">
        <f t="shared" si="14"/>
        <v>#N/A</v>
      </c>
      <c r="K365" s="2" t="e">
        <f t="shared" si="24"/>
        <v>#N/A</v>
      </c>
      <c r="L365" s="2">
        <f t="array" ref="L365">IF(COUNT($C366)=0,IF(COUNT($C365)=1,I365,SUM(L364+LOOKUP(2,1/(ISNUMBER($K$1:$K$194)),$K$1:$K$194))),I365)</f>
        <v>1698872.8571428717</v>
      </c>
      <c r="M365" s="8" t="e">
        <f t="shared" si="27"/>
        <v>#N/A</v>
      </c>
      <c r="N365" s="2" t="e">
        <f t="shared" si="15"/>
        <v>#N/A</v>
      </c>
      <c r="O365" s="2" t="e">
        <f t="shared" si="25"/>
        <v>#N/A</v>
      </c>
      <c r="P365" s="2">
        <v>2361986.5936663747</v>
      </c>
      <c r="Q365" s="2">
        <f>IF(P365&gt;Graph!$G$1*1000,Graph!$G$1*1000,P365)</f>
        <v>800000</v>
      </c>
      <c r="R365" s="2">
        <f t="shared" si="16"/>
        <v>247469459.06854177</v>
      </c>
      <c r="S365" s="2">
        <f t="shared" si="17"/>
        <v>796135.85714286566</v>
      </c>
      <c r="T365" s="2">
        <f t="shared" si="18"/>
        <v>3864.1428571429569</v>
      </c>
      <c r="U365" s="2">
        <f t="shared" si="19"/>
        <v>800000</v>
      </c>
      <c r="V365" s="2">
        <f t="shared" si="28"/>
        <v>178968650.61717308</v>
      </c>
      <c r="W365" s="2">
        <f t="shared" si="20"/>
        <v>796135.85714286566</v>
      </c>
      <c r="X365" s="2">
        <f t="shared" si="6"/>
        <v>3864.1428571343422</v>
      </c>
      <c r="Y365" s="2">
        <f t="shared" si="7"/>
        <v>68500808.451368541</v>
      </c>
      <c r="Z365" s="2" t="str">
        <f t="shared" si="8"/>
        <v>MEEP</v>
      </c>
      <c r="AA365" s="2">
        <f>IF(Z365="HERE",Y365,AA364+Graph!$G$1*1000)</f>
        <v>179959828.45136851</v>
      </c>
      <c r="AB365" s="2">
        <f t="shared" si="21"/>
        <v>800000</v>
      </c>
      <c r="AC365" s="2">
        <f t="shared" si="9"/>
        <v>66713494.76003027</v>
      </c>
      <c r="AD365" s="3">
        <f t="shared" si="10"/>
        <v>52800000</v>
      </c>
      <c r="AE365" s="2">
        <f>IF(AE363&gt;=52800000,52800000,IF(AB344=Graph!G$1*1000,AE364+Graph!G$1*1000,AC365))</f>
        <v>52800000</v>
      </c>
      <c r="AF365" s="3">
        <f t="shared" si="11"/>
        <v>52800000</v>
      </c>
      <c r="AG365" s="3">
        <f t="shared" si="26"/>
        <v>50160000</v>
      </c>
      <c r="AH365" s="3" t="e">
        <f t="shared" si="3"/>
        <v>#N/A</v>
      </c>
      <c r="AM365" s="6">
        <v>14600000</v>
      </c>
      <c r="AN365" s="6">
        <v>31800000</v>
      </c>
      <c r="AO365" s="6">
        <v>52800000</v>
      </c>
    </row>
    <row r="366" spans="1:41" ht="15.75" customHeight="1" x14ac:dyDescent="0.25">
      <c r="A366" s="1">
        <v>44542</v>
      </c>
      <c r="B366" s="2">
        <f t="shared" si="0"/>
        <v>301</v>
      </c>
      <c r="C366" s="7"/>
      <c r="D366" s="2" t="e">
        <f t="shared" si="12"/>
        <v>#N/A</v>
      </c>
      <c r="E366" s="2" t="e">
        <f t="shared" si="22"/>
        <v>#N/A</v>
      </c>
      <c r="F366" s="2">
        <v>2371907.4162561893</v>
      </c>
      <c r="G366" s="2">
        <f t="shared" si="23"/>
        <v>796135.85714285716</v>
      </c>
      <c r="H366" s="2">
        <f t="shared" si="13"/>
        <v>246640198.47431666</v>
      </c>
      <c r="I366" s="7"/>
      <c r="J366" s="2" t="e">
        <f t="shared" si="14"/>
        <v>#N/A</v>
      </c>
      <c r="K366" s="2" t="e">
        <f t="shared" si="24"/>
        <v>#N/A</v>
      </c>
      <c r="L366" s="2">
        <f t="array" ref="L366">IF(COUNT($C367)=0,IF(COUNT($C366)=1,I366,SUM(L365+LOOKUP(2,1/(ISNUMBER($K$1:$K$194)),$K$1:$K$194))),I366)</f>
        <v>1702737.0000000147</v>
      </c>
      <c r="M366" s="8" t="e">
        <f t="shared" si="27"/>
        <v>#N/A</v>
      </c>
      <c r="N366" s="2" t="e">
        <f t="shared" si="15"/>
        <v>#N/A</v>
      </c>
      <c r="O366" s="2" t="e">
        <f t="shared" si="25"/>
        <v>#N/A</v>
      </c>
      <c r="P366" s="2">
        <v>2368286.2438423634</v>
      </c>
      <c r="Q366" s="2">
        <f>IF(P366&gt;Graph!$G$1*1000,Graph!$G$1*1000,P366)</f>
        <v>800000</v>
      </c>
      <c r="R366" s="2">
        <f t="shared" si="16"/>
        <v>248269459.06854177</v>
      </c>
      <c r="S366" s="2">
        <f t="shared" si="17"/>
        <v>796135.85714286566</v>
      </c>
      <c r="T366" s="2">
        <f t="shared" si="18"/>
        <v>3864.1428571429569</v>
      </c>
      <c r="U366" s="2">
        <f t="shared" si="19"/>
        <v>800000</v>
      </c>
      <c r="V366" s="2">
        <f t="shared" si="28"/>
        <v>179764786.47431594</v>
      </c>
      <c r="W366" s="2">
        <f t="shared" si="20"/>
        <v>796135.85714286566</v>
      </c>
      <c r="X366" s="2">
        <f t="shared" si="6"/>
        <v>3864.1428571343422</v>
      </c>
      <c r="Y366" s="2">
        <f t="shared" si="7"/>
        <v>68504672.594225675</v>
      </c>
      <c r="Z366" s="2" t="str">
        <f t="shared" si="8"/>
        <v>MEEP</v>
      </c>
      <c r="AA366" s="2">
        <f>IF(Z366="HERE",Y366,AA365+Graph!$G$1*1000)</f>
        <v>180759828.45136851</v>
      </c>
      <c r="AB366" s="2">
        <f t="shared" si="21"/>
        <v>800000</v>
      </c>
      <c r="AC366" s="2">
        <f t="shared" si="9"/>
        <v>66713494.76003027</v>
      </c>
      <c r="AD366" s="3">
        <f t="shared" si="10"/>
        <v>52800000</v>
      </c>
      <c r="AE366" s="2">
        <f>IF(AE364&gt;=52800000,52800000,IF(AB345=Graph!G$1*1000,AE365+Graph!G$1*1000,AC366))</f>
        <v>52800000</v>
      </c>
      <c r="AF366" s="3">
        <f t="shared" si="11"/>
        <v>52800000</v>
      </c>
      <c r="AG366" s="3">
        <f t="shared" si="26"/>
        <v>50160000</v>
      </c>
      <c r="AH366" s="3" t="e">
        <f t="shared" si="3"/>
        <v>#N/A</v>
      </c>
      <c r="AM366" s="6">
        <v>14600000</v>
      </c>
      <c r="AN366" s="6">
        <v>31800000</v>
      </c>
      <c r="AO366" s="6">
        <v>52800000</v>
      </c>
    </row>
    <row r="367" spans="1:41" ht="15.75" customHeight="1" x14ac:dyDescent="0.25">
      <c r="A367" s="1">
        <v>44543</v>
      </c>
      <c r="B367" s="2">
        <f t="shared" si="0"/>
        <v>302</v>
      </c>
      <c r="C367" s="7"/>
      <c r="D367" s="2" t="e">
        <f t="shared" si="12"/>
        <v>#N/A</v>
      </c>
      <c r="E367" s="2" t="e">
        <f t="shared" si="22"/>
        <v>#N/A</v>
      </c>
      <c r="F367" s="2">
        <v>2378229.0700915456</v>
      </c>
      <c r="G367" s="2">
        <f t="shared" si="23"/>
        <v>796135.85714285716</v>
      </c>
      <c r="H367" s="2">
        <f t="shared" si="13"/>
        <v>247436334.33145952</v>
      </c>
      <c r="I367" s="7"/>
      <c r="J367" s="2" t="e">
        <f t="shared" si="14"/>
        <v>#N/A</v>
      </c>
      <c r="K367" s="2" t="e">
        <f t="shared" si="24"/>
        <v>#N/A</v>
      </c>
      <c r="L367" s="2">
        <f t="array" ref="L367">IF(COUNT($C368)=0,IF(COUNT($C367)=1,I367,SUM(L366+LOOKUP(2,1/(ISNUMBER($K$1:$K$194)),$K$1:$K$194))),I367)</f>
        <v>1706601.1428571576</v>
      </c>
      <c r="M367" s="8" t="e">
        <f t="shared" si="27"/>
        <v>#N/A</v>
      </c>
      <c r="N367" s="2" t="e">
        <f t="shared" si="15"/>
        <v>#N/A</v>
      </c>
      <c r="O367" s="2" t="e">
        <f t="shared" si="25"/>
        <v>#N/A</v>
      </c>
      <c r="P367" s="2">
        <v>2374585.8940182924</v>
      </c>
      <c r="Q367" s="2">
        <f>IF(P367&gt;Graph!$G$1*1000,Graph!$G$1*1000,P367)</f>
        <v>800000</v>
      </c>
      <c r="R367" s="2">
        <f t="shared" si="16"/>
        <v>249069459.06854177</v>
      </c>
      <c r="S367" s="2">
        <f t="shared" si="17"/>
        <v>796135.85714286566</v>
      </c>
      <c r="T367" s="2">
        <f t="shared" si="18"/>
        <v>3864.1428571429569</v>
      </c>
      <c r="U367" s="2">
        <f t="shared" si="19"/>
        <v>800000</v>
      </c>
      <c r="V367" s="2">
        <f t="shared" si="28"/>
        <v>180560922.33145881</v>
      </c>
      <c r="W367" s="2">
        <f t="shared" si="20"/>
        <v>796135.85714286566</v>
      </c>
      <c r="X367" s="2">
        <f t="shared" si="6"/>
        <v>3864.1428571343422</v>
      </c>
      <c r="Y367" s="2">
        <f t="shared" si="7"/>
        <v>68508536.737082809</v>
      </c>
      <c r="Z367" s="2" t="str">
        <f t="shared" si="8"/>
        <v>MEEP</v>
      </c>
      <c r="AA367" s="2">
        <f>IF(Z367="HERE",Y367,AA366+Graph!$G$1*1000)</f>
        <v>181559828.45136851</v>
      </c>
      <c r="AB367" s="2">
        <f t="shared" si="21"/>
        <v>800000</v>
      </c>
      <c r="AC367" s="2">
        <f t="shared" si="9"/>
        <v>66713494.76003027</v>
      </c>
      <c r="AD367" s="3">
        <f t="shared" si="10"/>
        <v>52800000</v>
      </c>
      <c r="AE367" s="2">
        <f>IF(AE365&gt;=52800000,52800000,IF(AB346=Graph!G$1*1000,AE366+Graph!G$1*1000,AC367))</f>
        <v>52800000</v>
      </c>
      <c r="AF367" s="3">
        <f t="shared" si="11"/>
        <v>52800000</v>
      </c>
      <c r="AG367" s="3">
        <f t="shared" si="26"/>
        <v>50160000</v>
      </c>
      <c r="AH367" s="3" t="e">
        <f t="shared" si="3"/>
        <v>#N/A</v>
      </c>
      <c r="AM367" s="6">
        <v>14600000</v>
      </c>
      <c r="AN367" s="6">
        <v>31800000</v>
      </c>
      <c r="AO367" s="6">
        <v>52800000</v>
      </c>
    </row>
    <row r="368" spans="1:41" ht="15.75" customHeight="1" x14ac:dyDescent="0.25">
      <c r="A368" s="1">
        <v>44544</v>
      </c>
      <c r="B368" s="2">
        <f t="shared" si="0"/>
        <v>303</v>
      </c>
      <c r="C368" s="7"/>
      <c r="D368" s="2" t="e">
        <f t="shared" si="12"/>
        <v>#N/A</v>
      </c>
      <c r="E368" s="2" t="e">
        <f t="shared" si="22"/>
        <v>#N/A</v>
      </c>
      <c r="F368" s="2">
        <v>2384550.7239268422</v>
      </c>
      <c r="G368" s="2">
        <f t="shared" si="23"/>
        <v>796135.85714285716</v>
      </c>
      <c r="H368" s="2">
        <f t="shared" si="13"/>
        <v>248232470.18860239</v>
      </c>
      <c r="I368" s="7"/>
      <c r="J368" s="2" t="e">
        <f t="shared" si="14"/>
        <v>#N/A</v>
      </c>
      <c r="K368" s="2" t="e">
        <f t="shared" si="24"/>
        <v>#N/A</v>
      </c>
      <c r="L368" s="2">
        <f t="array" ref="L368">IF(COUNT($C369)=0,IF(COUNT($C368)=1,I368,SUM(L367+LOOKUP(2,1/(ISNUMBER($K$1:$K$194)),$K$1:$K$194))),I368)</f>
        <v>1710465.2857143006</v>
      </c>
      <c r="M368" s="8" t="e">
        <f t="shared" si="27"/>
        <v>#N/A</v>
      </c>
      <c r="N368" s="2" t="e">
        <f t="shared" si="15"/>
        <v>#N/A</v>
      </c>
      <c r="O368" s="2" t="e">
        <f t="shared" si="25"/>
        <v>#N/A</v>
      </c>
      <c r="P368" s="2">
        <v>2380885.5441942215</v>
      </c>
      <c r="Q368" s="2">
        <f>IF(P368&gt;Graph!$G$1*1000,Graph!$G$1*1000,P368)</f>
        <v>800000</v>
      </c>
      <c r="R368" s="2">
        <f t="shared" si="16"/>
        <v>249869459.06854177</v>
      </c>
      <c r="S368" s="2">
        <f t="shared" si="17"/>
        <v>796135.85714286566</v>
      </c>
      <c r="T368" s="2">
        <f t="shared" si="18"/>
        <v>3864.1428571429569</v>
      </c>
      <c r="U368" s="2">
        <f t="shared" si="19"/>
        <v>800000</v>
      </c>
      <c r="V368" s="2">
        <f t="shared" si="28"/>
        <v>181357058.18860167</v>
      </c>
      <c r="W368" s="2">
        <f t="shared" si="20"/>
        <v>796135.85714286566</v>
      </c>
      <c r="X368" s="2">
        <f t="shared" si="6"/>
        <v>3864.1428571343422</v>
      </c>
      <c r="Y368" s="2">
        <f t="shared" si="7"/>
        <v>68512400.879939944</v>
      </c>
      <c r="Z368" s="2" t="str">
        <f t="shared" si="8"/>
        <v>MEEP</v>
      </c>
      <c r="AA368" s="2">
        <f>IF(Z368="HERE",Y368,AA367+Graph!$G$1*1000)</f>
        <v>182359828.45136851</v>
      </c>
      <c r="AB368" s="2">
        <f t="shared" si="21"/>
        <v>800000</v>
      </c>
      <c r="AC368" s="2">
        <f t="shared" si="9"/>
        <v>66713494.76003027</v>
      </c>
      <c r="AD368" s="3">
        <f t="shared" si="10"/>
        <v>52800000</v>
      </c>
      <c r="AE368" s="2">
        <f>IF(AE366&gt;=52800000,52800000,IF(AB347=Graph!G$1*1000,AE367+Graph!G$1*1000,AC368))</f>
        <v>52800000</v>
      </c>
      <c r="AF368" s="3">
        <f t="shared" si="11"/>
        <v>52800000</v>
      </c>
      <c r="AG368" s="3">
        <f t="shared" si="26"/>
        <v>50160000</v>
      </c>
      <c r="AH368" s="3" t="e">
        <f t="shared" si="3"/>
        <v>#N/A</v>
      </c>
      <c r="AM368" s="6">
        <v>14600000</v>
      </c>
      <c r="AN368" s="6">
        <v>31800000</v>
      </c>
      <c r="AO368" s="6">
        <v>52800000</v>
      </c>
    </row>
    <row r="369" spans="1:41" ht="15.75" customHeight="1" x14ac:dyDescent="0.25">
      <c r="A369" s="1">
        <v>44545</v>
      </c>
      <c r="B369" s="2">
        <f t="shared" si="0"/>
        <v>304</v>
      </c>
      <c r="C369" s="7"/>
      <c r="D369" s="2" t="e">
        <f t="shared" si="12"/>
        <v>#N/A</v>
      </c>
      <c r="E369" s="2" t="e">
        <f t="shared" si="22"/>
        <v>#N/A</v>
      </c>
      <c r="F369" s="2">
        <v>2390872.3777621984</v>
      </c>
      <c r="G369" s="2">
        <f t="shared" si="23"/>
        <v>796135.85714285716</v>
      </c>
      <c r="H369" s="2">
        <f t="shared" si="13"/>
        <v>249028606.04574525</v>
      </c>
      <c r="I369" s="7"/>
      <c r="J369" s="2" t="e">
        <f t="shared" si="14"/>
        <v>#N/A</v>
      </c>
      <c r="K369" s="2" t="e">
        <f t="shared" si="24"/>
        <v>#N/A</v>
      </c>
      <c r="L369" s="2">
        <f t="array" ref="L369">IF(COUNT($C370)=0,IF(COUNT($C369)=1,I369,SUM(L368+LOOKUP(2,1/(ISNUMBER($K$1:$K$194)),$K$1:$K$194))),I369)</f>
        <v>1714329.4285714435</v>
      </c>
      <c r="M369" s="8" t="e">
        <f t="shared" si="27"/>
        <v>#N/A</v>
      </c>
      <c r="N369" s="2" t="e">
        <f t="shared" si="15"/>
        <v>#N/A</v>
      </c>
      <c r="O369" s="2" t="e">
        <f t="shared" si="25"/>
        <v>#N/A</v>
      </c>
      <c r="P369" s="2">
        <v>2387185.1943701506</v>
      </c>
      <c r="Q369" s="2">
        <f>IF(P369&gt;Graph!$G$1*1000,Graph!$G$1*1000,P369)</f>
        <v>800000</v>
      </c>
      <c r="R369" s="2">
        <f t="shared" si="16"/>
        <v>250669459.06854177</v>
      </c>
      <c r="S369" s="2">
        <f t="shared" si="17"/>
        <v>796135.85714286566</v>
      </c>
      <c r="T369" s="2">
        <f t="shared" si="18"/>
        <v>3864.1428571429569</v>
      </c>
      <c r="U369" s="2">
        <f t="shared" si="19"/>
        <v>800000</v>
      </c>
      <c r="V369" s="2">
        <f t="shared" si="28"/>
        <v>182153194.04574454</v>
      </c>
      <c r="W369" s="2">
        <f t="shared" si="20"/>
        <v>796135.85714286566</v>
      </c>
      <c r="X369" s="2">
        <f t="shared" si="6"/>
        <v>3864.1428571343422</v>
      </c>
      <c r="Y369" s="2">
        <f t="shared" si="7"/>
        <v>68516265.022797078</v>
      </c>
      <c r="Z369" s="2" t="str">
        <f t="shared" si="8"/>
        <v>MEEP</v>
      </c>
      <c r="AA369" s="2">
        <f>IF(Z369="HERE",Y369,AA368+Graph!$G$1*1000)</f>
        <v>183159828.45136851</v>
      </c>
      <c r="AB369" s="2">
        <f t="shared" si="21"/>
        <v>800000</v>
      </c>
      <c r="AC369" s="2">
        <f t="shared" si="9"/>
        <v>66713494.76003027</v>
      </c>
      <c r="AD369" s="3">
        <f t="shared" si="10"/>
        <v>52800000</v>
      </c>
      <c r="AE369" s="2">
        <f>IF(AE367&gt;=52800000,52800000,IF(AB348=Graph!G$1*1000,AE368+Graph!G$1*1000,AC369))</f>
        <v>52800000</v>
      </c>
      <c r="AF369" s="3">
        <f t="shared" si="11"/>
        <v>52800000</v>
      </c>
      <c r="AG369" s="3">
        <f t="shared" si="26"/>
        <v>50160000</v>
      </c>
      <c r="AH369" s="3" t="e">
        <f t="shared" si="3"/>
        <v>#N/A</v>
      </c>
      <c r="AM369" s="6">
        <v>14600000</v>
      </c>
      <c r="AN369" s="6">
        <v>31800000</v>
      </c>
      <c r="AO369" s="6">
        <v>52800000</v>
      </c>
    </row>
    <row r="370" spans="1:41" ht="15.75" customHeight="1" x14ac:dyDescent="0.25">
      <c r="A370" s="1">
        <v>44546</v>
      </c>
      <c r="B370" s="2">
        <f t="shared" si="0"/>
        <v>305</v>
      </c>
      <c r="C370" s="7"/>
      <c r="D370" s="2" t="e">
        <f t="shared" si="12"/>
        <v>#N/A</v>
      </c>
      <c r="E370" s="2" t="e">
        <f t="shared" si="22"/>
        <v>#N/A</v>
      </c>
      <c r="F370" s="2">
        <v>2397194.0315974951</v>
      </c>
      <c r="G370" s="2">
        <f t="shared" si="23"/>
        <v>796135.85714285716</v>
      </c>
      <c r="H370" s="2">
        <f t="shared" si="13"/>
        <v>249824741.90288812</v>
      </c>
      <c r="I370" s="7"/>
      <c r="J370" s="2" t="e">
        <f t="shared" si="14"/>
        <v>#N/A</v>
      </c>
      <c r="K370" s="2" t="e">
        <f t="shared" si="24"/>
        <v>#N/A</v>
      </c>
      <c r="L370" s="2">
        <f t="array" ref="L370">IF(COUNT($C371)=0,IF(COUNT($C370)=1,I370,SUM(L369+LOOKUP(2,1/(ISNUMBER($K$1:$K$194)),$K$1:$K$194))),I370)</f>
        <v>1718193.5714285865</v>
      </c>
      <c r="M370" s="8" t="e">
        <f t="shared" si="27"/>
        <v>#N/A</v>
      </c>
      <c r="N370" s="2" t="e">
        <f t="shared" si="15"/>
        <v>#N/A</v>
      </c>
      <c r="O370" s="2" t="e">
        <f t="shared" si="25"/>
        <v>#N/A</v>
      </c>
      <c r="P370" s="2">
        <v>2393484.8445460796</v>
      </c>
      <c r="Q370" s="2">
        <f>IF(P370&gt;Graph!$G$1*1000,Graph!$G$1*1000,P370)</f>
        <v>800000</v>
      </c>
      <c r="R370" s="2">
        <f t="shared" si="16"/>
        <v>251469459.06854177</v>
      </c>
      <c r="S370" s="2">
        <f t="shared" si="17"/>
        <v>796135.85714286566</v>
      </c>
      <c r="T370" s="2">
        <f t="shared" si="18"/>
        <v>3864.1428571429569</v>
      </c>
      <c r="U370" s="2">
        <f t="shared" si="19"/>
        <v>800000</v>
      </c>
      <c r="V370" s="2">
        <f t="shared" si="28"/>
        <v>182949329.9028874</v>
      </c>
      <c r="W370" s="2">
        <f t="shared" si="20"/>
        <v>796135.85714286566</v>
      </c>
      <c r="X370" s="2">
        <f t="shared" si="6"/>
        <v>3864.1428571343422</v>
      </c>
      <c r="Y370" s="2">
        <f t="shared" si="7"/>
        <v>68520129.165654212</v>
      </c>
      <c r="Z370" s="2" t="str">
        <f t="shared" si="8"/>
        <v>MEEP</v>
      </c>
      <c r="AA370" s="2">
        <f>IF(Z370="HERE",Y370,AA369+Graph!$G$1*1000)</f>
        <v>183959828.45136851</v>
      </c>
      <c r="AB370" s="2">
        <f t="shared" si="21"/>
        <v>800000</v>
      </c>
      <c r="AC370" s="2">
        <f t="shared" si="9"/>
        <v>66713494.76003027</v>
      </c>
      <c r="AD370" s="3">
        <f t="shared" si="10"/>
        <v>52800000</v>
      </c>
      <c r="AE370" s="2">
        <f>IF(AE368&gt;=52800000,52800000,IF(AB349=Graph!G$1*1000,AE369+Graph!G$1*1000,AC370))</f>
        <v>52800000</v>
      </c>
      <c r="AF370" s="3">
        <f t="shared" si="11"/>
        <v>52800000</v>
      </c>
      <c r="AG370" s="3">
        <f t="shared" si="26"/>
        <v>50160000</v>
      </c>
      <c r="AH370" s="3" t="e">
        <f t="shared" si="3"/>
        <v>#N/A</v>
      </c>
      <c r="AM370" s="6">
        <v>14600000</v>
      </c>
      <c r="AN370" s="6">
        <v>31800000</v>
      </c>
      <c r="AO370" s="6">
        <v>52800000</v>
      </c>
    </row>
    <row r="371" spans="1:41" ht="15.75" customHeight="1" x14ac:dyDescent="0.25">
      <c r="A371" s="1">
        <v>44547</v>
      </c>
      <c r="B371" s="2">
        <f t="shared" si="0"/>
        <v>306</v>
      </c>
      <c r="C371" s="7"/>
      <c r="D371" s="2" t="e">
        <f t="shared" si="12"/>
        <v>#N/A</v>
      </c>
      <c r="E371" s="2" t="e">
        <f t="shared" si="22"/>
        <v>#N/A</v>
      </c>
      <c r="F371" s="2">
        <v>2403515.6854328513</v>
      </c>
      <c r="G371" s="2">
        <f t="shared" si="23"/>
        <v>796135.85714285716</v>
      </c>
      <c r="H371" s="2">
        <f t="shared" si="13"/>
        <v>250620877.76003098</v>
      </c>
      <c r="I371" s="7"/>
      <c r="J371" s="2" t="e">
        <f t="shared" si="14"/>
        <v>#N/A</v>
      </c>
      <c r="K371" s="2" t="e">
        <f t="shared" si="24"/>
        <v>#N/A</v>
      </c>
      <c r="L371" s="2">
        <f t="array" ref="L371">IF(COUNT($C372)=0,IF(COUNT($C371)=1,I371,SUM(L370+LOOKUP(2,1/(ISNUMBER($K$1:$K$194)),$K$1:$K$194))),I371)</f>
        <v>1722057.7142857295</v>
      </c>
      <c r="M371" s="8" t="e">
        <f t="shared" si="27"/>
        <v>#N/A</v>
      </c>
      <c r="N371" s="2" t="e">
        <f t="shared" si="15"/>
        <v>#N/A</v>
      </c>
      <c r="O371" s="2" t="e">
        <f t="shared" si="25"/>
        <v>#N/A</v>
      </c>
      <c r="P371" s="2">
        <v>2399784.4947220087</v>
      </c>
      <c r="Q371" s="2">
        <f>IF(P371&gt;Graph!$G$1*1000,Graph!$G$1*1000,P371)</f>
        <v>800000</v>
      </c>
      <c r="R371" s="2">
        <f t="shared" si="16"/>
        <v>252269459.06854177</v>
      </c>
      <c r="S371" s="2">
        <f t="shared" si="17"/>
        <v>796135.85714286566</v>
      </c>
      <c r="T371" s="2">
        <f t="shared" si="18"/>
        <v>3864.1428571429569</v>
      </c>
      <c r="U371" s="2">
        <f t="shared" si="19"/>
        <v>800000</v>
      </c>
      <c r="V371" s="2">
        <f t="shared" si="28"/>
        <v>183745465.76003027</v>
      </c>
      <c r="W371" s="2">
        <f t="shared" si="20"/>
        <v>796135.85714286566</v>
      </c>
      <c r="X371" s="2">
        <f t="shared" si="6"/>
        <v>3864.1428571343422</v>
      </c>
      <c r="Y371" s="2">
        <f t="shared" si="7"/>
        <v>68523993.308511347</v>
      </c>
      <c r="Z371" s="2" t="str">
        <f t="shared" si="8"/>
        <v>MEEP</v>
      </c>
      <c r="AA371" s="2">
        <f>IF(Z371="HERE",Y371,AA370+Graph!$G$1*1000)</f>
        <v>184759828.45136851</v>
      </c>
      <c r="AB371" s="2">
        <f t="shared" si="21"/>
        <v>800000</v>
      </c>
      <c r="AC371" s="2">
        <f t="shared" si="9"/>
        <v>66713494.76003027</v>
      </c>
      <c r="AD371" s="3">
        <f t="shared" si="10"/>
        <v>52800000</v>
      </c>
      <c r="AE371" s="2">
        <f>IF(AE369&gt;=52800000,52800000,IF(AB350=Graph!G$1*1000,AE370+Graph!G$1*1000,AC371))</f>
        <v>52800000</v>
      </c>
      <c r="AF371" s="3">
        <f t="shared" si="11"/>
        <v>52800000</v>
      </c>
      <c r="AG371" s="3">
        <f t="shared" si="26"/>
        <v>50160000</v>
      </c>
      <c r="AH371" s="3" t="e">
        <f t="shared" si="3"/>
        <v>#N/A</v>
      </c>
      <c r="AM371" s="6">
        <v>14600000</v>
      </c>
      <c r="AN371" s="6">
        <v>31800000</v>
      </c>
      <c r="AO371" s="6">
        <v>52800000</v>
      </c>
    </row>
    <row r="372" spans="1:41" ht="15.75" customHeight="1" x14ac:dyDescent="0.25">
      <c r="A372" s="1">
        <v>44548</v>
      </c>
      <c r="B372" s="2">
        <f t="shared" si="0"/>
        <v>307</v>
      </c>
      <c r="C372" s="7"/>
      <c r="D372" s="2" t="e">
        <f t="shared" si="12"/>
        <v>#N/A</v>
      </c>
      <c r="E372" s="2" t="e">
        <f t="shared" si="22"/>
        <v>#N/A</v>
      </c>
      <c r="F372" s="2">
        <v>2409837.3392681479</v>
      </c>
      <c r="G372" s="2">
        <f t="shared" si="23"/>
        <v>796135.85714285716</v>
      </c>
      <c r="H372" s="2">
        <f t="shared" si="13"/>
        <v>251417013.61717385</v>
      </c>
      <c r="I372" s="7"/>
      <c r="J372" s="2" t="e">
        <f t="shared" si="14"/>
        <v>#N/A</v>
      </c>
      <c r="K372" s="2" t="e">
        <f t="shared" si="24"/>
        <v>#N/A</v>
      </c>
      <c r="L372" s="2">
        <f t="array" ref="L372">IF(COUNT($C373)=0,IF(COUNT($C372)=1,I372,SUM(L371+LOOKUP(2,1/(ISNUMBER($K$1:$K$194)),$K$1:$K$194))),I372)</f>
        <v>1725921.8571428724</v>
      </c>
      <c r="M372" s="8" t="e">
        <f t="shared" si="27"/>
        <v>#N/A</v>
      </c>
      <c r="N372" s="2" t="e">
        <f t="shared" si="15"/>
        <v>#N/A</v>
      </c>
      <c r="O372" s="2" t="e">
        <f t="shared" si="25"/>
        <v>#N/A</v>
      </c>
      <c r="P372" s="2">
        <v>2406084.1448979378</v>
      </c>
      <c r="Q372" s="2">
        <f>IF(P372&gt;Graph!$G$1*1000,Graph!$G$1*1000,P372)</f>
        <v>800000</v>
      </c>
      <c r="R372" s="2">
        <f t="shared" si="16"/>
        <v>253069459.06854177</v>
      </c>
      <c r="S372" s="2">
        <f t="shared" si="17"/>
        <v>796135.85714286566</v>
      </c>
      <c r="T372" s="2">
        <f t="shared" si="18"/>
        <v>3864.1428571429569</v>
      </c>
      <c r="U372" s="2">
        <f t="shared" si="19"/>
        <v>800000</v>
      </c>
      <c r="V372" s="2">
        <f t="shared" si="28"/>
        <v>184541601.61717314</v>
      </c>
      <c r="W372" s="2">
        <f t="shared" si="20"/>
        <v>796135.85714286566</v>
      </c>
      <c r="X372" s="2">
        <f t="shared" si="6"/>
        <v>3864.1428571343422</v>
      </c>
      <c r="Y372" s="2">
        <f t="shared" si="7"/>
        <v>68527857.451368481</v>
      </c>
      <c r="Z372" s="2" t="str">
        <f t="shared" si="8"/>
        <v>MEEP</v>
      </c>
      <c r="AA372" s="2">
        <f>IF(Z372="HERE",Y372,AA371+Graph!$G$1*1000)</f>
        <v>185559828.45136851</v>
      </c>
      <c r="AB372" s="2">
        <f t="shared" si="21"/>
        <v>800000</v>
      </c>
      <c r="AC372" s="2">
        <f t="shared" si="9"/>
        <v>66713494.76003027</v>
      </c>
      <c r="AD372" s="3">
        <f t="shared" si="10"/>
        <v>52800000</v>
      </c>
      <c r="AE372" s="2">
        <f>IF(AE370&gt;=52800000,52800000,IF(AB351=Graph!G$1*1000,AE371+Graph!G$1*1000,AC372))</f>
        <v>52800000</v>
      </c>
      <c r="AF372" s="3">
        <f t="shared" si="11"/>
        <v>52800000</v>
      </c>
      <c r="AG372" s="3">
        <f t="shared" si="26"/>
        <v>50160000</v>
      </c>
      <c r="AH372" s="3" t="e">
        <f t="shared" si="3"/>
        <v>#N/A</v>
      </c>
      <c r="AM372" s="6">
        <v>14600000</v>
      </c>
      <c r="AN372" s="6">
        <v>31800000</v>
      </c>
      <c r="AO372" s="6">
        <v>52800000</v>
      </c>
    </row>
    <row r="373" spans="1:41" ht="15.75" customHeight="1" x14ac:dyDescent="0.25">
      <c r="A373" s="1">
        <v>44549</v>
      </c>
      <c r="B373" s="2">
        <f t="shared" si="0"/>
        <v>308</v>
      </c>
      <c r="C373" s="7"/>
      <c r="D373" s="2" t="e">
        <f t="shared" si="12"/>
        <v>#N/A</v>
      </c>
      <c r="E373" s="2" t="e">
        <f t="shared" si="22"/>
        <v>#N/A</v>
      </c>
      <c r="F373" s="2">
        <v>2416158.9931035042</v>
      </c>
      <c r="G373" s="2">
        <f t="shared" si="23"/>
        <v>796135.85714285716</v>
      </c>
      <c r="H373" s="2">
        <f t="shared" si="13"/>
        <v>252213149.47431672</v>
      </c>
      <c r="I373" s="7"/>
      <c r="J373" s="2" t="e">
        <f t="shared" si="14"/>
        <v>#N/A</v>
      </c>
      <c r="K373" s="2" t="e">
        <f t="shared" si="24"/>
        <v>#N/A</v>
      </c>
      <c r="L373" s="2">
        <f t="array" ref="L373">IF(COUNT($C374)=0,IF(COUNT($C373)=1,I373,SUM(L372+LOOKUP(2,1/(ISNUMBER($K$1:$K$194)),$K$1:$K$194))),I373)</f>
        <v>1729786.0000000154</v>
      </c>
      <c r="M373" s="8" t="e">
        <f t="shared" si="27"/>
        <v>#N/A</v>
      </c>
      <c r="N373" s="2" t="e">
        <f t="shared" si="15"/>
        <v>#N/A</v>
      </c>
      <c r="O373" s="2" t="e">
        <f t="shared" si="25"/>
        <v>#N/A</v>
      </c>
      <c r="P373" s="2">
        <v>2412383.7950738668</v>
      </c>
      <c r="Q373" s="2">
        <f>IF(P373&gt;Graph!$G$1*1000,Graph!$G$1*1000,P373)</f>
        <v>800000</v>
      </c>
      <c r="R373" s="2">
        <f t="shared" si="16"/>
        <v>253869459.06854177</v>
      </c>
      <c r="S373" s="2">
        <f t="shared" si="17"/>
        <v>796135.85714286566</v>
      </c>
      <c r="T373" s="2">
        <f t="shared" si="18"/>
        <v>3864.1428571429569</v>
      </c>
      <c r="U373" s="2">
        <f t="shared" si="19"/>
        <v>800000</v>
      </c>
      <c r="V373" s="2">
        <f t="shared" si="28"/>
        <v>185337737.474316</v>
      </c>
      <c r="W373" s="2">
        <f t="shared" si="20"/>
        <v>796135.85714286566</v>
      </c>
      <c r="X373" s="2">
        <f t="shared" si="6"/>
        <v>3864.1428571343422</v>
      </c>
      <c r="Y373" s="2">
        <f t="shared" si="7"/>
        <v>68531721.594225615</v>
      </c>
      <c r="Z373" s="2" t="str">
        <f t="shared" si="8"/>
        <v>MEEP</v>
      </c>
      <c r="AA373" s="2">
        <f>IF(Z373="HERE",Y373,AA372+Graph!$G$1*1000)</f>
        <v>186359828.45136851</v>
      </c>
      <c r="AB373" s="2">
        <f t="shared" si="21"/>
        <v>800000</v>
      </c>
      <c r="AC373" s="2">
        <f t="shared" si="9"/>
        <v>66713494.76003027</v>
      </c>
      <c r="AD373" s="3">
        <f t="shared" si="10"/>
        <v>52800000</v>
      </c>
      <c r="AE373" s="2">
        <f>IF(AE371&gt;=52800000,52800000,IF(AB352=Graph!G$1*1000,AE372+Graph!G$1*1000,AC373))</f>
        <v>52800000</v>
      </c>
      <c r="AF373" s="3">
        <f t="shared" si="11"/>
        <v>52800000</v>
      </c>
      <c r="AG373" s="3">
        <f t="shared" si="26"/>
        <v>50160000</v>
      </c>
      <c r="AH373" s="3" t="e">
        <f t="shared" si="3"/>
        <v>#N/A</v>
      </c>
      <c r="AM373" s="6">
        <v>14600000</v>
      </c>
      <c r="AN373" s="6">
        <v>31800000</v>
      </c>
      <c r="AO373" s="6">
        <v>52800000</v>
      </c>
    </row>
    <row r="374" spans="1:41" ht="15.75" customHeight="1" x14ac:dyDescent="0.25">
      <c r="A374" s="1">
        <v>44550</v>
      </c>
      <c r="B374" s="2">
        <f t="shared" si="0"/>
        <v>309</v>
      </c>
      <c r="C374" s="7"/>
      <c r="D374" s="2" t="e">
        <f t="shared" si="12"/>
        <v>#N/A</v>
      </c>
      <c r="E374" s="2" t="e">
        <f t="shared" si="22"/>
        <v>#N/A</v>
      </c>
      <c r="F374" s="2">
        <v>2422480.6469388008</v>
      </c>
      <c r="G374" s="2">
        <f t="shared" si="23"/>
        <v>796135.85714285716</v>
      </c>
      <c r="H374" s="2">
        <f t="shared" si="13"/>
        <v>253009285.33145958</v>
      </c>
      <c r="I374" s="7"/>
      <c r="J374" s="2" t="e">
        <f t="shared" si="14"/>
        <v>#N/A</v>
      </c>
      <c r="K374" s="2" t="e">
        <f t="shared" si="24"/>
        <v>#N/A</v>
      </c>
      <c r="L374" s="2">
        <f t="array" ref="L374">IF(COUNT($C375)=0,IF(COUNT($C374)=1,I374,SUM(L373+LOOKUP(2,1/(ISNUMBER($K$1:$K$194)),$K$1:$K$194))),I374)</f>
        <v>1733650.1428571583</v>
      </c>
      <c r="M374" s="8" t="e">
        <f t="shared" si="27"/>
        <v>#N/A</v>
      </c>
      <c r="N374" s="2" t="e">
        <f t="shared" si="15"/>
        <v>#N/A</v>
      </c>
      <c r="O374" s="2" t="e">
        <f t="shared" si="25"/>
        <v>#N/A</v>
      </c>
      <c r="P374" s="2">
        <v>2418683.4452497959</v>
      </c>
      <c r="Q374" s="2">
        <f>IF(P374&gt;Graph!$G$1*1000,Graph!$G$1*1000,P374)</f>
        <v>800000</v>
      </c>
      <c r="R374" s="2">
        <f t="shared" si="16"/>
        <v>254669459.06854177</v>
      </c>
      <c r="S374" s="2">
        <f t="shared" si="17"/>
        <v>796135.85714286566</v>
      </c>
      <c r="T374" s="2">
        <f t="shared" si="18"/>
        <v>3864.1428571429569</v>
      </c>
      <c r="U374" s="2">
        <f t="shared" si="19"/>
        <v>800000</v>
      </c>
      <c r="V374" s="2">
        <f t="shared" si="28"/>
        <v>186133873.33145887</v>
      </c>
      <c r="W374" s="2">
        <f t="shared" si="20"/>
        <v>796135.85714286566</v>
      </c>
      <c r="X374" s="2">
        <f t="shared" si="6"/>
        <v>3864.1428571343422</v>
      </c>
      <c r="Y374" s="2">
        <f t="shared" si="7"/>
        <v>68535585.73708275</v>
      </c>
      <c r="Z374" s="2" t="str">
        <f t="shared" si="8"/>
        <v>MEEP</v>
      </c>
      <c r="AA374" s="2">
        <f>IF(Z374="HERE",Y374,AA373+Graph!$G$1*1000)</f>
        <v>187159828.45136851</v>
      </c>
      <c r="AB374" s="2">
        <f t="shared" si="21"/>
        <v>800000</v>
      </c>
      <c r="AC374" s="2">
        <f t="shared" si="9"/>
        <v>66713494.76003027</v>
      </c>
      <c r="AD374" s="3">
        <f t="shared" si="10"/>
        <v>52800000</v>
      </c>
      <c r="AE374" s="2">
        <f>IF(AE372&gt;=52800000,52800000,IF(AB353=Graph!G$1*1000,AE373+Graph!G$1*1000,AC374))</f>
        <v>52800000</v>
      </c>
      <c r="AF374" s="3">
        <f t="shared" si="11"/>
        <v>52800000</v>
      </c>
      <c r="AG374" s="3">
        <f t="shared" si="26"/>
        <v>50160000</v>
      </c>
      <c r="AH374" s="3" t="e">
        <f t="shared" si="3"/>
        <v>#N/A</v>
      </c>
      <c r="AM374" s="6">
        <v>14600000</v>
      </c>
      <c r="AN374" s="6">
        <v>31800000</v>
      </c>
      <c r="AO374" s="6">
        <v>52800000</v>
      </c>
    </row>
    <row r="375" spans="1:41" ht="15.75" customHeight="1" x14ac:dyDescent="0.25">
      <c r="A375" s="1">
        <v>44551</v>
      </c>
      <c r="B375" s="2">
        <f t="shared" si="0"/>
        <v>310</v>
      </c>
      <c r="C375" s="7"/>
      <c r="D375" s="2" t="e">
        <f t="shared" si="12"/>
        <v>#N/A</v>
      </c>
      <c r="E375" s="2" t="e">
        <f t="shared" si="22"/>
        <v>#N/A</v>
      </c>
      <c r="F375" s="2">
        <v>2428802.300774157</v>
      </c>
      <c r="G375" s="2">
        <f t="shared" si="23"/>
        <v>796135.85714285716</v>
      </c>
      <c r="H375" s="2">
        <f t="shared" si="13"/>
        <v>253805421.18860245</v>
      </c>
      <c r="I375" s="7"/>
      <c r="J375" s="2" t="e">
        <f t="shared" si="14"/>
        <v>#N/A</v>
      </c>
      <c r="K375" s="2" t="e">
        <f t="shared" si="24"/>
        <v>#N/A</v>
      </c>
      <c r="L375" s="2">
        <f t="array" ref="L375">IF(COUNT($C376)=0,IF(COUNT($C375)=1,I375,SUM(L374+LOOKUP(2,1/(ISNUMBER($K$1:$K$194)),$K$1:$K$194))),I375)</f>
        <v>1737514.2857143013</v>
      </c>
      <c r="M375" s="8" t="e">
        <f t="shared" si="27"/>
        <v>#N/A</v>
      </c>
      <c r="N375" s="2" t="e">
        <f t="shared" si="15"/>
        <v>#N/A</v>
      </c>
      <c r="O375" s="2" t="e">
        <f t="shared" si="25"/>
        <v>#N/A</v>
      </c>
      <c r="P375" s="2">
        <v>2424983.095425725</v>
      </c>
      <c r="Q375" s="2">
        <f>IF(P375&gt;Graph!$G$1*1000,Graph!$G$1*1000,P375)</f>
        <v>800000</v>
      </c>
      <c r="R375" s="2">
        <f t="shared" si="16"/>
        <v>255469459.06854177</v>
      </c>
      <c r="S375" s="2">
        <f t="shared" si="17"/>
        <v>796135.85714286566</v>
      </c>
      <c r="T375" s="2">
        <f t="shared" si="18"/>
        <v>3864.1428571429569</v>
      </c>
      <c r="U375" s="2">
        <f t="shared" si="19"/>
        <v>800000</v>
      </c>
      <c r="V375" s="2">
        <f t="shared" si="28"/>
        <v>186930009.18860173</v>
      </c>
      <c r="W375" s="2">
        <f t="shared" si="20"/>
        <v>796135.85714286566</v>
      </c>
      <c r="X375" s="2">
        <f t="shared" si="6"/>
        <v>3864.1428571343422</v>
      </c>
      <c r="Y375" s="2">
        <f t="shared" si="7"/>
        <v>68539449.879939884</v>
      </c>
      <c r="Z375" s="2" t="str">
        <f t="shared" si="8"/>
        <v>MEEP</v>
      </c>
      <c r="AA375" s="2">
        <f>IF(Z375="HERE",Y375,AA374+Graph!$G$1*1000)</f>
        <v>187959828.45136851</v>
      </c>
      <c r="AB375" s="2">
        <f t="shared" si="21"/>
        <v>800000</v>
      </c>
      <c r="AC375" s="2">
        <f t="shared" si="9"/>
        <v>66713494.76003027</v>
      </c>
      <c r="AD375" s="3">
        <f t="shared" si="10"/>
        <v>52800000</v>
      </c>
      <c r="AE375" s="2">
        <f>IF(AE373&gt;=52800000,52800000,IF(AB354=Graph!G$1*1000,AE374+Graph!G$1*1000,AC375))</f>
        <v>52800000</v>
      </c>
      <c r="AF375" s="3">
        <f t="shared" si="11"/>
        <v>52800000</v>
      </c>
      <c r="AG375" s="3">
        <f t="shared" si="26"/>
        <v>50160000</v>
      </c>
      <c r="AH375" s="3" t="e">
        <f t="shared" si="3"/>
        <v>#N/A</v>
      </c>
      <c r="AM375" s="6">
        <v>14600000</v>
      </c>
      <c r="AN375" s="6">
        <v>31800000</v>
      </c>
      <c r="AO375" s="6">
        <v>52800000</v>
      </c>
    </row>
    <row r="376" spans="1:41" ht="15.75" customHeight="1" x14ac:dyDescent="0.25">
      <c r="A376" s="1">
        <v>44552</v>
      </c>
      <c r="B376" s="2">
        <f t="shared" si="0"/>
        <v>311</v>
      </c>
      <c r="C376" s="7"/>
      <c r="D376" s="2" t="e">
        <f t="shared" si="12"/>
        <v>#N/A</v>
      </c>
      <c r="E376" s="2" t="e">
        <f t="shared" si="22"/>
        <v>#N/A</v>
      </c>
      <c r="F376" s="2">
        <v>2435123.9546094537</v>
      </c>
      <c r="G376" s="2">
        <f t="shared" si="23"/>
        <v>796135.85714285716</v>
      </c>
      <c r="H376" s="2">
        <f t="shared" si="13"/>
        <v>254601557.04574531</v>
      </c>
      <c r="I376" s="7"/>
      <c r="J376" s="2" t="e">
        <f t="shared" si="14"/>
        <v>#N/A</v>
      </c>
      <c r="K376" s="2" t="e">
        <f t="shared" si="24"/>
        <v>#N/A</v>
      </c>
      <c r="L376" s="2">
        <f t="array" ref="L376">IF(COUNT($C377)=0,IF(COUNT($C376)=1,I376,SUM(L375+LOOKUP(2,1/(ISNUMBER($K$1:$K$194)),$K$1:$K$194))),I376)</f>
        <v>1741378.4285714442</v>
      </c>
      <c r="M376" s="8" t="e">
        <f t="shared" si="27"/>
        <v>#N/A</v>
      </c>
      <c r="N376" s="2" t="e">
        <f t="shared" si="15"/>
        <v>#N/A</v>
      </c>
      <c r="O376" s="2" t="e">
        <f t="shared" si="25"/>
        <v>#N/A</v>
      </c>
      <c r="P376" s="2">
        <v>2431282.7456016541</v>
      </c>
      <c r="Q376" s="2">
        <f>IF(P376&gt;Graph!$G$1*1000,Graph!$G$1*1000,P376)</f>
        <v>800000</v>
      </c>
      <c r="R376" s="2">
        <f t="shared" si="16"/>
        <v>256269459.06854177</v>
      </c>
      <c r="S376" s="2">
        <f t="shared" si="17"/>
        <v>796135.85714286566</v>
      </c>
      <c r="T376" s="2">
        <f t="shared" si="18"/>
        <v>3864.1428571429569</v>
      </c>
      <c r="U376" s="2">
        <f t="shared" si="19"/>
        <v>800000</v>
      </c>
      <c r="V376" s="2">
        <f t="shared" si="28"/>
        <v>187726145.0457446</v>
      </c>
      <c r="W376" s="2">
        <f t="shared" si="20"/>
        <v>796135.85714286566</v>
      </c>
      <c r="X376" s="2">
        <f t="shared" si="6"/>
        <v>3864.1428571343422</v>
      </c>
      <c r="Y376" s="2">
        <f t="shared" si="7"/>
        <v>68543314.022797018</v>
      </c>
      <c r="Z376" s="2" t="str">
        <f t="shared" si="8"/>
        <v>MEEP</v>
      </c>
      <c r="AA376" s="2">
        <f>IF(Z376="HERE",Y376,AA375+Graph!$G$1*1000)</f>
        <v>188759828.45136851</v>
      </c>
      <c r="AB376" s="2">
        <f t="shared" si="21"/>
        <v>800000</v>
      </c>
      <c r="AC376" s="2">
        <f t="shared" si="9"/>
        <v>66713494.76003027</v>
      </c>
      <c r="AD376" s="3">
        <f t="shared" si="10"/>
        <v>52800000</v>
      </c>
      <c r="AE376" s="2">
        <f>IF(AE374&gt;=52800000,52800000,IF(AB355=Graph!G$1*1000,AE375+Graph!G$1*1000,AC376))</f>
        <v>52800000</v>
      </c>
      <c r="AF376" s="3">
        <f t="shared" si="11"/>
        <v>52800000</v>
      </c>
      <c r="AG376" s="3">
        <f t="shared" si="26"/>
        <v>50160000</v>
      </c>
      <c r="AH376" s="3" t="e">
        <f t="shared" si="3"/>
        <v>#N/A</v>
      </c>
      <c r="AM376" s="6">
        <v>14600000</v>
      </c>
      <c r="AN376" s="6">
        <v>31800000</v>
      </c>
      <c r="AO376" s="6">
        <v>52800000</v>
      </c>
    </row>
    <row r="377" spans="1:41" ht="15.75" customHeight="1" x14ac:dyDescent="0.25">
      <c r="A377" s="1">
        <v>44553</v>
      </c>
      <c r="B377" s="2">
        <f t="shared" si="0"/>
        <v>312</v>
      </c>
      <c r="C377" s="7"/>
      <c r="D377" s="2" t="e">
        <f t="shared" si="12"/>
        <v>#N/A</v>
      </c>
      <c r="E377" s="2" t="e">
        <f t="shared" si="22"/>
        <v>#N/A</v>
      </c>
      <c r="F377" s="2">
        <v>2441445.6084448099</v>
      </c>
      <c r="G377" s="2">
        <f t="shared" si="23"/>
        <v>796135.85714285716</v>
      </c>
      <c r="H377" s="2">
        <f t="shared" si="13"/>
        <v>255397692.90288818</v>
      </c>
      <c r="I377" s="7"/>
      <c r="J377" s="2" t="e">
        <f t="shared" si="14"/>
        <v>#N/A</v>
      </c>
      <c r="K377" s="2" t="e">
        <f t="shared" si="24"/>
        <v>#N/A</v>
      </c>
      <c r="L377" s="2">
        <f t="array" ref="L377">IF(COUNT($C378)=0,IF(COUNT($C377)=1,I377,SUM(L376+LOOKUP(2,1/(ISNUMBER($K$1:$K$194)),$K$1:$K$194))),I377)</f>
        <v>1745242.5714285872</v>
      </c>
      <c r="M377" s="8" t="e">
        <f t="shared" si="27"/>
        <v>#N/A</v>
      </c>
      <c r="N377" s="2" t="e">
        <f t="shared" si="15"/>
        <v>#N/A</v>
      </c>
      <c r="O377" s="2" t="e">
        <f t="shared" si="25"/>
        <v>#N/A</v>
      </c>
      <c r="P377" s="2">
        <v>2437582.3957775831</v>
      </c>
      <c r="Q377" s="2">
        <f>IF(P377&gt;Graph!$G$1*1000,Graph!$G$1*1000,P377)</f>
        <v>800000</v>
      </c>
      <c r="R377" s="2">
        <f t="shared" si="16"/>
        <v>257069459.06854177</v>
      </c>
      <c r="S377" s="2">
        <f t="shared" si="17"/>
        <v>796135.85714286566</v>
      </c>
      <c r="T377" s="2">
        <f t="shared" si="18"/>
        <v>3864.1428571429569</v>
      </c>
      <c r="U377" s="2">
        <f t="shared" si="19"/>
        <v>800000</v>
      </c>
      <c r="V377" s="2">
        <f t="shared" si="28"/>
        <v>188522280.90288746</v>
      </c>
      <c r="W377" s="2">
        <f t="shared" si="20"/>
        <v>796135.85714286566</v>
      </c>
      <c r="X377" s="2">
        <f t="shared" si="6"/>
        <v>3864.1428571343422</v>
      </c>
      <c r="Y377" s="2">
        <f t="shared" si="7"/>
        <v>68547178.165654153</v>
      </c>
      <c r="Z377" s="2" t="str">
        <f t="shared" si="8"/>
        <v>MEEP</v>
      </c>
      <c r="AA377" s="2">
        <f>IF(Z377="HERE",Y377,AA376+Graph!$G$1*1000)</f>
        <v>189559828.45136851</v>
      </c>
      <c r="AB377" s="2">
        <f t="shared" si="21"/>
        <v>800000</v>
      </c>
      <c r="AC377" s="2">
        <f t="shared" si="9"/>
        <v>66713494.76003027</v>
      </c>
      <c r="AD377" s="3">
        <f t="shared" si="10"/>
        <v>52800000</v>
      </c>
      <c r="AE377" s="2">
        <f>IF(AE375&gt;=52800000,52800000,IF(AB356=Graph!G$1*1000,AE376+Graph!G$1*1000,AC377))</f>
        <v>52800000</v>
      </c>
      <c r="AF377" s="3">
        <f t="shared" si="11"/>
        <v>52800000</v>
      </c>
      <c r="AG377" s="3">
        <f t="shared" si="26"/>
        <v>50160000</v>
      </c>
      <c r="AH377" s="3" t="e">
        <f t="shared" si="3"/>
        <v>#N/A</v>
      </c>
      <c r="AM377" s="6">
        <v>14600000</v>
      </c>
      <c r="AN377" s="6">
        <v>31800000</v>
      </c>
      <c r="AO377" s="6">
        <v>52800000</v>
      </c>
    </row>
    <row r="378" spans="1:41" ht="15.75" customHeight="1" x14ac:dyDescent="0.25">
      <c r="A378" s="1">
        <v>44554</v>
      </c>
      <c r="B378" s="2">
        <f t="shared" si="0"/>
        <v>313</v>
      </c>
      <c r="C378" s="7"/>
      <c r="D378" s="2" t="e">
        <f t="shared" si="12"/>
        <v>#N/A</v>
      </c>
      <c r="E378" s="2" t="e">
        <f t="shared" si="22"/>
        <v>#N/A</v>
      </c>
      <c r="F378" s="2">
        <v>2447767.2622801065</v>
      </c>
      <c r="G378" s="2">
        <f t="shared" si="23"/>
        <v>796135.85714285716</v>
      </c>
      <c r="H378" s="2">
        <f t="shared" si="13"/>
        <v>256193828.76003104</v>
      </c>
      <c r="I378" s="7"/>
      <c r="J378" s="2" t="e">
        <f t="shared" si="14"/>
        <v>#N/A</v>
      </c>
      <c r="K378" s="2" t="e">
        <f t="shared" si="24"/>
        <v>#N/A</v>
      </c>
      <c r="L378" s="2">
        <f t="array" ref="L378">IF(COUNT($C379)=0,IF(COUNT($C378)=1,I378,SUM(L377+LOOKUP(2,1/(ISNUMBER($K$1:$K$194)),$K$1:$K$194))),I378)</f>
        <v>1749106.7142857302</v>
      </c>
      <c r="M378" s="8" t="e">
        <f t="shared" si="27"/>
        <v>#N/A</v>
      </c>
      <c r="N378" s="2" t="e">
        <f t="shared" si="15"/>
        <v>#N/A</v>
      </c>
      <c r="O378" s="2" t="e">
        <f t="shared" si="25"/>
        <v>#N/A</v>
      </c>
      <c r="P378" s="2">
        <v>2443882.0459535122</v>
      </c>
      <c r="Q378" s="2">
        <f>IF(P378&gt;Graph!$G$1*1000,Graph!$G$1*1000,P378)</f>
        <v>800000</v>
      </c>
      <c r="R378" s="2">
        <f t="shared" si="16"/>
        <v>257869459.06854177</v>
      </c>
      <c r="S378" s="2">
        <f t="shared" si="17"/>
        <v>796135.85714286566</v>
      </c>
      <c r="T378" s="2">
        <f t="shared" si="18"/>
        <v>3864.1428571429569</v>
      </c>
      <c r="U378" s="2">
        <f t="shared" si="19"/>
        <v>800000</v>
      </c>
      <c r="V378" s="2">
        <f t="shared" si="28"/>
        <v>189318416.76003033</v>
      </c>
      <c r="W378" s="2">
        <f t="shared" si="20"/>
        <v>796135.85714286566</v>
      </c>
      <c r="X378" s="2">
        <f t="shared" si="6"/>
        <v>3864.1428571343422</v>
      </c>
      <c r="Y378" s="2">
        <f t="shared" si="7"/>
        <v>68551042.308511287</v>
      </c>
      <c r="Z378" s="2" t="str">
        <f t="shared" si="8"/>
        <v>MEEP</v>
      </c>
      <c r="AA378" s="2">
        <f>IF(Z378="HERE",Y378,AA377+Graph!$G$1*1000)</f>
        <v>190359828.45136851</v>
      </c>
      <c r="AB378" s="2">
        <f t="shared" si="21"/>
        <v>800000</v>
      </c>
      <c r="AC378" s="2">
        <f t="shared" si="9"/>
        <v>66713494.76003027</v>
      </c>
      <c r="AD378" s="3">
        <f t="shared" si="10"/>
        <v>52800000</v>
      </c>
      <c r="AE378" s="2">
        <f>IF(AE376&gt;=52800000,52800000,IF(AB357=Graph!G$1*1000,AE377+Graph!G$1*1000,AC378))</f>
        <v>52800000</v>
      </c>
      <c r="AF378" s="3">
        <f t="shared" si="11"/>
        <v>52800000</v>
      </c>
      <c r="AG378" s="3">
        <f t="shared" si="26"/>
        <v>50160000</v>
      </c>
      <c r="AH378" s="3" t="e">
        <f t="shared" si="3"/>
        <v>#N/A</v>
      </c>
      <c r="AM378" s="6">
        <v>14600000</v>
      </c>
      <c r="AN378" s="6">
        <v>31800000</v>
      </c>
      <c r="AO378" s="6">
        <v>52800000</v>
      </c>
    </row>
    <row r="379" spans="1:41" ht="15.75" customHeight="1" x14ac:dyDescent="0.25">
      <c r="A379" s="1">
        <v>44555</v>
      </c>
      <c r="B379" s="2">
        <f t="shared" si="0"/>
        <v>314</v>
      </c>
      <c r="C379" s="7"/>
      <c r="D379" s="2" t="e">
        <f t="shared" si="12"/>
        <v>#N/A</v>
      </c>
      <c r="E379" s="2" t="e">
        <f t="shared" si="22"/>
        <v>#N/A</v>
      </c>
      <c r="F379" s="2">
        <v>2454088.9161154628</v>
      </c>
      <c r="G379" s="2">
        <f t="shared" si="23"/>
        <v>796135.85714285716</v>
      </c>
      <c r="H379" s="2">
        <f t="shared" si="13"/>
        <v>256989964.61717391</v>
      </c>
      <c r="I379" s="7"/>
      <c r="J379" s="2" t="e">
        <f t="shared" si="14"/>
        <v>#N/A</v>
      </c>
      <c r="K379" s="2" t="e">
        <f t="shared" si="24"/>
        <v>#N/A</v>
      </c>
      <c r="L379" s="2">
        <f t="array" ref="L379">IF(COUNT($C380)=0,IF(COUNT($C379)=1,I379,SUM(L378+LOOKUP(2,1/(ISNUMBER($K$1:$K$194)),$K$1:$K$194))),I379)</f>
        <v>1752970.8571428731</v>
      </c>
      <c r="M379" s="8" t="e">
        <f t="shared" si="27"/>
        <v>#N/A</v>
      </c>
      <c r="N379" s="2" t="e">
        <f t="shared" si="15"/>
        <v>#N/A</v>
      </c>
      <c r="O379" s="2" t="e">
        <f t="shared" si="25"/>
        <v>#N/A</v>
      </c>
      <c r="P379" s="2">
        <v>2450181.6961294413</v>
      </c>
      <c r="Q379" s="2">
        <f>IF(P379&gt;Graph!$G$1*1000,Graph!$G$1*1000,P379)</f>
        <v>800000</v>
      </c>
      <c r="R379" s="2">
        <f t="shared" si="16"/>
        <v>258669459.06854177</v>
      </c>
      <c r="S379" s="2">
        <f t="shared" si="17"/>
        <v>796135.85714286566</v>
      </c>
      <c r="T379" s="2">
        <f t="shared" si="18"/>
        <v>3864.1428571429569</v>
      </c>
      <c r="U379" s="2">
        <f t="shared" si="19"/>
        <v>800000</v>
      </c>
      <c r="V379" s="2">
        <f t="shared" si="28"/>
        <v>190114552.61717319</v>
      </c>
      <c r="W379" s="2">
        <f t="shared" si="20"/>
        <v>796135.85714286566</v>
      </c>
      <c r="X379" s="2">
        <f t="shared" si="6"/>
        <v>3864.1428571343422</v>
      </c>
      <c r="Y379" s="2">
        <f t="shared" si="7"/>
        <v>68554906.451368421</v>
      </c>
      <c r="Z379" s="2" t="str">
        <f t="shared" si="8"/>
        <v>MEEP</v>
      </c>
      <c r="AA379" s="2">
        <f>IF(Z379="HERE",Y379,AA378+Graph!$G$1*1000)</f>
        <v>191159828.45136851</v>
      </c>
      <c r="AB379" s="2">
        <f t="shared" si="21"/>
        <v>800000</v>
      </c>
      <c r="AC379" s="2">
        <f t="shared" si="9"/>
        <v>66713494.76003027</v>
      </c>
      <c r="AD379" s="3">
        <f t="shared" si="10"/>
        <v>52800000</v>
      </c>
      <c r="AE379" s="2">
        <f>IF(AE377&gt;=52800000,52800000,IF(AB358=Graph!G$1*1000,AE378+Graph!G$1*1000,AC379))</f>
        <v>52800000</v>
      </c>
      <c r="AF379" s="3">
        <f t="shared" si="11"/>
        <v>52800000</v>
      </c>
      <c r="AG379" s="3">
        <f t="shared" si="26"/>
        <v>50160000</v>
      </c>
      <c r="AH379" s="3" t="e">
        <f t="shared" si="3"/>
        <v>#N/A</v>
      </c>
      <c r="AM379" s="6">
        <v>14600000</v>
      </c>
      <c r="AN379" s="6">
        <v>31800000</v>
      </c>
      <c r="AO379" s="6">
        <v>52800000</v>
      </c>
    </row>
    <row r="380" spans="1:41" ht="15.75" customHeight="1" x14ac:dyDescent="0.25">
      <c r="A380" s="1">
        <v>44556</v>
      </c>
      <c r="B380" s="2">
        <f t="shared" si="0"/>
        <v>315</v>
      </c>
      <c r="C380" s="7"/>
      <c r="D380" s="2" t="e">
        <f t="shared" si="12"/>
        <v>#N/A</v>
      </c>
      <c r="E380" s="2" t="e">
        <f t="shared" si="22"/>
        <v>#N/A</v>
      </c>
      <c r="F380" s="2">
        <v>2460410.5699507594</v>
      </c>
      <c r="G380" s="2">
        <f t="shared" si="23"/>
        <v>796135.85714285716</v>
      </c>
      <c r="H380" s="2">
        <f t="shared" si="13"/>
        <v>257786100.47431678</v>
      </c>
      <c r="I380" s="7"/>
      <c r="J380" s="2" t="e">
        <f t="shared" si="14"/>
        <v>#N/A</v>
      </c>
      <c r="K380" s="2" t="e">
        <f t="shared" si="24"/>
        <v>#N/A</v>
      </c>
      <c r="L380" s="2">
        <f t="array" ref="L380">IF(COUNT($C381)=0,IF(COUNT($C380)=1,I380,SUM(L379+LOOKUP(2,1/(ISNUMBER($K$1:$K$194)),$K$1:$K$194))),I380)</f>
        <v>1756835.0000000161</v>
      </c>
      <c r="M380" s="8" t="e">
        <f t="shared" si="27"/>
        <v>#N/A</v>
      </c>
      <c r="N380" s="2" t="e">
        <f t="shared" si="15"/>
        <v>#N/A</v>
      </c>
      <c r="O380" s="2" t="e">
        <f t="shared" si="25"/>
        <v>#N/A</v>
      </c>
      <c r="P380" s="2">
        <v>2456481.3463053703</v>
      </c>
      <c r="Q380" s="2">
        <f>IF(P380&gt;Graph!$G$1*1000,Graph!$G$1*1000,P380)</f>
        <v>800000</v>
      </c>
      <c r="R380" s="2">
        <f t="shared" si="16"/>
        <v>259469459.06854177</v>
      </c>
      <c r="S380" s="2">
        <f t="shared" si="17"/>
        <v>796135.85714286566</v>
      </c>
      <c r="T380" s="2">
        <f t="shared" si="18"/>
        <v>3864.1428571429569</v>
      </c>
      <c r="U380" s="2">
        <f t="shared" si="19"/>
        <v>800000</v>
      </c>
      <c r="V380" s="2">
        <f t="shared" si="28"/>
        <v>190910688.47431606</v>
      </c>
      <c r="W380" s="2">
        <f t="shared" si="20"/>
        <v>796135.85714286566</v>
      </c>
      <c r="X380" s="2">
        <f t="shared" si="6"/>
        <v>3864.1428571343422</v>
      </c>
      <c r="Y380" s="2">
        <f t="shared" si="7"/>
        <v>68558770.594225556</v>
      </c>
      <c r="Z380" s="2" t="str">
        <f t="shared" si="8"/>
        <v>MEEP</v>
      </c>
      <c r="AA380" s="2">
        <f>IF(Z380="HERE",Y380,AA379+Graph!$G$1*1000)</f>
        <v>191959828.45136851</v>
      </c>
      <c r="AB380" s="2">
        <f t="shared" si="21"/>
        <v>800000</v>
      </c>
      <c r="AC380" s="2">
        <f t="shared" si="9"/>
        <v>66713494.76003027</v>
      </c>
      <c r="AD380" s="3">
        <f t="shared" si="10"/>
        <v>52800000</v>
      </c>
      <c r="AE380" s="2">
        <f>IF(AE378&gt;=52800000,52800000,IF(AB359=Graph!G$1*1000,AE379+Graph!G$1*1000,AC380))</f>
        <v>52800000</v>
      </c>
      <c r="AF380" s="3">
        <f t="shared" si="11"/>
        <v>52800000</v>
      </c>
      <c r="AG380" s="3">
        <f t="shared" si="26"/>
        <v>50160000</v>
      </c>
      <c r="AH380" s="3" t="e">
        <f t="shared" si="3"/>
        <v>#N/A</v>
      </c>
      <c r="AM380" s="6">
        <v>14600000</v>
      </c>
      <c r="AN380" s="6">
        <v>31800000</v>
      </c>
      <c r="AO380" s="6">
        <v>52800000</v>
      </c>
    </row>
    <row r="381" spans="1:41" ht="15.75" customHeight="1" x14ac:dyDescent="0.25">
      <c r="A381" s="1">
        <v>44557</v>
      </c>
      <c r="B381" s="2">
        <f t="shared" si="0"/>
        <v>316</v>
      </c>
      <c r="C381" s="7"/>
      <c r="D381" s="2" t="e">
        <f t="shared" si="12"/>
        <v>#N/A</v>
      </c>
      <c r="E381" s="2" t="e">
        <f t="shared" si="22"/>
        <v>#N/A</v>
      </c>
      <c r="F381" s="2">
        <v>2466732.2237861156</v>
      </c>
      <c r="G381" s="2">
        <f t="shared" si="23"/>
        <v>796135.85714285716</v>
      </c>
      <c r="H381" s="2">
        <f t="shared" si="13"/>
        <v>258582236.33145964</v>
      </c>
      <c r="I381" s="7"/>
      <c r="J381" s="2" t="e">
        <f t="shared" si="14"/>
        <v>#N/A</v>
      </c>
      <c r="K381" s="2" t="e">
        <f t="shared" si="24"/>
        <v>#N/A</v>
      </c>
      <c r="L381" s="2">
        <f t="array" ref="L381">IF(COUNT($C382)=0,IF(COUNT($C381)=1,I381,SUM(L380+LOOKUP(2,1/(ISNUMBER($K$1:$K$194)),$K$1:$K$194))),I381)</f>
        <v>1760699.142857159</v>
      </c>
      <c r="M381" s="8" t="e">
        <f t="shared" si="27"/>
        <v>#N/A</v>
      </c>
      <c r="N381" s="2" t="e">
        <f t="shared" si="15"/>
        <v>#N/A</v>
      </c>
      <c r="O381" s="2" t="e">
        <f t="shared" si="25"/>
        <v>#N/A</v>
      </c>
      <c r="P381" s="2">
        <v>2462780.9964812994</v>
      </c>
      <c r="Q381" s="2">
        <f>IF(P381&gt;Graph!$G$1*1000,Graph!$G$1*1000,P381)</f>
        <v>800000</v>
      </c>
      <c r="R381" s="2">
        <f t="shared" si="16"/>
        <v>260269459.06854177</v>
      </c>
      <c r="S381" s="2">
        <f t="shared" si="17"/>
        <v>796135.85714286566</v>
      </c>
      <c r="T381" s="2">
        <f t="shared" si="18"/>
        <v>3864.1428571429569</v>
      </c>
      <c r="U381" s="2">
        <f t="shared" si="19"/>
        <v>800000</v>
      </c>
      <c r="V381" s="2">
        <f t="shared" si="28"/>
        <v>191706824.33145893</v>
      </c>
      <c r="W381" s="2">
        <f t="shared" si="20"/>
        <v>796135.85714286566</v>
      </c>
      <c r="X381" s="2">
        <f t="shared" si="6"/>
        <v>3864.1428571343422</v>
      </c>
      <c r="Y381" s="2">
        <f t="shared" si="7"/>
        <v>68562634.73708269</v>
      </c>
      <c r="Z381" s="2" t="str">
        <f t="shared" si="8"/>
        <v>MEEP</v>
      </c>
      <c r="AA381" s="2">
        <f>IF(Z381="HERE",Y381,AA380+Graph!$G$1*1000)</f>
        <v>192759828.45136851</v>
      </c>
      <c r="AB381" s="2">
        <f t="shared" si="21"/>
        <v>800000</v>
      </c>
      <c r="AC381" s="2">
        <f t="shared" si="9"/>
        <v>66713494.76003027</v>
      </c>
      <c r="AD381" s="3">
        <f t="shared" si="10"/>
        <v>52800000</v>
      </c>
      <c r="AE381" s="2">
        <f>IF(AE379&gt;=52800000,52800000,IF(AB360=Graph!G$1*1000,AE380+Graph!G$1*1000,AC381))</f>
        <v>52800000</v>
      </c>
      <c r="AF381" s="3">
        <f t="shared" si="11"/>
        <v>52800000</v>
      </c>
      <c r="AG381" s="3">
        <f t="shared" si="26"/>
        <v>50160000</v>
      </c>
      <c r="AH381" s="3" t="e">
        <f t="shared" si="3"/>
        <v>#N/A</v>
      </c>
      <c r="AM381" s="6">
        <v>14600000</v>
      </c>
      <c r="AN381" s="6">
        <v>31800000</v>
      </c>
      <c r="AO381" s="6">
        <v>52800000</v>
      </c>
    </row>
    <row r="382" spans="1:41" ht="15.75" customHeight="1" x14ac:dyDescent="0.25">
      <c r="A382" s="1">
        <v>44558</v>
      </c>
      <c r="B382" s="2">
        <f t="shared" si="0"/>
        <v>317</v>
      </c>
      <c r="C382" s="7"/>
      <c r="D382" s="2" t="e">
        <f t="shared" si="12"/>
        <v>#N/A</v>
      </c>
      <c r="E382" s="2" t="e">
        <f t="shared" si="22"/>
        <v>#N/A</v>
      </c>
      <c r="F382" s="2">
        <v>2473053.8776214123</v>
      </c>
      <c r="G382" s="2">
        <f t="shared" si="23"/>
        <v>796135.85714285716</v>
      </c>
      <c r="H382" s="2">
        <f t="shared" si="13"/>
        <v>259378372.18860251</v>
      </c>
      <c r="I382" s="7"/>
      <c r="J382" s="2" t="e">
        <f t="shared" si="14"/>
        <v>#N/A</v>
      </c>
      <c r="K382" s="2" t="e">
        <f t="shared" si="24"/>
        <v>#N/A</v>
      </c>
      <c r="L382" s="2">
        <f t="array" ref="L382">IF(COUNT($C383)=0,IF(COUNT($C382)=1,I382,SUM(L381+LOOKUP(2,1/(ISNUMBER($K$1:$K$194)),$K$1:$K$194))),I382)</f>
        <v>1764563.285714302</v>
      </c>
      <c r="M382" s="8" t="e">
        <f t="shared" si="27"/>
        <v>#N/A</v>
      </c>
      <c r="N382" s="2" t="e">
        <f t="shared" si="15"/>
        <v>#N/A</v>
      </c>
      <c r="O382" s="2" t="e">
        <f t="shared" si="25"/>
        <v>#N/A</v>
      </c>
      <c r="P382" s="2">
        <v>2469080.6466572285</v>
      </c>
      <c r="Q382" s="2">
        <f>IF(P382&gt;Graph!$G$1*1000,Graph!$G$1*1000,P382)</f>
        <v>800000</v>
      </c>
      <c r="R382" s="2">
        <f t="shared" si="16"/>
        <v>261069459.06854177</v>
      </c>
      <c r="S382" s="2">
        <f t="shared" si="17"/>
        <v>796135.85714286566</v>
      </c>
      <c r="T382" s="2">
        <f t="shared" si="18"/>
        <v>3864.1428571429569</v>
      </c>
      <c r="U382" s="2">
        <f t="shared" si="19"/>
        <v>800000</v>
      </c>
      <c r="V382" s="2">
        <f t="shared" si="28"/>
        <v>192502960.18860179</v>
      </c>
      <c r="W382" s="2">
        <f t="shared" si="20"/>
        <v>796135.85714286566</v>
      </c>
      <c r="X382" s="2">
        <f t="shared" si="6"/>
        <v>3864.1428571343422</v>
      </c>
      <c r="Y382" s="2">
        <f t="shared" si="7"/>
        <v>68566498.879939824</v>
      </c>
      <c r="Z382" s="2" t="str">
        <f t="shared" si="8"/>
        <v>MEEP</v>
      </c>
      <c r="AA382" s="2">
        <f>IF(Z382="HERE",Y382,AA381+Graph!$G$1*1000)</f>
        <v>193559828.45136851</v>
      </c>
      <c r="AB382" s="2">
        <f t="shared" si="21"/>
        <v>800000</v>
      </c>
      <c r="AC382" s="2">
        <f t="shared" si="9"/>
        <v>66713494.76003027</v>
      </c>
      <c r="AD382" s="3">
        <f t="shared" si="10"/>
        <v>52800000</v>
      </c>
      <c r="AE382" s="2">
        <f>IF(AE380&gt;=52800000,52800000,IF(AB361=Graph!G$1*1000,AE381+Graph!G$1*1000,AC382))</f>
        <v>52800000</v>
      </c>
      <c r="AF382" s="3">
        <f t="shared" si="11"/>
        <v>52800000</v>
      </c>
      <c r="AG382" s="3">
        <f t="shared" si="26"/>
        <v>50160000</v>
      </c>
      <c r="AH382" s="3" t="e">
        <f t="shared" si="3"/>
        <v>#N/A</v>
      </c>
      <c r="AM382" s="6">
        <v>14600000</v>
      </c>
      <c r="AN382" s="6">
        <v>31800000</v>
      </c>
      <c r="AO382" s="6">
        <v>52800000</v>
      </c>
    </row>
    <row r="383" spans="1:41" ht="15.75" customHeight="1" x14ac:dyDescent="0.25">
      <c r="A383" s="1">
        <v>44559</v>
      </c>
      <c r="B383" s="2">
        <f t="shared" si="0"/>
        <v>318</v>
      </c>
      <c r="C383" s="7"/>
      <c r="D383" s="2" t="e">
        <f t="shared" si="12"/>
        <v>#N/A</v>
      </c>
      <c r="E383" s="2" t="e">
        <f t="shared" si="22"/>
        <v>#N/A</v>
      </c>
      <c r="F383" s="2">
        <v>2479375.5314567685</v>
      </c>
      <c r="G383" s="2">
        <f t="shared" si="23"/>
        <v>796135.85714285716</v>
      </c>
      <c r="H383" s="2">
        <f t="shared" si="13"/>
        <v>260174508.04574537</v>
      </c>
      <c r="I383" s="7"/>
      <c r="J383" s="2" t="e">
        <f t="shared" si="14"/>
        <v>#N/A</v>
      </c>
      <c r="K383" s="2" t="e">
        <f t="shared" si="24"/>
        <v>#N/A</v>
      </c>
      <c r="L383" s="2">
        <f t="array" ref="L383">IF(COUNT($C384)=0,IF(COUNT($C383)=1,I383,SUM(L382+LOOKUP(2,1/(ISNUMBER($K$1:$K$194)),$K$1:$K$194))),I383)</f>
        <v>1768427.4285714449</v>
      </c>
      <c r="M383" s="8" t="e">
        <f t="shared" si="27"/>
        <v>#N/A</v>
      </c>
      <c r="N383" s="2" t="e">
        <f t="shared" si="15"/>
        <v>#N/A</v>
      </c>
      <c r="O383" s="2" t="e">
        <f t="shared" si="25"/>
        <v>#N/A</v>
      </c>
      <c r="P383" s="2">
        <v>2475380.2968331575</v>
      </c>
      <c r="Q383" s="2">
        <f>IF(P383&gt;Graph!$G$1*1000,Graph!$G$1*1000,P383)</f>
        <v>800000</v>
      </c>
      <c r="R383" s="2">
        <f t="shared" si="16"/>
        <v>261869459.06854177</v>
      </c>
      <c r="S383" s="2">
        <f t="shared" si="17"/>
        <v>796135.85714286566</v>
      </c>
      <c r="T383" s="2">
        <f t="shared" si="18"/>
        <v>3864.1428571429569</v>
      </c>
      <c r="U383" s="2">
        <f t="shared" si="19"/>
        <v>800000</v>
      </c>
      <c r="V383" s="2">
        <f t="shared" si="28"/>
        <v>193299096.04574466</v>
      </c>
      <c r="W383" s="2">
        <f t="shared" si="20"/>
        <v>796135.85714286566</v>
      </c>
      <c r="X383" s="2">
        <f t="shared" si="6"/>
        <v>3864.1428571343422</v>
      </c>
      <c r="Y383" s="2">
        <f t="shared" si="7"/>
        <v>68570363.022796959</v>
      </c>
      <c r="Z383" s="2" t="str">
        <f t="shared" si="8"/>
        <v>MEEP</v>
      </c>
      <c r="AA383" s="2">
        <f>IF(Z383="HERE",Y383,AA382+Graph!$G$1*1000)</f>
        <v>194359828.45136851</v>
      </c>
      <c r="AB383" s="2">
        <f t="shared" si="21"/>
        <v>800000</v>
      </c>
      <c r="AC383" s="2">
        <f t="shared" si="9"/>
        <v>66713494.76003027</v>
      </c>
      <c r="AD383" s="3">
        <f t="shared" si="10"/>
        <v>52800000</v>
      </c>
      <c r="AE383" s="2">
        <f>IF(AE381&gt;=52800000,52800000,IF(AB362=Graph!G$1*1000,AE382+Graph!G$1*1000,AC383))</f>
        <v>52800000</v>
      </c>
      <c r="AF383" s="3">
        <f t="shared" si="11"/>
        <v>52800000</v>
      </c>
      <c r="AG383" s="3">
        <f t="shared" si="26"/>
        <v>50160000</v>
      </c>
      <c r="AH383" s="3" t="e">
        <f t="shared" si="3"/>
        <v>#N/A</v>
      </c>
      <c r="AM383" s="6">
        <v>14600000</v>
      </c>
      <c r="AN383" s="6">
        <v>31800000</v>
      </c>
      <c r="AO383" s="6">
        <v>52800000</v>
      </c>
    </row>
    <row r="384" spans="1:41" ht="15.75" customHeight="1" x14ac:dyDescent="0.25">
      <c r="A384" s="1">
        <v>44560</v>
      </c>
      <c r="B384" s="2">
        <f t="shared" si="0"/>
        <v>319</v>
      </c>
      <c r="C384" s="7"/>
      <c r="D384" s="2" t="e">
        <f t="shared" si="12"/>
        <v>#N/A</v>
      </c>
      <c r="E384" s="2" t="e">
        <f t="shared" si="22"/>
        <v>#N/A</v>
      </c>
      <c r="F384" s="2">
        <v>2485697.1852920651</v>
      </c>
      <c r="G384" s="2">
        <f t="shared" si="23"/>
        <v>796135.85714285716</v>
      </c>
      <c r="H384" s="2">
        <f t="shared" si="13"/>
        <v>260970643.90288824</v>
      </c>
      <c r="I384" s="7"/>
      <c r="J384" s="2" t="e">
        <f t="shared" si="14"/>
        <v>#N/A</v>
      </c>
      <c r="K384" s="2" t="e">
        <f t="shared" si="24"/>
        <v>#N/A</v>
      </c>
      <c r="L384" s="2">
        <f t="array" ref="L384">IF(COUNT($C385)=0,IF(COUNT($C384)=1,I384,SUM(L383+LOOKUP(2,1/(ISNUMBER($K$1:$K$194)),$K$1:$K$194))),I384)</f>
        <v>1772291.5714285879</v>
      </c>
      <c r="M384" s="8" t="e">
        <f t="shared" si="27"/>
        <v>#N/A</v>
      </c>
      <c r="N384" s="2" t="e">
        <f t="shared" si="15"/>
        <v>#N/A</v>
      </c>
      <c r="O384" s="2" t="e">
        <f t="shared" si="25"/>
        <v>#N/A</v>
      </c>
      <c r="P384" s="2">
        <v>2481679.9470091462</v>
      </c>
      <c r="Q384" s="2">
        <f>IF(P384&gt;Graph!$G$1*1000,Graph!$G$1*1000,P384)</f>
        <v>800000</v>
      </c>
      <c r="R384" s="2">
        <f t="shared" si="16"/>
        <v>262669459.06854177</v>
      </c>
      <c r="S384" s="2">
        <f t="shared" si="17"/>
        <v>796135.85714286566</v>
      </c>
      <c r="T384" s="2">
        <f t="shared" si="18"/>
        <v>3864.1428571429569</v>
      </c>
      <c r="U384" s="2">
        <f t="shared" si="19"/>
        <v>800000</v>
      </c>
      <c r="V384" s="2">
        <f t="shared" si="28"/>
        <v>194095231.90288752</v>
      </c>
      <c r="W384" s="2">
        <f t="shared" si="20"/>
        <v>796135.85714286566</v>
      </c>
      <c r="X384" s="2">
        <f t="shared" si="6"/>
        <v>3864.1428571343422</v>
      </c>
      <c r="Y384" s="2">
        <f t="shared" si="7"/>
        <v>68574227.165654093</v>
      </c>
      <c r="Z384" s="2" t="str">
        <f t="shared" si="8"/>
        <v>MEEP</v>
      </c>
      <c r="AA384" s="2">
        <f>IF(Z384="HERE",Y384,AA383+Graph!$G$1*1000)</f>
        <v>195159828.45136851</v>
      </c>
      <c r="AB384" s="2">
        <f t="shared" si="21"/>
        <v>800000</v>
      </c>
      <c r="AC384" s="2">
        <f t="shared" si="9"/>
        <v>66713494.76003027</v>
      </c>
      <c r="AD384" s="3">
        <f t="shared" si="10"/>
        <v>52800000</v>
      </c>
      <c r="AE384" s="2">
        <f>IF(AE382&gt;=52800000,52800000,IF(AB363=Graph!G$1*1000,AE383+Graph!G$1*1000,AC384))</f>
        <v>52800000</v>
      </c>
      <c r="AF384" s="3">
        <f t="shared" si="11"/>
        <v>52800000</v>
      </c>
      <c r="AG384" s="3">
        <f t="shared" si="26"/>
        <v>50160000</v>
      </c>
      <c r="AH384" s="3" t="e">
        <f t="shared" si="3"/>
        <v>#N/A</v>
      </c>
      <c r="AM384" s="6">
        <v>14600000</v>
      </c>
      <c r="AN384" s="6">
        <v>31800000</v>
      </c>
      <c r="AO384" s="6">
        <v>52800000</v>
      </c>
    </row>
    <row r="385" spans="1:41" ht="15.75" customHeight="1" x14ac:dyDescent="0.25">
      <c r="A385" s="1">
        <v>44561</v>
      </c>
      <c r="B385" s="2">
        <f t="shared" si="0"/>
        <v>320</v>
      </c>
      <c r="C385" s="7"/>
      <c r="D385" s="2" t="e">
        <f t="shared" si="12"/>
        <v>#N/A</v>
      </c>
      <c r="E385" s="2" t="e">
        <f t="shared" si="22"/>
        <v>#N/A</v>
      </c>
      <c r="F385" s="2">
        <v>2492018.8391274214</v>
      </c>
      <c r="G385" s="2">
        <f t="shared" si="23"/>
        <v>796135.85714285716</v>
      </c>
      <c r="H385" s="2">
        <f t="shared" si="13"/>
        <v>261766779.7600311</v>
      </c>
      <c r="I385" s="7"/>
      <c r="J385" s="2" t="e">
        <f t="shared" si="14"/>
        <v>#N/A</v>
      </c>
      <c r="K385" s="2" t="e">
        <f t="shared" si="24"/>
        <v>#N/A</v>
      </c>
      <c r="L385" s="2">
        <f t="array" ref="L385">IF(COUNT($C386)=0,IF(COUNT($C385)=1,I385,SUM(L384+LOOKUP(2,1/(ISNUMBER($K$1:$K$194)),$K$1:$K$194))),I385)</f>
        <v>1776155.7142857308</v>
      </c>
      <c r="M385" s="8" t="e">
        <f t="shared" si="27"/>
        <v>#N/A</v>
      </c>
      <c r="N385" s="2" t="e">
        <f t="shared" si="15"/>
        <v>#N/A</v>
      </c>
      <c r="O385" s="2" t="e">
        <f t="shared" si="25"/>
        <v>#N/A</v>
      </c>
      <c r="P385" s="2">
        <v>2487979.5971850753</v>
      </c>
      <c r="Q385" s="2">
        <f>IF(P385&gt;Graph!$G$1*1000,Graph!$G$1*1000,P385)</f>
        <v>800000</v>
      </c>
      <c r="R385" s="2">
        <f t="shared" si="16"/>
        <v>263469459.06854177</v>
      </c>
      <c r="S385" s="2">
        <f t="shared" si="17"/>
        <v>796135.85714286566</v>
      </c>
      <c r="T385" s="2">
        <f t="shared" si="18"/>
        <v>3864.1428571429569</v>
      </c>
      <c r="U385" s="2">
        <f t="shared" si="19"/>
        <v>800000</v>
      </c>
      <c r="V385" s="2">
        <f t="shared" si="28"/>
        <v>194891367.76003039</v>
      </c>
      <c r="W385" s="2">
        <f t="shared" si="20"/>
        <v>796135.85714286566</v>
      </c>
      <c r="X385" s="2">
        <f t="shared" si="6"/>
        <v>3864.1428571343422</v>
      </c>
      <c r="Y385" s="2">
        <f t="shared" si="7"/>
        <v>68578091.308511227</v>
      </c>
      <c r="Z385" s="2" t="str">
        <f t="shared" si="8"/>
        <v>MEEP</v>
      </c>
      <c r="AA385" s="2">
        <f>IF(Z385="HERE",Y385,AA384+Graph!$G$1*1000)</f>
        <v>195959828.45136851</v>
      </c>
      <c r="AB385" s="2">
        <f t="shared" si="21"/>
        <v>800000</v>
      </c>
      <c r="AC385" s="2">
        <f t="shared" si="9"/>
        <v>66713494.76003027</v>
      </c>
      <c r="AD385" s="3">
        <f t="shared" si="10"/>
        <v>52800000</v>
      </c>
      <c r="AE385" s="2">
        <f>IF(AE383&gt;=52800000,52800000,IF(AB364=Graph!G$1*1000,AE384+Graph!G$1*1000,AC385))</f>
        <v>52800000</v>
      </c>
      <c r="AF385" s="3">
        <f t="shared" si="11"/>
        <v>52800000</v>
      </c>
      <c r="AG385" s="3">
        <f t="shared" si="26"/>
        <v>50160000</v>
      </c>
      <c r="AH385" s="3" t="e">
        <f t="shared" si="3"/>
        <v>#N/A</v>
      </c>
      <c r="AM385" s="6">
        <v>14600000</v>
      </c>
      <c r="AN385" s="6">
        <v>31800000</v>
      </c>
      <c r="AO385" s="6">
        <v>52800000</v>
      </c>
    </row>
    <row r="386" spans="1:41" ht="15.75" customHeight="1" x14ac:dyDescent="0.25">
      <c r="A386" s="1"/>
      <c r="C386" s="3"/>
      <c r="D386" s="2"/>
      <c r="E386" s="2"/>
      <c r="F386" s="2"/>
      <c r="G386" s="2"/>
      <c r="H386" s="2"/>
      <c r="I386" s="17"/>
      <c r="J386" s="2"/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D386" s="17"/>
      <c r="AF386" s="17"/>
      <c r="AG386" s="17"/>
      <c r="AH386" s="17"/>
    </row>
    <row r="387" spans="1:41" ht="15.75" customHeight="1" x14ac:dyDescent="0.25">
      <c r="A387" s="1"/>
      <c r="C387" s="3"/>
      <c r="D387" s="2"/>
      <c r="E387" s="2"/>
      <c r="F387" s="2"/>
      <c r="G387" s="2"/>
      <c r="H387" s="2"/>
      <c r="I387" s="17"/>
      <c r="J387" s="2"/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D387" s="17"/>
      <c r="AF387" s="17"/>
      <c r="AG387" s="17"/>
      <c r="AH387" s="17"/>
    </row>
    <row r="388" spans="1:41" ht="15.75" customHeight="1" x14ac:dyDescent="0.25">
      <c r="A388" s="1"/>
      <c r="C388" s="3"/>
      <c r="D388" s="2"/>
      <c r="E388" s="2"/>
      <c r="F388" s="2"/>
      <c r="G388" s="2"/>
      <c r="H388" s="2"/>
      <c r="I388" s="17"/>
      <c r="J388" s="2"/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D388" s="17"/>
      <c r="AF388" s="17"/>
      <c r="AG388" s="17"/>
      <c r="AH388" s="17"/>
    </row>
    <row r="389" spans="1:41" ht="15.75" customHeight="1" x14ac:dyDescent="0.25">
      <c r="A389" s="1"/>
      <c r="C389" s="3"/>
      <c r="D389" s="2"/>
      <c r="E389" s="2"/>
      <c r="F389" s="2"/>
      <c r="G389" s="2"/>
      <c r="H389" s="2"/>
      <c r="I389" s="17"/>
      <c r="J389" s="2"/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D389" s="17"/>
      <c r="AF389" s="17"/>
      <c r="AG389" s="17"/>
      <c r="AH389" s="17"/>
    </row>
    <row r="390" spans="1:41" ht="15.75" customHeight="1" x14ac:dyDescent="0.25">
      <c r="A390" s="1"/>
      <c r="C390" s="3"/>
      <c r="D390" s="2"/>
      <c r="E390" s="2"/>
      <c r="F390" s="2"/>
      <c r="G390" s="2"/>
      <c r="H390" s="2"/>
      <c r="I390" s="17"/>
      <c r="J390" s="2"/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D390" s="17"/>
      <c r="AF390" s="17"/>
      <c r="AG390" s="17"/>
      <c r="AH390" s="17"/>
    </row>
    <row r="391" spans="1:41" ht="15.75" customHeight="1" x14ac:dyDescent="0.25">
      <c r="A391" s="1"/>
      <c r="C391" s="3"/>
      <c r="D391" s="2"/>
      <c r="E391" s="2"/>
      <c r="F391" s="2"/>
      <c r="G391" s="2"/>
      <c r="H391" s="2"/>
      <c r="I391" s="17"/>
      <c r="J391" s="2"/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D391" s="17"/>
      <c r="AF391" s="17"/>
      <c r="AG391" s="17"/>
      <c r="AH391" s="17"/>
    </row>
    <row r="392" spans="1:41" ht="15.75" customHeight="1" x14ac:dyDescent="0.25">
      <c r="A392" s="1"/>
      <c r="C392" s="3"/>
      <c r="D392" s="2"/>
      <c r="E392" s="2"/>
      <c r="F392" s="2"/>
      <c r="G392" s="2"/>
      <c r="H392" s="2"/>
      <c r="I392" s="17"/>
      <c r="J392" s="2"/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D392" s="17"/>
      <c r="AF392" s="17"/>
      <c r="AG392" s="17"/>
      <c r="AH392" s="17"/>
    </row>
    <row r="393" spans="1:41" ht="15.75" customHeight="1" x14ac:dyDescent="0.25">
      <c r="A393" s="1"/>
      <c r="C393" s="3"/>
      <c r="D393" s="2"/>
      <c r="E393" s="2"/>
      <c r="F393" s="2"/>
      <c r="G393" s="2"/>
      <c r="H393" s="2"/>
      <c r="I393" s="17"/>
      <c r="J393" s="2"/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D393" s="17"/>
      <c r="AF393" s="17"/>
      <c r="AG393" s="17"/>
      <c r="AH393" s="17"/>
    </row>
    <row r="394" spans="1:41" ht="15.75" customHeight="1" x14ac:dyDescent="0.25">
      <c r="A394" s="1"/>
      <c r="C394" s="3"/>
      <c r="D394" s="2"/>
      <c r="E394" s="2"/>
      <c r="F394" s="2"/>
      <c r="G394" s="2"/>
      <c r="H394" s="2"/>
      <c r="I394" s="17"/>
      <c r="J394" s="2"/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D394" s="17"/>
      <c r="AF394" s="17"/>
      <c r="AG394" s="17"/>
      <c r="AH394" s="17"/>
    </row>
    <row r="395" spans="1:41" ht="15.75" customHeight="1" x14ac:dyDescent="0.25">
      <c r="A395" s="1"/>
      <c r="C395" s="3"/>
      <c r="D395" s="2"/>
      <c r="E395" s="2"/>
      <c r="F395" s="2"/>
      <c r="G395" s="2"/>
      <c r="H395" s="2"/>
      <c r="I395" s="17"/>
      <c r="J395" s="2"/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D395" s="17"/>
      <c r="AF395" s="17"/>
      <c r="AG395" s="17"/>
      <c r="AH395" s="17"/>
    </row>
    <row r="396" spans="1:41" ht="15.75" customHeight="1" x14ac:dyDescent="0.25">
      <c r="A396" s="1"/>
      <c r="C396" s="3"/>
      <c r="D396" s="2"/>
      <c r="E396" s="2"/>
      <c r="F396" s="2"/>
      <c r="G396" s="2"/>
      <c r="H396" s="2"/>
      <c r="I396" s="17"/>
      <c r="J396" s="2"/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D396" s="17"/>
      <c r="AF396" s="17"/>
      <c r="AG396" s="17"/>
      <c r="AH396" s="17"/>
    </row>
    <row r="397" spans="1:41" ht="15.75" customHeight="1" x14ac:dyDescent="0.25">
      <c r="A397" s="1"/>
      <c r="C397" s="3"/>
      <c r="D397" s="2"/>
      <c r="E397" s="2"/>
      <c r="F397" s="2"/>
      <c r="G397" s="2"/>
      <c r="H397" s="2"/>
      <c r="I397" s="17"/>
      <c r="J397" s="2"/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D397" s="17"/>
      <c r="AF397" s="17"/>
      <c r="AG397" s="17"/>
      <c r="AH397" s="17"/>
    </row>
    <row r="398" spans="1:41" ht="15.75" customHeight="1" x14ac:dyDescent="0.25">
      <c r="A398" s="1"/>
      <c r="C398" s="3"/>
      <c r="D398" s="2"/>
      <c r="E398" s="2"/>
      <c r="F398" s="2"/>
      <c r="G398" s="2"/>
      <c r="H398" s="2"/>
      <c r="I398" s="17"/>
      <c r="J398" s="2"/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D398" s="17"/>
      <c r="AF398" s="17"/>
      <c r="AG398" s="17"/>
      <c r="AH398" s="17"/>
    </row>
    <row r="399" spans="1:41" ht="15.75" customHeight="1" x14ac:dyDescent="0.25">
      <c r="A399" s="1"/>
      <c r="C399" s="3"/>
      <c r="D399" s="2"/>
      <c r="E399" s="2"/>
      <c r="F399" s="2"/>
      <c r="G399" s="2"/>
      <c r="H399" s="2"/>
      <c r="I399" s="17"/>
      <c r="J399" s="2"/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D399" s="17"/>
      <c r="AF399" s="17"/>
      <c r="AG399" s="17"/>
      <c r="AH399" s="17"/>
    </row>
    <row r="400" spans="1:41" ht="15.75" customHeight="1" x14ac:dyDescent="0.25">
      <c r="A400" s="1"/>
      <c r="C400" s="3"/>
      <c r="D400" s="2"/>
      <c r="E400" s="2"/>
      <c r="F400" s="2"/>
      <c r="G400" s="2"/>
      <c r="H400" s="2"/>
      <c r="I400" s="17"/>
      <c r="J400" s="2"/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D400" s="17"/>
      <c r="AF400" s="17"/>
      <c r="AG400" s="17"/>
      <c r="AH400" s="17"/>
    </row>
    <row r="401" spans="1:34" ht="15.75" customHeight="1" x14ac:dyDescent="0.25">
      <c r="A401" s="1"/>
      <c r="C401" s="3"/>
      <c r="D401" s="2"/>
      <c r="E401" s="2"/>
      <c r="F401" s="2"/>
      <c r="G401" s="2"/>
      <c r="H401" s="2"/>
      <c r="I401" s="17"/>
      <c r="J401" s="2"/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D401" s="17"/>
      <c r="AF401" s="17"/>
      <c r="AG401" s="17"/>
      <c r="AH401" s="17"/>
    </row>
    <row r="402" spans="1:34" ht="15.75" customHeight="1" x14ac:dyDescent="0.25">
      <c r="A402" s="1"/>
      <c r="C402" s="3"/>
      <c r="D402" s="2"/>
      <c r="E402" s="2"/>
      <c r="F402" s="2"/>
      <c r="G402" s="2"/>
      <c r="H402" s="2"/>
      <c r="I402" s="17"/>
      <c r="J402" s="2"/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D402" s="17"/>
      <c r="AF402" s="17"/>
      <c r="AG402" s="17"/>
      <c r="AH402" s="17"/>
    </row>
    <row r="403" spans="1:34" ht="15.75" customHeight="1" x14ac:dyDescent="0.25">
      <c r="A403" s="1"/>
      <c r="C403" s="3"/>
      <c r="D403" s="2"/>
      <c r="E403" s="2"/>
      <c r="F403" s="2"/>
      <c r="G403" s="2"/>
      <c r="H403" s="2"/>
      <c r="I403" s="17"/>
      <c r="J403" s="2"/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D403" s="17"/>
      <c r="AF403" s="17"/>
      <c r="AG403" s="17"/>
      <c r="AH403" s="17"/>
    </row>
    <row r="404" spans="1:34" ht="15.75" customHeight="1" x14ac:dyDescent="0.25">
      <c r="A404" s="1"/>
      <c r="C404" s="3"/>
      <c r="D404" s="2"/>
      <c r="E404" s="2"/>
      <c r="F404" s="2"/>
      <c r="G404" s="2"/>
      <c r="H404" s="2"/>
      <c r="I404" s="17"/>
      <c r="J404" s="2"/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D404" s="17"/>
      <c r="AF404" s="17"/>
      <c r="AG404" s="17"/>
      <c r="AH404" s="17"/>
    </row>
    <row r="405" spans="1:34" ht="15.75" customHeight="1" x14ac:dyDescent="0.25">
      <c r="A405" s="1"/>
      <c r="C405" s="3"/>
      <c r="D405" s="2"/>
      <c r="E405" s="2"/>
      <c r="F405" s="2"/>
      <c r="G405" s="2"/>
      <c r="H405" s="2"/>
      <c r="I405" s="17"/>
      <c r="J405" s="2"/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D405" s="17"/>
      <c r="AF405" s="17"/>
      <c r="AG405" s="17"/>
      <c r="AH405" s="17"/>
    </row>
    <row r="406" spans="1:34" ht="15.75" customHeight="1" x14ac:dyDescent="0.25">
      <c r="A406" s="1"/>
      <c r="C406" s="3"/>
      <c r="D406" s="2"/>
      <c r="E406" s="2"/>
      <c r="F406" s="2"/>
      <c r="G406" s="2"/>
      <c r="H406" s="2"/>
      <c r="I406" s="17"/>
      <c r="J406" s="2"/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D406" s="17"/>
      <c r="AF406" s="17"/>
      <c r="AG406" s="17"/>
      <c r="AH406" s="17"/>
    </row>
    <row r="407" spans="1:34" ht="15.75" customHeight="1" x14ac:dyDescent="0.25">
      <c r="A407" s="1"/>
      <c r="C407" s="3"/>
      <c r="D407" s="2"/>
      <c r="E407" s="2"/>
      <c r="F407" s="2"/>
      <c r="G407" s="2"/>
      <c r="H407" s="2"/>
      <c r="I407" s="17"/>
      <c r="J407" s="2"/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D407" s="17"/>
      <c r="AF407" s="17"/>
      <c r="AG407" s="17"/>
      <c r="AH407" s="17"/>
    </row>
    <row r="408" spans="1:34" ht="15.75" customHeight="1" x14ac:dyDescent="0.25">
      <c r="A408" s="1"/>
      <c r="C408" s="3"/>
      <c r="D408" s="2"/>
      <c r="E408" s="2"/>
      <c r="F408" s="2"/>
      <c r="G408" s="2"/>
      <c r="H408" s="2"/>
      <c r="I408" s="17"/>
      <c r="J408" s="2"/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D408" s="17"/>
      <c r="AF408" s="17"/>
      <c r="AG408" s="17"/>
      <c r="AH408" s="17"/>
    </row>
    <row r="409" spans="1:34" ht="15.75" customHeight="1" x14ac:dyDescent="0.25">
      <c r="A409" s="1"/>
      <c r="C409" s="3"/>
      <c r="D409" s="2"/>
      <c r="E409" s="2"/>
      <c r="F409" s="2"/>
      <c r="G409" s="2"/>
      <c r="H409" s="2"/>
      <c r="I409" s="17"/>
      <c r="J409" s="2"/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D409" s="17"/>
      <c r="AF409" s="17"/>
      <c r="AG409" s="17"/>
      <c r="AH409" s="17"/>
    </row>
    <row r="410" spans="1:34" ht="15.75" customHeight="1" x14ac:dyDescent="0.25">
      <c r="A410" s="1"/>
      <c r="C410" s="3"/>
      <c r="D410" s="2"/>
      <c r="E410" s="2"/>
      <c r="F410" s="2"/>
      <c r="G410" s="2"/>
      <c r="H410" s="2"/>
      <c r="I410" s="17"/>
      <c r="J410" s="2"/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D410" s="17"/>
      <c r="AF410" s="17"/>
      <c r="AG410" s="17"/>
      <c r="AH410" s="17"/>
    </row>
    <row r="411" spans="1:34" ht="15.75" customHeight="1" x14ac:dyDescent="0.25">
      <c r="A411" s="1"/>
      <c r="C411" s="3"/>
      <c r="D411" s="2"/>
      <c r="E411" s="2"/>
      <c r="F411" s="2"/>
      <c r="G411" s="2"/>
      <c r="H411" s="2"/>
      <c r="I411" s="17"/>
      <c r="J411" s="2"/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D411" s="17"/>
      <c r="AF411" s="17"/>
      <c r="AG411" s="17"/>
      <c r="AH411" s="17"/>
    </row>
    <row r="412" spans="1:34" ht="15.75" customHeight="1" x14ac:dyDescent="0.25">
      <c r="A412" s="1"/>
      <c r="C412" s="3"/>
      <c r="D412" s="2"/>
      <c r="E412" s="2"/>
      <c r="F412" s="2"/>
      <c r="G412" s="2"/>
      <c r="H412" s="2"/>
      <c r="I412" s="17"/>
      <c r="J412" s="2"/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D412" s="17"/>
      <c r="AF412" s="17"/>
      <c r="AG412" s="17"/>
      <c r="AH412" s="17"/>
    </row>
    <row r="413" spans="1:34" ht="15.75" customHeight="1" x14ac:dyDescent="0.25">
      <c r="A413" s="1"/>
      <c r="C413" s="3"/>
      <c r="D413" s="2"/>
      <c r="E413" s="2"/>
      <c r="F413" s="2"/>
      <c r="G413" s="2"/>
      <c r="H413" s="2"/>
      <c r="I413" s="17"/>
      <c r="J413" s="2"/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D413" s="17"/>
      <c r="AF413" s="17"/>
      <c r="AG413" s="17"/>
      <c r="AH413" s="17"/>
    </row>
    <row r="414" spans="1:34" ht="15.75" customHeight="1" x14ac:dyDescent="0.25">
      <c r="A414" s="1"/>
      <c r="C414" s="3"/>
      <c r="D414" s="2"/>
      <c r="E414" s="2"/>
      <c r="F414" s="2"/>
      <c r="G414" s="2"/>
      <c r="H414" s="2"/>
      <c r="I414" s="17"/>
      <c r="J414" s="2"/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D414" s="17"/>
      <c r="AF414" s="17"/>
      <c r="AG414" s="17"/>
      <c r="AH414" s="17"/>
    </row>
    <row r="415" spans="1:34" ht="15.75" customHeight="1" x14ac:dyDescent="0.25">
      <c r="A415" s="1"/>
      <c r="C415" s="3"/>
      <c r="D415" s="2"/>
      <c r="E415" s="2"/>
      <c r="F415" s="2"/>
      <c r="G415" s="2"/>
      <c r="H415" s="2"/>
      <c r="I415" s="17"/>
      <c r="J415" s="2"/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D415" s="17"/>
      <c r="AF415" s="17"/>
      <c r="AG415" s="17"/>
      <c r="AH415" s="17"/>
    </row>
    <row r="416" spans="1:34" ht="15.75" customHeight="1" x14ac:dyDescent="0.25">
      <c r="A416" s="1"/>
      <c r="C416" s="3"/>
      <c r="D416" s="2"/>
      <c r="E416" s="2"/>
      <c r="F416" s="2"/>
      <c r="G416" s="2"/>
      <c r="H416" s="2"/>
      <c r="I416" s="17"/>
      <c r="J416" s="2"/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D416" s="17"/>
      <c r="AF416" s="17"/>
      <c r="AG416" s="17"/>
      <c r="AH416" s="17"/>
    </row>
    <row r="417" spans="1:34" ht="15.75" customHeight="1" x14ac:dyDescent="0.25">
      <c r="A417" s="1"/>
      <c r="C417" s="3"/>
      <c r="D417" s="2"/>
      <c r="E417" s="2"/>
      <c r="F417" s="2"/>
      <c r="G417" s="2"/>
      <c r="H417" s="2"/>
      <c r="I417" s="17"/>
      <c r="J417" s="2"/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D417" s="17"/>
      <c r="AF417" s="17"/>
      <c r="AG417" s="17"/>
      <c r="AH417" s="17"/>
    </row>
    <row r="418" spans="1:34" ht="15.75" customHeight="1" x14ac:dyDescent="0.25">
      <c r="A418" s="1"/>
      <c r="C418" s="3"/>
      <c r="D418" s="2"/>
      <c r="E418" s="2"/>
      <c r="F418" s="2"/>
      <c r="G418" s="2"/>
      <c r="H418" s="2"/>
      <c r="I418" s="17"/>
      <c r="J418" s="2"/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D418" s="17"/>
      <c r="AF418" s="17"/>
      <c r="AG418" s="17"/>
      <c r="AH418" s="17"/>
    </row>
    <row r="419" spans="1:34" ht="15.75" customHeight="1" x14ac:dyDescent="0.25">
      <c r="A419" s="1"/>
      <c r="C419" s="3"/>
      <c r="D419" s="2"/>
      <c r="E419" s="2"/>
      <c r="F419" s="2"/>
      <c r="G419" s="2"/>
      <c r="H419" s="2"/>
      <c r="I419" s="17"/>
      <c r="J419" s="2"/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D419" s="17"/>
      <c r="AF419" s="17"/>
      <c r="AG419" s="17"/>
      <c r="AH419" s="17"/>
    </row>
    <row r="420" spans="1:34" ht="15.75" customHeight="1" x14ac:dyDescent="0.25">
      <c r="A420" s="1"/>
      <c r="C420" s="3"/>
      <c r="D420" s="2"/>
      <c r="E420" s="2"/>
      <c r="F420" s="2"/>
      <c r="G420" s="2"/>
      <c r="H420" s="2"/>
      <c r="I420" s="17"/>
      <c r="J420" s="2"/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D420" s="17"/>
      <c r="AF420" s="17"/>
      <c r="AG420" s="17"/>
      <c r="AH420" s="17"/>
    </row>
    <row r="421" spans="1:34" ht="15.75" customHeight="1" x14ac:dyDescent="0.25">
      <c r="A421" s="1"/>
      <c r="C421" s="3"/>
      <c r="D421" s="2"/>
      <c r="E421" s="2"/>
      <c r="F421" s="2"/>
      <c r="G421" s="2"/>
      <c r="H421" s="2"/>
      <c r="I421" s="17"/>
      <c r="J421" s="2"/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D421" s="17"/>
      <c r="AF421" s="17"/>
      <c r="AG421" s="17"/>
      <c r="AH421" s="17"/>
    </row>
    <row r="422" spans="1:34" ht="15.75" customHeight="1" x14ac:dyDescent="0.25">
      <c r="A422" s="1"/>
      <c r="C422" s="3"/>
      <c r="D422" s="2"/>
      <c r="E422" s="2"/>
      <c r="F422" s="2"/>
      <c r="G422" s="2"/>
      <c r="H422" s="2"/>
      <c r="I422" s="17"/>
      <c r="J422" s="2"/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D422" s="17"/>
      <c r="AF422" s="17"/>
      <c r="AG422" s="17"/>
      <c r="AH422" s="17"/>
    </row>
    <row r="423" spans="1:34" ht="15.75" customHeight="1" x14ac:dyDescent="0.25">
      <c r="A423" s="1"/>
      <c r="C423" s="3"/>
      <c r="D423" s="2"/>
      <c r="E423" s="2"/>
      <c r="F423" s="2"/>
      <c r="G423" s="2"/>
      <c r="H423" s="2"/>
      <c r="I423" s="17"/>
      <c r="J423" s="2"/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D423" s="17"/>
      <c r="AF423" s="17"/>
      <c r="AG423" s="17"/>
      <c r="AH423" s="17"/>
    </row>
    <row r="424" spans="1:34" ht="15.75" customHeight="1" x14ac:dyDescent="0.25">
      <c r="A424" s="1"/>
      <c r="C424" s="3"/>
      <c r="D424" s="2"/>
      <c r="E424" s="2"/>
      <c r="F424" s="2"/>
      <c r="G424" s="2"/>
      <c r="H424" s="2"/>
      <c r="I424" s="17"/>
      <c r="J424" s="2"/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D424" s="17"/>
      <c r="AF424" s="17"/>
      <c r="AG424" s="17"/>
      <c r="AH424" s="17"/>
    </row>
    <row r="425" spans="1:34" ht="15.75" customHeight="1" x14ac:dyDescent="0.25">
      <c r="A425" s="1"/>
      <c r="C425" s="3"/>
      <c r="D425" s="2"/>
      <c r="E425" s="2"/>
      <c r="F425" s="2"/>
      <c r="G425" s="2"/>
      <c r="H425" s="2"/>
      <c r="I425" s="17"/>
      <c r="J425" s="2"/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D425" s="17"/>
      <c r="AF425" s="17"/>
      <c r="AG425" s="17"/>
      <c r="AH425" s="17"/>
    </row>
    <row r="426" spans="1:34" ht="15.75" customHeight="1" x14ac:dyDescent="0.25">
      <c r="A426" s="1"/>
      <c r="C426" s="3"/>
      <c r="D426" s="2"/>
      <c r="E426" s="2"/>
      <c r="F426" s="2"/>
      <c r="G426" s="2"/>
      <c r="H426" s="2"/>
      <c r="I426" s="17"/>
      <c r="J426" s="2"/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D426" s="17"/>
      <c r="AF426" s="17"/>
      <c r="AG426" s="17"/>
      <c r="AH426" s="17"/>
    </row>
    <row r="427" spans="1:34" ht="15.75" customHeight="1" x14ac:dyDescent="0.25">
      <c r="A427" s="1"/>
      <c r="C427" s="3"/>
      <c r="D427" s="2"/>
      <c r="E427" s="2"/>
      <c r="F427" s="2"/>
      <c r="G427" s="2"/>
      <c r="H427" s="2"/>
      <c r="I427" s="17"/>
      <c r="J427" s="2"/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D427" s="17"/>
      <c r="AF427" s="17"/>
      <c r="AG427" s="17"/>
      <c r="AH427" s="17"/>
    </row>
    <row r="428" spans="1:34" ht="15.75" customHeight="1" x14ac:dyDescent="0.25">
      <c r="A428" s="1"/>
      <c r="C428" s="3"/>
      <c r="D428" s="2"/>
      <c r="E428" s="2"/>
      <c r="F428" s="2"/>
      <c r="G428" s="2"/>
      <c r="H428" s="2"/>
      <c r="I428" s="17"/>
      <c r="J428" s="2"/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D428" s="17"/>
      <c r="AF428" s="17"/>
      <c r="AG428" s="17"/>
      <c r="AH428" s="17"/>
    </row>
    <row r="429" spans="1:34" ht="15.75" customHeight="1" x14ac:dyDescent="0.25">
      <c r="A429" s="1"/>
      <c r="C429" s="3"/>
      <c r="D429" s="2"/>
      <c r="E429" s="2"/>
      <c r="F429" s="2"/>
      <c r="G429" s="2"/>
      <c r="H429" s="2"/>
      <c r="I429" s="17"/>
      <c r="J429" s="2"/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D429" s="17"/>
      <c r="AF429" s="17"/>
      <c r="AG429" s="17"/>
      <c r="AH429" s="17"/>
    </row>
    <row r="430" spans="1:34" ht="15.75" customHeight="1" x14ac:dyDescent="0.25">
      <c r="A430" s="1"/>
      <c r="C430" s="3"/>
      <c r="D430" s="2"/>
      <c r="E430" s="2"/>
      <c r="F430" s="2"/>
      <c r="G430" s="2"/>
      <c r="H430" s="2"/>
      <c r="I430" s="17"/>
      <c r="J430" s="2"/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D430" s="17"/>
      <c r="AF430" s="17"/>
      <c r="AG430" s="17"/>
      <c r="AH430" s="17"/>
    </row>
    <row r="431" spans="1:34" ht="15.75" customHeight="1" x14ac:dyDescent="0.25">
      <c r="A431" s="1"/>
      <c r="C431" s="3"/>
      <c r="D431" s="2"/>
      <c r="E431" s="2"/>
      <c r="F431" s="2"/>
      <c r="G431" s="2"/>
      <c r="H431" s="2"/>
      <c r="I431" s="17"/>
      <c r="J431" s="2"/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D431" s="17"/>
      <c r="AF431" s="17"/>
      <c r="AG431" s="17"/>
      <c r="AH431" s="17"/>
    </row>
    <row r="432" spans="1:34" ht="15.75" customHeight="1" x14ac:dyDescent="0.25">
      <c r="A432" s="1"/>
      <c r="C432" s="3"/>
      <c r="D432" s="2"/>
      <c r="E432" s="2"/>
      <c r="F432" s="2"/>
      <c r="G432" s="2"/>
      <c r="H432" s="2"/>
      <c r="I432" s="17"/>
      <c r="J432" s="2"/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D432" s="17"/>
      <c r="AF432" s="17"/>
      <c r="AG432" s="17"/>
      <c r="AH432" s="17"/>
    </row>
    <row r="433" spans="1:34" ht="15.75" customHeight="1" x14ac:dyDescent="0.25">
      <c r="A433" s="1"/>
      <c r="C433" s="3"/>
      <c r="D433" s="2"/>
      <c r="E433" s="2"/>
      <c r="F433" s="2"/>
      <c r="G433" s="2"/>
      <c r="H433" s="2"/>
      <c r="I433" s="17"/>
      <c r="J433" s="2"/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D433" s="17"/>
      <c r="AF433" s="17"/>
      <c r="AG433" s="17"/>
      <c r="AH433" s="17"/>
    </row>
    <row r="434" spans="1:34" ht="15.75" customHeight="1" x14ac:dyDescent="0.25">
      <c r="A434" s="1"/>
      <c r="C434" s="3"/>
      <c r="D434" s="2"/>
      <c r="E434" s="2"/>
      <c r="F434" s="2"/>
      <c r="G434" s="2"/>
      <c r="H434" s="2"/>
      <c r="I434" s="17"/>
      <c r="J434" s="2"/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D434" s="17"/>
      <c r="AF434" s="17"/>
      <c r="AG434" s="17"/>
      <c r="AH434" s="17"/>
    </row>
    <row r="435" spans="1:34" ht="15.75" customHeight="1" x14ac:dyDescent="0.25">
      <c r="A435" s="1"/>
      <c r="C435" s="3"/>
      <c r="D435" s="2"/>
      <c r="E435" s="2"/>
      <c r="F435" s="2"/>
      <c r="G435" s="2"/>
      <c r="H435" s="2"/>
      <c r="I435" s="17"/>
      <c r="J435" s="2"/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D435" s="17"/>
      <c r="AF435" s="17"/>
      <c r="AG435" s="17"/>
      <c r="AH435" s="17"/>
    </row>
    <row r="436" spans="1:34" ht="15.75" customHeight="1" x14ac:dyDescent="0.25">
      <c r="A436" s="1"/>
      <c r="C436" s="3"/>
      <c r="D436" s="2"/>
      <c r="E436" s="2"/>
      <c r="F436" s="2"/>
      <c r="G436" s="2"/>
      <c r="H436" s="2"/>
      <c r="I436" s="17"/>
      <c r="J436" s="2"/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D436" s="17"/>
      <c r="AF436" s="17"/>
      <c r="AG436" s="17"/>
      <c r="AH436" s="17"/>
    </row>
    <row r="437" spans="1:34" ht="15.75" customHeight="1" x14ac:dyDescent="0.25">
      <c r="A437" s="1"/>
      <c r="C437" s="3"/>
      <c r="D437" s="2"/>
      <c r="E437" s="2"/>
      <c r="F437" s="2"/>
      <c r="G437" s="2"/>
      <c r="H437" s="2"/>
      <c r="I437" s="17"/>
      <c r="J437" s="2"/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D437" s="17"/>
      <c r="AF437" s="17"/>
      <c r="AG437" s="17"/>
      <c r="AH437" s="17"/>
    </row>
    <row r="438" spans="1:34" ht="15.75" customHeight="1" x14ac:dyDescent="0.25">
      <c r="A438" s="1"/>
      <c r="C438" s="3"/>
      <c r="D438" s="2"/>
      <c r="E438" s="2"/>
      <c r="F438" s="2"/>
      <c r="G438" s="2"/>
      <c r="H438" s="2"/>
      <c r="I438" s="17"/>
      <c r="J438" s="2"/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D438" s="17"/>
      <c r="AF438" s="17"/>
      <c r="AG438" s="17"/>
      <c r="AH438" s="17"/>
    </row>
    <row r="439" spans="1:34" ht="15.75" customHeight="1" x14ac:dyDescent="0.25">
      <c r="A439" s="1"/>
      <c r="C439" s="3"/>
      <c r="D439" s="2"/>
      <c r="E439" s="2"/>
      <c r="F439" s="2"/>
      <c r="G439" s="2"/>
      <c r="H439" s="2"/>
      <c r="I439" s="17"/>
      <c r="J439" s="2"/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D439" s="17"/>
      <c r="AF439" s="17"/>
      <c r="AG439" s="17"/>
      <c r="AH439" s="17"/>
    </row>
    <row r="440" spans="1:34" ht="15.75" customHeight="1" x14ac:dyDescent="0.25">
      <c r="A440" s="1"/>
      <c r="C440" s="3"/>
      <c r="D440" s="2"/>
      <c r="E440" s="2"/>
      <c r="F440" s="2"/>
      <c r="G440" s="2"/>
      <c r="H440" s="2"/>
      <c r="I440" s="17"/>
      <c r="J440" s="2"/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D440" s="17"/>
      <c r="AF440" s="17"/>
      <c r="AG440" s="17"/>
      <c r="AH440" s="17"/>
    </row>
    <row r="441" spans="1:34" ht="15.75" customHeight="1" x14ac:dyDescent="0.25">
      <c r="A441" s="1"/>
      <c r="C441" s="3"/>
      <c r="D441" s="2"/>
      <c r="E441" s="2"/>
      <c r="F441" s="2"/>
      <c r="G441" s="2"/>
      <c r="H441" s="2"/>
      <c r="I441" s="17"/>
      <c r="J441" s="2"/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D441" s="17"/>
      <c r="AF441" s="17"/>
      <c r="AG441" s="17"/>
      <c r="AH441" s="17"/>
    </row>
    <row r="442" spans="1:34" ht="15.75" customHeight="1" x14ac:dyDescent="0.25">
      <c r="A442" s="1"/>
      <c r="C442" s="3"/>
      <c r="D442" s="2"/>
      <c r="E442" s="2"/>
      <c r="F442" s="2"/>
      <c r="G442" s="2"/>
      <c r="H442" s="2"/>
      <c r="I442" s="17"/>
      <c r="J442" s="2"/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D442" s="17"/>
      <c r="AF442" s="17"/>
      <c r="AG442" s="17"/>
      <c r="AH442" s="17"/>
    </row>
    <row r="443" spans="1:34" ht="15.75" customHeight="1" x14ac:dyDescent="0.25">
      <c r="A443" s="1"/>
      <c r="C443" s="3"/>
      <c r="D443" s="2"/>
      <c r="E443" s="2"/>
      <c r="F443" s="2"/>
      <c r="G443" s="2"/>
      <c r="H443" s="2"/>
      <c r="I443" s="17"/>
      <c r="J443" s="2"/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D443" s="17"/>
      <c r="AF443" s="17"/>
      <c r="AG443" s="17"/>
      <c r="AH443" s="17"/>
    </row>
    <row r="444" spans="1:34" ht="15.75" customHeight="1" x14ac:dyDescent="0.25">
      <c r="A444" s="1"/>
      <c r="C444" s="3"/>
      <c r="D444" s="2"/>
      <c r="E444" s="2"/>
      <c r="F444" s="2"/>
      <c r="G444" s="2"/>
      <c r="H444" s="2"/>
      <c r="I444" s="17"/>
      <c r="J444" s="2"/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D444" s="17"/>
      <c r="AF444" s="17"/>
      <c r="AG444" s="17"/>
      <c r="AH444" s="17"/>
    </row>
    <row r="445" spans="1:34" ht="15.75" customHeight="1" x14ac:dyDescent="0.25">
      <c r="A445" s="1"/>
      <c r="C445" s="3"/>
      <c r="D445" s="2"/>
      <c r="E445" s="2"/>
      <c r="F445" s="2"/>
      <c r="G445" s="2"/>
      <c r="H445" s="2"/>
      <c r="I445" s="17"/>
      <c r="J445" s="2"/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D445" s="17"/>
      <c r="AF445" s="17"/>
      <c r="AG445" s="17"/>
      <c r="AH445" s="17"/>
    </row>
    <row r="446" spans="1:34" ht="15.75" customHeight="1" x14ac:dyDescent="0.25">
      <c r="A446" s="1"/>
      <c r="C446" s="3"/>
      <c r="D446" s="2"/>
      <c r="E446" s="2"/>
      <c r="F446" s="2"/>
      <c r="G446" s="2"/>
      <c r="H446" s="2"/>
      <c r="I446" s="17"/>
      <c r="J446" s="2"/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D446" s="17"/>
      <c r="AF446" s="17"/>
      <c r="AG446" s="17"/>
      <c r="AH446" s="17"/>
    </row>
    <row r="447" spans="1:34" ht="15.75" customHeight="1" x14ac:dyDescent="0.25">
      <c r="A447" s="1"/>
      <c r="C447" s="3"/>
      <c r="D447" s="2"/>
      <c r="E447" s="2"/>
      <c r="F447" s="2"/>
      <c r="G447" s="2"/>
      <c r="H447" s="2"/>
      <c r="I447" s="17"/>
      <c r="J447" s="2"/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D447" s="17"/>
      <c r="AF447" s="17"/>
      <c r="AG447" s="17"/>
      <c r="AH447" s="17"/>
    </row>
    <row r="448" spans="1:34" ht="15.75" customHeight="1" x14ac:dyDescent="0.25">
      <c r="A448" s="1"/>
      <c r="C448" s="3"/>
      <c r="D448" s="2"/>
      <c r="E448" s="2"/>
      <c r="F448" s="2"/>
      <c r="G448" s="2"/>
      <c r="H448" s="2"/>
      <c r="I448" s="17"/>
      <c r="J448" s="2"/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D448" s="17"/>
      <c r="AF448" s="17"/>
      <c r="AG448" s="17"/>
      <c r="AH448" s="17"/>
    </row>
    <row r="449" spans="1:34" ht="15.75" customHeight="1" x14ac:dyDescent="0.25">
      <c r="A449" s="1"/>
      <c r="C449" s="3"/>
      <c r="D449" s="2"/>
      <c r="E449" s="2"/>
      <c r="F449" s="2"/>
      <c r="G449" s="2"/>
      <c r="H449" s="2"/>
      <c r="I449" s="17"/>
      <c r="J449" s="2"/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D449" s="17"/>
      <c r="AF449" s="17"/>
      <c r="AG449" s="17"/>
      <c r="AH449" s="17"/>
    </row>
    <row r="450" spans="1:34" ht="15.75" customHeight="1" x14ac:dyDescent="0.25">
      <c r="A450" s="1"/>
      <c r="C450" s="3"/>
      <c r="D450" s="2"/>
      <c r="E450" s="2"/>
      <c r="F450" s="2"/>
      <c r="G450" s="2"/>
      <c r="H450" s="2"/>
      <c r="I450" s="17"/>
      <c r="J450" s="2"/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D450" s="17"/>
      <c r="AF450" s="17"/>
      <c r="AG450" s="17"/>
      <c r="AH450" s="17"/>
    </row>
    <row r="451" spans="1:34" ht="15.75" customHeight="1" x14ac:dyDescent="0.25">
      <c r="A451" s="1"/>
      <c r="C451" s="3"/>
      <c r="D451" s="2"/>
      <c r="E451" s="2"/>
      <c r="F451" s="2"/>
      <c r="G451" s="2"/>
      <c r="H451" s="2"/>
      <c r="I451" s="17"/>
      <c r="J451" s="2"/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D451" s="17"/>
      <c r="AF451" s="17"/>
      <c r="AG451" s="17"/>
      <c r="AH451" s="17"/>
    </row>
    <row r="452" spans="1:34" ht="15.75" customHeight="1" x14ac:dyDescent="0.25">
      <c r="A452" s="1"/>
      <c r="C452" s="3"/>
      <c r="D452" s="2"/>
      <c r="E452" s="2"/>
      <c r="F452" s="2"/>
      <c r="G452" s="2"/>
      <c r="H452" s="2"/>
      <c r="I452" s="17"/>
      <c r="J452" s="2"/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D452" s="17"/>
      <c r="AF452" s="17"/>
      <c r="AG452" s="17"/>
      <c r="AH452" s="17"/>
    </row>
    <row r="453" spans="1:34" ht="15.75" customHeight="1" x14ac:dyDescent="0.25">
      <c r="A453" s="1"/>
      <c r="C453" s="3"/>
      <c r="D453" s="2"/>
      <c r="E453" s="2"/>
      <c r="F453" s="2"/>
      <c r="G453" s="2"/>
      <c r="H453" s="2"/>
      <c r="I453" s="17"/>
      <c r="J453" s="2"/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D453" s="17"/>
      <c r="AF453" s="17"/>
      <c r="AG453" s="17"/>
      <c r="AH453" s="17"/>
    </row>
    <row r="454" spans="1:34" ht="15.75" customHeight="1" x14ac:dyDescent="0.25">
      <c r="A454" s="1"/>
      <c r="C454" s="3"/>
      <c r="D454" s="2"/>
      <c r="E454" s="2"/>
      <c r="F454" s="2"/>
      <c r="G454" s="2"/>
      <c r="H454" s="2"/>
      <c r="I454" s="17"/>
      <c r="J454" s="2"/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D454" s="17"/>
      <c r="AF454" s="17"/>
      <c r="AG454" s="17"/>
      <c r="AH454" s="17"/>
    </row>
    <row r="455" spans="1:34" ht="15.75" customHeight="1" x14ac:dyDescent="0.25">
      <c r="A455" s="1"/>
      <c r="C455" s="3"/>
      <c r="D455" s="2"/>
      <c r="E455" s="2"/>
      <c r="F455" s="2"/>
      <c r="G455" s="2"/>
      <c r="H455" s="2"/>
      <c r="I455" s="17"/>
      <c r="J455" s="2"/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D455" s="17"/>
      <c r="AF455" s="17"/>
      <c r="AG455" s="17"/>
      <c r="AH455" s="17"/>
    </row>
    <row r="456" spans="1:34" ht="15.75" customHeight="1" x14ac:dyDescent="0.25">
      <c r="A456" s="1"/>
      <c r="C456" s="3"/>
      <c r="D456" s="2"/>
      <c r="E456" s="2"/>
      <c r="F456" s="2"/>
      <c r="G456" s="2"/>
      <c r="H456" s="2"/>
      <c r="I456" s="17"/>
      <c r="J456" s="2"/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D456" s="17"/>
      <c r="AF456" s="17"/>
      <c r="AG456" s="17"/>
      <c r="AH456" s="17"/>
    </row>
    <row r="457" spans="1:34" ht="15.75" customHeight="1" x14ac:dyDescent="0.25">
      <c r="A457" s="1"/>
      <c r="C457" s="3"/>
      <c r="D457" s="2"/>
      <c r="E457" s="2"/>
      <c r="F457" s="2"/>
      <c r="G457" s="2"/>
      <c r="H457" s="2"/>
      <c r="I457" s="17"/>
      <c r="J457" s="2"/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D457" s="17"/>
      <c r="AF457" s="17"/>
      <c r="AG457" s="17"/>
      <c r="AH457" s="17"/>
    </row>
    <row r="458" spans="1:34" ht="15.75" customHeight="1" x14ac:dyDescent="0.25">
      <c r="A458" s="1"/>
      <c r="C458" s="3"/>
      <c r="D458" s="2"/>
      <c r="E458" s="2"/>
      <c r="F458" s="2"/>
      <c r="G458" s="2"/>
      <c r="H458" s="2"/>
      <c r="I458" s="17"/>
      <c r="J458" s="2"/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D458" s="17"/>
      <c r="AF458" s="17"/>
      <c r="AG458" s="17"/>
      <c r="AH458" s="17"/>
    </row>
    <row r="459" spans="1:34" ht="15.75" customHeight="1" x14ac:dyDescent="0.25">
      <c r="A459" s="1"/>
      <c r="C459" s="3"/>
      <c r="D459" s="2"/>
      <c r="E459" s="2"/>
      <c r="F459" s="2"/>
      <c r="G459" s="2"/>
      <c r="H459" s="2"/>
      <c r="I459" s="17"/>
      <c r="J459" s="2"/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D459" s="17"/>
      <c r="AF459" s="17"/>
      <c r="AG459" s="17"/>
      <c r="AH459" s="17"/>
    </row>
    <row r="460" spans="1:34" ht="15.75" customHeight="1" x14ac:dyDescent="0.25">
      <c r="A460" s="1"/>
      <c r="C460" s="3"/>
      <c r="D460" s="2"/>
      <c r="E460" s="2"/>
      <c r="F460" s="2"/>
      <c r="G460" s="2"/>
      <c r="H460" s="2"/>
      <c r="I460" s="17"/>
      <c r="J460" s="2"/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D460" s="17"/>
      <c r="AF460" s="17"/>
      <c r="AG460" s="17"/>
      <c r="AH460" s="17"/>
    </row>
    <row r="461" spans="1:34" ht="15.75" customHeight="1" x14ac:dyDescent="0.25">
      <c r="A461" s="1"/>
      <c r="C461" s="3"/>
      <c r="D461" s="2"/>
      <c r="E461" s="2"/>
      <c r="F461" s="2"/>
      <c r="G461" s="2"/>
      <c r="H461" s="2"/>
      <c r="I461" s="17"/>
      <c r="J461" s="2"/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D461" s="17"/>
      <c r="AF461" s="17"/>
      <c r="AG461" s="17"/>
      <c r="AH461" s="17"/>
    </row>
    <row r="462" spans="1:34" ht="15.75" customHeight="1" x14ac:dyDescent="0.25">
      <c r="A462" s="1"/>
      <c r="C462" s="3"/>
      <c r="D462" s="2"/>
      <c r="E462" s="2"/>
      <c r="F462" s="2"/>
      <c r="G462" s="2"/>
      <c r="H462" s="2"/>
      <c r="I462" s="17"/>
      <c r="J462" s="2"/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D462" s="17"/>
      <c r="AF462" s="17"/>
      <c r="AG462" s="17"/>
      <c r="AH462" s="17"/>
    </row>
    <row r="463" spans="1:34" ht="15.75" customHeight="1" x14ac:dyDescent="0.25">
      <c r="A463" s="1"/>
      <c r="C463" s="3"/>
      <c r="D463" s="2"/>
      <c r="E463" s="2"/>
      <c r="F463" s="2"/>
      <c r="G463" s="2"/>
      <c r="H463" s="2"/>
      <c r="I463" s="17"/>
      <c r="J463" s="2"/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D463" s="17"/>
      <c r="AF463" s="17"/>
      <c r="AG463" s="17"/>
      <c r="AH463" s="17"/>
    </row>
    <row r="464" spans="1:34" ht="15.75" customHeight="1" x14ac:dyDescent="0.25">
      <c r="A464" s="1"/>
      <c r="C464" s="3"/>
      <c r="D464" s="2"/>
      <c r="E464" s="2"/>
      <c r="F464" s="2"/>
      <c r="G464" s="2"/>
      <c r="H464" s="2"/>
      <c r="I464" s="17"/>
      <c r="J464" s="2"/>
      <c r="K464" s="2"/>
      <c r="L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D464" s="17"/>
      <c r="AF464" s="17"/>
      <c r="AG464" s="17"/>
      <c r="AH464" s="17"/>
    </row>
    <row r="465" spans="1:34" ht="15.75" customHeight="1" x14ac:dyDescent="0.25">
      <c r="A465" s="1"/>
      <c r="C465" s="3"/>
      <c r="D465" s="2"/>
      <c r="E465" s="2"/>
      <c r="F465" s="2"/>
      <c r="G465" s="2"/>
      <c r="H465" s="2"/>
      <c r="I465" s="17"/>
      <c r="J465" s="2"/>
      <c r="K465" s="2"/>
      <c r="L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D465" s="17"/>
      <c r="AF465" s="17"/>
      <c r="AG465" s="17"/>
      <c r="AH465" s="17"/>
    </row>
    <row r="466" spans="1:34" ht="15.75" customHeight="1" x14ac:dyDescent="0.25">
      <c r="A466" s="1"/>
      <c r="C466" s="3"/>
      <c r="D466" s="2"/>
      <c r="E466" s="2"/>
      <c r="F466" s="2"/>
      <c r="G466" s="2"/>
      <c r="H466" s="2"/>
      <c r="I466" s="17"/>
      <c r="J466" s="2"/>
      <c r="K466" s="2"/>
      <c r="L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D466" s="17"/>
      <c r="AF466" s="17"/>
      <c r="AG466" s="17"/>
      <c r="AH466" s="17"/>
    </row>
    <row r="467" spans="1:34" ht="15.75" customHeight="1" x14ac:dyDescent="0.25">
      <c r="A467" s="1"/>
      <c r="C467" s="3"/>
      <c r="D467" s="2"/>
      <c r="E467" s="2"/>
      <c r="F467" s="2"/>
      <c r="G467" s="2"/>
      <c r="H467" s="2"/>
      <c r="I467" s="17"/>
      <c r="J467" s="2"/>
      <c r="K467" s="2"/>
      <c r="L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D467" s="17"/>
      <c r="AF467" s="17"/>
      <c r="AG467" s="17"/>
      <c r="AH467" s="17"/>
    </row>
    <row r="468" spans="1:34" ht="15.75" customHeight="1" x14ac:dyDescent="0.25">
      <c r="A468" s="1"/>
      <c r="C468" s="3"/>
      <c r="D468" s="2"/>
      <c r="E468" s="2"/>
      <c r="F468" s="2"/>
      <c r="G468" s="2"/>
      <c r="H468" s="2"/>
      <c r="I468" s="17"/>
      <c r="J468" s="2"/>
      <c r="K468" s="2"/>
      <c r="L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D468" s="17"/>
      <c r="AF468" s="17"/>
      <c r="AG468" s="17"/>
      <c r="AH468" s="17"/>
    </row>
    <row r="469" spans="1:34" ht="15.75" customHeight="1" x14ac:dyDescent="0.25">
      <c r="A469" s="1"/>
      <c r="C469" s="3"/>
      <c r="D469" s="2"/>
      <c r="E469" s="2"/>
      <c r="F469" s="2"/>
      <c r="G469" s="2"/>
      <c r="H469" s="2"/>
      <c r="I469" s="17"/>
      <c r="J469" s="2"/>
      <c r="K469" s="2"/>
      <c r="L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D469" s="17"/>
      <c r="AF469" s="17"/>
      <c r="AG469" s="17"/>
      <c r="AH469" s="17"/>
    </row>
    <row r="470" spans="1:34" ht="15.75" customHeight="1" x14ac:dyDescent="0.25">
      <c r="A470" s="1"/>
      <c r="C470" s="3"/>
      <c r="D470" s="2"/>
      <c r="E470" s="2"/>
      <c r="F470" s="2"/>
      <c r="G470" s="2"/>
      <c r="H470" s="2"/>
      <c r="I470" s="17"/>
      <c r="J470" s="2"/>
      <c r="K470" s="2"/>
      <c r="L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D470" s="17"/>
      <c r="AF470" s="17"/>
      <c r="AG470" s="17"/>
      <c r="AH470" s="17"/>
    </row>
    <row r="471" spans="1:34" ht="15.75" customHeight="1" x14ac:dyDescent="0.25">
      <c r="A471" s="1"/>
      <c r="C471" s="3"/>
      <c r="D471" s="2"/>
      <c r="E471" s="2"/>
      <c r="F471" s="2"/>
      <c r="G471" s="2"/>
      <c r="H471" s="2"/>
      <c r="I471" s="17"/>
      <c r="J471" s="2"/>
      <c r="K471" s="2"/>
      <c r="L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D471" s="17"/>
      <c r="AF471" s="17"/>
      <c r="AG471" s="17"/>
      <c r="AH471" s="17"/>
    </row>
    <row r="472" spans="1:34" ht="15.75" customHeight="1" x14ac:dyDescent="0.25">
      <c r="A472" s="1"/>
      <c r="C472" s="3"/>
      <c r="D472" s="2"/>
      <c r="E472" s="2"/>
      <c r="F472" s="2"/>
      <c r="G472" s="2"/>
      <c r="H472" s="2"/>
      <c r="I472" s="17"/>
      <c r="J472" s="2"/>
      <c r="K472" s="2"/>
      <c r="L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D472" s="17"/>
      <c r="AF472" s="17"/>
      <c r="AG472" s="17"/>
      <c r="AH472" s="17"/>
    </row>
    <row r="473" spans="1:34" ht="15.75" customHeight="1" x14ac:dyDescent="0.25">
      <c r="A473" s="1"/>
      <c r="C473" s="3"/>
      <c r="D473" s="2"/>
      <c r="E473" s="2"/>
      <c r="F473" s="2"/>
      <c r="G473" s="2"/>
      <c r="H473" s="2"/>
      <c r="I473" s="17"/>
      <c r="J473" s="2"/>
      <c r="K473" s="2"/>
      <c r="L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D473" s="17"/>
      <c r="AF473" s="17"/>
      <c r="AG473" s="17"/>
      <c r="AH473" s="17"/>
    </row>
    <row r="474" spans="1:34" ht="15.75" customHeight="1" x14ac:dyDescent="0.25">
      <c r="A474" s="1"/>
      <c r="C474" s="3"/>
      <c r="D474" s="2"/>
      <c r="E474" s="2"/>
      <c r="F474" s="2"/>
      <c r="G474" s="2"/>
      <c r="H474" s="2"/>
      <c r="I474" s="17"/>
      <c r="J474" s="2"/>
      <c r="K474" s="2"/>
      <c r="L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D474" s="17"/>
      <c r="AF474" s="17"/>
      <c r="AG474" s="17"/>
      <c r="AH474" s="17"/>
    </row>
    <row r="475" spans="1:34" ht="15.75" customHeight="1" x14ac:dyDescent="0.25">
      <c r="A475" s="1"/>
      <c r="C475" s="3"/>
      <c r="D475" s="2"/>
      <c r="E475" s="2"/>
      <c r="F475" s="2"/>
      <c r="G475" s="2"/>
      <c r="H475" s="2"/>
      <c r="I475" s="17"/>
      <c r="J475" s="2"/>
      <c r="K475" s="2"/>
      <c r="L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D475" s="17"/>
      <c r="AF475" s="17"/>
      <c r="AG475" s="17"/>
      <c r="AH475" s="17"/>
    </row>
    <row r="476" spans="1:34" ht="15.75" customHeight="1" x14ac:dyDescent="0.25">
      <c r="A476" s="1"/>
      <c r="C476" s="3"/>
      <c r="D476" s="2"/>
      <c r="E476" s="2"/>
      <c r="F476" s="2"/>
      <c r="G476" s="2"/>
      <c r="H476" s="2"/>
      <c r="I476" s="17"/>
      <c r="J476" s="2"/>
      <c r="K476" s="2"/>
      <c r="L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D476" s="17"/>
      <c r="AF476" s="17"/>
      <c r="AG476" s="17"/>
      <c r="AH476" s="17"/>
    </row>
    <row r="477" spans="1:34" ht="15.75" customHeight="1" x14ac:dyDescent="0.25">
      <c r="A477" s="1"/>
      <c r="C477" s="3"/>
      <c r="D477" s="2"/>
      <c r="E477" s="2"/>
      <c r="F477" s="2"/>
      <c r="G477" s="2"/>
      <c r="H477" s="2"/>
      <c r="I477" s="17"/>
      <c r="J477" s="2"/>
      <c r="K477" s="2"/>
      <c r="L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D477" s="17"/>
      <c r="AF477" s="17"/>
      <c r="AG477" s="17"/>
      <c r="AH477" s="17"/>
    </row>
    <row r="478" spans="1:34" ht="15.75" customHeight="1" x14ac:dyDescent="0.25">
      <c r="A478" s="1"/>
      <c r="C478" s="3"/>
      <c r="D478" s="2"/>
      <c r="E478" s="2"/>
      <c r="F478" s="2"/>
      <c r="G478" s="2"/>
      <c r="H478" s="2"/>
      <c r="I478" s="17"/>
      <c r="J478" s="2"/>
      <c r="K478" s="2"/>
      <c r="L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D478" s="17"/>
      <c r="AF478" s="17"/>
      <c r="AG478" s="17"/>
      <c r="AH478" s="17"/>
    </row>
    <row r="479" spans="1:34" ht="15.75" customHeight="1" x14ac:dyDescent="0.25">
      <c r="A479" s="1"/>
      <c r="C479" s="3"/>
      <c r="D479" s="2"/>
      <c r="E479" s="2"/>
      <c r="F479" s="2"/>
      <c r="G479" s="2"/>
      <c r="H479" s="2"/>
      <c r="I479" s="17"/>
      <c r="J479" s="2"/>
      <c r="K479" s="2"/>
      <c r="L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D479" s="17"/>
      <c r="AF479" s="17"/>
      <c r="AG479" s="17"/>
      <c r="AH479" s="17"/>
    </row>
    <row r="480" spans="1:34" ht="15.75" customHeight="1" x14ac:dyDescent="0.25">
      <c r="A480" s="1"/>
      <c r="C480" s="3"/>
      <c r="D480" s="2"/>
      <c r="E480" s="2"/>
      <c r="F480" s="2"/>
      <c r="G480" s="2"/>
      <c r="H480" s="2"/>
      <c r="I480" s="17"/>
      <c r="J480" s="2"/>
      <c r="K480" s="2"/>
      <c r="L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D480" s="17"/>
      <c r="AF480" s="17"/>
      <c r="AG480" s="17"/>
      <c r="AH480" s="17"/>
    </row>
    <row r="481" spans="1:34" ht="15.75" customHeight="1" x14ac:dyDescent="0.25">
      <c r="A481" s="1"/>
      <c r="C481" s="3"/>
      <c r="D481" s="2"/>
      <c r="E481" s="2"/>
      <c r="F481" s="2"/>
      <c r="G481" s="2"/>
      <c r="H481" s="2"/>
      <c r="I481" s="17"/>
      <c r="J481" s="2"/>
      <c r="K481" s="2"/>
      <c r="L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D481" s="17"/>
      <c r="AF481" s="17"/>
      <c r="AG481" s="17"/>
      <c r="AH481" s="17"/>
    </row>
    <row r="482" spans="1:34" ht="15.75" customHeight="1" x14ac:dyDescent="0.25">
      <c r="A482" s="1"/>
      <c r="C482" s="3"/>
      <c r="D482" s="2"/>
      <c r="E482" s="2"/>
      <c r="F482" s="2"/>
      <c r="G482" s="2"/>
      <c r="H482" s="2"/>
      <c r="I482" s="17"/>
      <c r="J482" s="2"/>
      <c r="K482" s="2"/>
      <c r="L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D482" s="17"/>
      <c r="AF482" s="17"/>
      <c r="AG482" s="17"/>
      <c r="AH482" s="17"/>
    </row>
    <row r="483" spans="1:34" ht="15.75" customHeight="1" x14ac:dyDescent="0.25">
      <c r="A483" s="1"/>
      <c r="C483" s="3"/>
      <c r="D483" s="2"/>
      <c r="E483" s="2"/>
      <c r="F483" s="2"/>
      <c r="G483" s="2"/>
      <c r="H483" s="2"/>
      <c r="I483" s="17"/>
      <c r="J483" s="2"/>
      <c r="K483" s="2"/>
      <c r="L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D483" s="17"/>
      <c r="AF483" s="17"/>
      <c r="AG483" s="17"/>
      <c r="AH483" s="17"/>
    </row>
    <row r="484" spans="1:34" ht="15.75" customHeight="1" x14ac:dyDescent="0.25">
      <c r="A484" s="1"/>
      <c r="C484" s="3"/>
      <c r="D484" s="2"/>
      <c r="E484" s="2"/>
      <c r="F484" s="2"/>
      <c r="G484" s="2"/>
      <c r="H484" s="2"/>
      <c r="I484" s="17"/>
      <c r="J484" s="2"/>
      <c r="K484" s="2"/>
      <c r="L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D484" s="17"/>
      <c r="AF484" s="17"/>
      <c r="AG484" s="17"/>
      <c r="AH484" s="17"/>
    </row>
    <row r="485" spans="1:34" ht="15.75" customHeight="1" x14ac:dyDescent="0.25">
      <c r="A485" s="1"/>
      <c r="C485" s="3"/>
      <c r="D485" s="2"/>
      <c r="E485" s="2"/>
      <c r="F485" s="2"/>
      <c r="G485" s="2"/>
      <c r="H485" s="2"/>
      <c r="I485" s="17"/>
      <c r="J485" s="2"/>
      <c r="K485" s="2"/>
      <c r="L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D485" s="17"/>
      <c r="AF485" s="17"/>
      <c r="AG485" s="17"/>
      <c r="AH485" s="17"/>
    </row>
    <row r="486" spans="1:34" ht="15.75" customHeight="1" x14ac:dyDescent="0.25">
      <c r="A486" s="1"/>
      <c r="C486" s="3"/>
      <c r="D486" s="2"/>
      <c r="E486" s="2"/>
      <c r="F486" s="2"/>
      <c r="G486" s="2"/>
      <c r="H486" s="2"/>
      <c r="I486" s="17"/>
      <c r="J486" s="2"/>
      <c r="K486" s="2"/>
      <c r="L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D486" s="17"/>
      <c r="AF486" s="17"/>
      <c r="AG486" s="17"/>
      <c r="AH486" s="17"/>
    </row>
    <row r="487" spans="1:34" ht="15.75" customHeight="1" x14ac:dyDescent="0.25">
      <c r="A487" s="1"/>
      <c r="C487" s="3"/>
      <c r="D487" s="2"/>
      <c r="E487" s="2"/>
      <c r="F487" s="2"/>
      <c r="G487" s="2"/>
      <c r="H487" s="2"/>
      <c r="I487" s="17"/>
      <c r="J487" s="2"/>
      <c r="K487" s="2"/>
      <c r="L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D487" s="17"/>
      <c r="AF487" s="17"/>
      <c r="AG487" s="17"/>
      <c r="AH487" s="17"/>
    </row>
    <row r="488" spans="1:34" ht="15.75" customHeight="1" x14ac:dyDescent="0.25">
      <c r="A488" s="1"/>
      <c r="C488" s="3"/>
      <c r="D488" s="2"/>
      <c r="E488" s="2"/>
      <c r="F488" s="2"/>
      <c r="G488" s="2"/>
      <c r="H488" s="2"/>
      <c r="I488" s="17"/>
      <c r="J488" s="2"/>
      <c r="K488" s="2"/>
      <c r="L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D488" s="17"/>
      <c r="AF488" s="17"/>
      <c r="AG488" s="17"/>
      <c r="AH488" s="17"/>
    </row>
    <row r="489" spans="1:34" ht="15.75" customHeight="1" x14ac:dyDescent="0.25">
      <c r="A489" s="1"/>
      <c r="C489" s="3"/>
      <c r="D489" s="2"/>
      <c r="E489" s="2"/>
      <c r="F489" s="2"/>
      <c r="G489" s="2"/>
      <c r="H489" s="2"/>
      <c r="I489" s="17"/>
      <c r="J489" s="2"/>
      <c r="K489" s="2"/>
      <c r="L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D489" s="17"/>
      <c r="AF489" s="17"/>
      <c r="AG489" s="17"/>
      <c r="AH489" s="17"/>
    </row>
    <row r="490" spans="1:34" ht="15.75" customHeight="1" x14ac:dyDescent="0.25">
      <c r="A490" s="1"/>
      <c r="C490" s="3"/>
      <c r="D490" s="2"/>
      <c r="E490" s="2"/>
      <c r="F490" s="2"/>
      <c r="G490" s="2"/>
      <c r="H490" s="2"/>
      <c r="I490" s="17"/>
      <c r="J490" s="2"/>
      <c r="K490" s="2"/>
      <c r="L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D490" s="17"/>
      <c r="AF490" s="17"/>
      <c r="AG490" s="17"/>
      <c r="AH490" s="17"/>
    </row>
    <row r="491" spans="1:34" ht="15.75" customHeight="1" x14ac:dyDescent="0.25">
      <c r="A491" s="1"/>
      <c r="C491" s="3"/>
      <c r="D491" s="2"/>
      <c r="E491" s="2"/>
      <c r="F491" s="2"/>
      <c r="G491" s="2"/>
      <c r="H491" s="2"/>
      <c r="I491" s="17"/>
      <c r="J491" s="2"/>
      <c r="K491" s="2"/>
      <c r="L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D491" s="17"/>
      <c r="AF491" s="17"/>
      <c r="AG491" s="17"/>
      <c r="AH491" s="17"/>
    </row>
    <row r="492" spans="1:34" ht="15.75" customHeight="1" x14ac:dyDescent="0.25">
      <c r="A492" s="1"/>
      <c r="C492" s="3"/>
      <c r="D492" s="2"/>
      <c r="E492" s="2"/>
      <c r="F492" s="2"/>
      <c r="G492" s="2"/>
      <c r="H492" s="2"/>
      <c r="I492" s="17"/>
      <c r="J492" s="2"/>
      <c r="K492" s="2"/>
      <c r="L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D492" s="17"/>
      <c r="AF492" s="17"/>
      <c r="AG492" s="17"/>
      <c r="AH492" s="17"/>
    </row>
    <row r="493" spans="1:34" ht="15.75" customHeight="1" x14ac:dyDescent="0.25">
      <c r="A493" s="1"/>
      <c r="C493" s="3"/>
      <c r="D493" s="2"/>
      <c r="E493" s="2"/>
      <c r="F493" s="2"/>
      <c r="G493" s="2"/>
      <c r="H493" s="2"/>
      <c r="I493" s="17"/>
      <c r="J493" s="2"/>
      <c r="K493" s="2"/>
      <c r="L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D493" s="17"/>
      <c r="AF493" s="17"/>
      <c r="AG493" s="17"/>
      <c r="AH493" s="17"/>
    </row>
    <row r="494" spans="1:34" ht="15.75" customHeight="1" x14ac:dyDescent="0.25">
      <c r="A494" s="1"/>
      <c r="C494" s="3"/>
      <c r="D494" s="2"/>
      <c r="E494" s="2"/>
      <c r="F494" s="2"/>
      <c r="G494" s="2"/>
      <c r="H494" s="2"/>
      <c r="I494" s="17"/>
      <c r="J494" s="2"/>
      <c r="K494" s="2"/>
      <c r="L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D494" s="17"/>
      <c r="AF494" s="17"/>
      <c r="AG494" s="17"/>
      <c r="AH494" s="17"/>
    </row>
    <row r="495" spans="1:34" ht="15.75" customHeight="1" x14ac:dyDescent="0.25">
      <c r="A495" s="1"/>
      <c r="C495" s="3"/>
      <c r="D495" s="2"/>
      <c r="E495" s="2"/>
      <c r="F495" s="2"/>
      <c r="G495" s="2"/>
      <c r="H495" s="2"/>
      <c r="I495" s="17"/>
      <c r="J495" s="2"/>
      <c r="K495" s="2"/>
      <c r="L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D495" s="17"/>
      <c r="AF495" s="17"/>
      <c r="AG495" s="17"/>
      <c r="AH495" s="17"/>
    </row>
    <row r="496" spans="1:34" ht="15.75" customHeight="1" x14ac:dyDescent="0.25">
      <c r="A496" s="1"/>
      <c r="C496" s="3"/>
      <c r="D496" s="2"/>
      <c r="E496" s="2"/>
      <c r="F496" s="2"/>
      <c r="G496" s="2"/>
      <c r="H496" s="2"/>
      <c r="I496" s="17"/>
      <c r="J496" s="2"/>
      <c r="K496" s="2"/>
      <c r="L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D496" s="17"/>
      <c r="AF496" s="17"/>
      <c r="AG496" s="17"/>
      <c r="AH496" s="17"/>
    </row>
    <row r="497" spans="1:34" ht="15.75" customHeight="1" x14ac:dyDescent="0.25">
      <c r="A497" s="1"/>
      <c r="C497" s="3"/>
      <c r="D497" s="2"/>
      <c r="E497" s="2"/>
      <c r="F497" s="2"/>
      <c r="G497" s="2"/>
      <c r="H497" s="2"/>
      <c r="I497" s="17"/>
      <c r="J497" s="2"/>
      <c r="K497" s="2"/>
      <c r="L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D497" s="17"/>
      <c r="AF497" s="17"/>
      <c r="AG497" s="17"/>
      <c r="AH497" s="17"/>
    </row>
    <row r="498" spans="1:34" ht="15.75" customHeight="1" x14ac:dyDescent="0.25">
      <c r="A498" s="1"/>
      <c r="C498" s="3"/>
      <c r="D498" s="2"/>
      <c r="E498" s="2"/>
      <c r="F498" s="2"/>
      <c r="G498" s="2"/>
      <c r="H498" s="2"/>
      <c r="I498" s="17"/>
      <c r="J498" s="2"/>
      <c r="K498" s="2"/>
      <c r="L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D498" s="17"/>
      <c r="AF498" s="17"/>
      <c r="AG498" s="17"/>
      <c r="AH498" s="17"/>
    </row>
    <row r="499" spans="1:34" ht="15.75" customHeight="1" x14ac:dyDescent="0.25">
      <c r="A499" s="1"/>
      <c r="C499" s="3"/>
      <c r="D499" s="2"/>
      <c r="E499" s="2"/>
      <c r="F499" s="2"/>
      <c r="G499" s="2"/>
      <c r="H499" s="2"/>
      <c r="I499" s="17"/>
      <c r="J499" s="2"/>
      <c r="K499" s="2"/>
      <c r="L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D499" s="17"/>
      <c r="AF499" s="17"/>
      <c r="AG499" s="17"/>
      <c r="AH499" s="17"/>
    </row>
    <row r="500" spans="1:34" ht="15.75" customHeight="1" x14ac:dyDescent="0.25">
      <c r="A500" s="1"/>
      <c r="C500" s="3"/>
      <c r="D500" s="2"/>
      <c r="E500" s="2"/>
      <c r="F500" s="2"/>
      <c r="G500" s="2"/>
      <c r="H500" s="2"/>
      <c r="I500" s="17"/>
      <c r="J500" s="2"/>
      <c r="K500" s="2"/>
      <c r="L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D500" s="17"/>
      <c r="AF500" s="17"/>
      <c r="AG500" s="17"/>
      <c r="AH500" s="17"/>
    </row>
    <row r="501" spans="1:34" ht="15.75" customHeight="1" x14ac:dyDescent="0.25">
      <c r="A501" s="1"/>
      <c r="C501" s="3"/>
      <c r="D501" s="2"/>
      <c r="E501" s="2"/>
      <c r="F501" s="2"/>
      <c r="G501" s="2"/>
      <c r="H501" s="2"/>
      <c r="I501" s="17"/>
      <c r="J501" s="2"/>
      <c r="K501" s="2"/>
      <c r="L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D501" s="17"/>
      <c r="AF501" s="17"/>
      <c r="AG501" s="17"/>
      <c r="AH501" s="17"/>
    </row>
    <row r="502" spans="1:34" ht="15.75" customHeight="1" x14ac:dyDescent="0.25">
      <c r="A502" s="1"/>
      <c r="C502" s="3"/>
      <c r="D502" s="2"/>
      <c r="E502" s="2"/>
      <c r="F502" s="2"/>
      <c r="G502" s="2"/>
      <c r="H502" s="2"/>
      <c r="I502" s="17"/>
      <c r="J502" s="2"/>
      <c r="K502" s="2"/>
      <c r="L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D502" s="17"/>
      <c r="AF502" s="17"/>
      <c r="AG502" s="17"/>
      <c r="AH502" s="17"/>
    </row>
    <row r="503" spans="1:34" ht="15.75" customHeight="1" x14ac:dyDescent="0.25">
      <c r="A503" s="1"/>
      <c r="C503" s="3"/>
      <c r="D503" s="2"/>
      <c r="E503" s="2"/>
      <c r="F503" s="2"/>
      <c r="G503" s="2"/>
      <c r="H503" s="2"/>
      <c r="I503" s="17"/>
      <c r="J503" s="2"/>
      <c r="K503" s="2"/>
      <c r="L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D503" s="17"/>
      <c r="AF503" s="17"/>
      <c r="AG503" s="17"/>
      <c r="AH503" s="17"/>
    </row>
    <row r="504" spans="1:34" ht="15.75" customHeight="1" x14ac:dyDescent="0.25">
      <c r="A504" s="1"/>
      <c r="C504" s="3"/>
      <c r="D504" s="2"/>
      <c r="E504" s="2"/>
      <c r="F504" s="2"/>
      <c r="G504" s="2"/>
      <c r="H504" s="2"/>
      <c r="I504" s="17"/>
      <c r="J504" s="2"/>
      <c r="K504" s="2"/>
      <c r="L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D504" s="17"/>
      <c r="AF504" s="17"/>
      <c r="AG504" s="17"/>
      <c r="AH504" s="17"/>
    </row>
    <row r="505" spans="1:34" ht="15.75" customHeight="1" x14ac:dyDescent="0.25">
      <c r="A505" s="1"/>
      <c r="C505" s="3"/>
      <c r="D505" s="2"/>
      <c r="E505" s="2"/>
      <c r="F505" s="2"/>
      <c r="G505" s="2"/>
      <c r="H505" s="2"/>
      <c r="I505" s="17"/>
      <c r="J505" s="2"/>
      <c r="K505" s="2"/>
      <c r="L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D505" s="17"/>
      <c r="AF505" s="17"/>
      <c r="AG505" s="17"/>
      <c r="AH505" s="17"/>
    </row>
    <row r="506" spans="1:34" ht="15.75" customHeight="1" x14ac:dyDescent="0.25">
      <c r="A506" s="1"/>
      <c r="C506" s="3"/>
      <c r="D506" s="2"/>
      <c r="E506" s="2"/>
      <c r="F506" s="2"/>
      <c r="G506" s="2"/>
      <c r="H506" s="2"/>
      <c r="I506" s="17"/>
      <c r="J506" s="2"/>
      <c r="K506" s="2"/>
      <c r="L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D506" s="17"/>
      <c r="AF506" s="17"/>
      <c r="AG506" s="17"/>
      <c r="AH506" s="17"/>
    </row>
    <row r="507" spans="1:34" ht="15.75" customHeight="1" x14ac:dyDescent="0.25">
      <c r="A507" s="1"/>
      <c r="C507" s="3"/>
      <c r="D507" s="2"/>
      <c r="E507" s="2"/>
      <c r="F507" s="2"/>
      <c r="G507" s="2"/>
      <c r="H507" s="2"/>
      <c r="I507" s="17"/>
      <c r="J507" s="2"/>
      <c r="K507" s="2"/>
      <c r="L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D507" s="17"/>
      <c r="AF507" s="17"/>
      <c r="AG507" s="17"/>
      <c r="AH507" s="17"/>
    </row>
    <row r="508" spans="1:34" ht="15.75" customHeight="1" x14ac:dyDescent="0.25">
      <c r="A508" s="1"/>
      <c r="C508" s="3"/>
      <c r="D508" s="2"/>
      <c r="E508" s="2"/>
      <c r="F508" s="2"/>
      <c r="G508" s="2"/>
      <c r="H508" s="2"/>
      <c r="I508" s="17"/>
      <c r="J508" s="2"/>
      <c r="K508" s="2"/>
      <c r="L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D508" s="17"/>
      <c r="AF508" s="17"/>
      <c r="AG508" s="17"/>
      <c r="AH508" s="17"/>
    </row>
    <row r="509" spans="1:34" ht="15.75" customHeight="1" x14ac:dyDescent="0.25">
      <c r="A509" s="1"/>
      <c r="C509" s="3"/>
      <c r="D509" s="2"/>
      <c r="E509" s="2"/>
      <c r="F509" s="2"/>
      <c r="G509" s="2"/>
      <c r="H509" s="2"/>
      <c r="I509" s="17"/>
      <c r="J509" s="2"/>
      <c r="K509" s="2"/>
      <c r="L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D509" s="17"/>
      <c r="AF509" s="17"/>
      <c r="AG509" s="17"/>
      <c r="AH509" s="17"/>
    </row>
    <row r="510" spans="1:34" ht="15.75" customHeight="1" x14ac:dyDescent="0.25">
      <c r="A510" s="1"/>
      <c r="C510" s="3"/>
      <c r="D510" s="2"/>
      <c r="E510" s="2"/>
      <c r="F510" s="2"/>
      <c r="G510" s="2"/>
      <c r="H510" s="2"/>
      <c r="I510" s="17"/>
      <c r="J510" s="2"/>
      <c r="K510" s="2"/>
      <c r="L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D510" s="17"/>
      <c r="AF510" s="17"/>
      <c r="AG510" s="17"/>
      <c r="AH510" s="17"/>
    </row>
    <row r="511" spans="1:34" ht="15.75" customHeight="1" x14ac:dyDescent="0.25">
      <c r="A511" s="1"/>
      <c r="C511" s="3"/>
      <c r="D511" s="2"/>
      <c r="E511" s="2"/>
      <c r="F511" s="2"/>
      <c r="G511" s="2"/>
      <c r="H511" s="2"/>
      <c r="I511" s="17"/>
      <c r="J511" s="2"/>
      <c r="K511" s="2"/>
      <c r="L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D511" s="17"/>
      <c r="AF511" s="17"/>
      <c r="AG511" s="17"/>
      <c r="AH511" s="17"/>
    </row>
    <row r="512" spans="1:34" ht="15.75" customHeight="1" x14ac:dyDescent="0.25">
      <c r="A512" s="1"/>
      <c r="C512" s="3"/>
      <c r="D512" s="2"/>
      <c r="E512" s="2"/>
      <c r="F512" s="2"/>
      <c r="G512" s="2"/>
      <c r="H512" s="2"/>
      <c r="I512" s="17"/>
      <c r="J512" s="2"/>
      <c r="K512" s="2"/>
      <c r="L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D512" s="17"/>
      <c r="AF512" s="17"/>
      <c r="AG512" s="17"/>
      <c r="AH512" s="17"/>
    </row>
    <row r="513" spans="1:34" ht="15.75" customHeight="1" x14ac:dyDescent="0.25">
      <c r="A513" s="1"/>
      <c r="C513" s="3"/>
      <c r="D513" s="2"/>
      <c r="E513" s="2"/>
      <c r="F513" s="2"/>
      <c r="G513" s="2"/>
      <c r="H513" s="2"/>
      <c r="I513" s="17"/>
      <c r="J513" s="2"/>
      <c r="K513" s="2"/>
      <c r="L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D513" s="17"/>
      <c r="AF513" s="17"/>
      <c r="AG513" s="17"/>
      <c r="AH513" s="17"/>
    </row>
    <row r="514" spans="1:34" ht="15.75" customHeight="1" x14ac:dyDescent="0.25">
      <c r="A514" s="1"/>
      <c r="C514" s="3"/>
      <c r="D514" s="2"/>
      <c r="E514" s="2"/>
      <c r="F514" s="2"/>
      <c r="G514" s="2"/>
      <c r="H514" s="2"/>
      <c r="I514" s="17"/>
      <c r="J514" s="2"/>
      <c r="K514" s="2"/>
      <c r="L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D514" s="17"/>
      <c r="AF514" s="17"/>
      <c r="AG514" s="17"/>
      <c r="AH514" s="17"/>
    </row>
    <row r="515" spans="1:34" ht="15.75" customHeight="1" x14ac:dyDescent="0.25">
      <c r="A515" s="1"/>
      <c r="C515" s="3"/>
      <c r="D515" s="2"/>
      <c r="E515" s="2"/>
      <c r="F515" s="2"/>
      <c r="G515" s="2"/>
      <c r="H515" s="2"/>
      <c r="I515" s="17"/>
      <c r="J515" s="2"/>
      <c r="K515" s="2"/>
      <c r="L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D515" s="17"/>
      <c r="AF515" s="17"/>
      <c r="AG515" s="17"/>
      <c r="AH515" s="17"/>
    </row>
    <row r="516" spans="1:34" ht="15.75" customHeight="1" x14ac:dyDescent="0.25">
      <c r="A516" s="1"/>
      <c r="C516" s="3"/>
      <c r="D516" s="2"/>
      <c r="E516" s="2"/>
      <c r="F516" s="2"/>
      <c r="G516" s="2"/>
      <c r="H516" s="2"/>
      <c r="I516" s="17"/>
      <c r="J516" s="2"/>
      <c r="K516" s="2"/>
      <c r="L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D516" s="17"/>
      <c r="AF516" s="17"/>
      <c r="AG516" s="17"/>
      <c r="AH516" s="17"/>
    </row>
    <row r="517" spans="1:34" ht="15.75" customHeight="1" x14ac:dyDescent="0.25">
      <c r="A517" s="1"/>
      <c r="C517" s="3"/>
      <c r="D517" s="2"/>
      <c r="E517" s="2"/>
      <c r="F517" s="2"/>
      <c r="G517" s="2"/>
      <c r="H517" s="2"/>
      <c r="I517" s="17"/>
      <c r="J517" s="2"/>
      <c r="K517" s="2"/>
      <c r="L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D517" s="17"/>
      <c r="AF517" s="17"/>
      <c r="AG517" s="17"/>
      <c r="AH517" s="17"/>
    </row>
    <row r="518" spans="1:34" ht="15.75" customHeight="1" x14ac:dyDescent="0.25">
      <c r="A518" s="1"/>
      <c r="C518" s="3"/>
      <c r="D518" s="2"/>
      <c r="E518" s="2"/>
      <c r="F518" s="2"/>
      <c r="G518" s="2"/>
      <c r="H518" s="2"/>
      <c r="I518" s="17"/>
      <c r="J518" s="2"/>
      <c r="K518" s="2"/>
      <c r="L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D518" s="17"/>
      <c r="AF518" s="17"/>
      <c r="AG518" s="17"/>
      <c r="AH518" s="17"/>
    </row>
    <row r="519" spans="1:34" ht="15.75" customHeight="1" x14ac:dyDescent="0.25">
      <c r="A519" s="1"/>
      <c r="C519" s="3"/>
      <c r="D519" s="2"/>
      <c r="E519" s="2"/>
      <c r="F519" s="2"/>
      <c r="G519" s="2"/>
      <c r="H519" s="2"/>
      <c r="I519" s="17"/>
      <c r="J519" s="2"/>
      <c r="K519" s="2"/>
      <c r="L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D519" s="17"/>
      <c r="AF519" s="17"/>
      <c r="AG519" s="17"/>
      <c r="AH519" s="17"/>
    </row>
    <row r="520" spans="1:34" ht="15.75" customHeight="1" x14ac:dyDescent="0.25">
      <c r="A520" s="1"/>
      <c r="C520" s="3"/>
      <c r="D520" s="2"/>
      <c r="E520" s="2"/>
      <c r="F520" s="2"/>
      <c r="G520" s="2"/>
      <c r="H520" s="2"/>
      <c r="I520" s="17"/>
      <c r="J520" s="2"/>
      <c r="K520" s="2"/>
      <c r="L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D520" s="17"/>
      <c r="AF520" s="17"/>
      <c r="AG520" s="17"/>
      <c r="AH520" s="17"/>
    </row>
    <row r="521" spans="1:34" ht="15.75" customHeight="1" x14ac:dyDescent="0.25">
      <c r="A521" s="1"/>
      <c r="C521" s="3"/>
      <c r="D521" s="2"/>
      <c r="E521" s="2"/>
      <c r="F521" s="2"/>
      <c r="G521" s="2"/>
      <c r="H521" s="2"/>
      <c r="I521" s="17"/>
      <c r="J521" s="2"/>
      <c r="K521" s="2"/>
      <c r="L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D521" s="17"/>
      <c r="AF521" s="17"/>
      <c r="AG521" s="17"/>
      <c r="AH521" s="17"/>
    </row>
    <row r="522" spans="1:34" ht="15.75" customHeight="1" x14ac:dyDescent="0.25">
      <c r="A522" s="1"/>
      <c r="C522" s="3"/>
      <c r="D522" s="2"/>
      <c r="E522" s="2"/>
      <c r="F522" s="2"/>
      <c r="G522" s="2"/>
      <c r="H522" s="2"/>
      <c r="I522" s="17"/>
      <c r="J522" s="2"/>
      <c r="K522" s="2"/>
      <c r="L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D522" s="17"/>
      <c r="AF522" s="17"/>
      <c r="AG522" s="17"/>
      <c r="AH522" s="17"/>
    </row>
    <row r="523" spans="1:34" ht="15.75" customHeight="1" x14ac:dyDescent="0.25">
      <c r="A523" s="1"/>
      <c r="C523" s="3"/>
      <c r="D523" s="2"/>
      <c r="E523" s="2"/>
      <c r="F523" s="2"/>
      <c r="G523" s="2"/>
      <c r="H523" s="2"/>
      <c r="I523" s="17"/>
      <c r="J523" s="2"/>
      <c r="K523" s="2"/>
      <c r="L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D523" s="17"/>
      <c r="AF523" s="17"/>
      <c r="AG523" s="17"/>
      <c r="AH523" s="17"/>
    </row>
    <row r="524" spans="1:34" ht="15.75" customHeight="1" x14ac:dyDescent="0.25">
      <c r="A524" s="1"/>
      <c r="C524" s="3"/>
      <c r="D524" s="2"/>
      <c r="E524" s="2"/>
      <c r="F524" s="2"/>
      <c r="G524" s="2"/>
      <c r="H524" s="2"/>
      <c r="I524" s="17"/>
      <c r="J524" s="2"/>
      <c r="K524" s="2"/>
      <c r="L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D524" s="17"/>
      <c r="AF524" s="17"/>
      <c r="AG524" s="17"/>
      <c r="AH524" s="17"/>
    </row>
    <row r="525" spans="1:34" ht="15.75" customHeight="1" x14ac:dyDescent="0.25">
      <c r="A525" s="1"/>
      <c r="C525" s="3"/>
      <c r="D525" s="2"/>
      <c r="E525" s="2"/>
      <c r="F525" s="2"/>
      <c r="G525" s="2"/>
      <c r="H525" s="2"/>
      <c r="I525" s="17"/>
      <c r="J525" s="2"/>
      <c r="K525" s="2"/>
      <c r="L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D525" s="17"/>
      <c r="AF525" s="17"/>
      <c r="AG525" s="17"/>
      <c r="AH525" s="17"/>
    </row>
    <row r="526" spans="1:34" ht="15.75" customHeight="1" x14ac:dyDescent="0.25">
      <c r="A526" s="1"/>
      <c r="C526" s="3"/>
      <c r="D526" s="2"/>
      <c r="E526" s="2"/>
      <c r="F526" s="2"/>
      <c r="G526" s="2"/>
      <c r="H526" s="2"/>
      <c r="I526" s="17"/>
      <c r="J526" s="2"/>
      <c r="K526" s="2"/>
      <c r="L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D526" s="17"/>
      <c r="AF526" s="17"/>
      <c r="AG526" s="17"/>
      <c r="AH526" s="17"/>
    </row>
    <row r="527" spans="1:34" ht="15.75" customHeight="1" x14ac:dyDescent="0.25">
      <c r="A527" s="1"/>
      <c r="C527" s="3"/>
      <c r="D527" s="2"/>
      <c r="E527" s="2"/>
      <c r="F527" s="2"/>
      <c r="G527" s="2"/>
      <c r="H527" s="2"/>
      <c r="I527" s="17"/>
      <c r="J527" s="2"/>
      <c r="K527" s="2"/>
      <c r="L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D527" s="17"/>
      <c r="AF527" s="17"/>
      <c r="AG527" s="17"/>
      <c r="AH527" s="17"/>
    </row>
    <row r="528" spans="1:34" ht="15.75" customHeight="1" x14ac:dyDescent="0.25">
      <c r="A528" s="1"/>
      <c r="C528" s="3"/>
      <c r="D528" s="2"/>
      <c r="E528" s="2"/>
      <c r="F528" s="2"/>
      <c r="G528" s="2"/>
      <c r="H528" s="2"/>
      <c r="I528" s="17"/>
      <c r="J528" s="2"/>
      <c r="K528" s="2"/>
      <c r="L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D528" s="17"/>
      <c r="AF528" s="17"/>
      <c r="AG528" s="17"/>
      <c r="AH528" s="17"/>
    </row>
    <row r="529" spans="1:34" ht="15.75" customHeight="1" x14ac:dyDescent="0.25">
      <c r="A529" s="1"/>
      <c r="C529" s="3"/>
      <c r="D529" s="2"/>
      <c r="E529" s="2"/>
      <c r="F529" s="2"/>
      <c r="G529" s="2"/>
      <c r="H529" s="2"/>
      <c r="I529" s="17"/>
      <c r="J529" s="2"/>
      <c r="K529" s="2"/>
      <c r="L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D529" s="17"/>
      <c r="AF529" s="17"/>
      <c r="AG529" s="17"/>
      <c r="AH529" s="17"/>
    </row>
    <row r="530" spans="1:34" ht="15.75" customHeight="1" x14ac:dyDescent="0.25">
      <c r="A530" s="1"/>
      <c r="C530" s="3"/>
      <c r="D530" s="2"/>
      <c r="E530" s="2"/>
      <c r="F530" s="2"/>
      <c r="G530" s="2"/>
      <c r="H530" s="2"/>
      <c r="I530" s="17"/>
      <c r="J530" s="2"/>
      <c r="K530" s="2"/>
      <c r="L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D530" s="17"/>
      <c r="AF530" s="17"/>
      <c r="AG530" s="17"/>
      <c r="AH530" s="17"/>
    </row>
    <row r="531" spans="1:34" ht="15.75" customHeight="1" x14ac:dyDescent="0.25">
      <c r="A531" s="1"/>
      <c r="C531" s="3"/>
      <c r="D531" s="2"/>
      <c r="E531" s="2"/>
      <c r="F531" s="2"/>
      <c r="G531" s="2"/>
      <c r="H531" s="2"/>
      <c r="I531" s="17"/>
      <c r="J531" s="2"/>
      <c r="K531" s="2"/>
      <c r="L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D531" s="17"/>
      <c r="AF531" s="17"/>
      <c r="AG531" s="17"/>
      <c r="AH531" s="17"/>
    </row>
    <row r="532" spans="1:34" ht="15.75" customHeight="1" x14ac:dyDescent="0.25">
      <c r="A532" s="1"/>
      <c r="C532" s="3"/>
      <c r="D532" s="2"/>
      <c r="E532" s="2"/>
      <c r="F532" s="2"/>
      <c r="G532" s="2"/>
      <c r="H532" s="2"/>
      <c r="I532" s="17"/>
      <c r="J532" s="2"/>
      <c r="K532" s="2"/>
      <c r="L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D532" s="17"/>
      <c r="AF532" s="17"/>
      <c r="AG532" s="17"/>
      <c r="AH532" s="17"/>
    </row>
    <row r="533" spans="1:34" ht="15.75" customHeight="1" x14ac:dyDescent="0.25">
      <c r="A533" s="1"/>
      <c r="C533" s="3"/>
      <c r="D533" s="2"/>
      <c r="E533" s="2"/>
      <c r="F533" s="2"/>
      <c r="G533" s="2"/>
      <c r="H533" s="2"/>
      <c r="I533" s="17"/>
      <c r="J533" s="2"/>
      <c r="K533" s="2"/>
      <c r="L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D533" s="17"/>
      <c r="AF533" s="17"/>
      <c r="AG533" s="17"/>
      <c r="AH533" s="17"/>
    </row>
    <row r="534" spans="1:34" ht="15.75" customHeight="1" x14ac:dyDescent="0.25">
      <c r="A534" s="1"/>
      <c r="C534" s="3"/>
      <c r="D534" s="2"/>
      <c r="E534" s="2"/>
      <c r="F534" s="2"/>
      <c r="G534" s="2"/>
      <c r="H534" s="2"/>
      <c r="I534" s="17"/>
      <c r="J534" s="2"/>
      <c r="K534" s="2"/>
      <c r="L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D534" s="17"/>
      <c r="AF534" s="17"/>
      <c r="AG534" s="17"/>
      <c r="AH534" s="17"/>
    </row>
    <row r="535" spans="1:34" ht="15.75" customHeight="1" x14ac:dyDescent="0.25">
      <c r="A535" s="1"/>
      <c r="C535" s="3"/>
      <c r="D535" s="2"/>
      <c r="E535" s="2"/>
      <c r="F535" s="2"/>
      <c r="G535" s="2"/>
      <c r="H535" s="2"/>
      <c r="I535" s="17"/>
      <c r="J535" s="2"/>
      <c r="K535" s="2"/>
      <c r="L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D535" s="17"/>
      <c r="AF535" s="17"/>
      <c r="AG535" s="17"/>
      <c r="AH535" s="17"/>
    </row>
    <row r="536" spans="1:34" ht="15.75" customHeight="1" x14ac:dyDescent="0.25">
      <c r="A536" s="1"/>
      <c r="C536" s="3"/>
      <c r="D536" s="2"/>
      <c r="E536" s="2"/>
      <c r="F536" s="2"/>
      <c r="G536" s="2"/>
      <c r="H536" s="2"/>
      <c r="I536" s="17"/>
      <c r="J536" s="2"/>
      <c r="K536" s="2"/>
      <c r="L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D536" s="17"/>
      <c r="AF536" s="17"/>
      <c r="AG536" s="17"/>
      <c r="AH536" s="17"/>
    </row>
    <row r="537" spans="1:34" ht="15.75" customHeight="1" x14ac:dyDescent="0.25">
      <c r="A537" s="1"/>
      <c r="C537" s="3"/>
      <c r="D537" s="2"/>
      <c r="E537" s="2"/>
      <c r="F537" s="2"/>
      <c r="G537" s="2"/>
      <c r="H537" s="2"/>
      <c r="I537" s="17"/>
      <c r="J537" s="2"/>
      <c r="K537" s="2"/>
      <c r="L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D537" s="17"/>
      <c r="AF537" s="17"/>
      <c r="AG537" s="17"/>
      <c r="AH537" s="17"/>
    </row>
    <row r="538" spans="1:34" ht="15.75" customHeight="1" x14ac:dyDescent="0.25">
      <c r="A538" s="1"/>
      <c r="C538" s="3"/>
      <c r="D538" s="2"/>
      <c r="E538" s="2"/>
      <c r="F538" s="2"/>
      <c r="G538" s="2"/>
      <c r="H538" s="2"/>
      <c r="I538" s="17"/>
      <c r="J538" s="2"/>
      <c r="K538" s="2"/>
      <c r="L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D538" s="17"/>
      <c r="AF538" s="17"/>
      <c r="AG538" s="17"/>
      <c r="AH538" s="17"/>
    </row>
    <row r="539" spans="1:34" ht="15.75" customHeight="1" x14ac:dyDescent="0.25">
      <c r="A539" s="1"/>
      <c r="C539" s="3"/>
      <c r="D539" s="2"/>
      <c r="E539" s="2"/>
      <c r="F539" s="2"/>
      <c r="G539" s="2"/>
      <c r="H539" s="2"/>
      <c r="I539" s="17"/>
      <c r="J539" s="2"/>
      <c r="K539" s="2"/>
      <c r="L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D539" s="17"/>
      <c r="AF539" s="17"/>
      <c r="AG539" s="17"/>
      <c r="AH539" s="17"/>
    </row>
    <row r="540" spans="1:34" ht="15.75" customHeight="1" x14ac:dyDescent="0.25">
      <c r="A540" s="1"/>
      <c r="C540" s="3"/>
      <c r="D540" s="2"/>
      <c r="E540" s="2"/>
      <c r="F540" s="2"/>
      <c r="G540" s="2"/>
      <c r="H540" s="2"/>
      <c r="I540" s="17"/>
      <c r="J540" s="2"/>
      <c r="K540" s="2"/>
      <c r="L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D540" s="17"/>
      <c r="AF540" s="17"/>
      <c r="AG540" s="17"/>
      <c r="AH540" s="17"/>
    </row>
    <row r="541" spans="1:34" ht="15.75" customHeight="1" x14ac:dyDescent="0.25">
      <c r="A541" s="1"/>
      <c r="C541" s="3"/>
      <c r="D541" s="2"/>
      <c r="E541" s="2"/>
      <c r="F541" s="2"/>
      <c r="G541" s="2"/>
      <c r="H541" s="2"/>
      <c r="I541" s="17"/>
      <c r="J541" s="2"/>
      <c r="K541" s="2"/>
      <c r="L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D541" s="17"/>
      <c r="AF541" s="17"/>
      <c r="AG541" s="17"/>
      <c r="AH541" s="17"/>
    </row>
    <row r="542" spans="1:34" ht="15.75" customHeight="1" x14ac:dyDescent="0.25">
      <c r="A542" s="1"/>
      <c r="C542" s="3"/>
      <c r="D542" s="2"/>
      <c r="E542" s="2"/>
      <c r="F542" s="2"/>
      <c r="G542" s="2"/>
      <c r="H542" s="2"/>
      <c r="I542" s="17"/>
      <c r="J542" s="2"/>
      <c r="K542" s="2"/>
      <c r="L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D542" s="17"/>
      <c r="AF542" s="17"/>
      <c r="AG542" s="17"/>
      <c r="AH542" s="17"/>
    </row>
    <row r="543" spans="1:34" ht="15.75" customHeight="1" x14ac:dyDescent="0.25">
      <c r="A543" s="1"/>
      <c r="C543" s="3"/>
      <c r="D543" s="2"/>
      <c r="E543" s="2"/>
      <c r="F543" s="2"/>
      <c r="G543" s="2"/>
      <c r="H543" s="2"/>
      <c r="I543" s="17"/>
      <c r="J543" s="2"/>
      <c r="K543" s="2"/>
      <c r="L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D543" s="17"/>
      <c r="AF543" s="17"/>
      <c r="AG543" s="17"/>
      <c r="AH543" s="17"/>
    </row>
    <row r="544" spans="1:34" ht="15.75" customHeight="1" x14ac:dyDescent="0.25">
      <c r="A544" s="1"/>
      <c r="C544" s="3"/>
      <c r="D544" s="2"/>
      <c r="E544" s="2"/>
      <c r="F544" s="2"/>
      <c r="G544" s="2"/>
      <c r="H544" s="2"/>
      <c r="I544" s="17"/>
      <c r="J544" s="2"/>
      <c r="K544" s="2"/>
      <c r="L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D544" s="17"/>
      <c r="AF544" s="17"/>
      <c r="AG544" s="17"/>
      <c r="AH544" s="17"/>
    </row>
    <row r="545" spans="1:34" ht="15.75" customHeight="1" x14ac:dyDescent="0.25">
      <c r="A545" s="1"/>
      <c r="C545" s="3"/>
      <c r="D545" s="2"/>
      <c r="E545" s="2"/>
      <c r="F545" s="2"/>
      <c r="G545" s="2"/>
      <c r="H545" s="2"/>
      <c r="I545" s="17"/>
      <c r="J545" s="2"/>
      <c r="K545" s="2"/>
      <c r="L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D545" s="17"/>
      <c r="AF545" s="17"/>
      <c r="AG545" s="17"/>
      <c r="AH545" s="17"/>
    </row>
    <row r="546" spans="1:34" ht="15.75" customHeight="1" x14ac:dyDescent="0.25">
      <c r="A546" s="1"/>
      <c r="C546" s="3"/>
      <c r="D546" s="2"/>
      <c r="E546" s="2"/>
      <c r="F546" s="2"/>
      <c r="G546" s="2"/>
      <c r="H546" s="2"/>
      <c r="I546" s="17"/>
      <c r="J546" s="2"/>
      <c r="K546" s="2"/>
      <c r="L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D546" s="17"/>
      <c r="AF546" s="17"/>
      <c r="AG546" s="17"/>
      <c r="AH546" s="17"/>
    </row>
    <row r="547" spans="1:34" ht="15.75" customHeight="1" x14ac:dyDescent="0.25">
      <c r="A547" s="1"/>
      <c r="C547" s="3"/>
      <c r="D547" s="2"/>
      <c r="E547" s="2"/>
      <c r="F547" s="2"/>
      <c r="G547" s="2"/>
      <c r="H547" s="2"/>
      <c r="I547" s="17"/>
      <c r="J547" s="2"/>
      <c r="K547" s="2"/>
      <c r="L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D547" s="17"/>
      <c r="AF547" s="17"/>
      <c r="AG547" s="17"/>
      <c r="AH547" s="17"/>
    </row>
    <row r="548" spans="1:34" ht="15.75" customHeight="1" x14ac:dyDescent="0.25">
      <c r="A548" s="1"/>
      <c r="C548" s="3"/>
      <c r="D548" s="2"/>
      <c r="E548" s="2"/>
      <c r="F548" s="2"/>
      <c r="G548" s="2"/>
      <c r="H548" s="2"/>
      <c r="I548" s="17"/>
      <c r="J548" s="2"/>
      <c r="K548" s="2"/>
      <c r="L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D548" s="17"/>
      <c r="AF548" s="17"/>
      <c r="AG548" s="17"/>
      <c r="AH548" s="17"/>
    </row>
    <row r="549" spans="1:34" ht="15.75" customHeight="1" x14ac:dyDescent="0.25">
      <c r="A549" s="1"/>
      <c r="C549" s="3"/>
      <c r="D549" s="2"/>
      <c r="E549" s="2"/>
      <c r="F549" s="2"/>
      <c r="G549" s="2"/>
      <c r="H549" s="2"/>
      <c r="I549" s="17"/>
      <c r="J549" s="2"/>
      <c r="K549" s="2"/>
      <c r="L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D549" s="17"/>
      <c r="AF549" s="17"/>
      <c r="AG549" s="17"/>
      <c r="AH549" s="17"/>
    </row>
    <row r="550" spans="1:34" ht="15.75" customHeight="1" x14ac:dyDescent="0.25">
      <c r="A550" s="1"/>
      <c r="C550" s="3"/>
      <c r="D550" s="2"/>
      <c r="E550" s="2"/>
      <c r="F550" s="2"/>
      <c r="G550" s="2"/>
      <c r="H550" s="2"/>
      <c r="I550" s="17"/>
      <c r="J550" s="2"/>
      <c r="K550" s="2"/>
      <c r="L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D550" s="17"/>
      <c r="AF550" s="17"/>
      <c r="AG550" s="17"/>
      <c r="AH550" s="17"/>
    </row>
    <row r="551" spans="1:34" ht="15.75" customHeight="1" x14ac:dyDescent="0.25">
      <c r="A551" s="1"/>
      <c r="C551" s="3"/>
      <c r="D551" s="2"/>
      <c r="E551" s="2"/>
      <c r="F551" s="2"/>
      <c r="G551" s="2"/>
      <c r="H551" s="2"/>
      <c r="I551" s="17"/>
      <c r="J551" s="2"/>
      <c r="K551" s="2"/>
      <c r="L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D551" s="17"/>
      <c r="AF551" s="17"/>
      <c r="AG551" s="17"/>
      <c r="AH551" s="17"/>
    </row>
    <row r="552" spans="1:34" ht="15.75" customHeight="1" x14ac:dyDescent="0.25">
      <c r="A552" s="1"/>
      <c r="C552" s="3"/>
      <c r="D552" s="2"/>
      <c r="E552" s="2"/>
      <c r="F552" s="2"/>
      <c r="G552" s="2"/>
      <c r="H552" s="2"/>
      <c r="I552" s="17"/>
      <c r="J552" s="2"/>
      <c r="K552" s="2"/>
      <c r="L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D552" s="17"/>
      <c r="AF552" s="17"/>
      <c r="AG552" s="17"/>
      <c r="AH552" s="17"/>
    </row>
    <row r="553" spans="1:34" ht="15.75" customHeight="1" x14ac:dyDescent="0.25">
      <c r="A553" s="1"/>
      <c r="C553" s="3"/>
      <c r="D553" s="2"/>
      <c r="E553" s="2"/>
      <c r="F553" s="2"/>
      <c r="G553" s="2"/>
      <c r="H553" s="2"/>
      <c r="I553" s="17"/>
      <c r="J553" s="2"/>
      <c r="K553" s="2"/>
      <c r="L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D553" s="17"/>
      <c r="AF553" s="17"/>
      <c r="AG553" s="17"/>
      <c r="AH553" s="17"/>
    </row>
    <row r="554" spans="1:34" ht="15.75" customHeight="1" x14ac:dyDescent="0.25">
      <c r="A554" s="1"/>
      <c r="C554" s="3"/>
      <c r="D554" s="2"/>
      <c r="E554" s="2"/>
      <c r="F554" s="2"/>
      <c r="G554" s="2"/>
      <c r="H554" s="2"/>
      <c r="I554" s="17"/>
      <c r="J554" s="2"/>
      <c r="K554" s="2"/>
      <c r="L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D554" s="17"/>
      <c r="AF554" s="17"/>
      <c r="AG554" s="17"/>
      <c r="AH554" s="17"/>
    </row>
    <row r="555" spans="1:34" ht="15.75" customHeight="1" x14ac:dyDescent="0.25">
      <c r="A555" s="1"/>
      <c r="C555" s="3"/>
      <c r="D555" s="2"/>
      <c r="E555" s="2"/>
      <c r="F555" s="2"/>
      <c r="G555" s="2"/>
      <c r="H555" s="2"/>
      <c r="I555" s="17"/>
      <c r="J555" s="2"/>
      <c r="K555" s="2"/>
      <c r="L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D555" s="17"/>
      <c r="AF555" s="17"/>
      <c r="AG555" s="17"/>
      <c r="AH555" s="17"/>
    </row>
    <row r="556" spans="1:34" ht="15.75" customHeight="1" x14ac:dyDescent="0.25">
      <c r="A556" s="1"/>
      <c r="C556" s="3"/>
      <c r="D556" s="2"/>
      <c r="E556" s="2"/>
      <c r="F556" s="2"/>
      <c r="G556" s="2"/>
      <c r="H556" s="2"/>
      <c r="I556" s="17"/>
      <c r="J556" s="2"/>
      <c r="K556" s="2"/>
      <c r="L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D556" s="17"/>
      <c r="AF556" s="17"/>
      <c r="AG556" s="17"/>
      <c r="AH556" s="17"/>
    </row>
    <row r="557" spans="1:34" ht="15.75" customHeight="1" x14ac:dyDescent="0.25">
      <c r="A557" s="1"/>
      <c r="C557" s="3"/>
      <c r="D557" s="2"/>
      <c r="E557" s="2"/>
      <c r="F557" s="2"/>
      <c r="G557" s="2"/>
      <c r="H557" s="2"/>
      <c r="I557" s="17"/>
      <c r="J557" s="2"/>
      <c r="K557" s="2"/>
      <c r="L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D557" s="17"/>
      <c r="AF557" s="17"/>
      <c r="AG557" s="17"/>
      <c r="AH557" s="17"/>
    </row>
    <row r="558" spans="1:34" ht="15.75" customHeight="1" x14ac:dyDescent="0.25">
      <c r="A558" s="1"/>
      <c r="C558" s="3"/>
      <c r="D558" s="2"/>
      <c r="E558" s="2"/>
      <c r="F558" s="2"/>
      <c r="G558" s="2"/>
      <c r="H558" s="2"/>
      <c r="I558" s="17"/>
      <c r="J558" s="2"/>
      <c r="K558" s="2"/>
      <c r="L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D558" s="17"/>
      <c r="AF558" s="17"/>
      <c r="AG558" s="17"/>
      <c r="AH558" s="17"/>
    </row>
    <row r="559" spans="1:34" ht="15.75" customHeight="1" x14ac:dyDescent="0.25">
      <c r="A559" s="1"/>
      <c r="C559" s="3"/>
      <c r="D559" s="2"/>
      <c r="E559" s="2"/>
      <c r="F559" s="2"/>
      <c r="G559" s="2"/>
      <c r="H559" s="2"/>
      <c r="I559" s="17"/>
      <c r="J559" s="2"/>
      <c r="K559" s="2"/>
      <c r="L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D559" s="17"/>
      <c r="AF559" s="17"/>
      <c r="AG559" s="17"/>
      <c r="AH559" s="17"/>
    </row>
    <row r="560" spans="1:34" ht="15.75" customHeight="1" x14ac:dyDescent="0.25">
      <c r="A560" s="1"/>
      <c r="C560" s="3"/>
      <c r="D560" s="2"/>
      <c r="E560" s="2"/>
      <c r="F560" s="2"/>
      <c r="G560" s="2"/>
      <c r="H560" s="2"/>
      <c r="I560" s="17"/>
      <c r="J560" s="2"/>
      <c r="K560" s="2"/>
      <c r="L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D560" s="17"/>
      <c r="AF560" s="17"/>
      <c r="AG560" s="17"/>
      <c r="AH560" s="17"/>
    </row>
    <row r="561" spans="1:34" ht="15.75" customHeight="1" x14ac:dyDescent="0.25">
      <c r="A561" s="1"/>
      <c r="C561" s="3"/>
      <c r="D561" s="2"/>
      <c r="E561" s="2"/>
      <c r="F561" s="2"/>
      <c r="G561" s="2"/>
      <c r="H561" s="2"/>
      <c r="I561" s="17"/>
      <c r="J561" s="2"/>
      <c r="K561" s="2"/>
      <c r="L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D561" s="17"/>
      <c r="AF561" s="17"/>
      <c r="AG561" s="17"/>
      <c r="AH561" s="17"/>
    </row>
    <row r="562" spans="1:34" ht="15.75" customHeight="1" x14ac:dyDescent="0.25">
      <c r="A562" s="1"/>
      <c r="C562" s="3"/>
      <c r="D562" s="2"/>
      <c r="E562" s="2"/>
      <c r="F562" s="2"/>
      <c r="G562" s="2"/>
      <c r="H562" s="2"/>
      <c r="I562" s="17"/>
      <c r="J562" s="2"/>
      <c r="K562" s="2"/>
      <c r="L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D562" s="17"/>
      <c r="AF562" s="17"/>
      <c r="AG562" s="17"/>
      <c r="AH562" s="17"/>
    </row>
    <row r="563" spans="1:34" ht="15.75" customHeight="1" x14ac:dyDescent="0.25">
      <c r="A563" s="1"/>
      <c r="C563" s="3"/>
      <c r="D563" s="2"/>
      <c r="E563" s="2"/>
      <c r="F563" s="2"/>
      <c r="G563" s="2"/>
      <c r="H563" s="2"/>
      <c r="I563" s="17"/>
      <c r="J563" s="2"/>
      <c r="K563" s="2"/>
      <c r="L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D563" s="17"/>
      <c r="AF563" s="17"/>
      <c r="AG563" s="17"/>
      <c r="AH563" s="17"/>
    </row>
    <row r="564" spans="1:34" ht="15.75" customHeight="1" x14ac:dyDescent="0.25">
      <c r="A564" s="1"/>
      <c r="C564" s="3"/>
      <c r="D564" s="2"/>
      <c r="E564" s="2"/>
      <c r="F564" s="2"/>
      <c r="G564" s="2"/>
      <c r="H564" s="2"/>
      <c r="I564" s="17"/>
      <c r="J564" s="2"/>
      <c r="K564" s="2"/>
      <c r="L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D564" s="17"/>
      <c r="AF564" s="17"/>
      <c r="AG564" s="17"/>
      <c r="AH564" s="17"/>
    </row>
    <row r="565" spans="1:34" ht="15.75" customHeight="1" x14ac:dyDescent="0.25">
      <c r="A565" s="1"/>
      <c r="C565" s="3"/>
      <c r="D565" s="2"/>
      <c r="E565" s="2"/>
      <c r="F565" s="2"/>
      <c r="G565" s="2"/>
      <c r="H565" s="2"/>
      <c r="I565" s="17"/>
      <c r="J565" s="2"/>
      <c r="K565" s="2"/>
      <c r="L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D565" s="17"/>
      <c r="AF565" s="17"/>
      <c r="AG565" s="17"/>
      <c r="AH565" s="17"/>
    </row>
    <row r="566" spans="1:34" ht="15.75" customHeight="1" x14ac:dyDescent="0.25">
      <c r="A566" s="1"/>
      <c r="C566" s="3"/>
      <c r="D566" s="2"/>
      <c r="E566" s="2"/>
      <c r="F566" s="2"/>
      <c r="G566" s="2"/>
      <c r="H566" s="2"/>
      <c r="I566" s="17"/>
      <c r="J566" s="2"/>
      <c r="K566" s="2"/>
      <c r="L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D566" s="17"/>
      <c r="AF566" s="17"/>
      <c r="AG566" s="17"/>
      <c r="AH566" s="17"/>
    </row>
    <row r="567" spans="1:34" ht="15.75" customHeight="1" x14ac:dyDescent="0.25">
      <c r="A567" s="1"/>
      <c r="C567" s="3"/>
      <c r="D567" s="2"/>
      <c r="E567" s="2"/>
      <c r="F567" s="2"/>
      <c r="G567" s="2"/>
      <c r="H567" s="2"/>
      <c r="I567" s="17"/>
      <c r="J567" s="2"/>
      <c r="K567" s="2"/>
      <c r="L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D567" s="17"/>
      <c r="AF567" s="17"/>
      <c r="AG567" s="17"/>
      <c r="AH567" s="17"/>
    </row>
    <row r="568" spans="1:34" ht="15.75" customHeight="1" x14ac:dyDescent="0.25">
      <c r="A568" s="1"/>
      <c r="C568" s="3"/>
      <c r="D568" s="2"/>
      <c r="E568" s="2"/>
      <c r="F568" s="2"/>
      <c r="G568" s="2"/>
      <c r="H568" s="2"/>
      <c r="I568" s="17"/>
      <c r="J568" s="2"/>
      <c r="K568" s="2"/>
      <c r="L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D568" s="17"/>
      <c r="AF568" s="17"/>
      <c r="AG568" s="17"/>
      <c r="AH568" s="17"/>
    </row>
    <row r="569" spans="1:34" ht="15.75" customHeight="1" x14ac:dyDescent="0.25">
      <c r="A569" s="1"/>
      <c r="C569" s="3"/>
      <c r="D569" s="2"/>
      <c r="E569" s="2"/>
      <c r="F569" s="2"/>
      <c r="G569" s="2"/>
      <c r="H569" s="2"/>
      <c r="I569" s="17"/>
      <c r="J569" s="2"/>
      <c r="K569" s="2"/>
      <c r="L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D569" s="17"/>
      <c r="AF569" s="17"/>
      <c r="AG569" s="17"/>
      <c r="AH569" s="17"/>
    </row>
    <row r="570" spans="1:34" ht="15.75" customHeight="1" x14ac:dyDescent="0.25">
      <c r="A570" s="1"/>
      <c r="C570" s="3"/>
      <c r="D570" s="2"/>
      <c r="E570" s="2"/>
      <c r="F570" s="2"/>
      <c r="G570" s="2"/>
      <c r="H570" s="2"/>
      <c r="I570" s="17"/>
      <c r="J570" s="2"/>
      <c r="K570" s="2"/>
      <c r="L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D570" s="17"/>
      <c r="AF570" s="17"/>
      <c r="AG570" s="17"/>
      <c r="AH570" s="17"/>
    </row>
    <row r="571" spans="1:34" ht="15.75" customHeight="1" x14ac:dyDescent="0.25">
      <c r="A571" s="1"/>
      <c r="C571" s="3"/>
      <c r="D571" s="2"/>
      <c r="E571" s="2"/>
      <c r="F571" s="2"/>
      <c r="G571" s="2"/>
      <c r="H571" s="2"/>
      <c r="I571" s="17"/>
      <c r="J571" s="2"/>
      <c r="K571" s="2"/>
      <c r="L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D571" s="17"/>
      <c r="AF571" s="17"/>
      <c r="AG571" s="17"/>
      <c r="AH571" s="17"/>
    </row>
    <row r="572" spans="1:34" ht="15.75" customHeight="1" x14ac:dyDescent="0.25">
      <c r="A572" s="1"/>
      <c r="C572" s="3"/>
      <c r="D572" s="2"/>
      <c r="E572" s="2"/>
      <c r="F572" s="2"/>
      <c r="G572" s="2"/>
      <c r="H572" s="2"/>
      <c r="I572" s="17"/>
      <c r="J572" s="2"/>
      <c r="K572" s="2"/>
      <c r="L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D572" s="17"/>
      <c r="AF572" s="17"/>
      <c r="AG572" s="17"/>
      <c r="AH572" s="17"/>
    </row>
    <row r="573" spans="1:34" ht="15.75" customHeight="1" x14ac:dyDescent="0.25">
      <c r="A573" s="1"/>
      <c r="C573" s="3"/>
      <c r="D573" s="2"/>
      <c r="E573" s="2"/>
      <c r="F573" s="2"/>
      <c r="G573" s="2"/>
      <c r="H573" s="2"/>
      <c r="I573" s="17"/>
      <c r="J573" s="2"/>
      <c r="K573" s="2"/>
      <c r="L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D573" s="17"/>
      <c r="AF573" s="17"/>
      <c r="AG573" s="17"/>
      <c r="AH573" s="17"/>
    </row>
    <row r="574" spans="1:34" ht="15.75" customHeight="1" x14ac:dyDescent="0.25">
      <c r="A574" s="1"/>
      <c r="C574" s="3"/>
      <c r="D574" s="2"/>
      <c r="E574" s="2"/>
      <c r="F574" s="2"/>
      <c r="G574" s="2"/>
      <c r="H574" s="2"/>
      <c r="I574" s="17"/>
      <c r="J574" s="2"/>
      <c r="K574" s="2"/>
      <c r="L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D574" s="17"/>
      <c r="AF574" s="17"/>
      <c r="AG574" s="17"/>
      <c r="AH574" s="17"/>
    </row>
    <row r="575" spans="1:34" ht="15.75" customHeight="1" x14ac:dyDescent="0.25">
      <c r="A575" s="1"/>
      <c r="C575" s="3"/>
      <c r="D575" s="2"/>
      <c r="E575" s="2"/>
      <c r="F575" s="2"/>
      <c r="G575" s="2"/>
      <c r="H575" s="2"/>
      <c r="I575" s="17"/>
      <c r="J575" s="2"/>
      <c r="K575" s="2"/>
      <c r="L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D575" s="17"/>
      <c r="AF575" s="17"/>
      <c r="AG575" s="17"/>
      <c r="AH575" s="17"/>
    </row>
    <row r="576" spans="1:34" ht="15.75" customHeight="1" x14ac:dyDescent="0.25">
      <c r="A576" s="1"/>
      <c r="C576" s="3"/>
      <c r="D576" s="2"/>
      <c r="E576" s="2"/>
      <c r="F576" s="2"/>
      <c r="G576" s="2"/>
      <c r="H576" s="2"/>
      <c r="I576" s="17"/>
      <c r="J576" s="2"/>
      <c r="K576" s="2"/>
      <c r="L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D576" s="17"/>
      <c r="AF576" s="17"/>
      <c r="AG576" s="17"/>
      <c r="AH576" s="17"/>
    </row>
    <row r="577" spans="1:34" ht="15.75" customHeight="1" x14ac:dyDescent="0.25">
      <c r="A577" s="1"/>
      <c r="C577" s="3"/>
      <c r="D577" s="2"/>
      <c r="E577" s="2"/>
      <c r="F577" s="2"/>
      <c r="G577" s="2"/>
      <c r="H577" s="2"/>
      <c r="I577" s="17"/>
      <c r="J577" s="2"/>
      <c r="K577" s="2"/>
      <c r="L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D577" s="17"/>
      <c r="AF577" s="17"/>
      <c r="AG577" s="17"/>
      <c r="AH577" s="17"/>
    </row>
    <row r="578" spans="1:34" ht="15.75" customHeight="1" x14ac:dyDescent="0.25">
      <c r="A578" s="1"/>
      <c r="C578" s="3"/>
      <c r="D578" s="2"/>
      <c r="E578" s="2"/>
      <c r="F578" s="2"/>
      <c r="G578" s="2"/>
      <c r="H578" s="2"/>
      <c r="I578" s="17"/>
      <c r="J578" s="2"/>
      <c r="K578" s="2"/>
      <c r="L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D578" s="17"/>
      <c r="AF578" s="17"/>
      <c r="AG578" s="17"/>
      <c r="AH578" s="17"/>
    </row>
    <row r="579" spans="1:34" ht="15.75" customHeight="1" x14ac:dyDescent="0.25">
      <c r="A579" s="1"/>
      <c r="C579" s="3"/>
      <c r="D579" s="2"/>
      <c r="E579" s="2"/>
      <c r="F579" s="2"/>
      <c r="G579" s="2"/>
      <c r="H579" s="2"/>
      <c r="I579" s="17"/>
      <c r="J579" s="2"/>
      <c r="K579" s="2"/>
      <c r="L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D579" s="17"/>
      <c r="AF579" s="17"/>
      <c r="AG579" s="17"/>
      <c r="AH579" s="17"/>
    </row>
    <row r="580" spans="1:34" ht="15.75" customHeight="1" x14ac:dyDescent="0.25">
      <c r="A580" s="1"/>
      <c r="C580" s="3"/>
      <c r="D580" s="2"/>
      <c r="E580" s="2"/>
      <c r="F580" s="2"/>
      <c r="G580" s="2"/>
      <c r="H580" s="2"/>
      <c r="I580" s="17"/>
      <c r="J580" s="2"/>
      <c r="K580" s="2"/>
      <c r="L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D580" s="17"/>
      <c r="AF580" s="17"/>
      <c r="AG580" s="17"/>
      <c r="AH580" s="17"/>
    </row>
    <row r="581" spans="1:34" ht="15.75" customHeight="1" x14ac:dyDescent="0.25">
      <c r="A581" s="1"/>
      <c r="C581" s="3"/>
      <c r="D581" s="2"/>
      <c r="E581" s="2"/>
      <c r="F581" s="2"/>
      <c r="G581" s="2"/>
      <c r="H581" s="2"/>
      <c r="I581" s="17"/>
      <c r="J581" s="2"/>
      <c r="K581" s="2"/>
      <c r="L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D581" s="17"/>
      <c r="AF581" s="17"/>
      <c r="AG581" s="17"/>
      <c r="AH581" s="17"/>
    </row>
    <row r="582" spans="1:34" ht="15.75" customHeight="1" x14ac:dyDescent="0.25">
      <c r="A582" s="1"/>
      <c r="C582" s="3"/>
      <c r="D582" s="2"/>
      <c r="E582" s="2"/>
      <c r="F582" s="2"/>
      <c r="G582" s="2"/>
      <c r="H582" s="2"/>
      <c r="I582" s="17"/>
      <c r="J582" s="2"/>
      <c r="K582" s="2"/>
      <c r="L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D582" s="17"/>
      <c r="AF582" s="17"/>
      <c r="AG582" s="17"/>
      <c r="AH582" s="17"/>
    </row>
    <row r="583" spans="1:34" ht="15.75" customHeight="1" x14ac:dyDescent="0.25">
      <c r="A583" s="1"/>
      <c r="C583" s="3"/>
      <c r="D583" s="2"/>
      <c r="E583" s="2"/>
      <c r="F583" s="2"/>
      <c r="G583" s="2"/>
      <c r="H583" s="2"/>
      <c r="I583" s="17"/>
      <c r="J583" s="2"/>
      <c r="K583" s="2"/>
      <c r="L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D583" s="17"/>
      <c r="AF583" s="17"/>
      <c r="AG583" s="17"/>
      <c r="AH583" s="17"/>
    </row>
    <row r="584" spans="1:34" ht="15.75" customHeight="1" x14ac:dyDescent="0.25">
      <c r="A584" s="1"/>
      <c r="C584" s="3"/>
      <c r="D584" s="2"/>
      <c r="E584" s="2"/>
      <c r="F584" s="2"/>
      <c r="G584" s="2"/>
      <c r="H584" s="2"/>
      <c r="I584" s="17"/>
      <c r="J584" s="2"/>
      <c r="K584" s="2"/>
      <c r="L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D584" s="17"/>
      <c r="AF584" s="17"/>
      <c r="AG584" s="17"/>
      <c r="AH584" s="17"/>
    </row>
    <row r="585" spans="1:34" ht="15.75" customHeight="1" x14ac:dyDescent="0.25">
      <c r="A585" s="1"/>
      <c r="C585" s="3"/>
      <c r="D585" s="2"/>
      <c r="E585" s="2"/>
      <c r="F585" s="2"/>
      <c r="G585" s="2"/>
      <c r="H585" s="2"/>
      <c r="I585" s="17"/>
      <c r="J585" s="2"/>
      <c r="K585" s="2"/>
      <c r="L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D585" s="17"/>
      <c r="AF585" s="17"/>
      <c r="AG585" s="17"/>
      <c r="AH585" s="17"/>
    </row>
    <row r="586" spans="1:34" ht="15.75" customHeight="1" x14ac:dyDescent="0.25">
      <c r="A586" s="1"/>
      <c r="C586" s="3"/>
      <c r="D586" s="2"/>
      <c r="E586" s="2"/>
      <c r="F586" s="2"/>
      <c r="G586" s="2"/>
      <c r="H586" s="2"/>
      <c r="I586" s="17"/>
      <c r="J586" s="2"/>
      <c r="K586" s="2"/>
      <c r="L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D586" s="17"/>
      <c r="AF586" s="17"/>
      <c r="AG586" s="17"/>
      <c r="AH586" s="17"/>
    </row>
    <row r="587" spans="1:34" ht="15.75" customHeight="1" x14ac:dyDescent="0.25">
      <c r="A587" s="1"/>
      <c r="C587" s="3"/>
      <c r="D587" s="2"/>
      <c r="E587" s="2"/>
      <c r="F587" s="2"/>
      <c r="G587" s="2"/>
      <c r="H587" s="2"/>
      <c r="I587" s="17"/>
      <c r="J587" s="2"/>
      <c r="K587" s="2"/>
      <c r="L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D587" s="17"/>
      <c r="AF587" s="17"/>
      <c r="AG587" s="17"/>
      <c r="AH587" s="17"/>
    </row>
    <row r="588" spans="1:34" ht="15.75" customHeight="1" x14ac:dyDescent="0.25">
      <c r="A588" s="1"/>
      <c r="C588" s="3"/>
      <c r="D588" s="2"/>
      <c r="E588" s="2"/>
      <c r="F588" s="2"/>
      <c r="G588" s="2"/>
      <c r="H588" s="2"/>
      <c r="I588" s="17"/>
      <c r="J588" s="2"/>
      <c r="K588" s="2"/>
      <c r="L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D588" s="17"/>
      <c r="AF588" s="17"/>
      <c r="AG588" s="17"/>
      <c r="AH588" s="17"/>
    </row>
    <row r="589" spans="1:34" ht="15.75" customHeight="1" x14ac:dyDescent="0.25">
      <c r="A589" s="1"/>
      <c r="C589" s="3"/>
      <c r="D589" s="2"/>
      <c r="E589" s="2"/>
      <c r="F589" s="2"/>
      <c r="G589" s="2"/>
      <c r="H589" s="2"/>
      <c r="I589" s="17"/>
      <c r="J589" s="2"/>
      <c r="K589" s="2"/>
      <c r="L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D589" s="17"/>
      <c r="AF589" s="17"/>
      <c r="AG589" s="17"/>
      <c r="AH589" s="17"/>
    </row>
    <row r="590" spans="1:34" ht="15.75" customHeight="1" x14ac:dyDescent="0.25">
      <c r="A590" s="1"/>
      <c r="C590" s="3"/>
      <c r="D590" s="2"/>
      <c r="E590" s="2"/>
      <c r="F590" s="2"/>
      <c r="G590" s="2"/>
      <c r="H590" s="2"/>
      <c r="I590" s="17"/>
      <c r="J590" s="2"/>
      <c r="K590" s="2"/>
      <c r="L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D590" s="17"/>
      <c r="AF590" s="17"/>
      <c r="AG590" s="17"/>
      <c r="AH590" s="17"/>
    </row>
    <row r="591" spans="1:34" ht="15.75" customHeight="1" x14ac:dyDescent="0.25">
      <c r="A591" s="1"/>
      <c r="C591" s="3"/>
      <c r="D591" s="2"/>
      <c r="E591" s="2"/>
      <c r="F591" s="2"/>
      <c r="G591" s="2"/>
      <c r="H591" s="2"/>
      <c r="I591" s="17"/>
      <c r="J591" s="2"/>
      <c r="K591" s="2"/>
      <c r="L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D591" s="17"/>
      <c r="AF591" s="17"/>
      <c r="AG591" s="17"/>
      <c r="AH591" s="17"/>
    </row>
    <row r="592" spans="1:34" ht="15.75" customHeight="1" x14ac:dyDescent="0.25">
      <c r="A592" s="1"/>
      <c r="C592" s="3"/>
      <c r="D592" s="2"/>
      <c r="E592" s="2"/>
      <c r="F592" s="2"/>
      <c r="G592" s="2"/>
      <c r="H592" s="2"/>
      <c r="I592" s="17"/>
      <c r="J592" s="2"/>
      <c r="K592" s="2"/>
      <c r="L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D592" s="17"/>
      <c r="AF592" s="17"/>
      <c r="AG592" s="17"/>
      <c r="AH592" s="17"/>
    </row>
    <row r="593" spans="1:34" ht="15.75" customHeight="1" x14ac:dyDescent="0.25">
      <c r="A593" s="1"/>
      <c r="C593" s="3"/>
      <c r="D593" s="2"/>
      <c r="E593" s="2"/>
      <c r="F593" s="2"/>
      <c r="G593" s="2"/>
      <c r="H593" s="2"/>
      <c r="I593" s="17"/>
      <c r="J593" s="2"/>
      <c r="K593" s="2"/>
      <c r="L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D593" s="17"/>
      <c r="AF593" s="17"/>
      <c r="AG593" s="17"/>
      <c r="AH593" s="17"/>
    </row>
    <row r="594" spans="1:34" ht="15.75" customHeight="1" x14ac:dyDescent="0.25">
      <c r="A594" s="1"/>
      <c r="C594" s="3"/>
      <c r="D594" s="2"/>
      <c r="E594" s="2"/>
      <c r="F594" s="2"/>
      <c r="G594" s="2"/>
      <c r="H594" s="2"/>
      <c r="I594" s="17"/>
      <c r="J594" s="2"/>
      <c r="K594" s="2"/>
      <c r="L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D594" s="17"/>
      <c r="AF594" s="17"/>
      <c r="AG594" s="17"/>
      <c r="AH594" s="17"/>
    </row>
    <row r="595" spans="1:34" ht="15.75" customHeight="1" x14ac:dyDescent="0.25">
      <c r="A595" s="1"/>
      <c r="C595" s="3"/>
      <c r="D595" s="2"/>
      <c r="E595" s="2"/>
      <c r="F595" s="2"/>
      <c r="G595" s="2"/>
      <c r="H595" s="2"/>
      <c r="I595" s="17"/>
      <c r="J595" s="2"/>
      <c r="K595" s="2"/>
      <c r="L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D595" s="17"/>
      <c r="AF595" s="17"/>
      <c r="AG595" s="17"/>
      <c r="AH595" s="17"/>
    </row>
    <row r="596" spans="1:34" ht="15.75" customHeight="1" x14ac:dyDescent="0.25">
      <c r="A596" s="1"/>
      <c r="C596" s="3"/>
      <c r="D596" s="2"/>
      <c r="E596" s="2"/>
      <c r="F596" s="2"/>
      <c r="G596" s="2"/>
      <c r="H596" s="2"/>
      <c r="I596" s="17"/>
      <c r="J596" s="2"/>
      <c r="K596" s="2"/>
      <c r="L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D596" s="17"/>
      <c r="AF596" s="17"/>
      <c r="AG596" s="17"/>
      <c r="AH596" s="17"/>
    </row>
    <row r="597" spans="1:34" ht="15.75" customHeight="1" x14ac:dyDescent="0.25">
      <c r="A597" s="1"/>
      <c r="C597" s="3"/>
      <c r="D597" s="2"/>
      <c r="E597" s="2"/>
      <c r="F597" s="2"/>
      <c r="G597" s="2"/>
      <c r="H597" s="2"/>
      <c r="I597" s="17"/>
      <c r="J597" s="2"/>
      <c r="K597" s="2"/>
      <c r="L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D597" s="17"/>
      <c r="AF597" s="17"/>
      <c r="AG597" s="17"/>
      <c r="AH597" s="17"/>
    </row>
    <row r="598" spans="1:34" ht="15.75" customHeight="1" x14ac:dyDescent="0.25">
      <c r="A598" s="1"/>
      <c r="C598" s="3"/>
      <c r="D598" s="2"/>
      <c r="E598" s="2"/>
      <c r="F598" s="2"/>
      <c r="G598" s="2"/>
      <c r="H598" s="2"/>
      <c r="I598" s="17"/>
      <c r="J598" s="2"/>
      <c r="K598" s="2"/>
      <c r="L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D598" s="17"/>
      <c r="AF598" s="17"/>
      <c r="AG598" s="17"/>
      <c r="AH598" s="17"/>
    </row>
    <row r="599" spans="1:34" ht="15.75" customHeight="1" x14ac:dyDescent="0.25">
      <c r="A599" s="1"/>
      <c r="C599" s="3"/>
      <c r="D599" s="2"/>
      <c r="E599" s="2"/>
      <c r="F599" s="2"/>
      <c r="G599" s="2"/>
      <c r="H599" s="2"/>
      <c r="I599" s="17"/>
      <c r="J599" s="2"/>
      <c r="K599" s="2"/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D599" s="17"/>
      <c r="AF599" s="17"/>
      <c r="AG599" s="17"/>
      <c r="AH599" s="17"/>
    </row>
    <row r="600" spans="1:34" ht="15.75" customHeight="1" x14ac:dyDescent="0.25">
      <c r="A600" s="1"/>
      <c r="C600" s="3"/>
      <c r="D600" s="2"/>
      <c r="E600" s="2"/>
      <c r="F600" s="2"/>
      <c r="G600" s="2"/>
      <c r="H600" s="2"/>
      <c r="I600" s="17"/>
      <c r="J600" s="2"/>
      <c r="K600" s="2"/>
      <c r="L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D600" s="17"/>
      <c r="AF600" s="17"/>
      <c r="AG600" s="17"/>
      <c r="AH600" s="17"/>
    </row>
    <row r="601" spans="1:34" ht="15.75" customHeight="1" x14ac:dyDescent="0.25">
      <c r="A601" s="1"/>
      <c r="C601" s="3"/>
      <c r="D601" s="2"/>
      <c r="E601" s="2"/>
      <c r="F601" s="2"/>
      <c r="G601" s="2"/>
      <c r="H601" s="2"/>
      <c r="I601" s="17"/>
      <c r="J601" s="2"/>
      <c r="K601" s="2"/>
      <c r="L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D601" s="17"/>
      <c r="AF601" s="17"/>
      <c r="AG601" s="17"/>
      <c r="AH601" s="17"/>
    </row>
    <row r="602" spans="1:34" ht="15.75" customHeight="1" x14ac:dyDescent="0.25">
      <c r="A602" s="1"/>
      <c r="C602" s="3"/>
      <c r="D602" s="2"/>
      <c r="E602" s="2"/>
      <c r="F602" s="2"/>
      <c r="G602" s="2"/>
      <c r="H602" s="2"/>
      <c r="I602" s="17"/>
      <c r="J602" s="2"/>
      <c r="K602" s="2"/>
      <c r="L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D602" s="17"/>
      <c r="AF602" s="17"/>
      <c r="AG602" s="17"/>
      <c r="AH602" s="17"/>
    </row>
    <row r="603" spans="1:34" ht="15.75" customHeight="1" x14ac:dyDescent="0.25">
      <c r="A603" s="1"/>
      <c r="C603" s="3"/>
      <c r="D603" s="2"/>
      <c r="E603" s="2"/>
      <c r="F603" s="2"/>
      <c r="G603" s="2"/>
      <c r="H603" s="2"/>
      <c r="I603" s="17"/>
      <c r="J603" s="2"/>
      <c r="K603" s="2"/>
      <c r="L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D603" s="17"/>
      <c r="AF603" s="17"/>
      <c r="AG603" s="17"/>
      <c r="AH603" s="17"/>
    </row>
    <row r="604" spans="1:34" ht="15.75" customHeight="1" x14ac:dyDescent="0.25">
      <c r="A604" s="1"/>
      <c r="C604" s="3"/>
      <c r="D604" s="2"/>
      <c r="E604" s="2"/>
      <c r="F604" s="2"/>
      <c r="G604" s="2"/>
      <c r="H604" s="2"/>
      <c r="I604" s="17"/>
      <c r="J604" s="2"/>
      <c r="K604" s="2"/>
      <c r="L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D604" s="17"/>
      <c r="AF604" s="17"/>
      <c r="AG604" s="17"/>
      <c r="AH604" s="17"/>
    </row>
    <row r="605" spans="1:34" ht="15.75" customHeight="1" x14ac:dyDescent="0.25">
      <c r="A605" s="1"/>
      <c r="C605" s="3"/>
      <c r="D605" s="2"/>
      <c r="E605" s="2"/>
      <c r="F605" s="2"/>
      <c r="G605" s="2"/>
      <c r="H605" s="2"/>
      <c r="I605" s="17"/>
      <c r="J605" s="2"/>
      <c r="K605" s="2"/>
      <c r="L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D605" s="17"/>
      <c r="AF605" s="17"/>
      <c r="AG605" s="17"/>
      <c r="AH605" s="17"/>
    </row>
    <row r="606" spans="1:34" ht="15.75" customHeight="1" x14ac:dyDescent="0.25">
      <c r="A606" s="1"/>
      <c r="C606" s="3"/>
      <c r="D606" s="2"/>
      <c r="E606" s="2"/>
      <c r="F606" s="2"/>
      <c r="G606" s="2"/>
      <c r="H606" s="2"/>
      <c r="I606" s="17"/>
      <c r="J606" s="2"/>
      <c r="K606" s="2"/>
      <c r="L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D606" s="17"/>
      <c r="AF606" s="17"/>
      <c r="AG606" s="17"/>
      <c r="AH606" s="17"/>
    </row>
    <row r="607" spans="1:34" ht="15.75" customHeight="1" x14ac:dyDescent="0.25">
      <c r="A607" s="1"/>
      <c r="C607" s="3"/>
      <c r="D607" s="2"/>
      <c r="E607" s="2"/>
      <c r="F607" s="2"/>
      <c r="G607" s="2"/>
      <c r="H607" s="2"/>
      <c r="I607" s="17"/>
      <c r="J607" s="2"/>
      <c r="K607" s="2"/>
      <c r="L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D607" s="17"/>
      <c r="AF607" s="17"/>
      <c r="AG607" s="17"/>
      <c r="AH607" s="17"/>
    </row>
    <row r="608" spans="1:34" ht="15.75" customHeight="1" x14ac:dyDescent="0.25">
      <c r="A608" s="1"/>
      <c r="C608" s="3"/>
      <c r="D608" s="2"/>
      <c r="E608" s="2"/>
      <c r="F608" s="2"/>
      <c r="G608" s="2"/>
      <c r="H608" s="2"/>
      <c r="I608" s="17"/>
      <c r="J608" s="2"/>
      <c r="K608" s="2"/>
      <c r="L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D608" s="17"/>
      <c r="AF608" s="17"/>
      <c r="AG608" s="17"/>
      <c r="AH608" s="17"/>
    </row>
    <row r="609" spans="1:34" ht="15.75" customHeight="1" x14ac:dyDescent="0.25">
      <c r="A609" s="1"/>
      <c r="C609" s="3"/>
      <c r="D609" s="2"/>
      <c r="E609" s="2"/>
      <c r="F609" s="2"/>
      <c r="G609" s="2"/>
      <c r="H609" s="2"/>
      <c r="I609" s="17"/>
      <c r="J609" s="2"/>
      <c r="K609" s="2"/>
      <c r="L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D609" s="17"/>
      <c r="AF609" s="17"/>
      <c r="AG609" s="17"/>
      <c r="AH609" s="17"/>
    </row>
    <row r="610" spans="1:34" ht="15.75" customHeight="1" x14ac:dyDescent="0.25">
      <c r="A610" s="1"/>
      <c r="C610" s="3"/>
      <c r="D610" s="2"/>
      <c r="E610" s="2"/>
      <c r="F610" s="2"/>
      <c r="G610" s="2"/>
      <c r="H610" s="2"/>
      <c r="I610" s="17"/>
      <c r="J610" s="2"/>
      <c r="K610" s="2"/>
      <c r="L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D610" s="17"/>
      <c r="AF610" s="17"/>
      <c r="AG610" s="17"/>
      <c r="AH610" s="17"/>
    </row>
    <row r="611" spans="1:34" ht="15.75" customHeight="1" x14ac:dyDescent="0.25">
      <c r="A611" s="1"/>
      <c r="C611" s="3"/>
      <c r="D611" s="2"/>
      <c r="E611" s="2"/>
      <c r="F611" s="2"/>
      <c r="G611" s="2"/>
      <c r="H611" s="2"/>
      <c r="I611" s="17"/>
      <c r="J611" s="2"/>
      <c r="K611" s="2"/>
      <c r="L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D611" s="17"/>
      <c r="AF611" s="17"/>
      <c r="AG611" s="17"/>
      <c r="AH611" s="17"/>
    </row>
    <row r="612" spans="1:34" ht="15.75" customHeight="1" x14ac:dyDescent="0.25">
      <c r="A612" s="1"/>
      <c r="C612" s="3"/>
      <c r="D612" s="2"/>
      <c r="E612" s="2"/>
      <c r="F612" s="2"/>
      <c r="G612" s="2"/>
      <c r="H612" s="2"/>
      <c r="I612" s="17"/>
      <c r="J612" s="2"/>
      <c r="K612" s="2"/>
      <c r="L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D612" s="17"/>
      <c r="AF612" s="17"/>
      <c r="AG612" s="17"/>
      <c r="AH612" s="17"/>
    </row>
    <row r="613" spans="1:34" ht="15.75" customHeight="1" x14ac:dyDescent="0.25">
      <c r="A613" s="1"/>
      <c r="C613" s="3"/>
      <c r="D613" s="2"/>
      <c r="E613" s="2"/>
      <c r="F613" s="2"/>
      <c r="G613" s="2"/>
      <c r="H613" s="2"/>
      <c r="I613" s="17"/>
      <c r="J613" s="2"/>
      <c r="K613" s="2"/>
      <c r="L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D613" s="17"/>
      <c r="AF613" s="17"/>
      <c r="AG613" s="17"/>
      <c r="AH613" s="17"/>
    </row>
    <row r="614" spans="1:34" ht="15.75" customHeight="1" x14ac:dyDescent="0.25">
      <c r="A614" s="1"/>
      <c r="C614" s="3"/>
      <c r="D614" s="2"/>
      <c r="E614" s="2"/>
      <c r="F614" s="2"/>
      <c r="G614" s="2"/>
      <c r="H614" s="2"/>
      <c r="I614" s="17"/>
      <c r="J614" s="2"/>
      <c r="K614" s="2"/>
      <c r="L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D614" s="17"/>
      <c r="AF614" s="17"/>
      <c r="AG614" s="17"/>
      <c r="AH614" s="17"/>
    </row>
    <row r="615" spans="1:34" ht="15.75" customHeight="1" x14ac:dyDescent="0.25">
      <c r="A615" s="1"/>
      <c r="C615" s="3"/>
      <c r="D615" s="2"/>
      <c r="E615" s="2"/>
      <c r="F615" s="2"/>
      <c r="G615" s="2"/>
      <c r="H615" s="2"/>
      <c r="I615" s="17"/>
      <c r="J615" s="2"/>
      <c r="K615" s="2"/>
      <c r="L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D615" s="17"/>
      <c r="AF615" s="17"/>
      <c r="AG615" s="17"/>
      <c r="AH615" s="17"/>
    </row>
    <row r="616" spans="1:34" ht="15.75" customHeight="1" x14ac:dyDescent="0.25">
      <c r="A616" s="1"/>
      <c r="C616" s="3"/>
      <c r="D616" s="2"/>
      <c r="E616" s="2"/>
      <c r="F616" s="2"/>
      <c r="G616" s="2"/>
      <c r="H616" s="2"/>
      <c r="I616" s="17"/>
      <c r="J616" s="2"/>
      <c r="K616" s="2"/>
      <c r="L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D616" s="17"/>
      <c r="AF616" s="17"/>
      <c r="AG616" s="17"/>
      <c r="AH616" s="17"/>
    </row>
    <row r="617" spans="1:34" ht="15.75" customHeight="1" x14ac:dyDescent="0.25">
      <c r="A617" s="1"/>
      <c r="C617" s="3"/>
      <c r="D617" s="2"/>
      <c r="E617" s="2"/>
      <c r="F617" s="2"/>
      <c r="G617" s="2"/>
      <c r="H617" s="2"/>
      <c r="I617" s="17"/>
      <c r="J617" s="2"/>
      <c r="K617" s="2"/>
      <c r="L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D617" s="17"/>
      <c r="AF617" s="17"/>
      <c r="AG617" s="17"/>
      <c r="AH617" s="17"/>
    </row>
    <row r="618" spans="1:34" ht="15.75" customHeight="1" x14ac:dyDescent="0.25">
      <c r="A618" s="1"/>
      <c r="C618" s="3"/>
      <c r="D618" s="2"/>
      <c r="E618" s="2"/>
      <c r="F618" s="2"/>
      <c r="G618" s="2"/>
      <c r="H618" s="2"/>
      <c r="I618" s="17"/>
      <c r="J618" s="2"/>
      <c r="K618" s="2"/>
      <c r="L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D618" s="17"/>
      <c r="AF618" s="17"/>
      <c r="AG618" s="17"/>
      <c r="AH618" s="17"/>
    </row>
    <row r="619" spans="1:34" ht="15.75" customHeight="1" x14ac:dyDescent="0.25">
      <c r="A619" s="1"/>
      <c r="C619" s="3"/>
      <c r="D619" s="2"/>
      <c r="E619" s="2"/>
      <c r="F619" s="2"/>
      <c r="G619" s="2"/>
      <c r="H619" s="2"/>
      <c r="I619" s="17"/>
      <c r="J619" s="2"/>
      <c r="K619" s="2"/>
      <c r="L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D619" s="17"/>
      <c r="AF619" s="17"/>
      <c r="AG619" s="17"/>
      <c r="AH619" s="17"/>
    </row>
    <row r="620" spans="1:34" ht="15.75" customHeight="1" x14ac:dyDescent="0.25">
      <c r="A620" s="1"/>
      <c r="C620" s="3"/>
      <c r="D620" s="2"/>
      <c r="E620" s="2"/>
      <c r="F620" s="2"/>
      <c r="G620" s="2"/>
      <c r="H620" s="2"/>
      <c r="I620" s="17"/>
      <c r="J620" s="2"/>
      <c r="K620" s="2"/>
      <c r="L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D620" s="17"/>
      <c r="AF620" s="17"/>
      <c r="AG620" s="17"/>
      <c r="AH620" s="17"/>
    </row>
    <row r="621" spans="1:34" ht="15.75" customHeight="1" x14ac:dyDescent="0.25">
      <c r="A621" s="1"/>
      <c r="C621" s="3"/>
      <c r="D621" s="2"/>
      <c r="E621" s="2"/>
      <c r="F621" s="2"/>
      <c r="G621" s="2"/>
      <c r="H621" s="2"/>
      <c r="I621" s="17"/>
      <c r="J621" s="2"/>
      <c r="K621" s="2"/>
      <c r="L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D621" s="17"/>
      <c r="AF621" s="17"/>
      <c r="AG621" s="17"/>
      <c r="AH621" s="17"/>
    </row>
    <row r="622" spans="1:34" ht="15.75" customHeight="1" x14ac:dyDescent="0.25">
      <c r="A622" s="1"/>
      <c r="C622" s="3"/>
      <c r="D622" s="2"/>
      <c r="E622" s="2"/>
      <c r="F622" s="2"/>
      <c r="G622" s="2"/>
      <c r="H622" s="2"/>
      <c r="I622" s="17"/>
      <c r="J622" s="2"/>
      <c r="K622" s="2"/>
      <c r="L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D622" s="17"/>
      <c r="AF622" s="17"/>
      <c r="AG622" s="17"/>
      <c r="AH622" s="17"/>
    </row>
    <row r="623" spans="1:34" ht="15.75" customHeight="1" x14ac:dyDescent="0.25">
      <c r="A623" s="1"/>
      <c r="C623" s="3"/>
      <c r="D623" s="2"/>
      <c r="E623" s="2"/>
      <c r="F623" s="2"/>
      <c r="G623" s="2"/>
      <c r="H623" s="2"/>
      <c r="I623" s="17"/>
      <c r="J623" s="2"/>
      <c r="K623" s="2"/>
      <c r="L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D623" s="17"/>
      <c r="AF623" s="17"/>
      <c r="AG623" s="17"/>
      <c r="AH623" s="17"/>
    </row>
    <row r="624" spans="1:34" ht="15.75" customHeight="1" x14ac:dyDescent="0.25">
      <c r="A624" s="1"/>
      <c r="C624" s="3"/>
      <c r="D624" s="2"/>
      <c r="E624" s="2"/>
      <c r="F624" s="2"/>
      <c r="G624" s="2"/>
      <c r="H624" s="2"/>
      <c r="I624" s="17"/>
      <c r="J624" s="2"/>
      <c r="K624" s="2"/>
      <c r="L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D624" s="17"/>
      <c r="AF624" s="17"/>
      <c r="AG624" s="17"/>
      <c r="AH624" s="17"/>
    </row>
    <row r="625" spans="1:34" ht="15.75" customHeight="1" x14ac:dyDescent="0.25">
      <c r="A625" s="1"/>
      <c r="C625" s="3"/>
      <c r="D625" s="2"/>
      <c r="E625" s="2"/>
      <c r="F625" s="2"/>
      <c r="G625" s="2"/>
      <c r="H625" s="2"/>
      <c r="I625" s="17"/>
      <c r="J625" s="2"/>
      <c r="K625" s="2"/>
      <c r="L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D625" s="17"/>
      <c r="AF625" s="17"/>
      <c r="AG625" s="17"/>
      <c r="AH625" s="17"/>
    </row>
    <row r="626" spans="1:34" ht="15.75" customHeight="1" x14ac:dyDescent="0.25">
      <c r="A626" s="1"/>
      <c r="C626" s="3"/>
      <c r="D626" s="2"/>
      <c r="E626" s="2"/>
      <c r="F626" s="2"/>
      <c r="G626" s="2"/>
      <c r="H626" s="2"/>
      <c r="I626" s="17"/>
      <c r="J626" s="2"/>
      <c r="K626" s="2"/>
      <c r="L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D626" s="17"/>
      <c r="AF626" s="17"/>
      <c r="AG626" s="17"/>
      <c r="AH626" s="17"/>
    </row>
    <row r="627" spans="1:34" ht="15.75" customHeight="1" x14ac:dyDescent="0.25">
      <c r="A627" s="1"/>
      <c r="C627" s="3"/>
      <c r="D627" s="2"/>
      <c r="E627" s="2"/>
      <c r="F627" s="2"/>
      <c r="G627" s="2"/>
      <c r="H627" s="2"/>
      <c r="I627" s="17"/>
      <c r="J627" s="2"/>
      <c r="K627" s="2"/>
      <c r="L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D627" s="17"/>
      <c r="AF627" s="17"/>
      <c r="AG627" s="17"/>
      <c r="AH627" s="17"/>
    </row>
    <row r="628" spans="1:34" ht="15.75" customHeight="1" x14ac:dyDescent="0.25">
      <c r="A628" s="1"/>
      <c r="C628" s="3"/>
      <c r="D628" s="2"/>
      <c r="E628" s="2"/>
      <c r="F628" s="2"/>
      <c r="G628" s="2"/>
      <c r="H628" s="2"/>
      <c r="I628" s="17"/>
      <c r="J628" s="2"/>
      <c r="K628" s="2"/>
      <c r="L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D628" s="17"/>
      <c r="AF628" s="17"/>
      <c r="AG628" s="17"/>
      <c r="AH628" s="17"/>
    </row>
    <row r="629" spans="1:34" ht="15.75" customHeight="1" x14ac:dyDescent="0.25">
      <c r="A629" s="1"/>
      <c r="C629" s="3"/>
      <c r="D629" s="2"/>
      <c r="E629" s="2"/>
      <c r="F629" s="2"/>
      <c r="G629" s="2"/>
      <c r="H629" s="2"/>
      <c r="I629" s="17"/>
      <c r="J629" s="2"/>
      <c r="K629" s="2"/>
      <c r="L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D629" s="17"/>
      <c r="AF629" s="17"/>
      <c r="AG629" s="17"/>
      <c r="AH629" s="17"/>
    </row>
    <row r="630" spans="1:34" ht="15.75" customHeight="1" x14ac:dyDescent="0.25">
      <c r="A630" s="1"/>
      <c r="C630" s="3"/>
      <c r="D630" s="2"/>
      <c r="E630" s="2"/>
      <c r="F630" s="2"/>
      <c r="G630" s="2"/>
      <c r="H630" s="2"/>
      <c r="I630" s="17"/>
      <c r="J630" s="2"/>
      <c r="K630" s="2"/>
      <c r="L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D630" s="17"/>
      <c r="AF630" s="17"/>
      <c r="AG630" s="17"/>
      <c r="AH630" s="17"/>
    </row>
    <row r="631" spans="1:34" ht="15.75" customHeight="1" x14ac:dyDescent="0.25">
      <c r="A631" s="1"/>
      <c r="C631" s="3"/>
      <c r="D631" s="2"/>
      <c r="E631" s="2"/>
      <c r="F631" s="2"/>
      <c r="G631" s="2"/>
      <c r="H631" s="2"/>
      <c r="I631" s="17"/>
      <c r="J631" s="2"/>
      <c r="K631" s="2"/>
      <c r="L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D631" s="17"/>
      <c r="AF631" s="17"/>
      <c r="AG631" s="17"/>
      <c r="AH631" s="17"/>
    </row>
    <row r="632" spans="1:34" ht="15.75" customHeight="1" x14ac:dyDescent="0.25">
      <c r="A632" s="1"/>
      <c r="C632" s="3"/>
      <c r="D632" s="2"/>
      <c r="E632" s="2"/>
      <c r="F632" s="2"/>
      <c r="G632" s="2"/>
      <c r="H632" s="2"/>
      <c r="I632" s="17"/>
      <c r="J632" s="2"/>
      <c r="K632" s="2"/>
      <c r="L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D632" s="17"/>
      <c r="AF632" s="17"/>
      <c r="AG632" s="17"/>
      <c r="AH632" s="17"/>
    </row>
    <row r="633" spans="1:34" ht="15.75" customHeight="1" x14ac:dyDescent="0.25">
      <c r="A633" s="1"/>
      <c r="C633" s="3"/>
      <c r="D633" s="2"/>
      <c r="E633" s="2"/>
      <c r="F633" s="2"/>
      <c r="G633" s="2"/>
      <c r="H633" s="2"/>
      <c r="I633" s="17"/>
      <c r="J633" s="2"/>
      <c r="K633" s="2"/>
      <c r="L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D633" s="17"/>
      <c r="AF633" s="17"/>
      <c r="AG633" s="17"/>
      <c r="AH633" s="17"/>
    </row>
    <row r="634" spans="1:34" ht="15.75" customHeight="1" x14ac:dyDescent="0.25">
      <c r="A634" s="1"/>
      <c r="C634" s="3"/>
      <c r="D634" s="2"/>
      <c r="E634" s="2"/>
      <c r="F634" s="2"/>
      <c r="G634" s="2"/>
      <c r="H634" s="2"/>
      <c r="I634" s="17"/>
      <c r="J634" s="2"/>
      <c r="K634" s="2"/>
      <c r="L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D634" s="17"/>
      <c r="AF634" s="17"/>
      <c r="AG634" s="17"/>
      <c r="AH634" s="17"/>
    </row>
    <row r="635" spans="1:34" ht="15.75" customHeight="1" x14ac:dyDescent="0.25">
      <c r="A635" s="1"/>
      <c r="C635" s="3"/>
      <c r="D635" s="2"/>
      <c r="E635" s="2"/>
      <c r="F635" s="2"/>
      <c r="G635" s="2"/>
      <c r="H635" s="2"/>
      <c r="I635" s="17"/>
      <c r="J635" s="2"/>
      <c r="K635" s="2"/>
      <c r="L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D635" s="17"/>
      <c r="AF635" s="17"/>
      <c r="AG635" s="17"/>
      <c r="AH635" s="17"/>
    </row>
    <row r="636" spans="1:34" ht="15.75" customHeight="1" x14ac:dyDescent="0.25">
      <c r="A636" s="1"/>
      <c r="C636" s="3"/>
      <c r="D636" s="2"/>
      <c r="E636" s="2"/>
      <c r="F636" s="2"/>
      <c r="G636" s="2"/>
      <c r="H636" s="2"/>
      <c r="I636" s="17"/>
      <c r="J636" s="2"/>
      <c r="K636" s="2"/>
      <c r="L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D636" s="17"/>
      <c r="AF636" s="17"/>
      <c r="AG636" s="17"/>
      <c r="AH636" s="17"/>
    </row>
    <row r="637" spans="1:34" ht="15.75" customHeight="1" x14ac:dyDescent="0.25">
      <c r="A637" s="1"/>
      <c r="C637" s="3"/>
      <c r="D637" s="2"/>
      <c r="E637" s="2"/>
      <c r="F637" s="2"/>
      <c r="G637" s="2"/>
      <c r="H637" s="2"/>
      <c r="I637" s="17"/>
      <c r="J637" s="2"/>
      <c r="K637" s="2"/>
      <c r="L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D637" s="17"/>
      <c r="AF637" s="17"/>
      <c r="AG637" s="17"/>
      <c r="AH637" s="17"/>
    </row>
    <row r="638" spans="1:34" ht="15.75" customHeight="1" x14ac:dyDescent="0.25">
      <c r="A638" s="1"/>
      <c r="C638" s="3"/>
      <c r="D638" s="2"/>
      <c r="E638" s="2"/>
      <c r="F638" s="2"/>
      <c r="G638" s="2"/>
      <c r="H638" s="2"/>
      <c r="I638" s="17"/>
      <c r="J638" s="2"/>
      <c r="K638" s="2"/>
      <c r="L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D638" s="17"/>
      <c r="AF638" s="17"/>
      <c r="AG638" s="17"/>
      <c r="AH638" s="17"/>
    </row>
    <row r="639" spans="1:34" ht="15.75" customHeight="1" x14ac:dyDescent="0.25">
      <c r="A639" s="1"/>
      <c r="C639" s="3"/>
      <c r="D639" s="2"/>
      <c r="E639" s="2"/>
      <c r="F639" s="2"/>
      <c r="G639" s="2"/>
      <c r="H639" s="2"/>
      <c r="I639" s="17"/>
      <c r="J639" s="2"/>
      <c r="K639" s="2"/>
      <c r="L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D639" s="17"/>
      <c r="AF639" s="17"/>
      <c r="AG639" s="17"/>
      <c r="AH639" s="17"/>
    </row>
    <row r="640" spans="1:34" ht="15.75" customHeight="1" x14ac:dyDescent="0.25">
      <c r="A640" s="1"/>
      <c r="C640" s="3"/>
      <c r="D640" s="2"/>
      <c r="E640" s="2"/>
      <c r="F640" s="2"/>
      <c r="G640" s="2"/>
      <c r="H640" s="2"/>
      <c r="I640" s="17"/>
      <c r="J640" s="2"/>
      <c r="K640" s="2"/>
      <c r="L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D640" s="17"/>
      <c r="AF640" s="17"/>
      <c r="AG640" s="17"/>
      <c r="AH640" s="17"/>
    </row>
    <row r="641" spans="1:34" ht="15.75" customHeight="1" x14ac:dyDescent="0.25">
      <c r="A641" s="1"/>
      <c r="C641" s="3"/>
      <c r="D641" s="2"/>
      <c r="E641" s="2"/>
      <c r="F641" s="2"/>
      <c r="G641" s="2"/>
      <c r="H641" s="2"/>
      <c r="I641" s="17"/>
      <c r="J641" s="2"/>
      <c r="K641" s="2"/>
      <c r="L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D641" s="17"/>
      <c r="AF641" s="17"/>
      <c r="AG641" s="17"/>
      <c r="AH641" s="17"/>
    </row>
    <row r="642" spans="1:34" ht="15.75" customHeight="1" x14ac:dyDescent="0.25">
      <c r="A642" s="1"/>
      <c r="C642" s="3"/>
      <c r="D642" s="2"/>
      <c r="E642" s="2"/>
      <c r="F642" s="2"/>
      <c r="G642" s="2"/>
      <c r="H642" s="2"/>
      <c r="I642" s="17"/>
      <c r="J642" s="2"/>
      <c r="K642" s="2"/>
      <c r="L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D642" s="17"/>
      <c r="AF642" s="17"/>
      <c r="AG642" s="17"/>
      <c r="AH642" s="17"/>
    </row>
    <row r="643" spans="1:34" ht="15.75" customHeight="1" x14ac:dyDescent="0.25">
      <c r="A643" s="1"/>
      <c r="C643" s="3"/>
      <c r="D643" s="2"/>
      <c r="E643" s="2"/>
      <c r="F643" s="2"/>
      <c r="G643" s="2"/>
      <c r="H643" s="2"/>
      <c r="I643" s="17"/>
      <c r="J643" s="2"/>
      <c r="K643" s="2"/>
      <c r="L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D643" s="17"/>
      <c r="AF643" s="17"/>
      <c r="AG643" s="17"/>
      <c r="AH643" s="17"/>
    </row>
    <row r="644" spans="1:34" ht="15.75" customHeight="1" x14ac:dyDescent="0.25">
      <c r="A644" s="1"/>
      <c r="C644" s="3"/>
      <c r="D644" s="2"/>
      <c r="E644" s="2"/>
      <c r="F644" s="2"/>
      <c r="G644" s="2"/>
      <c r="H644" s="2"/>
      <c r="I644" s="17"/>
      <c r="J644" s="2"/>
      <c r="K644" s="2"/>
      <c r="L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D644" s="17"/>
      <c r="AF644" s="17"/>
      <c r="AG644" s="17"/>
      <c r="AH644" s="17"/>
    </row>
    <row r="645" spans="1:34" ht="15.75" customHeight="1" x14ac:dyDescent="0.25">
      <c r="A645" s="1"/>
      <c r="C645" s="3"/>
      <c r="D645" s="2"/>
      <c r="E645" s="2"/>
      <c r="F645" s="2"/>
      <c r="G645" s="2"/>
      <c r="H645" s="2"/>
      <c r="I645" s="17"/>
      <c r="J645" s="2"/>
      <c r="K645" s="2"/>
      <c r="L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D645" s="17"/>
      <c r="AF645" s="17"/>
      <c r="AG645" s="17"/>
      <c r="AH645" s="17"/>
    </row>
    <row r="646" spans="1:34" ht="15.75" customHeight="1" x14ac:dyDescent="0.25">
      <c r="A646" s="1"/>
      <c r="C646" s="3"/>
      <c r="D646" s="2"/>
      <c r="E646" s="2"/>
      <c r="F646" s="2"/>
      <c r="G646" s="2"/>
      <c r="H646" s="2"/>
      <c r="I646" s="17"/>
      <c r="J646" s="2"/>
      <c r="K646" s="2"/>
      <c r="L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D646" s="17"/>
      <c r="AF646" s="17"/>
      <c r="AG646" s="17"/>
      <c r="AH646" s="17"/>
    </row>
    <row r="647" spans="1:34" ht="15.75" customHeight="1" x14ac:dyDescent="0.25">
      <c r="A647" s="1"/>
      <c r="C647" s="3"/>
      <c r="D647" s="2"/>
      <c r="E647" s="2"/>
      <c r="F647" s="2"/>
      <c r="G647" s="2"/>
      <c r="H647" s="2"/>
      <c r="I647" s="17"/>
      <c r="J647" s="2"/>
      <c r="K647" s="2"/>
      <c r="L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D647" s="17"/>
      <c r="AF647" s="17"/>
      <c r="AG647" s="17"/>
      <c r="AH647" s="17"/>
    </row>
    <row r="648" spans="1:34" ht="15.75" customHeight="1" x14ac:dyDescent="0.25">
      <c r="A648" s="1"/>
      <c r="C648" s="3"/>
      <c r="D648" s="2"/>
      <c r="E648" s="2"/>
      <c r="F648" s="2"/>
      <c r="G648" s="2"/>
      <c r="H648" s="2"/>
      <c r="I648" s="17"/>
      <c r="J648" s="2"/>
      <c r="K648" s="2"/>
      <c r="L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D648" s="17"/>
      <c r="AF648" s="17"/>
      <c r="AG648" s="17"/>
      <c r="AH648" s="17"/>
    </row>
    <row r="649" spans="1:34" ht="15.75" customHeight="1" x14ac:dyDescent="0.25">
      <c r="A649" s="1"/>
      <c r="C649" s="3"/>
      <c r="D649" s="2"/>
      <c r="E649" s="2"/>
      <c r="F649" s="2"/>
      <c r="G649" s="2"/>
      <c r="H649" s="2"/>
      <c r="I649" s="17"/>
      <c r="J649" s="2"/>
      <c r="K649" s="2"/>
      <c r="L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D649" s="17"/>
      <c r="AF649" s="17"/>
      <c r="AG649" s="17"/>
      <c r="AH649" s="17"/>
    </row>
    <row r="650" spans="1:34" ht="15.75" customHeight="1" x14ac:dyDescent="0.25">
      <c r="A650" s="1"/>
      <c r="C650" s="3"/>
      <c r="D650" s="2"/>
      <c r="E650" s="2"/>
      <c r="F650" s="2"/>
      <c r="G650" s="2"/>
      <c r="H650" s="2"/>
      <c r="I650" s="17"/>
      <c r="J650" s="2"/>
      <c r="K650" s="2"/>
      <c r="L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D650" s="17"/>
      <c r="AF650" s="17"/>
      <c r="AG650" s="17"/>
      <c r="AH650" s="17"/>
    </row>
    <row r="651" spans="1:34" ht="15.75" customHeight="1" x14ac:dyDescent="0.25">
      <c r="A651" s="1"/>
      <c r="C651" s="3"/>
      <c r="D651" s="2"/>
      <c r="E651" s="2"/>
      <c r="F651" s="2"/>
      <c r="G651" s="2"/>
      <c r="H651" s="2"/>
      <c r="I651" s="17"/>
      <c r="J651" s="2"/>
      <c r="K651" s="2"/>
      <c r="L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D651" s="17"/>
      <c r="AF651" s="17"/>
      <c r="AG651" s="17"/>
      <c r="AH651" s="17"/>
    </row>
    <row r="652" spans="1:34" ht="15.75" customHeight="1" x14ac:dyDescent="0.25">
      <c r="A652" s="1"/>
      <c r="C652" s="3"/>
      <c r="D652" s="2"/>
      <c r="E652" s="2"/>
      <c r="F652" s="2"/>
      <c r="G652" s="2"/>
      <c r="H652" s="2"/>
      <c r="I652" s="17"/>
      <c r="J652" s="2"/>
      <c r="K652" s="2"/>
      <c r="L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D652" s="17"/>
      <c r="AF652" s="17"/>
      <c r="AG652" s="17"/>
      <c r="AH652" s="17"/>
    </row>
    <row r="653" spans="1:34" ht="15.75" customHeight="1" x14ac:dyDescent="0.25">
      <c r="A653" s="1"/>
      <c r="C653" s="3"/>
      <c r="D653" s="2"/>
      <c r="E653" s="2"/>
      <c r="F653" s="2"/>
      <c r="G653" s="2"/>
      <c r="H653" s="2"/>
      <c r="I653" s="17"/>
      <c r="J653" s="2"/>
      <c r="K653" s="2"/>
      <c r="L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D653" s="17"/>
      <c r="AF653" s="17"/>
      <c r="AG653" s="17"/>
      <c r="AH653" s="17"/>
    </row>
    <row r="654" spans="1:34" ht="15.75" customHeight="1" x14ac:dyDescent="0.25">
      <c r="A654" s="1"/>
      <c r="C654" s="3"/>
      <c r="D654" s="2"/>
      <c r="E654" s="2"/>
      <c r="F654" s="2"/>
      <c r="G654" s="2"/>
      <c r="H654" s="2"/>
      <c r="I654" s="17"/>
      <c r="J654" s="2"/>
      <c r="K654" s="2"/>
      <c r="L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D654" s="17"/>
      <c r="AF654" s="17"/>
      <c r="AG654" s="17"/>
      <c r="AH654" s="17"/>
    </row>
    <row r="655" spans="1:34" ht="15.75" customHeight="1" x14ac:dyDescent="0.25">
      <c r="A655" s="1"/>
      <c r="C655" s="3"/>
      <c r="D655" s="2"/>
      <c r="E655" s="2"/>
      <c r="F655" s="2"/>
      <c r="G655" s="2"/>
      <c r="H655" s="2"/>
      <c r="I655" s="17"/>
      <c r="J655" s="2"/>
      <c r="K655" s="2"/>
      <c r="L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D655" s="17"/>
      <c r="AF655" s="17"/>
      <c r="AG655" s="17"/>
      <c r="AH655" s="17"/>
    </row>
    <row r="656" spans="1:34" ht="15.75" customHeight="1" x14ac:dyDescent="0.25">
      <c r="A656" s="1"/>
      <c r="C656" s="3"/>
      <c r="D656" s="2"/>
      <c r="E656" s="2"/>
      <c r="F656" s="2"/>
      <c r="G656" s="2"/>
      <c r="H656" s="2"/>
      <c r="I656" s="17"/>
      <c r="J656" s="2"/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D656" s="17"/>
      <c r="AF656" s="17"/>
      <c r="AG656" s="17"/>
      <c r="AH656" s="17"/>
    </row>
    <row r="657" spans="1:34" ht="15.75" customHeight="1" x14ac:dyDescent="0.25">
      <c r="A657" s="1"/>
      <c r="C657" s="3"/>
      <c r="D657" s="2"/>
      <c r="E657" s="2"/>
      <c r="F657" s="2"/>
      <c r="G657" s="2"/>
      <c r="H657" s="2"/>
      <c r="I657" s="17"/>
      <c r="J657" s="2"/>
      <c r="K657" s="2"/>
      <c r="L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D657" s="17"/>
      <c r="AF657" s="17"/>
      <c r="AG657" s="17"/>
      <c r="AH657" s="17"/>
    </row>
    <row r="658" spans="1:34" ht="15.75" customHeight="1" x14ac:dyDescent="0.25">
      <c r="A658" s="1"/>
      <c r="C658" s="3"/>
      <c r="D658" s="2"/>
      <c r="E658" s="2"/>
      <c r="F658" s="2"/>
      <c r="G658" s="2"/>
      <c r="H658" s="2"/>
      <c r="I658" s="17"/>
      <c r="J658" s="2"/>
      <c r="K658" s="2"/>
      <c r="L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D658" s="17"/>
      <c r="AF658" s="17"/>
      <c r="AG658" s="17"/>
      <c r="AH658" s="17"/>
    </row>
    <row r="659" spans="1:34" ht="15.75" customHeight="1" x14ac:dyDescent="0.25">
      <c r="A659" s="1"/>
      <c r="C659" s="3"/>
      <c r="D659" s="2"/>
      <c r="E659" s="2"/>
      <c r="F659" s="2"/>
      <c r="G659" s="2"/>
      <c r="H659" s="2"/>
      <c r="I659" s="17"/>
      <c r="J659" s="2"/>
      <c r="K659" s="2"/>
      <c r="L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D659" s="17"/>
      <c r="AF659" s="17"/>
      <c r="AG659" s="17"/>
      <c r="AH659" s="17"/>
    </row>
    <row r="660" spans="1:34" ht="15.75" customHeight="1" x14ac:dyDescent="0.25">
      <c r="A660" s="1"/>
      <c r="C660" s="3"/>
      <c r="D660" s="2"/>
      <c r="E660" s="2"/>
      <c r="F660" s="2"/>
      <c r="G660" s="2"/>
      <c r="H660" s="2"/>
      <c r="I660" s="17"/>
      <c r="J660" s="2"/>
      <c r="K660" s="2"/>
      <c r="L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D660" s="17"/>
      <c r="AF660" s="17"/>
      <c r="AG660" s="17"/>
      <c r="AH660" s="17"/>
    </row>
    <row r="661" spans="1:34" ht="15.75" customHeight="1" x14ac:dyDescent="0.25">
      <c r="A661" s="1"/>
      <c r="C661" s="3"/>
      <c r="D661" s="2"/>
      <c r="E661" s="2"/>
      <c r="F661" s="2"/>
      <c r="G661" s="2"/>
      <c r="H661" s="2"/>
      <c r="I661" s="17"/>
      <c r="J661" s="2"/>
      <c r="K661" s="2"/>
      <c r="L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D661" s="17"/>
      <c r="AF661" s="17"/>
      <c r="AG661" s="17"/>
      <c r="AH661" s="17"/>
    </row>
    <row r="662" spans="1:34" ht="15.75" customHeight="1" x14ac:dyDescent="0.25">
      <c r="A662" s="1"/>
      <c r="C662" s="3"/>
      <c r="D662" s="2"/>
      <c r="E662" s="2"/>
      <c r="F662" s="2"/>
      <c r="G662" s="2"/>
      <c r="H662" s="2"/>
      <c r="I662" s="17"/>
      <c r="J662" s="2"/>
      <c r="K662" s="2"/>
      <c r="L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D662" s="17"/>
      <c r="AF662" s="17"/>
      <c r="AG662" s="17"/>
      <c r="AH662" s="17"/>
    </row>
    <row r="663" spans="1:34" ht="15.75" customHeight="1" x14ac:dyDescent="0.25">
      <c r="A663" s="1"/>
      <c r="C663" s="3"/>
      <c r="D663" s="2"/>
      <c r="E663" s="2"/>
      <c r="F663" s="2"/>
      <c r="G663" s="2"/>
      <c r="H663" s="2"/>
      <c r="I663" s="17"/>
      <c r="J663" s="2"/>
      <c r="K663" s="2"/>
      <c r="L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D663" s="17"/>
      <c r="AF663" s="17"/>
      <c r="AG663" s="17"/>
      <c r="AH663" s="17"/>
    </row>
    <row r="664" spans="1:34" ht="15.75" customHeight="1" x14ac:dyDescent="0.25">
      <c r="A664" s="1"/>
      <c r="C664" s="3"/>
      <c r="D664" s="2"/>
      <c r="E664" s="2"/>
      <c r="F664" s="2"/>
      <c r="G664" s="2"/>
      <c r="H664" s="2"/>
      <c r="I664" s="17"/>
      <c r="J664" s="2"/>
      <c r="K664" s="2"/>
      <c r="L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D664" s="17"/>
      <c r="AF664" s="17"/>
      <c r="AG664" s="17"/>
      <c r="AH664" s="17"/>
    </row>
    <row r="665" spans="1:34" ht="15.75" customHeight="1" x14ac:dyDescent="0.25">
      <c r="A665" s="1"/>
      <c r="C665" s="3"/>
      <c r="D665" s="2"/>
      <c r="E665" s="2"/>
      <c r="F665" s="2"/>
      <c r="G665" s="2"/>
      <c r="H665" s="2"/>
      <c r="I665" s="17"/>
      <c r="J665" s="2"/>
      <c r="K665" s="2"/>
      <c r="L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D665" s="17"/>
      <c r="AF665" s="17"/>
      <c r="AG665" s="17"/>
      <c r="AH665" s="17"/>
    </row>
    <row r="666" spans="1:34" ht="15.75" customHeight="1" x14ac:dyDescent="0.25">
      <c r="A666" s="1"/>
      <c r="C666" s="3"/>
      <c r="D666" s="2"/>
      <c r="E666" s="2"/>
      <c r="F666" s="2"/>
      <c r="G666" s="2"/>
      <c r="H666" s="2"/>
      <c r="I666" s="17"/>
      <c r="J666" s="2"/>
      <c r="K666" s="2"/>
      <c r="L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D666" s="17"/>
      <c r="AF666" s="17"/>
      <c r="AG666" s="17"/>
      <c r="AH666" s="17"/>
    </row>
    <row r="667" spans="1:34" ht="15.75" customHeight="1" x14ac:dyDescent="0.25">
      <c r="A667" s="1"/>
      <c r="C667" s="3"/>
      <c r="D667" s="2"/>
      <c r="E667" s="2"/>
      <c r="F667" s="2"/>
      <c r="G667" s="2"/>
      <c r="H667" s="2"/>
      <c r="I667" s="17"/>
      <c r="J667" s="2"/>
      <c r="K667" s="2"/>
      <c r="L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D667" s="17"/>
      <c r="AF667" s="17"/>
      <c r="AG667" s="17"/>
      <c r="AH667" s="17"/>
    </row>
    <row r="668" spans="1:34" ht="15.75" customHeight="1" x14ac:dyDescent="0.25">
      <c r="A668" s="1"/>
      <c r="C668" s="3"/>
      <c r="D668" s="2"/>
      <c r="E668" s="2"/>
      <c r="F668" s="2"/>
      <c r="G668" s="2"/>
      <c r="H668" s="2"/>
      <c r="I668" s="17"/>
      <c r="J668" s="2"/>
      <c r="K668" s="2"/>
      <c r="L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D668" s="17"/>
      <c r="AF668" s="17"/>
      <c r="AG668" s="17"/>
      <c r="AH668" s="17"/>
    </row>
    <row r="669" spans="1:34" ht="15.75" customHeight="1" x14ac:dyDescent="0.25">
      <c r="A669" s="1"/>
      <c r="C669" s="3"/>
      <c r="D669" s="2"/>
      <c r="E669" s="2"/>
      <c r="F669" s="2"/>
      <c r="G669" s="2"/>
      <c r="H669" s="2"/>
      <c r="I669" s="17"/>
      <c r="J669" s="2"/>
      <c r="K669" s="2"/>
      <c r="L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D669" s="17"/>
      <c r="AF669" s="17"/>
      <c r="AG669" s="17"/>
      <c r="AH669" s="17"/>
    </row>
    <row r="670" spans="1:34" ht="15.75" customHeight="1" x14ac:dyDescent="0.25">
      <c r="A670" s="1"/>
      <c r="C670" s="3"/>
      <c r="D670" s="2"/>
      <c r="E670" s="2"/>
      <c r="F670" s="2"/>
      <c r="G670" s="2"/>
      <c r="H670" s="2"/>
      <c r="I670" s="17"/>
      <c r="J670" s="2"/>
      <c r="K670" s="2"/>
      <c r="L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D670" s="17"/>
      <c r="AF670" s="17"/>
      <c r="AG670" s="17"/>
      <c r="AH670" s="17"/>
    </row>
    <row r="671" spans="1:34" ht="15.75" customHeight="1" x14ac:dyDescent="0.25">
      <c r="A671" s="1"/>
      <c r="C671" s="3"/>
      <c r="D671" s="2"/>
      <c r="E671" s="2"/>
      <c r="F671" s="2"/>
      <c r="G671" s="2"/>
      <c r="H671" s="2"/>
      <c r="I671" s="17"/>
      <c r="J671" s="2"/>
      <c r="K671" s="2"/>
      <c r="L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D671" s="17"/>
      <c r="AF671" s="17"/>
      <c r="AG671" s="17"/>
      <c r="AH671" s="17"/>
    </row>
    <row r="672" spans="1:34" ht="15.75" customHeight="1" x14ac:dyDescent="0.25">
      <c r="A672" s="1"/>
      <c r="C672" s="3"/>
      <c r="D672" s="2"/>
      <c r="E672" s="2"/>
      <c r="F672" s="2"/>
      <c r="G672" s="2"/>
      <c r="H672" s="2"/>
      <c r="I672" s="17"/>
      <c r="J672" s="2"/>
      <c r="K672" s="2"/>
      <c r="L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D672" s="17"/>
      <c r="AF672" s="17"/>
      <c r="AG672" s="17"/>
      <c r="AH672" s="17"/>
    </row>
    <row r="673" spans="1:34" ht="15.75" customHeight="1" x14ac:dyDescent="0.25">
      <c r="A673" s="1"/>
      <c r="C673" s="3"/>
      <c r="D673" s="2"/>
      <c r="E673" s="2"/>
      <c r="F673" s="2"/>
      <c r="G673" s="2"/>
      <c r="H673" s="2"/>
      <c r="I673" s="17"/>
      <c r="J673" s="2"/>
      <c r="K673" s="2"/>
      <c r="L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D673" s="17"/>
      <c r="AF673" s="17"/>
      <c r="AG673" s="17"/>
      <c r="AH673" s="17"/>
    </row>
    <row r="674" spans="1:34" ht="15.75" customHeight="1" x14ac:dyDescent="0.25">
      <c r="A674" s="1"/>
      <c r="C674" s="3"/>
      <c r="D674" s="2"/>
      <c r="E674" s="2"/>
      <c r="F674" s="2"/>
      <c r="G674" s="2"/>
      <c r="H674" s="2"/>
      <c r="I674" s="17"/>
      <c r="J674" s="2"/>
      <c r="K674" s="2"/>
      <c r="L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D674" s="17"/>
      <c r="AF674" s="17"/>
      <c r="AG674" s="17"/>
      <c r="AH674" s="17"/>
    </row>
    <row r="675" spans="1:34" ht="15.75" customHeight="1" x14ac:dyDescent="0.25">
      <c r="A675" s="1"/>
      <c r="C675" s="3"/>
      <c r="D675" s="2"/>
      <c r="E675" s="2"/>
      <c r="F675" s="2"/>
      <c r="G675" s="2"/>
      <c r="H675" s="2"/>
      <c r="I675" s="17"/>
      <c r="J675" s="2"/>
      <c r="K675" s="2"/>
      <c r="L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D675" s="17"/>
      <c r="AF675" s="17"/>
      <c r="AG675" s="17"/>
      <c r="AH675" s="17"/>
    </row>
    <row r="676" spans="1:34" ht="15.75" customHeight="1" x14ac:dyDescent="0.25">
      <c r="A676" s="1"/>
      <c r="C676" s="3"/>
      <c r="D676" s="2"/>
      <c r="E676" s="2"/>
      <c r="F676" s="2"/>
      <c r="G676" s="2"/>
      <c r="H676" s="2"/>
      <c r="I676" s="17"/>
      <c r="J676" s="2"/>
      <c r="K676" s="2"/>
      <c r="L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D676" s="17"/>
      <c r="AF676" s="17"/>
      <c r="AG676" s="17"/>
      <c r="AH676" s="17"/>
    </row>
    <row r="677" spans="1:34" ht="15.75" customHeight="1" x14ac:dyDescent="0.25">
      <c r="A677" s="1"/>
      <c r="C677" s="3"/>
      <c r="D677" s="2"/>
      <c r="E677" s="2"/>
      <c r="F677" s="2"/>
      <c r="G677" s="2"/>
      <c r="H677" s="2"/>
      <c r="I677" s="17"/>
      <c r="J677" s="2"/>
      <c r="K677" s="2"/>
      <c r="L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D677" s="17"/>
      <c r="AF677" s="17"/>
      <c r="AG677" s="17"/>
      <c r="AH677" s="17"/>
    </row>
    <row r="678" spans="1:34" ht="15.75" customHeight="1" x14ac:dyDescent="0.25">
      <c r="A678" s="1"/>
      <c r="C678" s="3"/>
      <c r="D678" s="2"/>
      <c r="E678" s="2"/>
      <c r="F678" s="2"/>
      <c r="G678" s="2"/>
      <c r="H678" s="2"/>
      <c r="I678" s="17"/>
      <c r="J678" s="2"/>
      <c r="K678" s="2"/>
      <c r="L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D678" s="17"/>
      <c r="AF678" s="17"/>
      <c r="AG678" s="17"/>
      <c r="AH678" s="17"/>
    </row>
    <row r="679" spans="1:34" ht="15.75" customHeight="1" x14ac:dyDescent="0.25">
      <c r="A679" s="1"/>
      <c r="C679" s="3"/>
      <c r="D679" s="2"/>
      <c r="E679" s="2"/>
      <c r="F679" s="2"/>
      <c r="G679" s="2"/>
      <c r="H679" s="2"/>
      <c r="I679" s="17"/>
      <c r="J679" s="2"/>
      <c r="K679" s="2"/>
      <c r="L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D679" s="17"/>
      <c r="AF679" s="17"/>
      <c r="AG679" s="17"/>
      <c r="AH679" s="17"/>
    </row>
    <row r="680" spans="1:34" ht="15.75" customHeight="1" x14ac:dyDescent="0.25">
      <c r="A680" s="1"/>
      <c r="C680" s="3"/>
      <c r="D680" s="2"/>
      <c r="E680" s="2"/>
      <c r="F680" s="2"/>
      <c r="G680" s="2"/>
      <c r="H680" s="2"/>
      <c r="I680" s="17"/>
      <c r="J680" s="2"/>
      <c r="K680" s="2"/>
      <c r="L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D680" s="17"/>
      <c r="AF680" s="17"/>
      <c r="AG680" s="17"/>
      <c r="AH680" s="17"/>
    </row>
    <row r="681" spans="1:34" ht="15.75" customHeight="1" x14ac:dyDescent="0.25">
      <c r="A681" s="1"/>
      <c r="C681" s="3"/>
      <c r="D681" s="2"/>
      <c r="E681" s="2"/>
      <c r="F681" s="2"/>
      <c r="G681" s="2"/>
      <c r="H681" s="2"/>
      <c r="I681" s="17"/>
      <c r="J681" s="2"/>
      <c r="K681" s="2"/>
      <c r="L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D681" s="17"/>
      <c r="AF681" s="17"/>
      <c r="AG681" s="17"/>
      <c r="AH681" s="17"/>
    </row>
    <row r="682" spans="1:34" ht="15.75" customHeight="1" x14ac:dyDescent="0.25">
      <c r="A682" s="1"/>
      <c r="C682" s="3"/>
      <c r="D682" s="2"/>
      <c r="E682" s="2"/>
      <c r="F682" s="2"/>
      <c r="G682" s="2"/>
      <c r="H682" s="2"/>
      <c r="I682" s="17"/>
      <c r="J682" s="2"/>
      <c r="K682" s="2"/>
      <c r="L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D682" s="17"/>
      <c r="AF682" s="17"/>
      <c r="AG682" s="17"/>
      <c r="AH682" s="17"/>
    </row>
    <row r="683" spans="1:34" ht="15.75" customHeight="1" x14ac:dyDescent="0.25">
      <c r="A683" s="1"/>
      <c r="C683" s="3"/>
      <c r="D683" s="2"/>
      <c r="E683" s="2"/>
      <c r="F683" s="2"/>
      <c r="G683" s="2"/>
      <c r="H683" s="2"/>
      <c r="I683" s="17"/>
      <c r="J683" s="2"/>
      <c r="K683" s="2"/>
      <c r="L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D683" s="17"/>
      <c r="AF683" s="17"/>
      <c r="AG683" s="17"/>
      <c r="AH683" s="17"/>
    </row>
    <row r="684" spans="1:34" ht="15.75" customHeight="1" x14ac:dyDescent="0.25">
      <c r="A684" s="1"/>
      <c r="C684" s="3"/>
      <c r="D684" s="2"/>
      <c r="E684" s="2"/>
      <c r="F684" s="2"/>
      <c r="G684" s="2"/>
      <c r="H684" s="2"/>
      <c r="I684" s="17"/>
      <c r="J684" s="2"/>
      <c r="K684" s="2"/>
      <c r="L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D684" s="17"/>
      <c r="AF684" s="17"/>
      <c r="AG684" s="17"/>
      <c r="AH684" s="17"/>
    </row>
    <row r="685" spans="1:34" ht="15.75" customHeight="1" x14ac:dyDescent="0.25">
      <c r="A685" s="1"/>
      <c r="C685" s="3"/>
      <c r="D685" s="2"/>
      <c r="E685" s="2"/>
      <c r="F685" s="2"/>
      <c r="G685" s="2"/>
      <c r="H685" s="2"/>
      <c r="I685" s="17"/>
      <c r="J685" s="2"/>
      <c r="K685" s="2"/>
      <c r="L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D685" s="17"/>
      <c r="AF685" s="17"/>
      <c r="AG685" s="17"/>
      <c r="AH685" s="17"/>
    </row>
    <row r="686" spans="1:34" ht="15.75" customHeight="1" x14ac:dyDescent="0.25">
      <c r="A686" s="1"/>
      <c r="C686" s="3"/>
      <c r="D686" s="2"/>
      <c r="E686" s="2"/>
      <c r="F686" s="2"/>
      <c r="G686" s="2"/>
      <c r="H686" s="2"/>
      <c r="I686" s="17"/>
      <c r="J686" s="2"/>
      <c r="K686" s="2"/>
      <c r="L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D686" s="17"/>
      <c r="AF686" s="17"/>
      <c r="AG686" s="17"/>
      <c r="AH686" s="17"/>
    </row>
    <row r="687" spans="1:34" ht="15.75" customHeight="1" x14ac:dyDescent="0.25">
      <c r="A687" s="1"/>
      <c r="C687" s="3"/>
      <c r="D687" s="2"/>
      <c r="E687" s="2"/>
      <c r="F687" s="2"/>
      <c r="G687" s="2"/>
      <c r="H687" s="2"/>
      <c r="I687" s="17"/>
      <c r="J687" s="2"/>
      <c r="K687" s="2"/>
      <c r="L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D687" s="17"/>
      <c r="AF687" s="17"/>
      <c r="AG687" s="17"/>
      <c r="AH687" s="17"/>
    </row>
    <row r="688" spans="1:34" ht="15.75" customHeight="1" x14ac:dyDescent="0.25">
      <c r="A688" s="1"/>
      <c r="C688" s="3"/>
      <c r="D688" s="2"/>
      <c r="E688" s="2"/>
      <c r="F688" s="2"/>
      <c r="G688" s="2"/>
      <c r="H688" s="2"/>
      <c r="I688" s="17"/>
      <c r="J688" s="2"/>
      <c r="K688" s="2"/>
      <c r="L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D688" s="17"/>
      <c r="AF688" s="17"/>
      <c r="AG688" s="17"/>
      <c r="AH688" s="17"/>
    </row>
    <row r="689" spans="1:34" ht="15.75" customHeight="1" x14ac:dyDescent="0.25">
      <c r="A689" s="1"/>
      <c r="C689" s="3"/>
      <c r="D689" s="2"/>
      <c r="E689" s="2"/>
      <c r="F689" s="2"/>
      <c r="G689" s="2"/>
      <c r="H689" s="2"/>
      <c r="I689" s="17"/>
      <c r="J689" s="2"/>
      <c r="K689" s="2"/>
      <c r="L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D689" s="17"/>
      <c r="AF689" s="17"/>
      <c r="AG689" s="17"/>
      <c r="AH689" s="17"/>
    </row>
    <row r="690" spans="1:34" ht="15.75" customHeight="1" x14ac:dyDescent="0.25">
      <c r="A690" s="1"/>
      <c r="C690" s="3"/>
      <c r="D690" s="2"/>
      <c r="E690" s="2"/>
      <c r="F690" s="2"/>
      <c r="G690" s="2"/>
      <c r="H690" s="2"/>
      <c r="I690" s="17"/>
      <c r="J690" s="2"/>
      <c r="K690" s="2"/>
      <c r="L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D690" s="17"/>
      <c r="AF690" s="17"/>
      <c r="AG690" s="17"/>
      <c r="AH690" s="17"/>
    </row>
    <row r="691" spans="1:34" ht="15.75" customHeight="1" x14ac:dyDescent="0.25">
      <c r="A691" s="1"/>
      <c r="C691" s="3"/>
      <c r="D691" s="2"/>
      <c r="E691" s="2"/>
      <c r="F691" s="2"/>
      <c r="G691" s="2"/>
      <c r="H691" s="2"/>
      <c r="I691" s="17"/>
      <c r="J691" s="2"/>
      <c r="K691" s="2"/>
      <c r="L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D691" s="17"/>
      <c r="AF691" s="17"/>
      <c r="AG691" s="17"/>
      <c r="AH691" s="17"/>
    </row>
    <row r="692" spans="1:34" ht="15.75" customHeight="1" x14ac:dyDescent="0.25">
      <c r="A692" s="1"/>
      <c r="C692" s="3"/>
      <c r="D692" s="2"/>
      <c r="E692" s="2"/>
      <c r="F692" s="2"/>
      <c r="G692" s="2"/>
      <c r="H692" s="2"/>
      <c r="I692" s="17"/>
      <c r="J692" s="2"/>
      <c r="K692" s="2"/>
      <c r="L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D692" s="17"/>
      <c r="AF692" s="17"/>
      <c r="AG692" s="17"/>
      <c r="AH692" s="17"/>
    </row>
    <row r="693" spans="1:34" ht="15.75" customHeight="1" x14ac:dyDescent="0.25">
      <c r="A693" s="1"/>
      <c r="C693" s="3"/>
      <c r="D693" s="2"/>
      <c r="E693" s="2"/>
      <c r="F693" s="2"/>
      <c r="G693" s="2"/>
      <c r="H693" s="2"/>
      <c r="I693" s="17"/>
      <c r="J693" s="2"/>
      <c r="K693" s="2"/>
      <c r="L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D693" s="17"/>
      <c r="AF693" s="17"/>
      <c r="AG693" s="17"/>
      <c r="AH693" s="17"/>
    </row>
    <row r="694" spans="1:34" ht="15.75" customHeight="1" x14ac:dyDescent="0.25">
      <c r="A694" s="1"/>
      <c r="C694" s="3"/>
      <c r="D694" s="2"/>
      <c r="E694" s="2"/>
      <c r="F694" s="2"/>
      <c r="G694" s="2"/>
      <c r="H694" s="2"/>
      <c r="I694" s="17"/>
      <c r="J694" s="2"/>
      <c r="K694" s="2"/>
      <c r="L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D694" s="17"/>
      <c r="AF694" s="17"/>
      <c r="AG694" s="17"/>
      <c r="AH694" s="17"/>
    </row>
    <row r="695" spans="1:34" ht="15.75" customHeight="1" x14ac:dyDescent="0.25">
      <c r="A695" s="1"/>
      <c r="C695" s="3"/>
      <c r="D695" s="2"/>
      <c r="E695" s="2"/>
      <c r="F695" s="2"/>
      <c r="G695" s="2"/>
      <c r="H695" s="2"/>
      <c r="I695" s="17"/>
      <c r="J695" s="2"/>
      <c r="K695" s="2"/>
      <c r="L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D695" s="17"/>
      <c r="AF695" s="17"/>
      <c r="AG695" s="17"/>
      <c r="AH695" s="17"/>
    </row>
    <row r="696" spans="1:34" ht="15.75" customHeight="1" x14ac:dyDescent="0.25">
      <c r="A696" s="1"/>
      <c r="C696" s="3"/>
      <c r="D696" s="2"/>
      <c r="E696" s="2"/>
      <c r="F696" s="2"/>
      <c r="G696" s="2"/>
      <c r="H696" s="2"/>
      <c r="I696" s="17"/>
      <c r="J696" s="2"/>
      <c r="K696" s="2"/>
      <c r="L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D696" s="17"/>
      <c r="AF696" s="17"/>
      <c r="AG696" s="17"/>
      <c r="AH696" s="17"/>
    </row>
    <row r="697" spans="1:34" ht="15.75" customHeight="1" x14ac:dyDescent="0.25">
      <c r="A697" s="1"/>
      <c r="C697" s="3"/>
      <c r="D697" s="2"/>
      <c r="E697" s="2"/>
      <c r="F697" s="2"/>
      <c r="G697" s="2"/>
      <c r="H697" s="2"/>
      <c r="I697" s="17"/>
      <c r="J697" s="2"/>
      <c r="K697" s="2"/>
      <c r="L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D697" s="17"/>
      <c r="AF697" s="17"/>
      <c r="AG697" s="17"/>
      <c r="AH697" s="17"/>
    </row>
    <row r="698" spans="1:34" ht="15.75" customHeight="1" x14ac:dyDescent="0.25">
      <c r="A698" s="1"/>
      <c r="C698" s="3"/>
      <c r="D698" s="2"/>
      <c r="E698" s="2"/>
      <c r="F698" s="2"/>
      <c r="G698" s="2"/>
      <c r="H698" s="2"/>
      <c r="I698" s="17"/>
      <c r="J698" s="2"/>
      <c r="K698" s="2"/>
      <c r="L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D698" s="17"/>
      <c r="AF698" s="17"/>
      <c r="AG698" s="17"/>
      <c r="AH698" s="17"/>
    </row>
    <row r="699" spans="1:34" ht="15.75" customHeight="1" x14ac:dyDescent="0.25">
      <c r="A699" s="1"/>
      <c r="C699" s="3"/>
      <c r="D699" s="2"/>
      <c r="E699" s="2"/>
      <c r="F699" s="2"/>
      <c r="G699" s="2"/>
      <c r="H699" s="2"/>
      <c r="I699" s="17"/>
      <c r="J699" s="2"/>
      <c r="K699" s="2"/>
      <c r="L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D699" s="17"/>
      <c r="AF699" s="17"/>
      <c r="AG699" s="17"/>
      <c r="AH699" s="17"/>
    </row>
    <row r="700" spans="1:34" ht="15.75" customHeight="1" x14ac:dyDescent="0.25">
      <c r="A700" s="1"/>
      <c r="C700" s="3"/>
      <c r="D700" s="2"/>
      <c r="E700" s="2"/>
      <c r="F700" s="2"/>
      <c r="G700" s="2"/>
      <c r="H700" s="2"/>
      <c r="I700" s="17"/>
      <c r="J700" s="2"/>
      <c r="K700" s="2"/>
      <c r="L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D700" s="17"/>
      <c r="AF700" s="17"/>
      <c r="AG700" s="17"/>
      <c r="AH700" s="17"/>
    </row>
    <row r="701" spans="1:34" ht="15.75" customHeight="1" x14ac:dyDescent="0.25">
      <c r="A701" s="1"/>
      <c r="C701" s="3"/>
      <c r="D701" s="2"/>
      <c r="E701" s="2"/>
      <c r="F701" s="2"/>
      <c r="G701" s="2"/>
      <c r="H701" s="2"/>
      <c r="I701" s="17"/>
      <c r="J701" s="2"/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D701" s="17"/>
      <c r="AF701" s="17"/>
      <c r="AG701" s="17"/>
      <c r="AH701" s="17"/>
    </row>
    <row r="702" spans="1:34" ht="15.75" customHeight="1" x14ac:dyDescent="0.25">
      <c r="A702" s="1"/>
      <c r="C702" s="3"/>
      <c r="D702" s="2"/>
      <c r="E702" s="2"/>
      <c r="F702" s="2"/>
      <c r="G702" s="2"/>
      <c r="H702" s="2"/>
      <c r="I702" s="17"/>
      <c r="J702" s="2"/>
      <c r="K702" s="2"/>
      <c r="L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D702" s="17"/>
      <c r="AF702" s="17"/>
      <c r="AG702" s="17"/>
      <c r="AH702" s="17"/>
    </row>
    <row r="703" spans="1:34" ht="15.75" customHeight="1" x14ac:dyDescent="0.25">
      <c r="A703" s="1"/>
      <c r="C703" s="3"/>
      <c r="D703" s="2"/>
      <c r="E703" s="2"/>
      <c r="F703" s="2"/>
      <c r="G703" s="2"/>
      <c r="H703" s="2"/>
      <c r="I703" s="17"/>
      <c r="J703" s="2"/>
      <c r="K703" s="2"/>
      <c r="L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D703" s="17"/>
      <c r="AF703" s="17"/>
      <c r="AG703" s="17"/>
      <c r="AH703" s="17"/>
    </row>
    <row r="704" spans="1:34" ht="15.75" customHeight="1" x14ac:dyDescent="0.25">
      <c r="A704" s="1"/>
      <c r="C704" s="3"/>
      <c r="D704" s="2"/>
      <c r="E704" s="2"/>
      <c r="F704" s="2"/>
      <c r="G704" s="2"/>
      <c r="H704" s="2"/>
      <c r="I704" s="17"/>
      <c r="J704" s="2"/>
      <c r="K704" s="2"/>
      <c r="L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D704" s="17"/>
      <c r="AF704" s="17"/>
      <c r="AG704" s="17"/>
      <c r="AH704" s="17"/>
    </row>
    <row r="705" spans="1:34" ht="15.75" customHeight="1" x14ac:dyDescent="0.25">
      <c r="A705" s="1"/>
      <c r="C705" s="3"/>
      <c r="D705" s="2"/>
      <c r="E705" s="2"/>
      <c r="F705" s="2"/>
      <c r="G705" s="2"/>
      <c r="H705" s="2"/>
      <c r="I705" s="17"/>
      <c r="J705" s="2"/>
      <c r="K705" s="2"/>
      <c r="L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D705" s="17"/>
      <c r="AF705" s="17"/>
      <c r="AG705" s="17"/>
      <c r="AH705" s="17"/>
    </row>
    <row r="706" spans="1:34" ht="15.75" customHeight="1" x14ac:dyDescent="0.25">
      <c r="A706" s="1"/>
      <c r="C706" s="3"/>
      <c r="D706" s="2"/>
      <c r="E706" s="2"/>
      <c r="F706" s="2"/>
      <c r="G706" s="2"/>
      <c r="H706" s="2"/>
      <c r="I706" s="17"/>
      <c r="J706" s="2"/>
      <c r="K706" s="2"/>
      <c r="L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D706" s="17"/>
      <c r="AF706" s="17"/>
      <c r="AG706" s="17"/>
      <c r="AH706" s="17"/>
    </row>
    <row r="707" spans="1:34" ht="15.75" customHeight="1" x14ac:dyDescent="0.25">
      <c r="A707" s="1"/>
      <c r="C707" s="3"/>
      <c r="D707" s="2"/>
      <c r="E707" s="2"/>
      <c r="F707" s="2"/>
      <c r="G707" s="2"/>
      <c r="H707" s="2"/>
      <c r="I707" s="17"/>
      <c r="J707" s="2"/>
      <c r="K707" s="2"/>
      <c r="L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D707" s="17"/>
      <c r="AF707" s="17"/>
      <c r="AG707" s="17"/>
      <c r="AH707" s="17"/>
    </row>
    <row r="708" spans="1:34" ht="15.75" customHeight="1" x14ac:dyDescent="0.25">
      <c r="A708" s="1"/>
      <c r="C708" s="3"/>
      <c r="D708" s="2"/>
      <c r="E708" s="2"/>
      <c r="F708" s="2"/>
      <c r="G708" s="2"/>
      <c r="H708" s="2"/>
      <c r="I708" s="17"/>
      <c r="J708" s="2"/>
      <c r="K708" s="2"/>
      <c r="L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D708" s="17"/>
      <c r="AF708" s="17"/>
      <c r="AG708" s="17"/>
      <c r="AH708" s="17"/>
    </row>
    <row r="709" spans="1:34" ht="15.75" customHeight="1" x14ac:dyDescent="0.25">
      <c r="A709" s="1"/>
      <c r="C709" s="3"/>
      <c r="D709" s="2"/>
      <c r="E709" s="2"/>
      <c r="F709" s="2"/>
      <c r="G709" s="2"/>
      <c r="H709" s="2"/>
      <c r="I709" s="17"/>
      <c r="J709" s="2"/>
      <c r="K709" s="2"/>
      <c r="L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D709" s="17"/>
      <c r="AF709" s="17"/>
      <c r="AG709" s="17"/>
      <c r="AH709" s="17"/>
    </row>
    <row r="710" spans="1:34" ht="15.75" customHeight="1" x14ac:dyDescent="0.25">
      <c r="A710" s="1"/>
      <c r="C710" s="3"/>
      <c r="D710" s="2"/>
      <c r="E710" s="2"/>
      <c r="F710" s="2"/>
      <c r="G710" s="2"/>
      <c r="H710" s="2"/>
      <c r="I710" s="17"/>
      <c r="J710" s="2"/>
      <c r="K710" s="2"/>
      <c r="L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D710" s="17"/>
      <c r="AF710" s="17"/>
      <c r="AG710" s="17"/>
      <c r="AH710" s="17"/>
    </row>
    <row r="711" spans="1:34" ht="15.75" customHeight="1" x14ac:dyDescent="0.25">
      <c r="A711" s="1"/>
      <c r="C711" s="3"/>
      <c r="D711" s="2"/>
      <c r="E711" s="2"/>
      <c r="F711" s="2"/>
      <c r="G711" s="2"/>
      <c r="H711" s="2"/>
      <c r="I711" s="17"/>
      <c r="J711" s="2"/>
      <c r="K711" s="2"/>
      <c r="L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D711" s="17"/>
      <c r="AF711" s="17"/>
      <c r="AG711" s="17"/>
      <c r="AH711" s="17"/>
    </row>
    <row r="712" spans="1:34" ht="15.75" customHeight="1" x14ac:dyDescent="0.25">
      <c r="A712" s="1"/>
      <c r="C712" s="3"/>
      <c r="D712" s="2"/>
      <c r="E712" s="2"/>
      <c r="F712" s="2"/>
      <c r="G712" s="2"/>
      <c r="H712" s="2"/>
      <c r="I712" s="17"/>
      <c r="J712" s="2"/>
      <c r="K712" s="2"/>
      <c r="L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D712" s="17"/>
      <c r="AF712" s="17"/>
      <c r="AG712" s="17"/>
      <c r="AH712" s="17"/>
    </row>
    <row r="713" spans="1:34" ht="15.75" customHeight="1" x14ac:dyDescent="0.25">
      <c r="A713" s="1"/>
      <c r="C713" s="3"/>
      <c r="D713" s="2"/>
      <c r="E713" s="2"/>
      <c r="F713" s="2"/>
      <c r="G713" s="2"/>
      <c r="H713" s="2"/>
      <c r="I713" s="17"/>
      <c r="J713" s="2"/>
      <c r="K713" s="2"/>
      <c r="L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D713" s="17"/>
      <c r="AF713" s="17"/>
      <c r="AG713" s="17"/>
      <c r="AH713" s="17"/>
    </row>
    <row r="714" spans="1:34" ht="15.75" customHeight="1" x14ac:dyDescent="0.25">
      <c r="A714" s="1"/>
      <c r="C714" s="3"/>
      <c r="D714" s="2"/>
      <c r="E714" s="2"/>
      <c r="F714" s="2"/>
      <c r="G714" s="2"/>
      <c r="H714" s="2"/>
      <c r="I714" s="17"/>
      <c r="J714" s="2"/>
      <c r="K714" s="2"/>
      <c r="L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D714" s="17"/>
      <c r="AF714" s="17"/>
      <c r="AG714" s="17"/>
      <c r="AH714" s="17"/>
    </row>
    <row r="715" spans="1:34" ht="15.75" customHeight="1" x14ac:dyDescent="0.25">
      <c r="A715" s="1"/>
      <c r="C715" s="3"/>
      <c r="D715" s="2"/>
      <c r="E715" s="2"/>
      <c r="F715" s="2"/>
      <c r="G715" s="2"/>
      <c r="H715" s="2"/>
      <c r="I715" s="17"/>
      <c r="J715" s="2"/>
      <c r="K715" s="2"/>
      <c r="L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D715" s="17"/>
      <c r="AF715" s="17"/>
      <c r="AG715" s="17"/>
      <c r="AH715" s="17"/>
    </row>
    <row r="716" spans="1:34" ht="15.75" customHeight="1" x14ac:dyDescent="0.25">
      <c r="A716" s="1"/>
      <c r="C716" s="3"/>
      <c r="D716" s="2"/>
      <c r="E716" s="2"/>
      <c r="F716" s="2"/>
      <c r="G716" s="2"/>
      <c r="H716" s="2"/>
      <c r="I716" s="17"/>
      <c r="J716" s="2"/>
      <c r="K716" s="2"/>
      <c r="L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D716" s="17"/>
      <c r="AF716" s="17"/>
      <c r="AG716" s="17"/>
      <c r="AH716" s="17"/>
    </row>
    <row r="717" spans="1:34" ht="15.75" customHeight="1" x14ac:dyDescent="0.25">
      <c r="A717" s="1"/>
      <c r="C717" s="3"/>
      <c r="D717" s="2"/>
      <c r="E717" s="2"/>
      <c r="F717" s="2"/>
      <c r="G717" s="2"/>
      <c r="H717" s="2"/>
      <c r="I717" s="17"/>
      <c r="J717" s="2"/>
      <c r="K717" s="2"/>
      <c r="L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D717" s="17"/>
      <c r="AF717" s="17"/>
      <c r="AG717" s="17"/>
      <c r="AH717" s="17"/>
    </row>
    <row r="718" spans="1:34" ht="15.75" customHeight="1" x14ac:dyDescent="0.25">
      <c r="A718" s="1"/>
      <c r="C718" s="3"/>
      <c r="D718" s="2"/>
      <c r="E718" s="2"/>
      <c r="F718" s="2"/>
      <c r="G718" s="2"/>
      <c r="H718" s="2"/>
      <c r="I718" s="17"/>
      <c r="J718" s="2"/>
      <c r="K718" s="2"/>
      <c r="L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D718" s="17"/>
      <c r="AF718" s="17"/>
      <c r="AG718" s="17"/>
      <c r="AH718" s="17"/>
    </row>
    <row r="719" spans="1:34" ht="15.75" customHeight="1" x14ac:dyDescent="0.25">
      <c r="A719" s="1"/>
      <c r="C719" s="3"/>
      <c r="D719" s="2"/>
      <c r="E719" s="2"/>
      <c r="F719" s="2"/>
      <c r="G719" s="2"/>
      <c r="H719" s="2"/>
      <c r="I719" s="17"/>
      <c r="J719" s="2"/>
      <c r="K719" s="2"/>
      <c r="L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D719" s="17"/>
      <c r="AF719" s="17"/>
      <c r="AG719" s="17"/>
      <c r="AH719" s="17"/>
    </row>
    <row r="720" spans="1:34" ht="15.75" customHeight="1" x14ac:dyDescent="0.25">
      <c r="A720" s="1"/>
      <c r="C720" s="3"/>
      <c r="D720" s="2"/>
      <c r="E720" s="2"/>
      <c r="F720" s="2"/>
      <c r="G720" s="2"/>
      <c r="H720" s="2"/>
      <c r="I720" s="17"/>
      <c r="J720" s="2"/>
      <c r="K720" s="2"/>
      <c r="L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D720" s="17"/>
      <c r="AF720" s="17"/>
      <c r="AG720" s="17"/>
      <c r="AH720" s="17"/>
    </row>
    <row r="721" spans="1:34" ht="15.75" customHeight="1" x14ac:dyDescent="0.25">
      <c r="A721" s="1"/>
      <c r="C721" s="3"/>
      <c r="D721" s="2"/>
      <c r="E721" s="2"/>
      <c r="F721" s="2"/>
      <c r="G721" s="2"/>
      <c r="H721" s="2"/>
      <c r="I721" s="17"/>
      <c r="J721" s="2"/>
      <c r="K721" s="2"/>
      <c r="L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D721" s="17"/>
      <c r="AF721" s="17"/>
      <c r="AG721" s="17"/>
      <c r="AH721" s="17"/>
    </row>
    <row r="722" spans="1:34" ht="15.75" customHeight="1" x14ac:dyDescent="0.25">
      <c r="A722" s="1"/>
      <c r="C722" s="3"/>
      <c r="D722" s="2"/>
      <c r="E722" s="2"/>
      <c r="F722" s="2"/>
      <c r="G722" s="2"/>
      <c r="H722" s="2"/>
      <c r="I722" s="17"/>
      <c r="J722" s="2"/>
      <c r="K722" s="2"/>
      <c r="L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D722" s="17"/>
      <c r="AF722" s="17"/>
      <c r="AG722" s="17"/>
      <c r="AH722" s="17"/>
    </row>
    <row r="723" spans="1:34" ht="15.75" customHeight="1" x14ac:dyDescent="0.25">
      <c r="A723" s="1"/>
      <c r="C723" s="3"/>
      <c r="D723" s="2"/>
      <c r="E723" s="2"/>
      <c r="F723" s="2"/>
      <c r="G723" s="2"/>
      <c r="H723" s="2"/>
      <c r="I723" s="17"/>
      <c r="J723" s="2"/>
      <c r="K723" s="2"/>
      <c r="L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D723" s="17"/>
      <c r="AF723" s="17"/>
      <c r="AG723" s="17"/>
      <c r="AH723" s="17"/>
    </row>
    <row r="724" spans="1:34" ht="15.75" customHeight="1" x14ac:dyDescent="0.25">
      <c r="A724" s="1"/>
      <c r="C724" s="3"/>
      <c r="D724" s="2"/>
      <c r="E724" s="2"/>
      <c r="F724" s="2"/>
      <c r="G724" s="2"/>
      <c r="H724" s="2"/>
      <c r="I724" s="17"/>
      <c r="J724" s="2"/>
      <c r="K724" s="2"/>
      <c r="L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D724" s="17"/>
      <c r="AF724" s="17"/>
      <c r="AG724" s="17"/>
      <c r="AH724" s="17"/>
    </row>
    <row r="725" spans="1:34" ht="15.75" customHeight="1" x14ac:dyDescent="0.25">
      <c r="A725" s="1"/>
      <c r="C725" s="3"/>
      <c r="D725" s="2"/>
      <c r="E725" s="2"/>
      <c r="F725" s="2"/>
      <c r="G725" s="2"/>
      <c r="H725" s="2"/>
      <c r="I725" s="17"/>
      <c r="J725" s="2"/>
      <c r="K725" s="2"/>
      <c r="L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D725" s="17"/>
      <c r="AF725" s="17"/>
      <c r="AG725" s="17"/>
      <c r="AH725" s="17"/>
    </row>
    <row r="726" spans="1:34" ht="15.75" customHeight="1" x14ac:dyDescent="0.25">
      <c r="A726" s="1"/>
      <c r="C726" s="3"/>
      <c r="D726" s="2"/>
      <c r="E726" s="2"/>
      <c r="F726" s="2"/>
      <c r="G726" s="2"/>
      <c r="H726" s="2"/>
      <c r="I726" s="17"/>
      <c r="J726" s="2"/>
      <c r="K726" s="2"/>
      <c r="L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D726" s="17"/>
      <c r="AF726" s="17"/>
      <c r="AG726" s="17"/>
      <c r="AH726" s="17"/>
    </row>
    <row r="727" spans="1:34" ht="15.75" customHeight="1" x14ac:dyDescent="0.25">
      <c r="A727" s="1"/>
      <c r="C727" s="3"/>
      <c r="D727" s="2"/>
      <c r="E727" s="2"/>
      <c r="F727" s="2"/>
      <c r="G727" s="2"/>
      <c r="H727" s="2"/>
      <c r="I727" s="17"/>
      <c r="J727" s="2"/>
      <c r="K727" s="2"/>
      <c r="L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D727" s="17"/>
      <c r="AF727" s="17"/>
      <c r="AG727" s="17"/>
      <c r="AH727" s="17"/>
    </row>
    <row r="728" spans="1:34" ht="15.75" customHeight="1" x14ac:dyDescent="0.25">
      <c r="A728" s="1"/>
      <c r="C728" s="3"/>
      <c r="D728" s="2"/>
      <c r="E728" s="2"/>
      <c r="F728" s="2"/>
      <c r="G728" s="2"/>
      <c r="H728" s="2"/>
      <c r="I728" s="17"/>
      <c r="J728" s="2"/>
      <c r="K728" s="2"/>
      <c r="L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D728" s="17"/>
      <c r="AF728" s="17"/>
      <c r="AG728" s="17"/>
      <c r="AH728" s="17"/>
    </row>
    <row r="729" spans="1:34" ht="15.75" customHeight="1" x14ac:dyDescent="0.25">
      <c r="A729" s="1"/>
      <c r="C729" s="3"/>
      <c r="D729" s="2"/>
      <c r="E729" s="2"/>
      <c r="F729" s="2"/>
      <c r="G729" s="2"/>
      <c r="H729" s="2"/>
      <c r="I729" s="17"/>
      <c r="J729" s="2"/>
      <c r="K729" s="2"/>
      <c r="L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D729" s="17"/>
      <c r="AF729" s="17"/>
      <c r="AG729" s="17"/>
      <c r="AH729" s="17"/>
    </row>
    <row r="730" spans="1:34" ht="15.75" customHeight="1" x14ac:dyDescent="0.25">
      <c r="A730" s="1"/>
      <c r="C730" s="3"/>
      <c r="D730" s="2"/>
      <c r="E730" s="2"/>
      <c r="F730" s="2"/>
      <c r="G730" s="2"/>
      <c r="H730" s="2"/>
      <c r="I730" s="17"/>
      <c r="J730" s="2"/>
      <c r="K730" s="2"/>
      <c r="L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D730" s="17"/>
      <c r="AF730" s="17"/>
      <c r="AG730" s="17"/>
      <c r="AH730" s="17"/>
    </row>
    <row r="731" spans="1:34" ht="15.75" customHeight="1" x14ac:dyDescent="0.25">
      <c r="A731" s="1"/>
      <c r="C731" s="3"/>
      <c r="D731" s="2"/>
      <c r="E731" s="2"/>
      <c r="F731" s="2"/>
      <c r="G731" s="2"/>
      <c r="H731" s="2"/>
      <c r="I731" s="17"/>
      <c r="J731" s="2"/>
      <c r="K731" s="2"/>
      <c r="L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D731" s="17"/>
      <c r="AF731" s="17"/>
      <c r="AG731" s="17"/>
      <c r="AH731" s="17"/>
    </row>
    <row r="732" spans="1:34" ht="15.75" customHeight="1" x14ac:dyDescent="0.25">
      <c r="A732" s="1"/>
      <c r="C732" s="3"/>
      <c r="D732" s="2"/>
      <c r="E732" s="2"/>
      <c r="F732" s="2"/>
      <c r="G732" s="2"/>
      <c r="H732" s="2"/>
      <c r="I732" s="17"/>
      <c r="J732" s="2"/>
      <c r="K732" s="2"/>
      <c r="L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D732" s="17"/>
      <c r="AF732" s="17"/>
      <c r="AG732" s="17"/>
      <c r="AH732" s="17"/>
    </row>
    <row r="733" spans="1:34" ht="15.75" customHeight="1" x14ac:dyDescent="0.25">
      <c r="A733" s="1"/>
      <c r="C733" s="3"/>
      <c r="D733" s="2"/>
      <c r="E733" s="2"/>
      <c r="F733" s="2"/>
      <c r="G733" s="2"/>
      <c r="H733" s="2"/>
      <c r="I733" s="17"/>
      <c r="J733" s="2"/>
      <c r="K733" s="2"/>
      <c r="L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D733" s="17"/>
      <c r="AF733" s="17"/>
      <c r="AG733" s="17"/>
      <c r="AH733" s="17"/>
    </row>
    <row r="734" spans="1:34" ht="15.75" customHeight="1" x14ac:dyDescent="0.25">
      <c r="A734" s="1"/>
      <c r="C734" s="3"/>
      <c r="D734" s="2"/>
      <c r="E734" s="2"/>
      <c r="F734" s="2"/>
      <c r="G734" s="2"/>
      <c r="H734" s="2"/>
      <c r="I734" s="17"/>
      <c r="J734" s="2"/>
      <c r="K734" s="2"/>
      <c r="L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D734" s="17"/>
      <c r="AF734" s="17"/>
      <c r="AG734" s="17"/>
      <c r="AH734" s="17"/>
    </row>
    <row r="735" spans="1:34" ht="15.75" customHeight="1" x14ac:dyDescent="0.25">
      <c r="A735" s="1"/>
      <c r="C735" s="3"/>
      <c r="D735" s="2"/>
      <c r="E735" s="2"/>
      <c r="F735" s="2"/>
      <c r="G735" s="2"/>
      <c r="H735" s="2"/>
      <c r="I735" s="17"/>
      <c r="J735" s="2"/>
      <c r="K735" s="2"/>
      <c r="L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D735" s="17"/>
      <c r="AF735" s="17"/>
      <c r="AG735" s="17"/>
      <c r="AH735" s="17"/>
    </row>
    <row r="736" spans="1:34" ht="15.75" customHeight="1" x14ac:dyDescent="0.25">
      <c r="A736" s="1"/>
      <c r="C736" s="3"/>
      <c r="D736" s="2"/>
      <c r="E736" s="2"/>
      <c r="F736" s="2"/>
      <c r="G736" s="2"/>
      <c r="H736" s="2"/>
      <c r="I736" s="17"/>
      <c r="J736" s="2"/>
      <c r="K736" s="2"/>
      <c r="L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D736" s="17"/>
      <c r="AF736" s="17"/>
      <c r="AG736" s="17"/>
      <c r="AH736" s="17"/>
    </row>
    <row r="737" spans="1:34" ht="15.75" customHeight="1" x14ac:dyDescent="0.25">
      <c r="A737" s="1"/>
      <c r="C737" s="3"/>
      <c r="D737" s="2"/>
      <c r="E737" s="2"/>
      <c r="F737" s="2"/>
      <c r="G737" s="2"/>
      <c r="H737" s="2"/>
      <c r="I737" s="17"/>
      <c r="J737" s="2"/>
      <c r="K737" s="2"/>
      <c r="L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D737" s="17"/>
      <c r="AF737" s="17"/>
      <c r="AG737" s="17"/>
      <c r="AH737" s="17"/>
    </row>
    <row r="738" spans="1:34" ht="15.75" customHeight="1" x14ac:dyDescent="0.25">
      <c r="A738" s="1"/>
      <c r="C738" s="3"/>
      <c r="D738" s="2"/>
      <c r="E738" s="2"/>
      <c r="F738" s="2"/>
      <c r="G738" s="2"/>
      <c r="H738" s="2"/>
      <c r="I738" s="17"/>
      <c r="J738" s="2"/>
      <c r="K738" s="2"/>
      <c r="L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D738" s="17"/>
      <c r="AF738" s="17"/>
      <c r="AG738" s="17"/>
      <c r="AH738" s="17"/>
    </row>
    <row r="739" spans="1:34" ht="15.75" customHeight="1" x14ac:dyDescent="0.25">
      <c r="A739" s="1"/>
      <c r="C739" s="3"/>
      <c r="D739" s="2"/>
      <c r="E739" s="2"/>
      <c r="F739" s="2"/>
      <c r="G739" s="2"/>
      <c r="H739" s="2"/>
      <c r="I739" s="17"/>
      <c r="J739" s="2"/>
      <c r="K739" s="2"/>
      <c r="L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D739" s="17"/>
      <c r="AF739" s="17"/>
      <c r="AG739" s="17"/>
      <c r="AH739" s="17"/>
    </row>
    <row r="740" spans="1:34" ht="15.75" customHeight="1" x14ac:dyDescent="0.25">
      <c r="A740" s="1"/>
      <c r="C740" s="3"/>
      <c r="D740" s="2"/>
      <c r="E740" s="2"/>
      <c r="F740" s="2"/>
      <c r="G740" s="2"/>
      <c r="H740" s="2"/>
      <c r="I740" s="17"/>
      <c r="J740" s="2"/>
      <c r="K740" s="2"/>
      <c r="L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D740" s="17"/>
      <c r="AF740" s="17"/>
      <c r="AG740" s="17"/>
      <c r="AH740" s="17"/>
    </row>
    <row r="741" spans="1:34" ht="15.75" customHeight="1" x14ac:dyDescent="0.25">
      <c r="A741" s="1"/>
      <c r="C741" s="3"/>
      <c r="D741" s="2"/>
      <c r="E741" s="2"/>
      <c r="F741" s="2"/>
      <c r="G741" s="2"/>
      <c r="H741" s="2"/>
      <c r="I741" s="17"/>
      <c r="J741" s="2"/>
      <c r="K741" s="2"/>
      <c r="L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D741" s="17"/>
      <c r="AF741" s="17"/>
      <c r="AG741" s="17"/>
      <c r="AH741" s="17"/>
    </row>
    <row r="742" spans="1:34" ht="15.75" customHeight="1" x14ac:dyDescent="0.25">
      <c r="A742" s="1"/>
      <c r="C742" s="3"/>
      <c r="D742" s="2"/>
      <c r="E742" s="2"/>
      <c r="F742" s="2"/>
      <c r="G742" s="2"/>
      <c r="H742" s="2"/>
      <c r="I742" s="17"/>
      <c r="J742" s="2"/>
      <c r="K742" s="2"/>
      <c r="L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D742" s="17"/>
      <c r="AF742" s="17"/>
      <c r="AG742" s="17"/>
      <c r="AH742" s="17"/>
    </row>
    <row r="743" spans="1:34" ht="15.75" customHeight="1" x14ac:dyDescent="0.25">
      <c r="A743" s="1"/>
      <c r="C743" s="3"/>
      <c r="D743" s="2"/>
      <c r="E743" s="2"/>
      <c r="F743" s="2"/>
      <c r="G743" s="2"/>
      <c r="H743" s="2"/>
      <c r="I743" s="17"/>
      <c r="J743" s="2"/>
      <c r="K743" s="2"/>
      <c r="L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D743" s="17"/>
      <c r="AF743" s="17"/>
      <c r="AG743" s="17"/>
      <c r="AH743" s="17"/>
    </row>
    <row r="744" spans="1:34" ht="15.75" customHeight="1" x14ac:dyDescent="0.25">
      <c r="A744" s="1"/>
      <c r="C744" s="3"/>
      <c r="D744" s="2"/>
      <c r="E744" s="2"/>
      <c r="F744" s="2"/>
      <c r="G744" s="2"/>
      <c r="H744" s="2"/>
      <c r="I744" s="17"/>
      <c r="J744" s="2"/>
      <c r="K744" s="2"/>
      <c r="L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D744" s="17"/>
      <c r="AF744" s="17"/>
      <c r="AG744" s="17"/>
      <c r="AH744" s="17"/>
    </row>
    <row r="745" spans="1:34" ht="15.75" customHeight="1" x14ac:dyDescent="0.25">
      <c r="A745" s="1"/>
      <c r="C745" s="3"/>
      <c r="D745" s="2"/>
      <c r="E745" s="2"/>
      <c r="F745" s="2"/>
      <c r="G745" s="2"/>
      <c r="H745" s="2"/>
      <c r="I745" s="17"/>
      <c r="J745" s="2"/>
      <c r="K745" s="2"/>
      <c r="L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D745" s="17"/>
      <c r="AF745" s="17"/>
      <c r="AG745" s="17"/>
      <c r="AH745" s="17"/>
    </row>
    <row r="746" spans="1:34" ht="15.75" customHeight="1" x14ac:dyDescent="0.25">
      <c r="A746" s="1"/>
      <c r="C746" s="3"/>
      <c r="D746" s="2"/>
      <c r="E746" s="2"/>
      <c r="F746" s="2"/>
      <c r="G746" s="2"/>
      <c r="H746" s="2"/>
      <c r="I746" s="17"/>
      <c r="J746" s="2"/>
      <c r="K746" s="2"/>
      <c r="L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D746" s="17"/>
      <c r="AF746" s="17"/>
      <c r="AG746" s="17"/>
      <c r="AH746" s="17"/>
    </row>
    <row r="747" spans="1:34" ht="15.75" customHeight="1" x14ac:dyDescent="0.25">
      <c r="A747" s="1"/>
      <c r="C747" s="3"/>
      <c r="D747" s="2"/>
      <c r="E747" s="2"/>
      <c r="F747" s="2"/>
      <c r="G747" s="2"/>
      <c r="H747" s="2"/>
      <c r="I747" s="17"/>
      <c r="J747" s="2"/>
      <c r="K747" s="2"/>
      <c r="L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D747" s="17"/>
      <c r="AF747" s="17"/>
      <c r="AG747" s="17"/>
      <c r="AH747" s="17"/>
    </row>
    <row r="748" spans="1:34" ht="15.75" customHeight="1" x14ac:dyDescent="0.25">
      <c r="A748" s="1"/>
      <c r="C748" s="3"/>
      <c r="D748" s="2"/>
      <c r="E748" s="2"/>
      <c r="F748" s="2"/>
      <c r="G748" s="2"/>
      <c r="H748" s="2"/>
      <c r="I748" s="17"/>
      <c r="J748" s="2"/>
      <c r="K748" s="2"/>
      <c r="L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D748" s="17"/>
      <c r="AF748" s="17"/>
      <c r="AG748" s="17"/>
      <c r="AH748" s="17"/>
    </row>
    <row r="749" spans="1:34" ht="15.75" customHeight="1" x14ac:dyDescent="0.25">
      <c r="A749" s="1"/>
      <c r="C749" s="3"/>
      <c r="D749" s="2"/>
      <c r="E749" s="2"/>
      <c r="F749" s="2"/>
      <c r="G749" s="2"/>
      <c r="H749" s="2"/>
      <c r="I749" s="17"/>
      <c r="J749" s="2"/>
      <c r="K749" s="2"/>
      <c r="L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D749" s="17"/>
      <c r="AF749" s="17"/>
      <c r="AG749" s="17"/>
      <c r="AH749" s="17"/>
    </row>
    <row r="750" spans="1:34" ht="15.75" customHeight="1" x14ac:dyDescent="0.25">
      <c r="A750" s="1"/>
      <c r="C750" s="3"/>
      <c r="D750" s="2"/>
      <c r="E750" s="2"/>
      <c r="F750" s="2"/>
      <c r="G750" s="2"/>
      <c r="H750" s="2"/>
      <c r="I750" s="17"/>
      <c r="J750" s="2"/>
      <c r="K750" s="2"/>
      <c r="L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D750" s="17"/>
      <c r="AF750" s="17"/>
      <c r="AG750" s="17"/>
      <c r="AH750" s="17"/>
    </row>
    <row r="751" spans="1:34" ht="15.75" customHeight="1" x14ac:dyDescent="0.25">
      <c r="A751" s="1"/>
      <c r="C751" s="3"/>
      <c r="D751" s="2"/>
      <c r="E751" s="2"/>
      <c r="F751" s="2"/>
      <c r="G751" s="2"/>
      <c r="H751" s="2"/>
      <c r="I751" s="17"/>
      <c r="J751" s="2"/>
      <c r="K751" s="2"/>
      <c r="L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D751" s="17"/>
      <c r="AF751" s="17"/>
      <c r="AG751" s="17"/>
      <c r="AH751" s="17"/>
    </row>
    <row r="752" spans="1:34" ht="15.75" customHeight="1" x14ac:dyDescent="0.25">
      <c r="A752" s="1"/>
      <c r="C752" s="3"/>
      <c r="D752" s="2"/>
      <c r="E752" s="2"/>
      <c r="F752" s="2"/>
      <c r="G752" s="2"/>
      <c r="H752" s="2"/>
      <c r="I752" s="17"/>
      <c r="J752" s="2"/>
      <c r="K752" s="2"/>
      <c r="L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D752" s="17"/>
      <c r="AF752" s="17"/>
      <c r="AG752" s="17"/>
      <c r="AH752" s="17"/>
    </row>
    <row r="753" spans="1:34" ht="15.75" customHeight="1" x14ac:dyDescent="0.25">
      <c r="A753" s="1"/>
      <c r="C753" s="3"/>
      <c r="D753" s="2"/>
      <c r="E753" s="2"/>
      <c r="F753" s="2"/>
      <c r="G753" s="2"/>
      <c r="H753" s="2"/>
      <c r="I753" s="17"/>
      <c r="J753" s="2"/>
      <c r="K753" s="2"/>
      <c r="L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D753" s="17"/>
      <c r="AF753" s="17"/>
      <c r="AG753" s="17"/>
      <c r="AH753" s="17"/>
    </row>
    <row r="754" spans="1:34" ht="15.75" customHeight="1" x14ac:dyDescent="0.25">
      <c r="A754" s="1"/>
      <c r="C754" s="3"/>
      <c r="D754" s="2"/>
      <c r="E754" s="2"/>
      <c r="F754" s="2"/>
      <c r="G754" s="2"/>
      <c r="H754" s="2"/>
      <c r="I754" s="17"/>
      <c r="J754" s="2"/>
      <c r="K754" s="2"/>
      <c r="L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D754" s="17"/>
      <c r="AF754" s="17"/>
      <c r="AG754" s="17"/>
      <c r="AH754" s="17"/>
    </row>
    <row r="755" spans="1:34" ht="15.75" customHeight="1" x14ac:dyDescent="0.25">
      <c r="A755" s="1"/>
      <c r="C755" s="3"/>
      <c r="D755" s="2"/>
      <c r="E755" s="2"/>
      <c r="F755" s="2"/>
      <c r="G755" s="2"/>
      <c r="H755" s="2"/>
      <c r="I755" s="17"/>
      <c r="J755" s="2"/>
      <c r="K755" s="2"/>
      <c r="L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D755" s="17"/>
      <c r="AF755" s="17"/>
      <c r="AG755" s="17"/>
      <c r="AH755" s="17"/>
    </row>
    <row r="756" spans="1:34" ht="15.75" customHeight="1" x14ac:dyDescent="0.25">
      <c r="A756" s="1"/>
      <c r="C756" s="3"/>
      <c r="D756" s="2"/>
      <c r="E756" s="2"/>
      <c r="F756" s="2"/>
      <c r="G756" s="2"/>
      <c r="H756" s="2"/>
      <c r="I756" s="17"/>
      <c r="J756" s="2"/>
      <c r="K756" s="2"/>
      <c r="L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D756" s="17"/>
      <c r="AF756" s="17"/>
      <c r="AG756" s="17"/>
      <c r="AH756" s="17"/>
    </row>
    <row r="757" spans="1:34" ht="15.75" customHeight="1" x14ac:dyDescent="0.25">
      <c r="A757" s="1"/>
      <c r="C757" s="3"/>
      <c r="D757" s="2"/>
      <c r="E757" s="2"/>
      <c r="F757" s="2"/>
      <c r="G757" s="2"/>
      <c r="H757" s="2"/>
      <c r="I757" s="17"/>
      <c r="J757" s="2"/>
      <c r="K757" s="2"/>
      <c r="L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D757" s="17"/>
      <c r="AF757" s="17"/>
      <c r="AG757" s="17"/>
      <c r="AH757" s="17"/>
    </row>
    <row r="758" spans="1:34" ht="15.75" customHeight="1" x14ac:dyDescent="0.25">
      <c r="A758" s="1"/>
      <c r="C758" s="3"/>
      <c r="D758" s="2"/>
      <c r="E758" s="2"/>
      <c r="F758" s="2"/>
      <c r="G758" s="2"/>
      <c r="H758" s="2"/>
      <c r="I758" s="17"/>
      <c r="J758" s="2"/>
      <c r="K758" s="2"/>
      <c r="L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D758" s="17"/>
      <c r="AF758" s="17"/>
      <c r="AG758" s="17"/>
      <c r="AH758" s="17"/>
    </row>
    <row r="759" spans="1:34" ht="15.75" customHeight="1" x14ac:dyDescent="0.25">
      <c r="A759" s="1"/>
      <c r="C759" s="3"/>
      <c r="D759" s="2"/>
      <c r="E759" s="2"/>
      <c r="F759" s="2"/>
      <c r="G759" s="2"/>
      <c r="H759" s="2"/>
      <c r="I759" s="17"/>
      <c r="J759" s="2"/>
      <c r="K759" s="2"/>
      <c r="L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D759" s="17"/>
      <c r="AF759" s="17"/>
      <c r="AG759" s="17"/>
      <c r="AH759" s="17"/>
    </row>
    <row r="760" spans="1:34" ht="15.75" customHeight="1" x14ac:dyDescent="0.25">
      <c r="A760" s="1"/>
      <c r="C760" s="3"/>
      <c r="D760" s="2"/>
      <c r="E760" s="2"/>
      <c r="F760" s="2"/>
      <c r="G760" s="2"/>
      <c r="H760" s="2"/>
      <c r="I760" s="17"/>
      <c r="J760" s="2"/>
      <c r="K760" s="2"/>
      <c r="L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D760" s="17"/>
      <c r="AF760" s="17"/>
      <c r="AG760" s="17"/>
      <c r="AH760" s="17"/>
    </row>
    <row r="761" spans="1:34" ht="15.75" customHeight="1" x14ac:dyDescent="0.25">
      <c r="A761" s="1"/>
      <c r="C761" s="3"/>
      <c r="D761" s="2"/>
      <c r="E761" s="2"/>
      <c r="F761" s="2"/>
      <c r="G761" s="2"/>
      <c r="H761" s="2"/>
      <c r="I761" s="17"/>
      <c r="J761" s="2"/>
      <c r="K761" s="2"/>
      <c r="L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D761" s="17"/>
      <c r="AF761" s="17"/>
      <c r="AG761" s="17"/>
      <c r="AH761" s="17"/>
    </row>
    <row r="762" spans="1:34" ht="15.75" customHeight="1" x14ac:dyDescent="0.25">
      <c r="A762" s="1"/>
      <c r="C762" s="3"/>
      <c r="D762" s="2"/>
      <c r="E762" s="2"/>
      <c r="F762" s="2"/>
      <c r="G762" s="2"/>
      <c r="H762" s="2"/>
      <c r="I762" s="17"/>
      <c r="J762" s="2"/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D762" s="17"/>
      <c r="AF762" s="17"/>
      <c r="AG762" s="17"/>
      <c r="AH762" s="17"/>
    </row>
    <row r="763" spans="1:34" ht="15.75" customHeight="1" x14ac:dyDescent="0.25">
      <c r="A763" s="1"/>
      <c r="C763" s="3"/>
      <c r="D763" s="2"/>
      <c r="E763" s="2"/>
      <c r="F763" s="2"/>
      <c r="G763" s="2"/>
      <c r="H763" s="2"/>
      <c r="I763" s="17"/>
      <c r="J763" s="2"/>
      <c r="K763" s="2"/>
      <c r="L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D763" s="17"/>
      <c r="AF763" s="17"/>
      <c r="AG763" s="17"/>
      <c r="AH763" s="17"/>
    </row>
    <row r="764" spans="1:34" ht="15.75" customHeight="1" x14ac:dyDescent="0.25">
      <c r="A764" s="1"/>
      <c r="C764" s="3"/>
      <c r="D764" s="2"/>
      <c r="E764" s="2"/>
      <c r="F764" s="2"/>
      <c r="G764" s="2"/>
      <c r="H764" s="2"/>
      <c r="I764" s="17"/>
      <c r="J764" s="2"/>
      <c r="K764" s="2"/>
      <c r="L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D764" s="17"/>
      <c r="AF764" s="17"/>
      <c r="AG764" s="17"/>
      <c r="AH764" s="17"/>
    </row>
    <row r="765" spans="1:34" ht="15.75" customHeight="1" x14ac:dyDescent="0.25">
      <c r="A765" s="1"/>
      <c r="C765" s="3"/>
      <c r="D765" s="2"/>
      <c r="E765" s="2"/>
      <c r="F765" s="2"/>
      <c r="G765" s="2"/>
      <c r="H765" s="2"/>
      <c r="I765" s="17"/>
      <c r="J765" s="2"/>
      <c r="K765" s="2"/>
      <c r="L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D765" s="17"/>
      <c r="AF765" s="17"/>
      <c r="AG765" s="17"/>
      <c r="AH765" s="17"/>
    </row>
    <row r="766" spans="1:34" ht="15.75" customHeight="1" x14ac:dyDescent="0.25">
      <c r="A766" s="1"/>
      <c r="C766" s="3"/>
      <c r="D766" s="2"/>
      <c r="E766" s="2"/>
      <c r="F766" s="2"/>
      <c r="G766" s="2"/>
      <c r="H766" s="2"/>
      <c r="I766" s="17"/>
      <c r="J766" s="2"/>
      <c r="K766" s="2"/>
      <c r="L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D766" s="17"/>
      <c r="AF766" s="17"/>
      <c r="AG766" s="17"/>
      <c r="AH766" s="17"/>
    </row>
    <row r="767" spans="1:34" ht="15.75" customHeight="1" x14ac:dyDescent="0.25">
      <c r="A767" s="1"/>
      <c r="C767" s="3"/>
      <c r="D767" s="2"/>
      <c r="E767" s="2"/>
      <c r="F767" s="2"/>
      <c r="G767" s="2"/>
      <c r="H767" s="2"/>
      <c r="I767" s="17"/>
      <c r="J767" s="2"/>
      <c r="K767" s="2"/>
      <c r="L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D767" s="17"/>
      <c r="AF767" s="17"/>
      <c r="AG767" s="17"/>
      <c r="AH767" s="17"/>
    </row>
    <row r="768" spans="1:34" ht="15.75" customHeight="1" x14ac:dyDescent="0.25">
      <c r="A768" s="1"/>
      <c r="C768" s="3"/>
      <c r="D768" s="2"/>
      <c r="E768" s="2"/>
      <c r="F768" s="2"/>
      <c r="G768" s="2"/>
      <c r="H768" s="2"/>
      <c r="I768" s="17"/>
      <c r="J768" s="2"/>
      <c r="K768" s="2"/>
      <c r="L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D768" s="17"/>
      <c r="AF768" s="17"/>
      <c r="AG768" s="17"/>
      <c r="AH768" s="17"/>
    </row>
    <row r="769" spans="1:34" ht="15.75" customHeight="1" x14ac:dyDescent="0.25">
      <c r="A769" s="1"/>
      <c r="C769" s="3"/>
      <c r="D769" s="2"/>
      <c r="E769" s="2"/>
      <c r="F769" s="2"/>
      <c r="G769" s="2"/>
      <c r="H769" s="2"/>
      <c r="I769" s="17"/>
      <c r="J769" s="2"/>
      <c r="K769" s="2"/>
      <c r="L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D769" s="17"/>
      <c r="AF769" s="17"/>
      <c r="AG769" s="17"/>
      <c r="AH769" s="17"/>
    </row>
    <row r="770" spans="1:34" ht="15.75" customHeight="1" x14ac:dyDescent="0.25">
      <c r="A770" s="1"/>
      <c r="C770" s="3"/>
      <c r="D770" s="2"/>
      <c r="E770" s="2"/>
      <c r="F770" s="2"/>
      <c r="G770" s="2"/>
      <c r="H770" s="2"/>
      <c r="I770" s="17"/>
      <c r="J770" s="2"/>
      <c r="K770" s="2"/>
      <c r="L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D770" s="17"/>
      <c r="AF770" s="17"/>
      <c r="AG770" s="17"/>
      <c r="AH770" s="17"/>
    </row>
    <row r="771" spans="1:34" ht="15.75" customHeight="1" x14ac:dyDescent="0.25">
      <c r="A771" s="1"/>
      <c r="C771" s="3"/>
      <c r="D771" s="2"/>
      <c r="E771" s="2"/>
      <c r="F771" s="2"/>
      <c r="G771" s="2"/>
      <c r="H771" s="2"/>
      <c r="I771" s="17"/>
      <c r="J771" s="2"/>
      <c r="K771" s="2"/>
      <c r="L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D771" s="17"/>
      <c r="AF771" s="17"/>
      <c r="AG771" s="17"/>
      <c r="AH771" s="17"/>
    </row>
    <row r="772" spans="1:34" ht="15.75" customHeight="1" x14ac:dyDescent="0.25">
      <c r="A772" s="1"/>
      <c r="C772" s="3"/>
      <c r="D772" s="2"/>
      <c r="E772" s="2"/>
      <c r="F772" s="2"/>
      <c r="G772" s="2"/>
      <c r="H772" s="2"/>
      <c r="I772" s="17"/>
      <c r="J772" s="2"/>
      <c r="K772" s="2"/>
      <c r="L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D772" s="17"/>
      <c r="AF772" s="17"/>
      <c r="AG772" s="17"/>
      <c r="AH772" s="17"/>
    </row>
    <row r="773" spans="1:34" ht="15.75" customHeight="1" x14ac:dyDescent="0.25">
      <c r="A773" s="1"/>
      <c r="C773" s="3"/>
      <c r="D773" s="2"/>
      <c r="E773" s="2"/>
      <c r="F773" s="2"/>
      <c r="G773" s="2"/>
      <c r="H773" s="2"/>
      <c r="I773" s="17"/>
      <c r="J773" s="2"/>
      <c r="K773" s="2"/>
      <c r="L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D773" s="17"/>
      <c r="AF773" s="17"/>
      <c r="AG773" s="17"/>
      <c r="AH773" s="17"/>
    </row>
    <row r="774" spans="1:34" ht="15.75" customHeight="1" x14ac:dyDescent="0.25">
      <c r="A774" s="1"/>
      <c r="C774" s="3"/>
      <c r="D774" s="2"/>
      <c r="E774" s="2"/>
      <c r="F774" s="2"/>
      <c r="G774" s="2"/>
      <c r="H774" s="2"/>
      <c r="I774" s="17"/>
      <c r="J774" s="2"/>
      <c r="K774" s="2"/>
      <c r="L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D774" s="17"/>
      <c r="AF774" s="17"/>
      <c r="AG774" s="17"/>
      <c r="AH774" s="17"/>
    </row>
    <row r="775" spans="1:34" ht="15.75" customHeight="1" x14ac:dyDescent="0.25">
      <c r="A775" s="1"/>
      <c r="C775" s="3"/>
      <c r="D775" s="2"/>
      <c r="E775" s="2"/>
      <c r="F775" s="2"/>
      <c r="G775" s="2"/>
      <c r="H775" s="2"/>
      <c r="I775" s="17"/>
      <c r="J775" s="2"/>
      <c r="K775" s="2"/>
      <c r="L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D775" s="17"/>
      <c r="AF775" s="17"/>
      <c r="AG775" s="17"/>
      <c r="AH775" s="17"/>
    </row>
    <row r="776" spans="1:34" ht="15.75" customHeight="1" x14ac:dyDescent="0.25">
      <c r="A776" s="1"/>
      <c r="C776" s="3"/>
      <c r="D776" s="2"/>
      <c r="E776" s="2"/>
      <c r="F776" s="2"/>
      <c r="G776" s="2"/>
      <c r="H776" s="2"/>
      <c r="I776" s="17"/>
      <c r="J776" s="2"/>
      <c r="K776" s="2"/>
      <c r="L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D776" s="17"/>
      <c r="AF776" s="17"/>
      <c r="AG776" s="17"/>
      <c r="AH776" s="17"/>
    </row>
    <row r="777" spans="1:34" ht="15.75" customHeight="1" x14ac:dyDescent="0.25">
      <c r="A777" s="1"/>
      <c r="C777" s="3"/>
      <c r="D777" s="2"/>
      <c r="E777" s="2"/>
      <c r="F777" s="2"/>
      <c r="G777" s="2"/>
      <c r="H777" s="2"/>
      <c r="I777" s="17"/>
      <c r="J777" s="2"/>
      <c r="K777" s="2"/>
      <c r="L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D777" s="17"/>
      <c r="AF777" s="17"/>
      <c r="AG777" s="17"/>
      <c r="AH777" s="17"/>
    </row>
    <row r="778" spans="1:34" ht="15.75" customHeight="1" x14ac:dyDescent="0.25">
      <c r="A778" s="1"/>
      <c r="C778" s="3"/>
      <c r="D778" s="2"/>
      <c r="E778" s="2"/>
      <c r="F778" s="2"/>
      <c r="G778" s="2"/>
      <c r="H778" s="2"/>
      <c r="I778" s="17"/>
      <c r="J778" s="2"/>
      <c r="K778" s="2"/>
      <c r="L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D778" s="17"/>
      <c r="AF778" s="17"/>
      <c r="AG778" s="17"/>
      <c r="AH778" s="17"/>
    </row>
    <row r="779" spans="1:34" ht="15.75" customHeight="1" x14ac:dyDescent="0.25">
      <c r="A779" s="1"/>
      <c r="C779" s="3"/>
      <c r="D779" s="2"/>
      <c r="E779" s="2"/>
      <c r="F779" s="2"/>
      <c r="G779" s="2"/>
      <c r="H779" s="2"/>
      <c r="I779" s="17"/>
      <c r="J779" s="2"/>
      <c r="K779" s="2"/>
      <c r="L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D779" s="17"/>
      <c r="AF779" s="17"/>
      <c r="AG779" s="17"/>
      <c r="AH779" s="17"/>
    </row>
    <row r="780" spans="1:34" ht="15.75" customHeight="1" x14ac:dyDescent="0.25">
      <c r="A780" s="1"/>
      <c r="C780" s="3"/>
      <c r="D780" s="2"/>
      <c r="E780" s="2"/>
      <c r="F780" s="2"/>
      <c r="G780" s="2"/>
      <c r="H780" s="2"/>
      <c r="I780" s="17"/>
      <c r="J780" s="2"/>
      <c r="K780" s="2"/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D780" s="17"/>
      <c r="AF780" s="17"/>
      <c r="AG780" s="17"/>
      <c r="AH780" s="17"/>
    </row>
    <row r="781" spans="1:34" ht="15.75" customHeight="1" x14ac:dyDescent="0.25">
      <c r="A781" s="1"/>
      <c r="C781" s="3"/>
      <c r="D781" s="2"/>
      <c r="E781" s="2"/>
      <c r="F781" s="2"/>
      <c r="G781" s="2"/>
      <c r="H781" s="2"/>
      <c r="I781" s="17"/>
      <c r="J781" s="2"/>
      <c r="K781" s="2"/>
      <c r="L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D781" s="17"/>
      <c r="AF781" s="17"/>
      <c r="AG781" s="17"/>
      <c r="AH781" s="17"/>
    </row>
    <row r="782" spans="1:34" ht="15.75" customHeight="1" x14ac:dyDescent="0.25">
      <c r="A782" s="1"/>
      <c r="C782" s="3"/>
      <c r="D782" s="2"/>
      <c r="E782" s="2"/>
      <c r="F782" s="2"/>
      <c r="G782" s="2"/>
      <c r="H782" s="2"/>
      <c r="I782" s="17"/>
      <c r="J782" s="2"/>
      <c r="K782" s="2"/>
      <c r="L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D782" s="17"/>
      <c r="AF782" s="17"/>
      <c r="AG782" s="17"/>
      <c r="AH782" s="17"/>
    </row>
    <row r="783" spans="1:34" ht="15.75" customHeight="1" x14ac:dyDescent="0.25">
      <c r="A783" s="1"/>
      <c r="C783" s="3"/>
      <c r="D783" s="2"/>
      <c r="E783" s="2"/>
      <c r="F783" s="2"/>
      <c r="G783" s="2"/>
      <c r="H783" s="2"/>
      <c r="I783" s="17"/>
      <c r="J783" s="2"/>
      <c r="K783" s="2"/>
      <c r="L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D783" s="17"/>
      <c r="AF783" s="17"/>
      <c r="AG783" s="17"/>
      <c r="AH783" s="17"/>
    </row>
    <row r="784" spans="1:34" ht="15.75" customHeight="1" x14ac:dyDescent="0.25">
      <c r="A784" s="1"/>
      <c r="C784" s="3"/>
      <c r="D784" s="2"/>
      <c r="E784" s="2"/>
      <c r="F784" s="2"/>
      <c r="G784" s="2"/>
      <c r="H784" s="2"/>
      <c r="I784" s="17"/>
      <c r="J784" s="2"/>
      <c r="K784" s="2"/>
      <c r="L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D784" s="17"/>
      <c r="AF784" s="17"/>
      <c r="AG784" s="17"/>
      <c r="AH784" s="17"/>
    </row>
    <row r="785" spans="1:34" ht="15.75" customHeight="1" x14ac:dyDescent="0.25">
      <c r="A785" s="1"/>
      <c r="C785" s="3"/>
      <c r="D785" s="2"/>
      <c r="E785" s="2"/>
      <c r="F785" s="2"/>
      <c r="G785" s="2"/>
      <c r="H785" s="2"/>
      <c r="I785" s="17"/>
      <c r="J785" s="2"/>
      <c r="K785" s="2"/>
      <c r="L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D785" s="17"/>
      <c r="AF785" s="17"/>
      <c r="AG785" s="17"/>
      <c r="AH785" s="17"/>
    </row>
    <row r="786" spans="1:34" ht="15.75" customHeight="1" x14ac:dyDescent="0.25">
      <c r="A786" s="1"/>
      <c r="C786" s="3"/>
      <c r="D786" s="2"/>
      <c r="E786" s="2"/>
      <c r="F786" s="2"/>
      <c r="G786" s="2"/>
      <c r="H786" s="2"/>
      <c r="I786" s="17"/>
      <c r="J786" s="2"/>
      <c r="K786" s="2"/>
      <c r="L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D786" s="17"/>
      <c r="AF786" s="17"/>
      <c r="AG786" s="17"/>
      <c r="AH786" s="17"/>
    </row>
    <row r="787" spans="1:34" ht="15.75" customHeight="1" x14ac:dyDescent="0.25">
      <c r="A787" s="1"/>
      <c r="C787" s="3"/>
      <c r="D787" s="2"/>
      <c r="E787" s="2"/>
      <c r="F787" s="2"/>
      <c r="G787" s="2"/>
      <c r="H787" s="2"/>
      <c r="I787" s="17"/>
      <c r="J787" s="2"/>
      <c r="K787" s="2"/>
      <c r="L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D787" s="17"/>
      <c r="AF787" s="17"/>
      <c r="AG787" s="17"/>
      <c r="AH787" s="17"/>
    </row>
    <row r="788" spans="1:34" ht="15.75" customHeight="1" x14ac:dyDescent="0.25">
      <c r="A788" s="1"/>
      <c r="C788" s="3"/>
      <c r="D788" s="2"/>
      <c r="E788" s="2"/>
      <c r="F788" s="2"/>
      <c r="G788" s="2"/>
      <c r="H788" s="2"/>
      <c r="I788" s="17"/>
      <c r="J788" s="2"/>
      <c r="K788" s="2"/>
      <c r="L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D788" s="17"/>
      <c r="AF788" s="17"/>
      <c r="AG788" s="17"/>
      <c r="AH788" s="17"/>
    </row>
    <row r="789" spans="1:34" ht="15.75" customHeight="1" x14ac:dyDescent="0.25">
      <c r="A789" s="1"/>
      <c r="C789" s="3"/>
      <c r="D789" s="2"/>
      <c r="E789" s="2"/>
      <c r="F789" s="2"/>
      <c r="G789" s="2"/>
      <c r="H789" s="2"/>
      <c r="I789" s="17"/>
      <c r="J789" s="2"/>
      <c r="K789" s="2"/>
      <c r="L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D789" s="17"/>
      <c r="AF789" s="17"/>
      <c r="AG789" s="17"/>
      <c r="AH789" s="17"/>
    </row>
    <row r="790" spans="1:34" ht="15.75" customHeight="1" x14ac:dyDescent="0.25">
      <c r="A790" s="1"/>
      <c r="C790" s="3"/>
      <c r="D790" s="2"/>
      <c r="E790" s="2"/>
      <c r="F790" s="2"/>
      <c r="G790" s="2"/>
      <c r="H790" s="2"/>
      <c r="I790" s="17"/>
      <c r="J790" s="2"/>
      <c r="K790" s="2"/>
      <c r="L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D790" s="17"/>
      <c r="AF790" s="17"/>
      <c r="AG790" s="17"/>
      <c r="AH790" s="17"/>
    </row>
    <row r="791" spans="1:34" ht="15.75" customHeight="1" x14ac:dyDescent="0.25">
      <c r="A791" s="1"/>
      <c r="C791" s="3"/>
      <c r="D791" s="2"/>
      <c r="E791" s="2"/>
      <c r="F791" s="2"/>
      <c r="G791" s="2"/>
      <c r="H791" s="2"/>
      <c r="I791" s="17"/>
      <c r="J791" s="2"/>
      <c r="K791" s="2"/>
      <c r="L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D791" s="17"/>
      <c r="AF791" s="17"/>
      <c r="AG791" s="17"/>
      <c r="AH791" s="17"/>
    </row>
    <row r="792" spans="1:34" ht="15.75" customHeight="1" x14ac:dyDescent="0.25">
      <c r="A792" s="1"/>
      <c r="C792" s="3"/>
      <c r="D792" s="2"/>
      <c r="E792" s="2"/>
      <c r="F792" s="2"/>
      <c r="G792" s="2"/>
      <c r="H792" s="2"/>
      <c r="I792" s="17"/>
      <c r="J792" s="2"/>
      <c r="K792" s="2"/>
      <c r="L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D792" s="17"/>
      <c r="AF792" s="17"/>
      <c r="AG792" s="17"/>
      <c r="AH792" s="17"/>
    </row>
    <row r="793" spans="1:34" ht="15.75" customHeight="1" x14ac:dyDescent="0.25">
      <c r="A793" s="1"/>
      <c r="C793" s="3"/>
      <c r="D793" s="2"/>
      <c r="E793" s="2"/>
      <c r="F793" s="2"/>
      <c r="G793" s="2"/>
      <c r="H793" s="2"/>
      <c r="I793" s="17"/>
      <c r="J793" s="2"/>
      <c r="K793" s="2"/>
      <c r="L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D793" s="17"/>
      <c r="AF793" s="17"/>
      <c r="AG793" s="17"/>
      <c r="AH793" s="17"/>
    </row>
    <row r="794" spans="1:34" ht="15.75" customHeight="1" x14ac:dyDescent="0.25">
      <c r="A794" s="1"/>
      <c r="C794" s="3"/>
      <c r="D794" s="2"/>
      <c r="E794" s="2"/>
      <c r="F794" s="2"/>
      <c r="G794" s="2"/>
      <c r="H794" s="2"/>
      <c r="I794" s="17"/>
      <c r="J794" s="2"/>
      <c r="K794" s="2"/>
      <c r="L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D794" s="17"/>
      <c r="AF794" s="17"/>
      <c r="AG794" s="17"/>
      <c r="AH794" s="17"/>
    </row>
    <row r="795" spans="1:34" ht="15.75" customHeight="1" x14ac:dyDescent="0.25">
      <c r="A795" s="1"/>
      <c r="C795" s="3"/>
      <c r="D795" s="2"/>
      <c r="E795" s="2"/>
      <c r="F795" s="2"/>
      <c r="G795" s="2"/>
      <c r="H795" s="2"/>
      <c r="I795" s="17"/>
      <c r="J795" s="2"/>
      <c r="K795" s="2"/>
      <c r="L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D795" s="17"/>
      <c r="AF795" s="17"/>
      <c r="AG795" s="17"/>
      <c r="AH795" s="17"/>
    </row>
    <row r="796" spans="1:34" ht="15.75" customHeight="1" x14ac:dyDescent="0.25">
      <c r="A796" s="1"/>
      <c r="C796" s="3"/>
      <c r="D796" s="2"/>
      <c r="E796" s="2"/>
      <c r="F796" s="2"/>
      <c r="G796" s="2"/>
      <c r="H796" s="2"/>
      <c r="I796" s="17"/>
      <c r="J796" s="2"/>
      <c r="K796" s="2"/>
      <c r="L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D796" s="17"/>
      <c r="AF796" s="17"/>
      <c r="AG796" s="17"/>
      <c r="AH796" s="17"/>
    </row>
    <row r="797" spans="1:34" ht="15.75" customHeight="1" x14ac:dyDescent="0.25">
      <c r="A797" s="1"/>
      <c r="C797" s="3"/>
      <c r="D797" s="2"/>
      <c r="E797" s="2"/>
      <c r="F797" s="2"/>
      <c r="G797" s="2"/>
      <c r="H797" s="2"/>
      <c r="I797" s="17"/>
      <c r="J797" s="2"/>
      <c r="K797" s="2"/>
      <c r="L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D797" s="17"/>
      <c r="AF797" s="17"/>
      <c r="AG797" s="17"/>
      <c r="AH797" s="17"/>
    </row>
    <row r="798" spans="1:34" ht="15.75" customHeight="1" x14ac:dyDescent="0.25">
      <c r="A798" s="1"/>
      <c r="C798" s="3"/>
      <c r="D798" s="2"/>
      <c r="E798" s="2"/>
      <c r="F798" s="2"/>
      <c r="G798" s="2"/>
      <c r="H798" s="2"/>
      <c r="I798" s="17"/>
      <c r="J798" s="2"/>
      <c r="K798" s="2"/>
      <c r="L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D798" s="17"/>
      <c r="AF798" s="17"/>
      <c r="AG798" s="17"/>
      <c r="AH798" s="17"/>
    </row>
    <row r="799" spans="1:34" ht="15.75" customHeight="1" x14ac:dyDescent="0.25">
      <c r="A799" s="1"/>
      <c r="C799" s="3"/>
      <c r="D799" s="2"/>
      <c r="E799" s="2"/>
      <c r="F799" s="2"/>
      <c r="G799" s="2"/>
      <c r="H799" s="2"/>
      <c r="I799" s="17"/>
      <c r="J799" s="2"/>
      <c r="K799" s="2"/>
      <c r="L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D799" s="17"/>
      <c r="AF799" s="17"/>
      <c r="AG799" s="17"/>
      <c r="AH799" s="17"/>
    </row>
    <row r="800" spans="1:34" ht="15.75" customHeight="1" x14ac:dyDescent="0.25">
      <c r="A800" s="1"/>
      <c r="C800" s="3"/>
      <c r="D800" s="2"/>
      <c r="E800" s="2"/>
      <c r="F800" s="2"/>
      <c r="G800" s="2"/>
      <c r="H800" s="2"/>
      <c r="I800" s="17"/>
      <c r="J800" s="2"/>
      <c r="K800" s="2"/>
      <c r="L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D800" s="17"/>
      <c r="AF800" s="17"/>
      <c r="AG800" s="17"/>
      <c r="AH800" s="17"/>
    </row>
    <row r="801" spans="1:34" ht="15.75" customHeight="1" x14ac:dyDescent="0.25">
      <c r="A801" s="1"/>
      <c r="C801" s="3"/>
      <c r="D801" s="2"/>
      <c r="E801" s="2"/>
      <c r="F801" s="2"/>
      <c r="G801" s="2"/>
      <c r="H801" s="2"/>
      <c r="I801" s="17"/>
      <c r="J801" s="2"/>
      <c r="K801" s="2"/>
      <c r="L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D801" s="17"/>
      <c r="AF801" s="17"/>
      <c r="AG801" s="17"/>
      <c r="AH801" s="17"/>
    </row>
    <row r="802" spans="1:34" ht="15.75" customHeight="1" x14ac:dyDescent="0.25">
      <c r="A802" s="1"/>
      <c r="C802" s="3"/>
      <c r="D802" s="2"/>
      <c r="E802" s="2"/>
      <c r="F802" s="2"/>
      <c r="G802" s="2"/>
      <c r="H802" s="2"/>
      <c r="I802" s="17"/>
      <c r="J802" s="2"/>
      <c r="K802" s="2"/>
      <c r="L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D802" s="17"/>
      <c r="AF802" s="17"/>
      <c r="AG802" s="17"/>
      <c r="AH802" s="17"/>
    </row>
    <row r="803" spans="1:34" ht="15.75" customHeight="1" x14ac:dyDescent="0.25">
      <c r="A803" s="1"/>
      <c r="C803" s="3"/>
      <c r="D803" s="2"/>
      <c r="E803" s="2"/>
      <c r="F803" s="2"/>
      <c r="G803" s="2"/>
      <c r="H803" s="2"/>
      <c r="I803" s="17"/>
      <c r="J803" s="2"/>
      <c r="K803" s="2"/>
      <c r="L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D803" s="17"/>
      <c r="AF803" s="17"/>
      <c r="AG803" s="17"/>
      <c r="AH803" s="17"/>
    </row>
    <row r="804" spans="1:34" ht="15.75" customHeight="1" x14ac:dyDescent="0.25">
      <c r="A804" s="1"/>
      <c r="C804" s="3"/>
      <c r="D804" s="2"/>
      <c r="E804" s="2"/>
      <c r="F804" s="2"/>
      <c r="G804" s="2"/>
      <c r="H804" s="2"/>
      <c r="I804" s="17"/>
      <c r="J804" s="2"/>
      <c r="K804" s="2"/>
      <c r="L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D804" s="17"/>
      <c r="AF804" s="17"/>
      <c r="AG804" s="17"/>
      <c r="AH804" s="17"/>
    </row>
    <row r="805" spans="1:34" ht="15.75" customHeight="1" x14ac:dyDescent="0.25">
      <c r="A805" s="1"/>
      <c r="C805" s="3"/>
      <c r="D805" s="2"/>
      <c r="E805" s="2"/>
      <c r="F805" s="2"/>
      <c r="G805" s="2"/>
      <c r="H805" s="2"/>
      <c r="I805" s="17"/>
      <c r="J805" s="2"/>
      <c r="K805" s="2"/>
      <c r="L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D805" s="17"/>
      <c r="AF805" s="17"/>
      <c r="AG805" s="17"/>
      <c r="AH805" s="17"/>
    </row>
    <row r="806" spans="1:34" ht="15.75" customHeight="1" x14ac:dyDescent="0.25">
      <c r="A806" s="1"/>
      <c r="C806" s="3"/>
      <c r="D806" s="2"/>
      <c r="E806" s="2"/>
      <c r="F806" s="2"/>
      <c r="G806" s="2"/>
      <c r="H806" s="2"/>
      <c r="I806" s="17"/>
      <c r="J806" s="2"/>
      <c r="K806" s="2"/>
      <c r="L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D806" s="17"/>
      <c r="AF806" s="17"/>
      <c r="AG806" s="17"/>
      <c r="AH806" s="17"/>
    </row>
    <row r="807" spans="1:34" ht="15.75" customHeight="1" x14ac:dyDescent="0.25">
      <c r="A807" s="1"/>
      <c r="C807" s="3"/>
      <c r="D807" s="2"/>
      <c r="E807" s="2"/>
      <c r="F807" s="2"/>
      <c r="G807" s="2"/>
      <c r="H807" s="2"/>
      <c r="I807" s="17"/>
      <c r="J807" s="2"/>
      <c r="K807" s="2"/>
      <c r="L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D807" s="17"/>
      <c r="AF807" s="17"/>
      <c r="AG807" s="17"/>
      <c r="AH807" s="17"/>
    </row>
    <row r="808" spans="1:34" ht="15.75" customHeight="1" x14ac:dyDescent="0.25">
      <c r="A808" s="1"/>
      <c r="C808" s="3"/>
      <c r="D808" s="2"/>
      <c r="E808" s="2"/>
      <c r="F808" s="2"/>
      <c r="G808" s="2"/>
      <c r="H808" s="2"/>
      <c r="I808" s="17"/>
      <c r="J808" s="2"/>
      <c r="K808" s="2"/>
      <c r="L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D808" s="17"/>
      <c r="AF808" s="17"/>
      <c r="AG808" s="17"/>
      <c r="AH808" s="17"/>
    </row>
    <row r="809" spans="1:34" ht="15.75" customHeight="1" x14ac:dyDescent="0.25">
      <c r="A809" s="1"/>
      <c r="C809" s="3"/>
      <c r="D809" s="2"/>
      <c r="E809" s="2"/>
      <c r="F809" s="2"/>
      <c r="G809" s="2"/>
      <c r="H809" s="2"/>
      <c r="I809" s="17"/>
      <c r="J809" s="2"/>
      <c r="K809" s="2"/>
      <c r="L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D809" s="17"/>
      <c r="AF809" s="17"/>
      <c r="AG809" s="17"/>
      <c r="AH809" s="17"/>
    </row>
    <row r="810" spans="1:34" ht="15.75" customHeight="1" x14ac:dyDescent="0.25">
      <c r="A810" s="1"/>
      <c r="C810" s="3"/>
      <c r="D810" s="2"/>
      <c r="E810" s="2"/>
      <c r="F810" s="2"/>
      <c r="G810" s="2"/>
      <c r="H810" s="2"/>
      <c r="I810" s="17"/>
      <c r="J810" s="2"/>
      <c r="K810" s="2"/>
      <c r="L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D810" s="17"/>
      <c r="AF810" s="17"/>
      <c r="AG810" s="17"/>
      <c r="AH810" s="17"/>
    </row>
    <row r="811" spans="1:34" ht="15.75" customHeight="1" x14ac:dyDescent="0.25">
      <c r="A811" s="1"/>
      <c r="C811" s="3"/>
      <c r="D811" s="2"/>
      <c r="E811" s="2"/>
      <c r="F811" s="2"/>
      <c r="G811" s="2"/>
      <c r="H811" s="2"/>
      <c r="I811" s="17"/>
      <c r="J811" s="2"/>
      <c r="K811" s="2"/>
      <c r="L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D811" s="17"/>
      <c r="AF811" s="17"/>
      <c r="AG811" s="17"/>
      <c r="AH811" s="17"/>
    </row>
    <row r="812" spans="1:34" ht="15.75" customHeight="1" x14ac:dyDescent="0.25">
      <c r="A812" s="1"/>
      <c r="C812" s="3"/>
      <c r="D812" s="2"/>
      <c r="E812" s="2"/>
      <c r="F812" s="2"/>
      <c r="G812" s="2"/>
      <c r="H812" s="2"/>
      <c r="I812" s="17"/>
      <c r="J812" s="2"/>
      <c r="K812" s="2"/>
      <c r="L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D812" s="17"/>
      <c r="AF812" s="17"/>
      <c r="AG812" s="17"/>
      <c r="AH812" s="17"/>
    </row>
    <row r="813" spans="1:34" ht="15.75" customHeight="1" x14ac:dyDescent="0.25">
      <c r="A813" s="1"/>
      <c r="C813" s="3"/>
      <c r="D813" s="2"/>
      <c r="E813" s="2"/>
      <c r="F813" s="2"/>
      <c r="G813" s="2"/>
      <c r="H813" s="2"/>
      <c r="I813" s="17"/>
      <c r="J813" s="2"/>
      <c r="K813" s="2"/>
      <c r="L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D813" s="17"/>
      <c r="AF813" s="17"/>
      <c r="AG813" s="17"/>
      <c r="AH813" s="17"/>
    </row>
    <row r="814" spans="1:34" ht="15.75" customHeight="1" x14ac:dyDescent="0.25">
      <c r="A814" s="1"/>
      <c r="C814" s="3"/>
      <c r="D814" s="2"/>
      <c r="E814" s="2"/>
      <c r="F814" s="2"/>
      <c r="G814" s="2"/>
      <c r="H814" s="2"/>
      <c r="I814" s="17"/>
      <c r="J814" s="2"/>
      <c r="K814" s="2"/>
      <c r="L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D814" s="17"/>
      <c r="AF814" s="17"/>
      <c r="AG814" s="17"/>
      <c r="AH814" s="17"/>
    </row>
    <row r="815" spans="1:34" ht="15.75" customHeight="1" x14ac:dyDescent="0.25">
      <c r="A815" s="1"/>
      <c r="C815" s="3"/>
      <c r="D815" s="2"/>
      <c r="E815" s="2"/>
      <c r="F815" s="2"/>
      <c r="G815" s="2"/>
      <c r="H815" s="2"/>
      <c r="I815" s="17"/>
      <c r="J815" s="2"/>
      <c r="K815" s="2"/>
      <c r="L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D815" s="17"/>
      <c r="AF815" s="17"/>
      <c r="AG815" s="17"/>
      <c r="AH815" s="17"/>
    </row>
    <row r="816" spans="1:34" ht="15.75" customHeight="1" x14ac:dyDescent="0.25">
      <c r="A816" s="1"/>
      <c r="C816" s="3"/>
      <c r="D816" s="2"/>
      <c r="E816" s="2"/>
      <c r="F816" s="2"/>
      <c r="G816" s="2"/>
      <c r="H816" s="2"/>
      <c r="I816" s="17"/>
      <c r="J816" s="2"/>
      <c r="K816" s="2"/>
      <c r="L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D816" s="17"/>
      <c r="AF816" s="17"/>
      <c r="AG816" s="17"/>
      <c r="AH816" s="17"/>
    </row>
    <row r="817" spans="1:34" ht="15.75" customHeight="1" x14ac:dyDescent="0.25">
      <c r="A817" s="1"/>
      <c r="C817" s="3"/>
      <c r="D817" s="2"/>
      <c r="E817" s="2"/>
      <c r="F817" s="2"/>
      <c r="G817" s="2"/>
      <c r="H817" s="2"/>
      <c r="I817" s="17"/>
      <c r="J817" s="2"/>
      <c r="K817" s="2"/>
      <c r="L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D817" s="17"/>
      <c r="AF817" s="17"/>
      <c r="AG817" s="17"/>
      <c r="AH817" s="17"/>
    </row>
    <row r="818" spans="1:34" ht="15.75" customHeight="1" x14ac:dyDescent="0.25">
      <c r="A818" s="1"/>
      <c r="C818" s="3"/>
      <c r="D818" s="2"/>
      <c r="E818" s="2"/>
      <c r="F818" s="2"/>
      <c r="G818" s="2"/>
      <c r="H818" s="2"/>
      <c r="I818" s="17"/>
      <c r="J818" s="2"/>
      <c r="K818" s="2"/>
      <c r="L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D818" s="17"/>
      <c r="AF818" s="17"/>
      <c r="AG818" s="17"/>
      <c r="AH818" s="17"/>
    </row>
    <row r="819" spans="1:34" ht="15.75" customHeight="1" x14ac:dyDescent="0.25">
      <c r="A819" s="1"/>
      <c r="C819" s="3"/>
      <c r="D819" s="2"/>
      <c r="E819" s="2"/>
      <c r="F819" s="2"/>
      <c r="G819" s="2"/>
      <c r="H819" s="2"/>
      <c r="I819" s="17"/>
      <c r="J819" s="2"/>
      <c r="K819" s="2"/>
      <c r="L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D819" s="17"/>
      <c r="AF819" s="17"/>
      <c r="AG819" s="17"/>
      <c r="AH819" s="17"/>
    </row>
    <row r="820" spans="1:34" ht="15.75" customHeight="1" x14ac:dyDescent="0.25">
      <c r="A820" s="1"/>
      <c r="C820" s="3"/>
      <c r="D820" s="2"/>
      <c r="E820" s="2"/>
      <c r="F820" s="2"/>
      <c r="G820" s="2"/>
      <c r="H820" s="2"/>
      <c r="I820" s="17"/>
      <c r="J820" s="2"/>
      <c r="K820" s="2"/>
      <c r="L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D820" s="17"/>
      <c r="AF820" s="17"/>
      <c r="AG820" s="17"/>
      <c r="AH820" s="17"/>
    </row>
    <row r="821" spans="1:34" ht="15.75" customHeight="1" x14ac:dyDescent="0.25">
      <c r="A821" s="1"/>
      <c r="C821" s="3"/>
      <c r="D821" s="2"/>
      <c r="E821" s="2"/>
      <c r="F821" s="2"/>
      <c r="G821" s="2"/>
      <c r="H821" s="2"/>
      <c r="I821" s="17"/>
      <c r="J821" s="2"/>
      <c r="K821" s="2"/>
      <c r="L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D821" s="17"/>
      <c r="AF821" s="17"/>
      <c r="AG821" s="17"/>
      <c r="AH821" s="17"/>
    </row>
    <row r="822" spans="1:34" ht="15.75" customHeight="1" x14ac:dyDescent="0.25">
      <c r="A822" s="1"/>
      <c r="C822" s="3"/>
      <c r="D822" s="2"/>
      <c r="E822" s="2"/>
      <c r="F822" s="2"/>
      <c r="G822" s="2"/>
      <c r="H822" s="2"/>
      <c r="I822" s="17"/>
      <c r="J822" s="2"/>
      <c r="K822" s="2"/>
      <c r="L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D822" s="17"/>
      <c r="AF822" s="17"/>
      <c r="AG822" s="17"/>
      <c r="AH822" s="17"/>
    </row>
    <row r="823" spans="1:34" ht="15.75" customHeight="1" x14ac:dyDescent="0.25">
      <c r="A823" s="1"/>
      <c r="C823" s="3"/>
      <c r="D823" s="2"/>
      <c r="E823" s="2"/>
      <c r="F823" s="2"/>
      <c r="G823" s="2"/>
      <c r="H823" s="2"/>
      <c r="I823" s="17"/>
      <c r="J823" s="2"/>
      <c r="K823" s="2"/>
      <c r="L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D823" s="17"/>
      <c r="AF823" s="17"/>
      <c r="AG823" s="17"/>
      <c r="AH823" s="17"/>
    </row>
    <row r="824" spans="1:34" ht="15.75" customHeight="1" x14ac:dyDescent="0.25">
      <c r="A824" s="1"/>
      <c r="C824" s="3"/>
      <c r="D824" s="2"/>
      <c r="E824" s="2"/>
      <c r="F824" s="2"/>
      <c r="G824" s="2"/>
      <c r="H824" s="2"/>
      <c r="I824" s="17"/>
      <c r="J824" s="2"/>
      <c r="K824" s="2"/>
      <c r="L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D824" s="17"/>
      <c r="AF824" s="17"/>
      <c r="AG824" s="17"/>
      <c r="AH824" s="17"/>
    </row>
    <row r="825" spans="1:34" ht="15.75" customHeight="1" x14ac:dyDescent="0.25">
      <c r="A825" s="1"/>
      <c r="C825" s="3"/>
      <c r="D825" s="2"/>
      <c r="E825" s="2"/>
      <c r="F825" s="2"/>
      <c r="G825" s="2"/>
      <c r="H825" s="2"/>
      <c r="I825" s="17"/>
      <c r="J825" s="2"/>
      <c r="K825" s="2"/>
      <c r="L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D825" s="17"/>
      <c r="AF825" s="17"/>
      <c r="AG825" s="17"/>
      <c r="AH825" s="17"/>
    </row>
    <row r="826" spans="1:34" ht="15.75" customHeight="1" x14ac:dyDescent="0.25">
      <c r="A826" s="1"/>
      <c r="C826" s="3"/>
      <c r="D826" s="2"/>
      <c r="E826" s="2"/>
      <c r="F826" s="2"/>
      <c r="G826" s="2"/>
      <c r="H826" s="2"/>
      <c r="I826" s="17"/>
      <c r="J826" s="2"/>
      <c r="K826" s="2"/>
      <c r="L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D826" s="17"/>
      <c r="AF826" s="17"/>
      <c r="AG826" s="17"/>
      <c r="AH826" s="17"/>
    </row>
    <row r="827" spans="1:34" ht="15.75" customHeight="1" x14ac:dyDescent="0.25">
      <c r="A827" s="1"/>
      <c r="C827" s="3"/>
      <c r="D827" s="2"/>
      <c r="E827" s="2"/>
      <c r="F827" s="2"/>
      <c r="G827" s="2"/>
      <c r="H827" s="2"/>
      <c r="I827" s="17"/>
      <c r="J827" s="2"/>
      <c r="K827" s="2"/>
      <c r="L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D827" s="17"/>
      <c r="AF827" s="17"/>
      <c r="AG827" s="17"/>
      <c r="AH827" s="17"/>
    </row>
    <row r="828" spans="1:34" ht="15.75" customHeight="1" x14ac:dyDescent="0.25">
      <c r="A828" s="1"/>
      <c r="C828" s="3"/>
      <c r="D828" s="2"/>
      <c r="E828" s="2"/>
      <c r="F828" s="2"/>
      <c r="G828" s="2"/>
      <c r="H828" s="2"/>
      <c r="I828" s="17"/>
      <c r="J828" s="2"/>
      <c r="K828" s="2"/>
      <c r="L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D828" s="17"/>
      <c r="AF828" s="17"/>
      <c r="AG828" s="17"/>
      <c r="AH828" s="17"/>
    </row>
    <row r="829" spans="1:34" ht="15.75" customHeight="1" x14ac:dyDescent="0.25">
      <c r="A829" s="1"/>
      <c r="C829" s="3"/>
      <c r="D829" s="2"/>
      <c r="E829" s="2"/>
      <c r="F829" s="2"/>
      <c r="G829" s="2"/>
      <c r="H829" s="2"/>
      <c r="I829" s="17"/>
      <c r="J829" s="2"/>
      <c r="K829" s="2"/>
      <c r="L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D829" s="17"/>
      <c r="AF829" s="17"/>
      <c r="AG829" s="17"/>
      <c r="AH829" s="17"/>
    </row>
    <row r="830" spans="1:34" ht="15.75" customHeight="1" x14ac:dyDescent="0.25">
      <c r="A830" s="1"/>
      <c r="C830" s="3"/>
      <c r="D830" s="2"/>
      <c r="E830" s="2"/>
      <c r="F830" s="2"/>
      <c r="G830" s="2"/>
      <c r="H830" s="2"/>
      <c r="I830" s="17"/>
      <c r="J830" s="2"/>
      <c r="K830" s="2"/>
      <c r="L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D830" s="17"/>
      <c r="AF830" s="17"/>
      <c r="AG830" s="17"/>
      <c r="AH830" s="17"/>
    </row>
    <row r="831" spans="1:34" ht="15.75" customHeight="1" x14ac:dyDescent="0.25">
      <c r="A831" s="1"/>
      <c r="C831" s="3"/>
      <c r="D831" s="2"/>
      <c r="E831" s="2"/>
      <c r="F831" s="2"/>
      <c r="G831" s="2"/>
      <c r="H831" s="2"/>
      <c r="I831" s="17"/>
      <c r="J831" s="2"/>
      <c r="K831" s="2"/>
      <c r="L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D831" s="17"/>
      <c r="AF831" s="17"/>
      <c r="AG831" s="17"/>
      <c r="AH831" s="17"/>
    </row>
    <row r="832" spans="1:34" ht="15.75" customHeight="1" x14ac:dyDescent="0.25">
      <c r="A832" s="1"/>
      <c r="C832" s="3"/>
      <c r="D832" s="2"/>
      <c r="E832" s="2"/>
      <c r="F832" s="2"/>
      <c r="G832" s="2"/>
      <c r="H832" s="2"/>
      <c r="I832" s="17"/>
      <c r="J832" s="2"/>
      <c r="K832" s="2"/>
      <c r="L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D832" s="17"/>
      <c r="AF832" s="17"/>
      <c r="AG832" s="17"/>
      <c r="AH832" s="17"/>
    </row>
    <row r="833" spans="1:34" ht="15.75" customHeight="1" x14ac:dyDescent="0.25">
      <c r="A833" s="1"/>
      <c r="C833" s="3"/>
      <c r="D833" s="2"/>
      <c r="E833" s="2"/>
      <c r="F833" s="2"/>
      <c r="G833" s="2"/>
      <c r="H833" s="2"/>
      <c r="I833" s="17"/>
      <c r="J833" s="2"/>
      <c r="K833" s="2"/>
      <c r="L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D833" s="17"/>
      <c r="AF833" s="17"/>
      <c r="AG833" s="17"/>
      <c r="AH833" s="17"/>
    </row>
    <row r="834" spans="1:34" ht="15.75" customHeight="1" x14ac:dyDescent="0.25">
      <c r="A834" s="1"/>
      <c r="C834" s="3"/>
      <c r="D834" s="2"/>
      <c r="E834" s="2"/>
      <c r="F834" s="2"/>
      <c r="G834" s="2"/>
      <c r="H834" s="2"/>
      <c r="I834" s="17"/>
      <c r="J834" s="2"/>
      <c r="K834" s="2"/>
      <c r="L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D834" s="17"/>
      <c r="AF834" s="17"/>
      <c r="AG834" s="17"/>
      <c r="AH834" s="17"/>
    </row>
    <row r="835" spans="1:34" ht="15.75" customHeight="1" x14ac:dyDescent="0.25">
      <c r="A835" s="1"/>
      <c r="C835" s="3"/>
      <c r="D835" s="2"/>
      <c r="E835" s="2"/>
      <c r="F835" s="2"/>
      <c r="G835" s="2"/>
      <c r="H835" s="2"/>
      <c r="I835" s="17"/>
      <c r="J835" s="2"/>
      <c r="K835" s="2"/>
      <c r="L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D835" s="17"/>
      <c r="AF835" s="17"/>
      <c r="AG835" s="17"/>
      <c r="AH835" s="17"/>
    </row>
    <row r="836" spans="1:34" ht="15.75" customHeight="1" x14ac:dyDescent="0.25">
      <c r="A836" s="1"/>
      <c r="C836" s="3"/>
      <c r="D836" s="2"/>
      <c r="E836" s="2"/>
      <c r="F836" s="2"/>
      <c r="G836" s="2"/>
      <c r="H836" s="2"/>
      <c r="I836" s="17"/>
      <c r="J836" s="2"/>
      <c r="K836" s="2"/>
      <c r="L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D836" s="17"/>
      <c r="AF836" s="17"/>
      <c r="AG836" s="17"/>
      <c r="AH836" s="17"/>
    </row>
    <row r="837" spans="1:34" ht="15.75" customHeight="1" x14ac:dyDescent="0.25">
      <c r="A837" s="1"/>
      <c r="C837" s="3"/>
      <c r="D837" s="2"/>
      <c r="E837" s="2"/>
      <c r="F837" s="2"/>
      <c r="G837" s="2"/>
      <c r="H837" s="2"/>
      <c r="I837" s="17"/>
      <c r="J837" s="2"/>
      <c r="K837" s="2"/>
      <c r="L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D837" s="17"/>
      <c r="AF837" s="17"/>
      <c r="AG837" s="17"/>
      <c r="AH837" s="17"/>
    </row>
    <row r="838" spans="1:34" ht="15.75" customHeight="1" x14ac:dyDescent="0.25">
      <c r="A838" s="1"/>
      <c r="C838" s="3"/>
      <c r="D838" s="2"/>
      <c r="E838" s="2"/>
      <c r="F838" s="2"/>
      <c r="G838" s="2"/>
      <c r="H838" s="2"/>
      <c r="I838" s="17"/>
      <c r="J838" s="2"/>
      <c r="K838" s="2"/>
      <c r="L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D838" s="17"/>
      <c r="AF838" s="17"/>
      <c r="AG838" s="17"/>
      <c r="AH838" s="17"/>
    </row>
    <row r="839" spans="1:34" ht="15.75" customHeight="1" x14ac:dyDescent="0.25">
      <c r="A839" s="1"/>
      <c r="C839" s="3"/>
      <c r="D839" s="2"/>
      <c r="E839" s="2"/>
      <c r="F839" s="2"/>
      <c r="G839" s="2"/>
      <c r="H839" s="2"/>
      <c r="I839" s="17"/>
      <c r="J839" s="2"/>
      <c r="K839" s="2"/>
      <c r="L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D839" s="17"/>
      <c r="AF839" s="17"/>
      <c r="AG839" s="17"/>
      <c r="AH839" s="17"/>
    </row>
    <row r="840" spans="1:34" ht="15.75" customHeight="1" x14ac:dyDescent="0.25">
      <c r="A840" s="1"/>
      <c r="C840" s="3"/>
      <c r="D840" s="2"/>
      <c r="E840" s="2"/>
      <c r="F840" s="2"/>
      <c r="G840" s="2"/>
      <c r="H840" s="2"/>
      <c r="I840" s="17"/>
      <c r="J840" s="2"/>
      <c r="K840" s="2"/>
      <c r="L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D840" s="17"/>
      <c r="AF840" s="17"/>
      <c r="AG840" s="17"/>
      <c r="AH840" s="17"/>
    </row>
    <row r="841" spans="1:34" ht="15.75" customHeight="1" x14ac:dyDescent="0.25">
      <c r="A841" s="1"/>
      <c r="C841" s="3"/>
      <c r="D841" s="2"/>
      <c r="E841" s="2"/>
      <c r="F841" s="2"/>
      <c r="G841" s="2"/>
      <c r="H841" s="2"/>
      <c r="I841" s="17"/>
      <c r="J841" s="2"/>
      <c r="K841" s="2"/>
      <c r="L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D841" s="17"/>
      <c r="AF841" s="17"/>
      <c r="AG841" s="17"/>
      <c r="AH841" s="17"/>
    </row>
    <row r="842" spans="1:34" ht="15.75" customHeight="1" x14ac:dyDescent="0.25">
      <c r="A842" s="1"/>
      <c r="C842" s="3"/>
      <c r="D842" s="2"/>
      <c r="E842" s="2"/>
      <c r="F842" s="2"/>
      <c r="G842" s="2"/>
      <c r="H842" s="2"/>
      <c r="I842" s="17"/>
      <c r="J842" s="2"/>
      <c r="K842" s="2"/>
      <c r="L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D842" s="17"/>
      <c r="AF842" s="17"/>
      <c r="AG842" s="17"/>
      <c r="AH842" s="17"/>
    </row>
    <row r="843" spans="1:34" ht="15.75" customHeight="1" x14ac:dyDescent="0.25">
      <c r="A843" s="1"/>
      <c r="C843" s="3"/>
      <c r="D843" s="2"/>
      <c r="E843" s="2"/>
      <c r="F843" s="2"/>
      <c r="G843" s="2"/>
      <c r="H843" s="2"/>
      <c r="I843" s="17"/>
      <c r="J843" s="2"/>
      <c r="K843" s="2"/>
      <c r="L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D843" s="17"/>
      <c r="AF843" s="17"/>
      <c r="AG843" s="17"/>
      <c r="AH843" s="17"/>
    </row>
    <row r="844" spans="1:34" ht="15.75" customHeight="1" x14ac:dyDescent="0.25">
      <c r="A844" s="1"/>
      <c r="C844" s="3"/>
      <c r="D844" s="2"/>
      <c r="E844" s="2"/>
      <c r="F844" s="2"/>
      <c r="G844" s="2"/>
      <c r="H844" s="2"/>
      <c r="I844" s="17"/>
      <c r="J844" s="2"/>
      <c r="K844" s="2"/>
      <c r="L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D844" s="17"/>
      <c r="AF844" s="17"/>
      <c r="AG844" s="17"/>
      <c r="AH844" s="17"/>
    </row>
    <row r="845" spans="1:34" ht="15.75" customHeight="1" x14ac:dyDescent="0.25">
      <c r="A845" s="1"/>
      <c r="C845" s="3"/>
      <c r="D845" s="2"/>
      <c r="E845" s="2"/>
      <c r="F845" s="2"/>
      <c r="G845" s="2"/>
      <c r="H845" s="2"/>
      <c r="I845" s="17"/>
      <c r="J845" s="2"/>
      <c r="K845" s="2"/>
      <c r="L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D845" s="17"/>
      <c r="AF845" s="17"/>
      <c r="AG845" s="17"/>
      <c r="AH845" s="17"/>
    </row>
    <row r="846" spans="1:34" ht="15.75" customHeight="1" x14ac:dyDescent="0.25">
      <c r="A846" s="1"/>
      <c r="C846" s="3"/>
      <c r="D846" s="2"/>
      <c r="E846" s="2"/>
      <c r="F846" s="2"/>
      <c r="G846" s="2"/>
      <c r="H846" s="2"/>
      <c r="I846" s="17"/>
      <c r="J846" s="2"/>
      <c r="K846" s="2"/>
      <c r="L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D846" s="17"/>
      <c r="AF846" s="17"/>
      <c r="AG846" s="17"/>
      <c r="AH846" s="17"/>
    </row>
    <row r="847" spans="1:34" ht="15.75" customHeight="1" x14ac:dyDescent="0.25">
      <c r="A847" s="1"/>
      <c r="C847" s="3"/>
      <c r="D847" s="2"/>
      <c r="E847" s="2"/>
      <c r="F847" s="2"/>
      <c r="G847" s="2"/>
      <c r="H847" s="2"/>
      <c r="I847" s="17"/>
      <c r="J847" s="2"/>
      <c r="K847" s="2"/>
      <c r="L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D847" s="17"/>
      <c r="AF847" s="17"/>
      <c r="AG847" s="17"/>
      <c r="AH847" s="17"/>
    </row>
    <row r="848" spans="1:34" ht="15.75" customHeight="1" x14ac:dyDescent="0.25">
      <c r="A848" s="1"/>
      <c r="C848" s="3"/>
      <c r="D848" s="2"/>
      <c r="E848" s="2"/>
      <c r="F848" s="2"/>
      <c r="G848" s="2"/>
      <c r="H848" s="2"/>
      <c r="I848" s="17"/>
      <c r="J848" s="2"/>
      <c r="K848" s="2"/>
      <c r="L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D848" s="17"/>
      <c r="AF848" s="17"/>
      <c r="AG848" s="17"/>
      <c r="AH848" s="17"/>
    </row>
    <row r="849" spans="1:34" ht="15.75" customHeight="1" x14ac:dyDescent="0.25">
      <c r="A849" s="1"/>
      <c r="C849" s="3"/>
      <c r="D849" s="2"/>
      <c r="E849" s="2"/>
      <c r="F849" s="2"/>
      <c r="G849" s="2"/>
      <c r="H849" s="2"/>
      <c r="I849" s="17"/>
      <c r="J849" s="2"/>
      <c r="K849" s="2"/>
      <c r="L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D849" s="17"/>
      <c r="AF849" s="17"/>
      <c r="AG849" s="17"/>
      <c r="AH849" s="17"/>
    </row>
    <row r="850" spans="1:34" ht="15.75" customHeight="1" x14ac:dyDescent="0.25">
      <c r="A850" s="1"/>
      <c r="C850" s="3"/>
      <c r="D850" s="2"/>
      <c r="E850" s="2"/>
      <c r="F850" s="2"/>
      <c r="G850" s="2"/>
      <c r="H850" s="2"/>
      <c r="I850" s="17"/>
      <c r="J850" s="2"/>
      <c r="K850" s="2"/>
      <c r="L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D850" s="17"/>
      <c r="AF850" s="17"/>
      <c r="AG850" s="17"/>
      <c r="AH850" s="17"/>
    </row>
    <row r="851" spans="1:34" ht="15.75" customHeight="1" x14ac:dyDescent="0.25">
      <c r="A851" s="1"/>
      <c r="C851" s="3"/>
      <c r="D851" s="2"/>
      <c r="E851" s="2"/>
      <c r="F851" s="2"/>
      <c r="G851" s="2"/>
      <c r="H851" s="2"/>
      <c r="I851" s="17"/>
      <c r="J851" s="2"/>
      <c r="K851" s="2"/>
      <c r="L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D851" s="17"/>
      <c r="AF851" s="17"/>
      <c r="AG851" s="17"/>
      <c r="AH851" s="17"/>
    </row>
    <row r="852" spans="1:34" ht="15.75" customHeight="1" x14ac:dyDescent="0.25">
      <c r="A852" s="1"/>
      <c r="C852" s="3"/>
      <c r="D852" s="2"/>
      <c r="E852" s="2"/>
      <c r="F852" s="2"/>
      <c r="G852" s="2"/>
      <c r="H852" s="2"/>
      <c r="I852" s="17"/>
      <c r="J852" s="2"/>
      <c r="K852" s="2"/>
      <c r="L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D852" s="17"/>
      <c r="AF852" s="17"/>
      <c r="AG852" s="17"/>
      <c r="AH852" s="17"/>
    </row>
    <row r="853" spans="1:34" ht="15.75" customHeight="1" x14ac:dyDescent="0.25">
      <c r="A853" s="1"/>
      <c r="C853" s="3"/>
      <c r="D853" s="2"/>
      <c r="E853" s="2"/>
      <c r="F853" s="2"/>
      <c r="G853" s="2"/>
      <c r="H853" s="2"/>
      <c r="I853" s="17"/>
      <c r="J853" s="2"/>
      <c r="K853" s="2"/>
      <c r="L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D853" s="17"/>
      <c r="AF853" s="17"/>
      <c r="AG853" s="17"/>
      <c r="AH853" s="17"/>
    </row>
    <row r="854" spans="1:34" ht="15.75" customHeight="1" x14ac:dyDescent="0.25">
      <c r="A854" s="1"/>
      <c r="C854" s="3"/>
      <c r="D854" s="2"/>
      <c r="E854" s="2"/>
      <c r="F854" s="2"/>
      <c r="G854" s="2"/>
      <c r="H854" s="2"/>
      <c r="I854" s="17"/>
      <c r="J854" s="2"/>
      <c r="K854" s="2"/>
      <c r="L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D854" s="17"/>
      <c r="AF854" s="17"/>
      <c r="AG854" s="17"/>
      <c r="AH854" s="17"/>
    </row>
    <row r="855" spans="1:34" ht="15.75" customHeight="1" x14ac:dyDescent="0.25">
      <c r="A855" s="1"/>
      <c r="C855" s="3"/>
      <c r="D855" s="2"/>
      <c r="E855" s="2"/>
      <c r="F855" s="2"/>
      <c r="G855" s="2"/>
      <c r="H855" s="2"/>
      <c r="I855" s="17"/>
      <c r="J855" s="2"/>
      <c r="K855" s="2"/>
      <c r="L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D855" s="17"/>
      <c r="AF855" s="17"/>
      <c r="AG855" s="17"/>
      <c r="AH855" s="17"/>
    </row>
    <row r="856" spans="1:34" ht="15.75" customHeight="1" x14ac:dyDescent="0.25">
      <c r="A856" s="1"/>
      <c r="C856" s="3"/>
      <c r="D856" s="2"/>
      <c r="E856" s="2"/>
      <c r="F856" s="2"/>
      <c r="G856" s="2"/>
      <c r="H856" s="2"/>
      <c r="I856" s="17"/>
      <c r="J856" s="2"/>
      <c r="K856" s="2"/>
      <c r="L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D856" s="17"/>
      <c r="AF856" s="17"/>
      <c r="AG856" s="17"/>
      <c r="AH856" s="17"/>
    </row>
    <row r="857" spans="1:34" ht="15.75" customHeight="1" x14ac:dyDescent="0.25">
      <c r="A857" s="1"/>
      <c r="C857" s="3"/>
      <c r="D857" s="2"/>
      <c r="E857" s="2"/>
      <c r="F857" s="2"/>
      <c r="G857" s="2"/>
      <c r="H857" s="2"/>
      <c r="I857" s="17"/>
      <c r="J857" s="2"/>
      <c r="K857" s="2"/>
      <c r="L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D857" s="17"/>
      <c r="AF857" s="17"/>
      <c r="AG857" s="17"/>
      <c r="AH857" s="17"/>
    </row>
    <row r="858" spans="1:34" ht="15.75" customHeight="1" x14ac:dyDescent="0.25">
      <c r="A858" s="1"/>
      <c r="C858" s="3"/>
      <c r="D858" s="2"/>
      <c r="E858" s="2"/>
      <c r="F858" s="2"/>
      <c r="G858" s="2"/>
      <c r="H858" s="2"/>
      <c r="I858" s="17"/>
      <c r="J858" s="2"/>
      <c r="K858" s="2"/>
      <c r="L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D858" s="17"/>
      <c r="AF858" s="17"/>
      <c r="AG858" s="17"/>
      <c r="AH858" s="17"/>
    </row>
    <row r="859" spans="1:34" ht="15.75" customHeight="1" x14ac:dyDescent="0.25">
      <c r="A859" s="1"/>
      <c r="C859" s="3"/>
      <c r="D859" s="2"/>
      <c r="E859" s="2"/>
      <c r="F859" s="2"/>
      <c r="G859" s="2"/>
      <c r="H859" s="2"/>
      <c r="I859" s="17"/>
      <c r="J859" s="2"/>
      <c r="K859" s="2"/>
      <c r="L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D859" s="17"/>
      <c r="AF859" s="17"/>
      <c r="AG859" s="17"/>
      <c r="AH859" s="17"/>
    </row>
    <row r="860" spans="1:34" ht="15.75" customHeight="1" x14ac:dyDescent="0.25">
      <c r="A860" s="1"/>
      <c r="C860" s="3"/>
      <c r="D860" s="2"/>
      <c r="E860" s="2"/>
      <c r="F860" s="2"/>
      <c r="G860" s="2"/>
      <c r="H860" s="2"/>
      <c r="I860" s="17"/>
      <c r="J860" s="2"/>
      <c r="K860" s="2"/>
      <c r="L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D860" s="17"/>
      <c r="AF860" s="17"/>
      <c r="AG860" s="17"/>
      <c r="AH860" s="17"/>
    </row>
    <row r="861" spans="1:34" ht="15.75" customHeight="1" x14ac:dyDescent="0.25">
      <c r="A861" s="1"/>
      <c r="C861" s="3"/>
      <c r="D861" s="2"/>
      <c r="E861" s="2"/>
      <c r="F861" s="2"/>
      <c r="G861" s="2"/>
      <c r="H861" s="2"/>
      <c r="I861" s="17"/>
      <c r="J861" s="2"/>
      <c r="K861" s="2"/>
      <c r="L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D861" s="17"/>
      <c r="AF861" s="17"/>
      <c r="AG861" s="17"/>
      <c r="AH861" s="17"/>
    </row>
    <row r="862" spans="1:34" ht="15.75" customHeight="1" x14ac:dyDescent="0.25">
      <c r="A862" s="1"/>
      <c r="C862" s="3"/>
      <c r="D862" s="2"/>
      <c r="E862" s="2"/>
      <c r="F862" s="2"/>
      <c r="G862" s="2"/>
      <c r="H862" s="2"/>
      <c r="I862" s="17"/>
      <c r="J862" s="2"/>
      <c r="K862" s="2"/>
      <c r="L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D862" s="17"/>
      <c r="AF862" s="17"/>
      <c r="AG862" s="17"/>
      <c r="AH862" s="17"/>
    </row>
    <row r="863" spans="1:34" ht="15.75" customHeight="1" x14ac:dyDescent="0.25">
      <c r="A863" s="1"/>
      <c r="C863" s="3"/>
      <c r="D863" s="2"/>
      <c r="E863" s="2"/>
      <c r="F863" s="2"/>
      <c r="G863" s="2"/>
      <c r="H863" s="2"/>
      <c r="I863" s="17"/>
      <c r="J863" s="2"/>
      <c r="K863" s="2"/>
      <c r="L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D863" s="17"/>
      <c r="AF863" s="17"/>
      <c r="AG863" s="17"/>
      <c r="AH863" s="17"/>
    </row>
    <row r="864" spans="1:34" ht="15.75" customHeight="1" x14ac:dyDescent="0.25">
      <c r="A864" s="1"/>
      <c r="C864" s="3"/>
      <c r="D864" s="2"/>
      <c r="E864" s="2"/>
      <c r="F864" s="2"/>
      <c r="G864" s="2"/>
      <c r="H864" s="2"/>
      <c r="I864" s="17"/>
      <c r="J864" s="2"/>
      <c r="K864" s="2"/>
      <c r="L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D864" s="17"/>
      <c r="AF864" s="17"/>
      <c r="AG864" s="17"/>
      <c r="AH864" s="17"/>
    </row>
    <row r="865" spans="1:34" ht="15.75" customHeight="1" x14ac:dyDescent="0.25">
      <c r="A865" s="1"/>
      <c r="C865" s="3"/>
      <c r="D865" s="2"/>
      <c r="E865" s="2"/>
      <c r="F865" s="2"/>
      <c r="G865" s="2"/>
      <c r="H865" s="2"/>
      <c r="I865" s="17"/>
      <c r="J865" s="2"/>
      <c r="K865" s="2"/>
      <c r="L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D865" s="17"/>
      <c r="AF865" s="17"/>
      <c r="AG865" s="17"/>
      <c r="AH865" s="17"/>
    </row>
    <row r="866" spans="1:34" ht="15.75" customHeight="1" x14ac:dyDescent="0.25">
      <c r="A866" s="1"/>
      <c r="C866" s="3"/>
      <c r="D866" s="2"/>
      <c r="E866" s="2"/>
      <c r="F866" s="2"/>
      <c r="G866" s="2"/>
      <c r="H866" s="2"/>
      <c r="I866" s="17"/>
      <c r="J866" s="2"/>
      <c r="K866" s="2"/>
      <c r="L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D866" s="17"/>
      <c r="AF866" s="17"/>
      <c r="AG866" s="17"/>
      <c r="AH866" s="17"/>
    </row>
    <row r="867" spans="1:34" ht="15.75" customHeight="1" x14ac:dyDescent="0.25">
      <c r="A867" s="1"/>
      <c r="C867" s="3"/>
      <c r="D867" s="2"/>
      <c r="E867" s="2"/>
      <c r="F867" s="2"/>
      <c r="G867" s="2"/>
      <c r="H867" s="2"/>
      <c r="I867" s="17"/>
      <c r="J867" s="2"/>
      <c r="K867" s="2"/>
      <c r="L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D867" s="17"/>
      <c r="AF867" s="17"/>
      <c r="AG867" s="17"/>
      <c r="AH867" s="17"/>
    </row>
    <row r="868" spans="1:34" ht="15.75" customHeight="1" x14ac:dyDescent="0.25">
      <c r="A868" s="1"/>
      <c r="C868" s="3"/>
      <c r="D868" s="2"/>
      <c r="E868" s="2"/>
      <c r="F868" s="2"/>
      <c r="G868" s="2"/>
      <c r="H868" s="2"/>
      <c r="I868" s="17"/>
      <c r="J868" s="2"/>
      <c r="K868" s="2"/>
      <c r="L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D868" s="17"/>
      <c r="AF868" s="17"/>
      <c r="AG868" s="17"/>
      <c r="AH868" s="17"/>
    </row>
    <row r="869" spans="1:34" ht="15.75" customHeight="1" x14ac:dyDescent="0.25">
      <c r="A869" s="1"/>
      <c r="C869" s="3"/>
      <c r="D869" s="2"/>
      <c r="E869" s="2"/>
      <c r="F869" s="2"/>
      <c r="G869" s="2"/>
      <c r="H869" s="2"/>
      <c r="I869" s="17"/>
      <c r="J869" s="2"/>
      <c r="K869" s="2"/>
      <c r="L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D869" s="17"/>
      <c r="AF869" s="17"/>
      <c r="AG869" s="17"/>
      <c r="AH869" s="17"/>
    </row>
    <row r="870" spans="1:34" ht="15.75" customHeight="1" x14ac:dyDescent="0.25">
      <c r="A870" s="1"/>
      <c r="C870" s="3"/>
      <c r="D870" s="2"/>
      <c r="E870" s="2"/>
      <c r="F870" s="2"/>
      <c r="G870" s="2"/>
      <c r="H870" s="2"/>
      <c r="I870" s="17"/>
      <c r="J870" s="2"/>
      <c r="K870" s="2"/>
      <c r="L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D870" s="17"/>
      <c r="AF870" s="17"/>
      <c r="AG870" s="17"/>
      <c r="AH870" s="17"/>
    </row>
    <row r="871" spans="1:34" ht="15.75" customHeight="1" x14ac:dyDescent="0.25">
      <c r="A871" s="1"/>
      <c r="C871" s="3"/>
      <c r="D871" s="2"/>
      <c r="E871" s="2"/>
      <c r="F871" s="2"/>
      <c r="G871" s="2"/>
      <c r="H871" s="2"/>
      <c r="I871" s="17"/>
      <c r="J871" s="2"/>
      <c r="K871" s="2"/>
      <c r="L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D871" s="17"/>
      <c r="AF871" s="17"/>
      <c r="AG871" s="17"/>
      <c r="AH871" s="17"/>
    </row>
    <row r="872" spans="1:34" ht="15.75" customHeight="1" x14ac:dyDescent="0.25">
      <c r="A872" s="1"/>
      <c r="C872" s="3"/>
      <c r="D872" s="2"/>
      <c r="E872" s="2"/>
      <c r="F872" s="2"/>
      <c r="G872" s="2"/>
      <c r="H872" s="2"/>
      <c r="I872" s="17"/>
      <c r="J872" s="2"/>
      <c r="K872" s="2"/>
      <c r="L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D872" s="17"/>
      <c r="AF872" s="17"/>
      <c r="AG872" s="17"/>
      <c r="AH872" s="17"/>
    </row>
    <row r="873" spans="1:34" ht="15.75" customHeight="1" x14ac:dyDescent="0.25">
      <c r="A873" s="1"/>
      <c r="C873" s="3"/>
      <c r="D873" s="2"/>
      <c r="E873" s="2"/>
      <c r="F873" s="2"/>
      <c r="G873" s="2"/>
      <c r="H873" s="2"/>
      <c r="I873" s="17"/>
      <c r="J873" s="2"/>
      <c r="K873" s="2"/>
      <c r="L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D873" s="17"/>
      <c r="AF873" s="17"/>
      <c r="AG873" s="17"/>
      <c r="AH873" s="17"/>
    </row>
    <row r="874" spans="1:34" ht="15.75" customHeight="1" x14ac:dyDescent="0.25">
      <c r="A874" s="1"/>
      <c r="C874" s="3"/>
      <c r="D874" s="2"/>
      <c r="E874" s="2"/>
      <c r="F874" s="2"/>
      <c r="G874" s="2"/>
      <c r="H874" s="2"/>
      <c r="I874" s="17"/>
      <c r="J874" s="2"/>
      <c r="K874" s="2"/>
      <c r="L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D874" s="17"/>
      <c r="AF874" s="17"/>
      <c r="AG874" s="17"/>
      <c r="AH874" s="17"/>
    </row>
    <row r="875" spans="1:34" ht="15.75" customHeight="1" x14ac:dyDescent="0.25">
      <c r="A875" s="1"/>
      <c r="C875" s="3"/>
      <c r="D875" s="2"/>
      <c r="E875" s="2"/>
      <c r="F875" s="2"/>
      <c r="G875" s="2"/>
      <c r="H875" s="2"/>
      <c r="I875" s="17"/>
      <c r="J875" s="2"/>
      <c r="K875" s="2"/>
      <c r="L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D875" s="17"/>
      <c r="AF875" s="17"/>
      <c r="AG875" s="17"/>
      <c r="AH875" s="17"/>
    </row>
    <row r="876" spans="1:34" ht="15.75" customHeight="1" x14ac:dyDescent="0.25">
      <c r="A876" s="1"/>
      <c r="C876" s="3"/>
      <c r="D876" s="2"/>
      <c r="E876" s="2"/>
      <c r="F876" s="2"/>
      <c r="G876" s="2"/>
      <c r="H876" s="2"/>
      <c r="I876" s="17"/>
      <c r="J876" s="2"/>
      <c r="K876" s="2"/>
      <c r="L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D876" s="17"/>
      <c r="AF876" s="17"/>
      <c r="AG876" s="17"/>
      <c r="AH876" s="17"/>
    </row>
    <row r="877" spans="1:34" ht="15.75" customHeight="1" x14ac:dyDescent="0.25">
      <c r="A877" s="1"/>
      <c r="C877" s="3"/>
      <c r="D877" s="2"/>
      <c r="E877" s="2"/>
      <c r="F877" s="2"/>
      <c r="G877" s="2"/>
      <c r="H877" s="2"/>
      <c r="I877" s="17"/>
      <c r="J877" s="2"/>
      <c r="K877" s="2"/>
      <c r="L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D877" s="17"/>
      <c r="AF877" s="17"/>
      <c r="AG877" s="17"/>
      <c r="AH877" s="17"/>
    </row>
    <row r="878" spans="1:34" ht="15.75" customHeight="1" x14ac:dyDescent="0.25">
      <c r="A878" s="1"/>
      <c r="C878" s="3"/>
      <c r="D878" s="2"/>
      <c r="E878" s="2"/>
      <c r="F878" s="2"/>
      <c r="G878" s="2"/>
      <c r="H878" s="2"/>
      <c r="I878" s="17"/>
      <c r="J878" s="2"/>
      <c r="K878" s="2"/>
      <c r="L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D878" s="17"/>
      <c r="AF878" s="17"/>
      <c r="AG878" s="17"/>
      <c r="AH878" s="17"/>
    </row>
    <row r="879" spans="1:34" ht="15.75" customHeight="1" x14ac:dyDescent="0.25">
      <c r="A879" s="1"/>
      <c r="C879" s="3"/>
      <c r="D879" s="2"/>
      <c r="E879" s="2"/>
      <c r="F879" s="2"/>
      <c r="G879" s="2"/>
      <c r="H879" s="2"/>
      <c r="I879" s="17"/>
      <c r="J879" s="2"/>
      <c r="K879" s="2"/>
      <c r="L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D879" s="17"/>
      <c r="AF879" s="17"/>
      <c r="AG879" s="17"/>
      <c r="AH879" s="17"/>
    </row>
    <row r="880" spans="1:34" ht="15.75" customHeight="1" x14ac:dyDescent="0.25">
      <c r="A880" s="1"/>
      <c r="C880" s="3"/>
      <c r="D880" s="2"/>
      <c r="E880" s="2"/>
      <c r="F880" s="2"/>
      <c r="G880" s="2"/>
      <c r="H880" s="2"/>
      <c r="I880" s="17"/>
      <c r="J880" s="2"/>
      <c r="K880" s="2"/>
      <c r="L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D880" s="17"/>
      <c r="AF880" s="17"/>
      <c r="AG880" s="17"/>
      <c r="AH880" s="17"/>
    </row>
    <row r="881" spans="1:34" ht="15.75" customHeight="1" x14ac:dyDescent="0.25">
      <c r="A881" s="1"/>
      <c r="C881" s="3"/>
      <c r="D881" s="2"/>
      <c r="E881" s="2"/>
      <c r="F881" s="2"/>
      <c r="G881" s="2"/>
      <c r="H881" s="2"/>
      <c r="I881" s="17"/>
      <c r="J881" s="2"/>
      <c r="K881" s="2"/>
      <c r="L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D881" s="17"/>
      <c r="AF881" s="17"/>
      <c r="AG881" s="17"/>
      <c r="AH881" s="17"/>
    </row>
    <row r="882" spans="1:34" ht="15.75" customHeight="1" x14ac:dyDescent="0.25">
      <c r="A882" s="1"/>
      <c r="C882" s="3"/>
      <c r="D882" s="2"/>
      <c r="E882" s="2"/>
      <c r="F882" s="2"/>
      <c r="G882" s="2"/>
      <c r="H882" s="2"/>
      <c r="I882" s="17"/>
      <c r="J882" s="2"/>
      <c r="K882" s="2"/>
      <c r="L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D882" s="17"/>
      <c r="AF882" s="17"/>
      <c r="AG882" s="17"/>
      <c r="AH882" s="17"/>
    </row>
    <row r="883" spans="1:34" ht="15.75" customHeight="1" x14ac:dyDescent="0.25">
      <c r="A883" s="1"/>
      <c r="C883" s="3"/>
      <c r="D883" s="2"/>
      <c r="E883" s="2"/>
      <c r="F883" s="2"/>
      <c r="G883" s="2"/>
      <c r="H883" s="2"/>
      <c r="I883" s="17"/>
      <c r="J883" s="2"/>
      <c r="K883" s="2"/>
      <c r="L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D883" s="17"/>
      <c r="AF883" s="17"/>
      <c r="AG883" s="17"/>
      <c r="AH883" s="17"/>
    </row>
    <row r="884" spans="1:34" ht="15.75" customHeight="1" x14ac:dyDescent="0.25">
      <c r="A884" s="1"/>
      <c r="C884" s="3"/>
      <c r="D884" s="2"/>
      <c r="E884" s="2"/>
      <c r="F884" s="2"/>
      <c r="G884" s="2"/>
      <c r="H884" s="2"/>
      <c r="I884" s="17"/>
      <c r="J884" s="2"/>
      <c r="K884" s="2"/>
      <c r="L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D884" s="17"/>
      <c r="AF884" s="17"/>
      <c r="AG884" s="17"/>
      <c r="AH884" s="17"/>
    </row>
    <row r="885" spans="1:34" ht="15.75" customHeight="1" x14ac:dyDescent="0.25">
      <c r="A885" s="1"/>
      <c r="C885" s="3"/>
      <c r="D885" s="2"/>
      <c r="E885" s="2"/>
      <c r="F885" s="2"/>
      <c r="G885" s="2"/>
      <c r="H885" s="2"/>
      <c r="I885" s="17"/>
      <c r="J885" s="2"/>
      <c r="K885" s="2"/>
      <c r="L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D885" s="17"/>
      <c r="AF885" s="17"/>
      <c r="AG885" s="17"/>
      <c r="AH885" s="17"/>
    </row>
    <row r="886" spans="1:34" ht="15.75" customHeight="1" x14ac:dyDescent="0.25">
      <c r="A886" s="1"/>
      <c r="C886" s="3"/>
      <c r="D886" s="2"/>
      <c r="E886" s="2"/>
      <c r="F886" s="2"/>
      <c r="G886" s="2"/>
      <c r="H886" s="2"/>
      <c r="I886" s="17"/>
      <c r="J886" s="2"/>
      <c r="K886" s="2"/>
      <c r="L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D886" s="17"/>
      <c r="AF886" s="17"/>
      <c r="AG886" s="17"/>
      <c r="AH886" s="17"/>
    </row>
    <row r="887" spans="1:34" ht="15.75" customHeight="1" x14ac:dyDescent="0.25">
      <c r="A887" s="1"/>
      <c r="C887" s="3"/>
      <c r="D887" s="2"/>
      <c r="E887" s="2"/>
      <c r="F887" s="2"/>
      <c r="G887" s="2"/>
      <c r="H887" s="2"/>
      <c r="I887" s="17"/>
      <c r="J887" s="2"/>
      <c r="K887" s="2"/>
      <c r="L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D887" s="17"/>
      <c r="AF887" s="17"/>
      <c r="AG887" s="17"/>
      <c r="AH887" s="17"/>
    </row>
    <row r="888" spans="1:34" ht="15.75" customHeight="1" x14ac:dyDescent="0.25">
      <c r="A888" s="1"/>
      <c r="C888" s="3"/>
      <c r="D888" s="2"/>
      <c r="E888" s="2"/>
      <c r="F888" s="2"/>
      <c r="G888" s="2"/>
      <c r="H888" s="2"/>
      <c r="I888" s="17"/>
      <c r="J888" s="2"/>
      <c r="K888" s="2"/>
      <c r="L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D888" s="17"/>
      <c r="AF888" s="17"/>
      <c r="AG888" s="17"/>
      <c r="AH888" s="17"/>
    </row>
    <row r="889" spans="1:34" ht="15.75" customHeight="1" x14ac:dyDescent="0.25">
      <c r="A889" s="1"/>
      <c r="C889" s="3"/>
      <c r="D889" s="2"/>
      <c r="E889" s="2"/>
      <c r="F889" s="2"/>
      <c r="G889" s="2"/>
      <c r="H889" s="2"/>
      <c r="I889" s="17"/>
      <c r="J889" s="2"/>
      <c r="K889" s="2"/>
      <c r="L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D889" s="17"/>
      <c r="AF889" s="17"/>
      <c r="AG889" s="17"/>
      <c r="AH889" s="17"/>
    </row>
    <row r="890" spans="1:34" ht="15.75" customHeight="1" x14ac:dyDescent="0.25">
      <c r="A890" s="1"/>
      <c r="C890" s="3"/>
      <c r="D890" s="2"/>
      <c r="E890" s="2"/>
      <c r="F890" s="2"/>
      <c r="G890" s="2"/>
      <c r="H890" s="2"/>
      <c r="I890" s="17"/>
      <c r="J890" s="2"/>
      <c r="K890" s="2"/>
      <c r="L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D890" s="17"/>
      <c r="AF890" s="17"/>
      <c r="AG890" s="17"/>
      <c r="AH890" s="17"/>
    </row>
    <row r="891" spans="1:34" ht="15.75" customHeight="1" x14ac:dyDescent="0.25">
      <c r="A891" s="1"/>
      <c r="C891" s="3"/>
      <c r="D891" s="2"/>
      <c r="E891" s="2"/>
      <c r="F891" s="2"/>
      <c r="G891" s="2"/>
      <c r="H891" s="2"/>
      <c r="I891" s="17"/>
      <c r="J891" s="2"/>
      <c r="K891" s="2"/>
      <c r="L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D891" s="17"/>
      <c r="AF891" s="17"/>
      <c r="AG891" s="17"/>
      <c r="AH891" s="17"/>
    </row>
    <row r="892" spans="1:34" ht="15.75" customHeight="1" x14ac:dyDescent="0.25">
      <c r="A892" s="1"/>
      <c r="C892" s="3"/>
      <c r="D892" s="2"/>
      <c r="E892" s="2"/>
      <c r="F892" s="2"/>
      <c r="G892" s="2"/>
      <c r="H892" s="2"/>
      <c r="I892" s="17"/>
      <c r="J892" s="2"/>
      <c r="K892" s="2"/>
      <c r="L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D892" s="17"/>
      <c r="AF892" s="17"/>
      <c r="AG892" s="17"/>
      <c r="AH892" s="17"/>
    </row>
    <row r="893" spans="1:34" ht="15.75" customHeight="1" x14ac:dyDescent="0.25">
      <c r="A893" s="1"/>
      <c r="C893" s="3"/>
      <c r="D893" s="2"/>
      <c r="E893" s="2"/>
      <c r="F893" s="2"/>
      <c r="G893" s="2"/>
      <c r="H893" s="2"/>
      <c r="I893" s="17"/>
      <c r="J893" s="2"/>
      <c r="K893" s="2"/>
      <c r="L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D893" s="17"/>
      <c r="AF893" s="17"/>
      <c r="AG893" s="17"/>
      <c r="AH893" s="17"/>
    </row>
    <row r="894" spans="1:34" ht="15.75" customHeight="1" x14ac:dyDescent="0.25">
      <c r="A894" s="1"/>
      <c r="C894" s="3"/>
      <c r="D894" s="2"/>
      <c r="E894" s="2"/>
      <c r="F894" s="2"/>
      <c r="G894" s="2"/>
      <c r="H894" s="2"/>
      <c r="I894" s="17"/>
      <c r="J894" s="2"/>
      <c r="K894" s="2"/>
      <c r="L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D894" s="17"/>
      <c r="AF894" s="17"/>
      <c r="AG894" s="17"/>
      <c r="AH894" s="17"/>
    </row>
    <row r="895" spans="1:34" ht="15.75" customHeight="1" x14ac:dyDescent="0.25">
      <c r="A895" s="1"/>
      <c r="C895" s="3"/>
      <c r="D895" s="2"/>
      <c r="E895" s="2"/>
      <c r="F895" s="2"/>
      <c r="G895" s="2"/>
      <c r="H895" s="2"/>
      <c r="I895" s="17"/>
      <c r="J895" s="2"/>
      <c r="K895" s="2"/>
      <c r="L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D895" s="17"/>
      <c r="AF895" s="17"/>
      <c r="AG895" s="17"/>
      <c r="AH895" s="17"/>
    </row>
    <row r="896" spans="1:34" ht="15.75" customHeight="1" x14ac:dyDescent="0.25">
      <c r="A896" s="1"/>
      <c r="C896" s="3"/>
      <c r="D896" s="2"/>
      <c r="E896" s="2"/>
      <c r="F896" s="2"/>
      <c r="G896" s="2"/>
      <c r="H896" s="2"/>
      <c r="I896" s="17"/>
      <c r="J896" s="2"/>
      <c r="K896" s="2"/>
      <c r="L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D896" s="17"/>
      <c r="AF896" s="17"/>
      <c r="AG896" s="17"/>
      <c r="AH896" s="17"/>
    </row>
    <row r="897" spans="1:34" ht="15.75" customHeight="1" x14ac:dyDescent="0.25">
      <c r="A897" s="1"/>
      <c r="C897" s="3"/>
      <c r="D897" s="2"/>
      <c r="E897" s="2"/>
      <c r="F897" s="2"/>
      <c r="G897" s="2"/>
      <c r="H897" s="2"/>
      <c r="I897" s="17"/>
      <c r="J897" s="2"/>
      <c r="K897" s="2"/>
      <c r="L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D897" s="17"/>
      <c r="AF897" s="17"/>
      <c r="AG897" s="17"/>
      <c r="AH897" s="17"/>
    </row>
    <row r="898" spans="1:34" ht="15.75" customHeight="1" x14ac:dyDescent="0.25">
      <c r="A898" s="1"/>
      <c r="C898" s="3"/>
      <c r="D898" s="2"/>
      <c r="E898" s="2"/>
      <c r="F898" s="2"/>
      <c r="G898" s="2"/>
      <c r="H898" s="2"/>
      <c r="I898" s="17"/>
      <c r="J898" s="2"/>
      <c r="K898" s="2"/>
      <c r="L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D898" s="17"/>
      <c r="AF898" s="17"/>
      <c r="AG898" s="17"/>
      <c r="AH898" s="17"/>
    </row>
    <row r="899" spans="1:34" ht="15.75" customHeight="1" x14ac:dyDescent="0.25">
      <c r="A899" s="1"/>
      <c r="C899" s="3"/>
      <c r="D899" s="2"/>
      <c r="E899" s="2"/>
      <c r="F899" s="2"/>
      <c r="G899" s="2"/>
      <c r="H899" s="2"/>
      <c r="I899" s="17"/>
      <c r="J899" s="2"/>
      <c r="K899" s="2"/>
      <c r="L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D899" s="17"/>
      <c r="AF899" s="17"/>
      <c r="AG899" s="17"/>
      <c r="AH899" s="17"/>
    </row>
    <row r="900" spans="1:34" ht="15.75" customHeight="1" x14ac:dyDescent="0.25">
      <c r="A900" s="1"/>
      <c r="C900" s="3"/>
      <c r="D900" s="2"/>
      <c r="E900" s="2"/>
      <c r="F900" s="2"/>
      <c r="G900" s="2"/>
      <c r="H900" s="2"/>
      <c r="I900" s="17"/>
      <c r="J900" s="2"/>
      <c r="K900" s="2"/>
      <c r="L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D900" s="17"/>
      <c r="AF900" s="17"/>
      <c r="AG900" s="17"/>
      <c r="AH900" s="17"/>
    </row>
    <row r="901" spans="1:34" ht="15.75" customHeight="1" x14ac:dyDescent="0.25">
      <c r="A901" s="1"/>
      <c r="C901" s="3"/>
      <c r="D901" s="2"/>
      <c r="E901" s="2"/>
      <c r="F901" s="2"/>
      <c r="G901" s="2"/>
      <c r="H901" s="2"/>
      <c r="I901" s="17"/>
      <c r="J901" s="2"/>
      <c r="K901" s="2"/>
      <c r="L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D901" s="17"/>
      <c r="AF901" s="17"/>
      <c r="AG901" s="17"/>
      <c r="AH901" s="17"/>
    </row>
    <row r="902" spans="1:34" ht="15.75" customHeight="1" x14ac:dyDescent="0.25">
      <c r="A902" s="1"/>
      <c r="C902" s="3"/>
      <c r="D902" s="2"/>
      <c r="E902" s="2"/>
      <c r="F902" s="2"/>
      <c r="G902" s="2"/>
      <c r="H902" s="2"/>
      <c r="I902" s="17"/>
      <c r="J902" s="2"/>
      <c r="K902" s="2"/>
      <c r="L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D902" s="17"/>
      <c r="AF902" s="17"/>
      <c r="AG902" s="17"/>
      <c r="AH902" s="17"/>
    </row>
    <row r="903" spans="1:34" ht="15.75" customHeight="1" x14ac:dyDescent="0.25">
      <c r="A903" s="1"/>
      <c r="C903" s="3"/>
      <c r="D903" s="2"/>
      <c r="E903" s="2"/>
      <c r="F903" s="2"/>
      <c r="G903" s="2"/>
      <c r="H903" s="2"/>
      <c r="I903" s="17"/>
      <c r="J903" s="2"/>
      <c r="K903" s="2"/>
      <c r="L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D903" s="17"/>
      <c r="AF903" s="17"/>
      <c r="AG903" s="17"/>
      <c r="AH903" s="17"/>
    </row>
    <row r="904" spans="1:34" ht="15.75" customHeight="1" x14ac:dyDescent="0.25">
      <c r="A904" s="1"/>
      <c r="C904" s="3"/>
      <c r="D904" s="2"/>
      <c r="E904" s="2"/>
      <c r="F904" s="2"/>
      <c r="G904" s="2"/>
      <c r="H904" s="2"/>
      <c r="I904" s="17"/>
      <c r="J904" s="2"/>
      <c r="K904" s="2"/>
      <c r="L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D904" s="17"/>
      <c r="AF904" s="17"/>
      <c r="AG904" s="17"/>
      <c r="AH904" s="17"/>
    </row>
    <row r="905" spans="1:34" ht="15.75" customHeight="1" x14ac:dyDescent="0.25">
      <c r="A905" s="1"/>
      <c r="C905" s="3"/>
      <c r="D905" s="2"/>
      <c r="E905" s="2"/>
      <c r="F905" s="2"/>
      <c r="G905" s="2"/>
      <c r="H905" s="2"/>
      <c r="I905" s="17"/>
      <c r="J905" s="2"/>
      <c r="K905" s="2"/>
      <c r="L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D905" s="17"/>
      <c r="AF905" s="17"/>
      <c r="AG905" s="17"/>
      <c r="AH905" s="17"/>
    </row>
    <row r="906" spans="1:34" ht="15.75" customHeight="1" x14ac:dyDescent="0.25">
      <c r="A906" s="1"/>
      <c r="C906" s="3"/>
      <c r="D906" s="2"/>
      <c r="E906" s="2"/>
      <c r="F906" s="2"/>
      <c r="G906" s="2"/>
      <c r="H906" s="2"/>
      <c r="I906" s="17"/>
      <c r="J906" s="2"/>
      <c r="K906" s="2"/>
      <c r="L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D906" s="17"/>
      <c r="AF906" s="17"/>
      <c r="AG906" s="17"/>
      <c r="AH906" s="17"/>
    </row>
    <row r="907" spans="1:34" ht="15.75" customHeight="1" x14ac:dyDescent="0.25">
      <c r="A907" s="1"/>
      <c r="C907" s="3"/>
      <c r="D907" s="2"/>
      <c r="E907" s="2"/>
      <c r="F907" s="2"/>
      <c r="G907" s="2"/>
      <c r="H907" s="2"/>
      <c r="I907" s="17"/>
      <c r="J907" s="2"/>
      <c r="K907" s="2"/>
      <c r="L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D907" s="17"/>
      <c r="AF907" s="17"/>
      <c r="AG907" s="17"/>
      <c r="AH907" s="17"/>
    </row>
    <row r="908" spans="1:34" ht="15.75" customHeight="1" x14ac:dyDescent="0.25">
      <c r="A908" s="1"/>
      <c r="C908" s="3"/>
      <c r="D908" s="2"/>
      <c r="E908" s="2"/>
      <c r="F908" s="2"/>
      <c r="G908" s="2"/>
      <c r="H908" s="2"/>
      <c r="I908" s="17"/>
      <c r="J908" s="2"/>
      <c r="K908" s="2"/>
      <c r="L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D908" s="17"/>
      <c r="AF908" s="17"/>
      <c r="AG908" s="17"/>
      <c r="AH908" s="17"/>
    </row>
    <row r="909" spans="1:34" ht="15.75" customHeight="1" x14ac:dyDescent="0.25">
      <c r="A909" s="1"/>
      <c r="C909" s="3"/>
      <c r="D909" s="2"/>
      <c r="E909" s="2"/>
      <c r="F909" s="2"/>
      <c r="G909" s="2"/>
      <c r="H909" s="2"/>
      <c r="I909" s="17"/>
      <c r="J909" s="2"/>
      <c r="K909" s="2"/>
      <c r="L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D909" s="17"/>
      <c r="AF909" s="17"/>
      <c r="AG909" s="17"/>
      <c r="AH909" s="17"/>
    </row>
    <row r="910" spans="1:34" ht="15.75" customHeight="1" x14ac:dyDescent="0.25">
      <c r="A910" s="1"/>
      <c r="C910" s="3"/>
      <c r="D910" s="2"/>
      <c r="E910" s="2"/>
      <c r="F910" s="2"/>
      <c r="G910" s="2"/>
      <c r="H910" s="2"/>
      <c r="I910" s="17"/>
      <c r="J910" s="2"/>
      <c r="K910" s="2"/>
      <c r="L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D910" s="17"/>
      <c r="AF910" s="17"/>
      <c r="AG910" s="17"/>
      <c r="AH910" s="17"/>
    </row>
    <row r="911" spans="1:34" ht="15.75" customHeight="1" x14ac:dyDescent="0.25">
      <c r="A911" s="1"/>
      <c r="C911" s="3"/>
      <c r="D911" s="2"/>
      <c r="E911" s="2"/>
      <c r="F911" s="2"/>
      <c r="G911" s="2"/>
      <c r="H911" s="2"/>
      <c r="I911" s="17"/>
      <c r="J911" s="2"/>
      <c r="K911" s="2"/>
      <c r="L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D911" s="17"/>
      <c r="AF911" s="17"/>
      <c r="AG911" s="17"/>
      <c r="AH911" s="17"/>
    </row>
    <row r="912" spans="1:34" ht="15.75" customHeight="1" x14ac:dyDescent="0.25">
      <c r="A912" s="1"/>
      <c r="C912" s="3"/>
      <c r="D912" s="2"/>
      <c r="E912" s="2"/>
      <c r="F912" s="2"/>
      <c r="G912" s="2"/>
      <c r="H912" s="2"/>
      <c r="I912" s="17"/>
      <c r="J912" s="2"/>
      <c r="K912" s="2"/>
      <c r="L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D912" s="17"/>
      <c r="AF912" s="17"/>
      <c r="AG912" s="17"/>
      <c r="AH912" s="17"/>
    </row>
    <row r="913" spans="1:34" ht="15.75" customHeight="1" x14ac:dyDescent="0.25">
      <c r="A913" s="1"/>
      <c r="C913" s="3"/>
      <c r="D913" s="2"/>
      <c r="E913" s="2"/>
      <c r="F913" s="2"/>
      <c r="G913" s="2"/>
      <c r="H913" s="2"/>
      <c r="I913" s="17"/>
      <c r="J913" s="2"/>
      <c r="K913" s="2"/>
      <c r="L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D913" s="17"/>
      <c r="AF913" s="17"/>
      <c r="AG913" s="17"/>
      <c r="AH913" s="17"/>
    </row>
    <row r="914" spans="1:34" ht="15.75" customHeight="1" x14ac:dyDescent="0.25">
      <c r="A914" s="1"/>
      <c r="C914" s="3"/>
      <c r="D914" s="2"/>
      <c r="E914" s="2"/>
      <c r="F914" s="2"/>
      <c r="G914" s="2"/>
      <c r="H914" s="2"/>
      <c r="I914" s="17"/>
      <c r="J914" s="2"/>
      <c r="K914" s="2"/>
      <c r="L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D914" s="17"/>
      <c r="AF914" s="17"/>
      <c r="AG914" s="17"/>
      <c r="AH914" s="17"/>
    </row>
    <row r="915" spans="1:34" ht="15.75" customHeight="1" x14ac:dyDescent="0.25">
      <c r="A915" s="1"/>
      <c r="C915" s="3"/>
      <c r="D915" s="2"/>
      <c r="E915" s="2"/>
      <c r="F915" s="2"/>
      <c r="G915" s="2"/>
      <c r="H915" s="2"/>
      <c r="I915" s="17"/>
      <c r="J915" s="2"/>
      <c r="K915" s="2"/>
      <c r="L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D915" s="17"/>
      <c r="AF915" s="17"/>
      <c r="AG915" s="17"/>
      <c r="AH915" s="17"/>
    </row>
    <row r="916" spans="1:34" ht="15.75" customHeight="1" x14ac:dyDescent="0.25">
      <c r="A916" s="1"/>
      <c r="C916" s="3"/>
      <c r="D916" s="2"/>
      <c r="E916" s="2"/>
      <c r="F916" s="2"/>
      <c r="G916" s="2"/>
      <c r="H916" s="2"/>
      <c r="I916" s="17"/>
      <c r="J916" s="2"/>
      <c r="K916" s="2"/>
      <c r="L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D916" s="17"/>
      <c r="AF916" s="17"/>
      <c r="AG916" s="17"/>
      <c r="AH916" s="17"/>
    </row>
    <row r="917" spans="1:34" ht="15.75" customHeight="1" x14ac:dyDescent="0.25">
      <c r="A917" s="1"/>
      <c r="C917" s="3"/>
      <c r="D917" s="2"/>
      <c r="E917" s="2"/>
      <c r="F917" s="2"/>
      <c r="G917" s="2"/>
      <c r="H917" s="2"/>
      <c r="I917" s="17"/>
      <c r="J917" s="2"/>
      <c r="K917" s="2"/>
      <c r="L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D917" s="17"/>
      <c r="AF917" s="17"/>
      <c r="AG917" s="17"/>
      <c r="AH917" s="17"/>
    </row>
    <row r="918" spans="1:34" ht="15.75" customHeight="1" x14ac:dyDescent="0.25">
      <c r="A918" s="1"/>
      <c r="C918" s="3"/>
      <c r="D918" s="2"/>
      <c r="E918" s="2"/>
      <c r="F918" s="2"/>
      <c r="G918" s="2"/>
      <c r="H918" s="2"/>
      <c r="I918" s="17"/>
      <c r="J918" s="2"/>
      <c r="K918" s="2"/>
      <c r="L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D918" s="17"/>
      <c r="AF918" s="17"/>
      <c r="AG918" s="17"/>
      <c r="AH918" s="17"/>
    </row>
    <row r="919" spans="1:34" ht="15.75" customHeight="1" x14ac:dyDescent="0.25">
      <c r="A919" s="1"/>
      <c r="C919" s="3"/>
      <c r="D919" s="2"/>
      <c r="E919" s="2"/>
      <c r="F919" s="2"/>
      <c r="G919" s="2"/>
      <c r="H919" s="2"/>
      <c r="I919" s="17"/>
      <c r="J919" s="2"/>
      <c r="K919" s="2"/>
      <c r="L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D919" s="17"/>
      <c r="AF919" s="17"/>
      <c r="AG919" s="17"/>
      <c r="AH919" s="17"/>
    </row>
    <row r="920" spans="1:34" ht="15.75" customHeight="1" x14ac:dyDescent="0.25">
      <c r="A920" s="1"/>
      <c r="C920" s="3"/>
      <c r="D920" s="2"/>
      <c r="E920" s="2"/>
      <c r="F920" s="2"/>
      <c r="G920" s="2"/>
      <c r="H920" s="2"/>
      <c r="I920" s="17"/>
      <c r="J920" s="2"/>
      <c r="K920" s="2"/>
      <c r="L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D920" s="17"/>
      <c r="AF920" s="17"/>
      <c r="AG920" s="17"/>
      <c r="AH920" s="17"/>
    </row>
    <row r="921" spans="1:34" ht="15.75" customHeight="1" x14ac:dyDescent="0.25">
      <c r="A921" s="1"/>
      <c r="C921" s="3"/>
      <c r="D921" s="2"/>
      <c r="E921" s="2"/>
      <c r="F921" s="2"/>
      <c r="G921" s="2"/>
      <c r="H921" s="2"/>
      <c r="I921" s="17"/>
      <c r="J921" s="2"/>
      <c r="K921" s="2"/>
      <c r="L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D921" s="17"/>
      <c r="AF921" s="17"/>
      <c r="AG921" s="17"/>
      <c r="AH921" s="17"/>
    </row>
    <row r="922" spans="1:34" ht="15.75" customHeight="1" x14ac:dyDescent="0.25">
      <c r="A922" s="1"/>
      <c r="C922" s="3"/>
      <c r="D922" s="2"/>
      <c r="E922" s="2"/>
      <c r="F922" s="2"/>
      <c r="G922" s="2"/>
      <c r="H922" s="2"/>
      <c r="I922" s="17"/>
      <c r="J922" s="2"/>
      <c r="K922" s="2"/>
      <c r="L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D922" s="17"/>
      <c r="AF922" s="17"/>
      <c r="AG922" s="17"/>
      <c r="AH922" s="17"/>
    </row>
    <row r="923" spans="1:34" ht="15.75" customHeight="1" x14ac:dyDescent="0.25">
      <c r="A923" s="1"/>
      <c r="C923" s="3"/>
      <c r="D923" s="2"/>
      <c r="E923" s="2"/>
      <c r="F923" s="2"/>
      <c r="G923" s="2"/>
      <c r="H923" s="2"/>
      <c r="I923" s="17"/>
      <c r="J923" s="2"/>
      <c r="K923" s="2"/>
      <c r="L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D923" s="17"/>
      <c r="AF923" s="17"/>
      <c r="AG923" s="17"/>
      <c r="AH923" s="17"/>
    </row>
    <row r="924" spans="1:34" ht="15.75" customHeight="1" x14ac:dyDescent="0.25">
      <c r="A924" s="1"/>
      <c r="C924" s="3"/>
      <c r="D924" s="2"/>
      <c r="E924" s="2"/>
      <c r="F924" s="2"/>
      <c r="G924" s="2"/>
      <c r="H924" s="2"/>
      <c r="I924" s="17"/>
      <c r="J924" s="2"/>
      <c r="K924" s="2"/>
      <c r="L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D924" s="17"/>
      <c r="AF924" s="17"/>
      <c r="AG924" s="17"/>
      <c r="AH924" s="17"/>
    </row>
    <row r="925" spans="1:34" ht="15.75" customHeight="1" x14ac:dyDescent="0.25">
      <c r="A925" s="1"/>
      <c r="C925" s="3"/>
      <c r="D925" s="2"/>
      <c r="E925" s="2"/>
      <c r="F925" s="2"/>
      <c r="G925" s="2"/>
      <c r="H925" s="2"/>
      <c r="I925" s="17"/>
      <c r="J925" s="2"/>
      <c r="K925" s="2"/>
      <c r="L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D925" s="17"/>
      <c r="AF925" s="17"/>
      <c r="AG925" s="17"/>
      <c r="AH925" s="17"/>
    </row>
    <row r="926" spans="1:34" ht="15.75" customHeight="1" x14ac:dyDescent="0.25">
      <c r="A926" s="1"/>
      <c r="C926" s="3"/>
      <c r="D926" s="2"/>
      <c r="E926" s="2"/>
      <c r="F926" s="2"/>
      <c r="G926" s="2"/>
      <c r="H926" s="2"/>
      <c r="I926" s="17"/>
      <c r="J926" s="2"/>
      <c r="K926" s="2"/>
      <c r="L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D926" s="17"/>
      <c r="AF926" s="17"/>
      <c r="AG926" s="17"/>
      <c r="AH926" s="17"/>
    </row>
    <row r="927" spans="1:34" ht="15.75" customHeight="1" x14ac:dyDescent="0.25">
      <c r="A927" s="1"/>
      <c r="C927" s="3"/>
      <c r="D927" s="2"/>
      <c r="E927" s="2"/>
      <c r="F927" s="2"/>
      <c r="G927" s="2"/>
      <c r="H927" s="2"/>
      <c r="I927" s="17"/>
      <c r="J927" s="2"/>
      <c r="K927" s="2"/>
      <c r="L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D927" s="17"/>
      <c r="AF927" s="17"/>
      <c r="AG927" s="17"/>
      <c r="AH927" s="17"/>
    </row>
    <row r="928" spans="1:34" ht="15.75" customHeight="1" x14ac:dyDescent="0.25">
      <c r="A928" s="1"/>
      <c r="C928" s="3"/>
      <c r="D928" s="2"/>
      <c r="E928" s="2"/>
      <c r="F928" s="2"/>
      <c r="G928" s="2"/>
      <c r="H928" s="2"/>
      <c r="I928" s="17"/>
      <c r="J928" s="2"/>
      <c r="K928" s="2"/>
      <c r="L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D928" s="17"/>
      <c r="AF928" s="17"/>
      <c r="AG928" s="17"/>
      <c r="AH928" s="17"/>
    </row>
    <row r="929" spans="1:34" ht="15.75" customHeight="1" x14ac:dyDescent="0.25">
      <c r="A929" s="1"/>
      <c r="C929" s="3"/>
      <c r="D929" s="2"/>
      <c r="E929" s="2"/>
      <c r="F929" s="2"/>
      <c r="G929" s="2"/>
      <c r="H929" s="2"/>
      <c r="I929" s="17"/>
      <c r="J929" s="2"/>
      <c r="K929" s="2"/>
      <c r="L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D929" s="17"/>
      <c r="AF929" s="17"/>
      <c r="AG929" s="17"/>
      <c r="AH929" s="17"/>
    </row>
    <row r="930" spans="1:34" ht="15.75" customHeight="1" x14ac:dyDescent="0.25">
      <c r="A930" s="1"/>
      <c r="C930" s="3"/>
      <c r="D930" s="2"/>
      <c r="E930" s="2"/>
      <c r="F930" s="2"/>
      <c r="G930" s="2"/>
      <c r="H930" s="2"/>
      <c r="I930" s="17"/>
      <c r="J930" s="2"/>
      <c r="K930" s="2"/>
      <c r="L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D930" s="17"/>
      <c r="AF930" s="17"/>
      <c r="AG930" s="17"/>
      <c r="AH930" s="17"/>
    </row>
    <row r="931" spans="1:34" ht="15.75" customHeight="1" x14ac:dyDescent="0.25">
      <c r="A931" s="1"/>
      <c r="C931" s="3"/>
      <c r="D931" s="2"/>
      <c r="E931" s="2"/>
      <c r="F931" s="2"/>
      <c r="G931" s="2"/>
      <c r="H931" s="2"/>
      <c r="I931" s="17"/>
      <c r="J931" s="2"/>
      <c r="K931" s="2"/>
      <c r="L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D931" s="17"/>
      <c r="AF931" s="17"/>
      <c r="AG931" s="17"/>
      <c r="AH931" s="17"/>
    </row>
    <row r="932" spans="1:34" ht="15.75" customHeight="1" x14ac:dyDescent="0.25">
      <c r="A932" s="1"/>
      <c r="C932" s="3"/>
      <c r="D932" s="2"/>
      <c r="E932" s="2"/>
      <c r="F932" s="2"/>
      <c r="G932" s="2"/>
      <c r="H932" s="2"/>
      <c r="I932" s="17"/>
      <c r="J932" s="2"/>
      <c r="K932" s="2"/>
      <c r="L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D932" s="17"/>
      <c r="AF932" s="17"/>
      <c r="AG932" s="17"/>
      <c r="AH932" s="17"/>
    </row>
    <row r="933" spans="1:34" ht="15.75" customHeight="1" x14ac:dyDescent="0.25">
      <c r="A933" s="1"/>
      <c r="C933" s="3"/>
      <c r="D933" s="2"/>
      <c r="E933" s="2"/>
      <c r="F933" s="2"/>
      <c r="G933" s="2"/>
      <c r="H933" s="2"/>
      <c r="I933" s="17"/>
      <c r="J933" s="2"/>
      <c r="K933" s="2"/>
      <c r="L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D933" s="17"/>
      <c r="AF933" s="17"/>
      <c r="AG933" s="17"/>
      <c r="AH933" s="17"/>
    </row>
    <row r="934" spans="1:34" ht="15.75" customHeight="1" x14ac:dyDescent="0.25">
      <c r="A934" s="1"/>
      <c r="C934" s="3"/>
      <c r="D934" s="2"/>
      <c r="E934" s="2"/>
      <c r="F934" s="2"/>
      <c r="G934" s="2"/>
      <c r="H934" s="2"/>
      <c r="I934" s="17"/>
      <c r="J934" s="2"/>
      <c r="K934" s="2"/>
      <c r="L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D934" s="17"/>
      <c r="AF934" s="17"/>
      <c r="AG934" s="17"/>
      <c r="AH934" s="17"/>
    </row>
    <row r="935" spans="1:34" ht="15.75" customHeight="1" x14ac:dyDescent="0.25">
      <c r="A935" s="1"/>
      <c r="C935" s="3"/>
      <c r="D935" s="2"/>
      <c r="E935" s="2"/>
      <c r="F935" s="2"/>
      <c r="G935" s="2"/>
      <c r="H935" s="2"/>
      <c r="I935" s="17"/>
      <c r="J935" s="2"/>
      <c r="K935" s="2"/>
      <c r="L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D935" s="17"/>
      <c r="AF935" s="17"/>
      <c r="AG935" s="17"/>
      <c r="AH935" s="17"/>
    </row>
    <row r="936" spans="1:34" ht="15.75" customHeight="1" x14ac:dyDescent="0.25">
      <c r="A936" s="1"/>
      <c r="C936" s="3"/>
      <c r="D936" s="2"/>
      <c r="E936" s="2"/>
      <c r="F936" s="2"/>
      <c r="G936" s="2"/>
      <c r="H936" s="2"/>
      <c r="I936" s="17"/>
      <c r="J936" s="2"/>
      <c r="K936" s="2"/>
      <c r="L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D936" s="17"/>
      <c r="AF936" s="17"/>
      <c r="AG936" s="17"/>
      <c r="AH936" s="17"/>
    </row>
    <row r="937" spans="1:34" ht="15.75" customHeight="1" x14ac:dyDescent="0.25">
      <c r="A937" s="1"/>
      <c r="C937" s="3"/>
      <c r="D937" s="2"/>
      <c r="E937" s="2"/>
      <c r="F937" s="2"/>
      <c r="G937" s="2"/>
      <c r="H937" s="2"/>
      <c r="I937" s="17"/>
      <c r="J937" s="2"/>
      <c r="K937" s="2"/>
      <c r="L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D937" s="17"/>
      <c r="AF937" s="17"/>
      <c r="AG937" s="17"/>
      <c r="AH937" s="17"/>
    </row>
    <row r="938" spans="1:34" ht="15.75" customHeight="1" x14ac:dyDescent="0.25">
      <c r="A938" s="1"/>
      <c r="C938" s="3"/>
      <c r="D938" s="2"/>
      <c r="E938" s="2"/>
      <c r="F938" s="2"/>
      <c r="G938" s="2"/>
      <c r="H938" s="2"/>
      <c r="I938" s="17"/>
      <c r="J938" s="2"/>
      <c r="K938" s="2"/>
      <c r="L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D938" s="17"/>
      <c r="AF938" s="17"/>
      <c r="AG938" s="17"/>
      <c r="AH938" s="17"/>
    </row>
    <row r="939" spans="1:34" ht="15.75" customHeight="1" x14ac:dyDescent="0.25">
      <c r="A939" s="1"/>
      <c r="C939" s="3"/>
      <c r="D939" s="2"/>
      <c r="E939" s="2"/>
      <c r="F939" s="2"/>
      <c r="G939" s="2"/>
      <c r="H939" s="2"/>
      <c r="I939" s="17"/>
      <c r="J939" s="2"/>
      <c r="K939" s="2"/>
      <c r="L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D939" s="17"/>
      <c r="AF939" s="17"/>
      <c r="AG939" s="17"/>
      <c r="AH939" s="17"/>
    </row>
    <row r="940" spans="1:34" ht="15.75" customHeight="1" x14ac:dyDescent="0.25">
      <c r="A940" s="1"/>
      <c r="C940" s="3"/>
      <c r="D940" s="2"/>
      <c r="E940" s="2"/>
      <c r="F940" s="2"/>
      <c r="G940" s="2"/>
      <c r="H940" s="2"/>
      <c r="I940" s="17"/>
      <c r="J940" s="2"/>
      <c r="K940" s="2"/>
      <c r="L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D940" s="17"/>
      <c r="AF940" s="17"/>
      <c r="AG940" s="17"/>
      <c r="AH940" s="17"/>
    </row>
    <row r="941" spans="1:34" ht="15.75" customHeight="1" x14ac:dyDescent="0.25">
      <c r="A941" s="1"/>
      <c r="C941" s="3"/>
      <c r="D941" s="2"/>
      <c r="E941" s="2"/>
      <c r="F941" s="2"/>
      <c r="G941" s="2"/>
      <c r="H941" s="2"/>
      <c r="I941" s="17"/>
      <c r="J941" s="2"/>
      <c r="K941" s="2"/>
      <c r="L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D941" s="17"/>
      <c r="AF941" s="17"/>
      <c r="AG941" s="17"/>
      <c r="AH941" s="17"/>
    </row>
    <row r="942" spans="1:34" ht="15.75" customHeight="1" x14ac:dyDescent="0.25">
      <c r="A942" s="1"/>
      <c r="C942" s="3"/>
      <c r="D942" s="2"/>
      <c r="E942" s="2"/>
      <c r="F942" s="2"/>
      <c r="G942" s="2"/>
      <c r="H942" s="2"/>
      <c r="I942" s="17"/>
      <c r="J942" s="2"/>
      <c r="K942" s="2"/>
      <c r="L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D942" s="17"/>
      <c r="AF942" s="17"/>
      <c r="AG942" s="17"/>
      <c r="AH942" s="17"/>
    </row>
    <row r="943" spans="1:34" ht="15.75" customHeight="1" x14ac:dyDescent="0.25">
      <c r="A943" s="1"/>
      <c r="C943" s="3"/>
      <c r="D943" s="2"/>
      <c r="E943" s="2"/>
      <c r="F943" s="2"/>
      <c r="G943" s="2"/>
      <c r="H943" s="2"/>
      <c r="I943" s="17"/>
      <c r="J943" s="2"/>
      <c r="K943" s="2"/>
      <c r="L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D943" s="17"/>
      <c r="AF943" s="17"/>
      <c r="AG943" s="17"/>
      <c r="AH943" s="17"/>
    </row>
    <row r="944" spans="1:34" ht="15.75" customHeight="1" x14ac:dyDescent="0.25">
      <c r="A944" s="1"/>
      <c r="C944" s="3"/>
      <c r="D944" s="2"/>
      <c r="E944" s="2"/>
      <c r="F944" s="2"/>
      <c r="G944" s="2"/>
      <c r="H944" s="2"/>
      <c r="I944" s="17"/>
      <c r="J944" s="2"/>
      <c r="K944" s="2"/>
      <c r="L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D944" s="17"/>
      <c r="AF944" s="17"/>
      <c r="AG944" s="17"/>
      <c r="AH944" s="17"/>
    </row>
    <row r="945" spans="1:34" ht="15.75" customHeight="1" x14ac:dyDescent="0.25">
      <c r="A945" s="1"/>
      <c r="C945" s="3"/>
      <c r="D945" s="2"/>
      <c r="E945" s="2"/>
      <c r="F945" s="2"/>
      <c r="G945" s="2"/>
      <c r="H945" s="2"/>
      <c r="I945" s="17"/>
      <c r="J945" s="2"/>
      <c r="K945" s="2"/>
      <c r="L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D945" s="17"/>
      <c r="AF945" s="17"/>
      <c r="AG945" s="17"/>
      <c r="AH945" s="17"/>
    </row>
    <row r="946" spans="1:34" ht="15.75" customHeight="1" x14ac:dyDescent="0.25">
      <c r="A946" s="1"/>
      <c r="C946" s="3"/>
      <c r="D946" s="2"/>
      <c r="E946" s="2"/>
      <c r="F946" s="2"/>
      <c r="G946" s="2"/>
      <c r="H946" s="2"/>
      <c r="I946" s="17"/>
      <c r="J946" s="2"/>
      <c r="K946" s="2"/>
      <c r="L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D946" s="17"/>
      <c r="AF946" s="17"/>
      <c r="AG946" s="17"/>
      <c r="AH946" s="17"/>
    </row>
    <row r="947" spans="1:34" ht="15.75" customHeight="1" x14ac:dyDescent="0.25">
      <c r="A947" s="1"/>
      <c r="C947" s="3"/>
      <c r="D947" s="2"/>
      <c r="E947" s="2"/>
      <c r="F947" s="2"/>
      <c r="G947" s="2"/>
      <c r="H947" s="2"/>
      <c r="I947" s="17"/>
      <c r="J947" s="2"/>
      <c r="K947" s="2"/>
      <c r="L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D947" s="17"/>
      <c r="AF947" s="17"/>
      <c r="AG947" s="17"/>
      <c r="AH947" s="17"/>
    </row>
    <row r="948" spans="1:34" ht="15.75" customHeight="1" x14ac:dyDescent="0.25">
      <c r="A948" s="1"/>
      <c r="C948" s="3"/>
      <c r="D948" s="2"/>
      <c r="E948" s="2"/>
      <c r="F948" s="2"/>
      <c r="G948" s="2"/>
      <c r="H948" s="2"/>
      <c r="I948" s="17"/>
      <c r="J948" s="2"/>
      <c r="K948" s="2"/>
      <c r="L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D948" s="17"/>
      <c r="AF948" s="17"/>
      <c r="AG948" s="17"/>
      <c r="AH948" s="17"/>
    </row>
    <row r="949" spans="1:34" ht="15.75" customHeight="1" x14ac:dyDescent="0.25">
      <c r="A949" s="1"/>
      <c r="C949" s="3"/>
      <c r="D949" s="2"/>
      <c r="E949" s="2"/>
      <c r="F949" s="2"/>
      <c r="G949" s="2"/>
      <c r="H949" s="2"/>
      <c r="I949" s="17"/>
      <c r="J949" s="2"/>
      <c r="K949" s="2"/>
      <c r="L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D949" s="17"/>
      <c r="AF949" s="17"/>
      <c r="AG949" s="17"/>
      <c r="AH949" s="17"/>
    </row>
    <row r="950" spans="1:34" ht="15.75" customHeight="1" x14ac:dyDescent="0.25">
      <c r="A950" s="1"/>
      <c r="C950" s="3"/>
      <c r="D950" s="2"/>
      <c r="E950" s="2"/>
      <c r="F950" s="2"/>
      <c r="G950" s="2"/>
      <c r="H950" s="2"/>
      <c r="I950" s="17"/>
      <c r="J950" s="2"/>
      <c r="K950" s="2"/>
      <c r="L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D950" s="17"/>
      <c r="AF950" s="17"/>
      <c r="AG950" s="17"/>
      <c r="AH950" s="17"/>
    </row>
    <row r="951" spans="1:34" ht="15.75" customHeight="1" x14ac:dyDescent="0.25">
      <c r="A951" s="1"/>
      <c r="C951" s="3"/>
      <c r="D951" s="2"/>
      <c r="E951" s="2"/>
      <c r="F951" s="2"/>
      <c r="G951" s="2"/>
      <c r="H951" s="2"/>
      <c r="I951" s="17"/>
      <c r="J951" s="2"/>
      <c r="K951" s="2"/>
      <c r="L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D951" s="17"/>
      <c r="AF951" s="17"/>
      <c r="AG951" s="17"/>
      <c r="AH951" s="17"/>
    </row>
    <row r="952" spans="1:34" ht="15.75" customHeight="1" x14ac:dyDescent="0.25">
      <c r="A952" s="1"/>
      <c r="C952" s="3"/>
      <c r="D952" s="2"/>
      <c r="E952" s="2"/>
      <c r="F952" s="2"/>
      <c r="G952" s="2"/>
      <c r="H952" s="2"/>
      <c r="I952" s="17"/>
      <c r="J952" s="2"/>
      <c r="K952" s="2"/>
      <c r="L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D952" s="17"/>
      <c r="AF952" s="17"/>
      <c r="AG952" s="17"/>
      <c r="AH952" s="17"/>
    </row>
    <row r="953" spans="1:34" ht="15.75" customHeight="1" x14ac:dyDescent="0.25">
      <c r="A953" s="1"/>
      <c r="C953" s="3"/>
      <c r="D953" s="2"/>
      <c r="E953" s="2"/>
      <c r="F953" s="2"/>
      <c r="G953" s="2"/>
      <c r="H953" s="2"/>
      <c r="I953" s="17"/>
      <c r="J953" s="2"/>
      <c r="K953" s="2"/>
      <c r="L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D953" s="17"/>
      <c r="AF953" s="17"/>
      <c r="AG953" s="17"/>
      <c r="AH953" s="17"/>
    </row>
    <row r="954" spans="1:34" ht="15.75" customHeight="1" x14ac:dyDescent="0.25">
      <c r="A954" s="1"/>
      <c r="C954" s="3"/>
      <c r="D954" s="2"/>
      <c r="E954" s="2"/>
      <c r="F954" s="2"/>
      <c r="G954" s="2"/>
      <c r="H954" s="2"/>
      <c r="I954" s="17"/>
      <c r="J954" s="2"/>
      <c r="K954" s="2"/>
      <c r="L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D954" s="17"/>
      <c r="AF954" s="17"/>
      <c r="AG954" s="17"/>
      <c r="AH954" s="17"/>
    </row>
    <row r="955" spans="1:34" ht="15.75" customHeight="1" x14ac:dyDescent="0.25">
      <c r="A955" s="1"/>
      <c r="C955" s="3"/>
      <c r="D955" s="2"/>
      <c r="E955" s="2"/>
      <c r="F955" s="2"/>
      <c r="G955" s="2"/>
      <c r="H955" s="2"/>
      <c r="I955" s="17"/>
      <c r="J955" s="2"/>
      <c r="K955" s="2"/>
      <c r="L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D955" s="17"/>
      <c r="AF955" s="17"/>
      <c r="AG955" s="17"/>
      <c r="AH955" s="17"/>
    </row>
    <row r="956" spans="1:34" ht="15.75" customHeight="1" x14ac:dyDescent="0.25">
      <c r="A956" s="1"/>
      <c r="C956" s="3"/>
      <c r="D956" s="2"/>
      <c r="E956" s="2"/>
      <c r="F956" s="2"/>
      <c r="G956" s="2"/>
      <c r="H956" s="2"/>
      <c r="I956" s="17"/>
      <c r="J956" s="2"/>
      <c r="K956" s="2"/>
      <c r="L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D956" s="17"/>
      <c r="AF956" s="17"/>
      <c r="AG956" s="17"/>
      <c r="AH956" s="17"/>
    </row>
    <row r="957" spans="1:34" ht="15.75" customHeight="1" x14ac:dyDescent="0.25">
      <c r="A957" s="1"/>
      <c r="C957" s="3"/>
      <c r="D957" s="2"/>
      <c r="E957" s="2"/>
      <c r="F957" s="2"/>
      <c r="G957" s="2"/>
      <c r="H957" s="2"/>
      <c r="I957" s="17"/>
      <c r="J957" s="2"/>
      <c r="K957" s="2"/>
      <c r="L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D957" s="17"/>
      <c r="AF957" s="17"/>
      <c r="AG957" s="17"/>
      <c r="AH957" s="17"/>
    </row>
    <row r="958" spans="1:34" ht="15.75" customHeight="1" x14ac:dyDescent="0.25">
      <c r="A958" s="1"/>
      <c r="C958" s="3"/>
      <c r="D958" s="2"/>
      <c r="E958" s="2"/>
      <c r="F958" s="2"/>
      <c r="G958" s="2"/>
      <c r="H958" s="2"/>
      <c r="I958" s="17"/>
      <c r="J958" s="2"/>
      <c r="K958" s="2"/>
      <c r="L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D958" s="17"/>
      <c r="AF958" s="17"/>
      <c r="AG958" s="17"/>
      <c r="AH958" s="17"/>
    </row>
    <row r="959" spans="1:34" ht="15.75" customHeight="1" x14ac:dyDescent="0.25">
      <c r="A959" s="1"/>
      <c r="C959" s="3"/>
      <c r="D959" s="2"/>
      <c r="E959" s="2"/>
      <c r="F959" s="2"/>
      <c r="G959" s="2"/>
      <c r="H959" s="2"/>
      <c r="I959" s="17"/>
      <c r="J959" s="2"/>
      <c r="K959" s="2"/>
      <c r="L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D959" s="17"/>
      <c r="AF959" s="17"/>
      <c r="AG959" s="17"/>
      <c r="AH959" s="17"/>
    </row>
    <row r="960" spans="1:34" ht="15.75" customHeight="1" x14ac:dyDescent="0.25">
      <c r="A960" s="1"/>
      <c r="C960" s="3"/>
      <c r="D960" s="2"/>
      <c r="E960" s="2"/>
      <c r="F960" s="2"/>
      <c r="G960" s="2"/>
      <c r="H960" s="2"/>
      <c r="I960" s="17"/>
      <c r="J960" s="2"/>
      <c r="K960" s="2"/>
      <c r="L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D960" s="17"/>
      <c r="AF960" s="17"/>
      <c r="AG960" s="17"/>
      <c r="AH960" s="17"/>
    </row>
    <row r="961" spans="1:34" ht="15.75" customHeight="1" x14ac:dyDescent="0.25">
      <c r="A961" s="1"/>
      <c r="C961" s="3"/>
      <c r="D961" s="2"/>
      <c r="E961" s="2"/>
      <c r="F961" s="2"/>
      <c r="G961" s="2"/>
      <c r="H961" s="2"/>
      <c r="I961" s="17"/>
      <c r="J961" s="2"/>
      <c r="K961" s="2"/>
      <c r="L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D961" s="17"/>
      <c r="AF961" s="17"/>
      <c r="AG961" s="17"/>
      <c r="AH961" s="17"/>
    </row>
    <row r="962" spans="1:34" ht="15.75" customHeight="1" x14ac:dyDescent="0.25">
      <c r="A962" s="1"/>
      <c r="C962" s="3"/>
      <c r="D962" s="2"/>
      <c r="E962" s="2"/>
      <c r="F962" s="2"/>
      <c r="G962" s="2"/>
      <c r="H962" s="2"/>
      <c r="I962" s="17"/>
      <c r="J962" s="2"/>
      <c r="K962" s="2"/>
      <c r="L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D962" s="17"/>
      <c r="AF962" s="17"/>
      <c r="AG962" s="17"/>
      <c r="AH962" s="17"/>
    </row>
    <row r="963" spans="1:34" ht="15.75" customHeight="1" x14ac:dyDescent="0.25">
      <c r="A963" s="1"/>
      <c r="C963" s="3"/>
      <c r="D963" s="2"/>
      <c r="E963" s="2"/>
      <c r="F963" s="2"/>
      <c r="G963" s="2"/>
      <c r="H963" s="2"/>
      <c r="I963" s="17"/>
      <c r="J963" s="2"/>
      <c r="K963" s="2"/>
      <c r="L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D963" s="17"/>
      <c r="AF963" s="17"/>
      <c r="AG963" s="17"/>
      <c r="AH963" s="17"/>
    </row>
    <row r="964" spans="1:34" ht="15.75" customHeight="1" x14ac:dyDescent="0.25">
      <c r="A964" s="1"/>
      <c r="C964" s="3"/>
      <c r="D964" s="2"/>
      <c r="E964" s="2"/>
      <c r="F964" s="2"/>
      <c r="G964" s="2"/>
      <c r="H964" s="2"/>
      <c r="I964" s="17"/>
      <c r="J964" s="2"/>
      <c r="K964" s="2"/>
      <c r="L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D964" s="17"/>
      <c r="AF964" s="17"/>
      <c r="AG964" s="17"/>
      <c r="AH964" s="17"/>
    </row>
    <row r="965" spans="1:34" ht="15.75" customHeight="1" x14ac:dyDescent="0.25">
      <c r="A965" s="1"/>
      <c r="C965" s="3"/>
      <c r="D965" s="2"/>
      <c r="E965" s="2"/>
      <c r="F965" s="2"/>
      <c r="G965" s="2"/>
      <c r="H965" s="2"/>
      <c r="I965" s="17"/>
      <c r="J965" s="2"/>
      <c r="K965" s="2"/>
      <c r="L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D965" s="17"/>
      <c r="AF965" s="17"/>
      <c r="AG965" s="17"/>
      <c r="AH965" s="17"/>
    </row>
    <row r="966" spans="1:34" ht="15.75" customHeight="1" x14ac:dyDescent="0.25">
      <c r="A966" s="1"/>
      <c r="C966" s="3"/>
      <c r="D966" s="2"/>
      <c r="E966" s="2"/>
      <c r="F966" s="2"/>
      <c r="G966" s="2"/>
      <c r="H966" s="2"/>
      <c r="I966" s="17"/>
      <c r="J966" s="2"/>
      <c r="K966" s="2"/>
      <c r="L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D966" s="17"/>
      <c r="AF966" s="17"/>
      <c r="AG966" s="17"/>
      <c r="AH966" s="17"/>
    </row>
    <row r="967" spans="1:34" ht="15.75" customHeight="1" x14ac:dyDescent="0.25">
      <c r="A967" s="1"/>
      <c r="C967" s="3"/>
      <c r="D967" s="2"/>
      <c r="E967" s="2"/>
      <c r="F967" s="2"/>
      <c r="G967" s="2"/>
      <c r="H967" s="2"/>
      <c r="I967" s="17"/>
      <c r="J967" s="2"/>
      <c r="K967" s="2"/>
      <c r="L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D967" s="17"/>
      <c r="AF967" s="17"/>
      <c r="AG967" s="17"/>
      <c r="AH967" s="17"/>
    </row>
    <row r="968" spans="1:34" ht="15.75" customHeight="1" x14ac:dyDescent="0.25">
      <c r="A968" s="1"/>
      <c r="C968" s="3"/>
      <c r="D968" s="2"/>
      <c r="E968" s="2"/>
      <c r="F968" s="2"/>
      <c r="G968" s="2"/>
      <c r="H968" s="2"/>
      <c r="I968" s="17"/>
      <c r="J968" s="2"/>
      <c r="K968" s="2"/>
      <c r="L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D968" s="17"/>
      <c r="AF968" s="17"/>
      <c r="AG968" s="17"/>
      <c r="AH968" s="17"/>
    </row>
    <row r="969" spans="1:34" ht="15.75" customHeight="1" x14ac:dyDescent="0.25">
      <c r="A969" s="1"/>
      <c r="C969" s="3"/>
      <c r="D969" s="2"/>
      <c r="E969" s="2"/>
      <c r="F969" s="2"/>
      <c r="G969" s="2"/>
      <c r="H969" s="2"/>
      <c r="I969" s="17"/>
      <c r="J969" s="2"/>
      <c r="K969" s="2"/>
      <c r="L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D969" s="17"/>
      <c r="AF969" s="17"/>
      <c r="AG969" s="17"/>
      <c r="AH969" s="17"/>
    </row>
    <row r="970" spans="1:34" ht="15.75" customHeight="1" x14ac:dyDescent="0.25">
      <c r="A970" s="1"/>
      <c r="C970" s="3"/>
      <c r="D970" s="2"/>
      <c r="E970" s="2"/>
      <c r="F970" s="2"/>
      <c r="G970" s="2"/>
      <c r="H970" s="2"/>
      <c r="I970" s="17"/>
      <c r="J970" s="2"/>
      <c r="K970" s="2"/>
      <c r="L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D970" s="17"/>
      <c r="AF970" s="17"/>
      <c r="AG970" s="17"/>
      <c r="AH970" s="17"/>
    </row>
    <row r="971" spans="1:34" ht="15.75" customHeight="1" x14ac:dyDescent="0.25">
      <c r="A971" s="1"/>
      <c r="C971" s="3"/>
      <c r="D971" s="2"/>
      <c r="E971" s="2"/>
      <c r="F971" s="2"/>
      <c r="G971" s="2"/>
      <c r="H971" s="2"/>
      <c r="I971" s="17"/>
      <c r="J971" s="2"/>
      <c r="K971" s="2"/>
      <c r="L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D971" s="17"/>
      <c r="AF971" s="17"/>
      <c r="AG971" s="17"/>
      <c r="AH971" s="17"/>
    </row>
    <row r="972" spans="1:34" ht="15.75" customHeight="1" x14ac:dyDescent="0.25">
      <c r="A972" s="1"/>
      <c r="C972" s="3"/>
      <c r="D972" s="2"/>
      <c r="E972" s="2"/>
      <c r="F972" s="2"/>
      <c r="G972" s="2"/>
      <c r="H972" s="2"/>
      <c r="I972" s="17"/>
      <c r="J972" s="2"/>
      <c r="K972" s="2"/>
      <c r="L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D972" s="17"/>
      <c r="AF972" s="17"/>
      <c r="AG972" s="17"/>
      <c r="AH972" s="17"/>
    </row>
    <row r="973" spans="1:34" ht="15.75" customHeight="1" x14ac:dyDescent="0.25">
      <c r="A973" s="1"/>
      <c r="C973" s="3"/>
      <c r="D973" s="2"/>
      <c r="E973" s="2"/>
      <c r="F973" s="2"/>
      <c r="G973" s="2"/>
      <c r="H973" s="2"/>
      <c r="I973" s="17"/>
      <c r="J973" s="2"/>
      <c r="K973" s="2"/>
      <c r="L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D973" s="17"/>
      <c r="AF973" s="17"/>
      <c r="AG973" s="17"/>
      <c r="AH973" s="17"/>
    </row>
    <row r="974" spans="1:34" ht="15.75" customHeight="1" x14ac:dyDescent="0.25">
      <c r="A974" s="1"/>
      <c r="C974" s="3"/>
      <c r="D974" s="2"/>
      <c r="E974" s="2"/>
      <c r="F974" s="2"/>
      <c r="G974" s="2"/>
      <c r="H974" s="2"/>
      <c r="I974" s="17"/>
      <c r="J974" s="2"/>
      <c r="K974" s="2"/>
      <c r="L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D974" s="17"/>
      <c r="AF974" s="17"/>
      <c r="AG974" s="17"/>
      <c r="AH974" s="17"/>
    </row>
    <row r="975" spans="1:34" ht="15.75" customHeight="1" x14ac:dyDescent="0.25">
      <c r="A975" s="1"/>
      <c r="C975" s="3"/>
      <c r="D975" s="2"/>
      <c r="E975" s="2"/>
      <c r="F975" s="2"/>
      <c r="G975" s="2"/>
      <c r="H975" s="2"/>
      <c r="I975" s="17"/>
      <c r="J975" s="2"/>
      <c r="K975" s="2"/>
      <c r="L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D975" s="17"/>
      <c r="AF975" s="17"/>
      <c r="AG975" s="17"/>
      <c r="AH975" s="17"/>
    </row>
    <row r="976" spans="1:34" ht="15.75" customHeight="1" x14ac:dyDescent="0.25">
      <c r="A976" s="1"/>
      <c r="C976" s="3"/>
      <c r="D976" s="2"/>
      <c r="E976" s="2"/>
      <c r="F976" s="2"/>
      <c r="G976" s="2"/>
      <c r="H976" s="2"/>
      <c r="I976" s="17"/>
      <c r="J976" s="2"/>
      <c r="K976" s="2"/>
      <c r="L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D976" s="17"/>
      <c r="AF976" s="17"/>
      <c r="AG976" s="17"/>
      <c r="AH976" s="17"/>
    </row>
    <row r="977" spans="1:34" ht="15.75" customHeight="1" x14ac:dyDescent="0.25">
      <c r="A977" s="1"/>
      <c r="C977" s="3"/>
      <c r="D977" s="2"/>
      <c r="E977" s="2"/>
      <c r="F977" s="2"/>
      <c r="G977" s="2"/>
      <c r="H977" s="2"/>
      <c r="I977" s="17"/>
      <c r="J977" s="2"/>
      <c r="K977" s="2"/>
      <c r="L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D977" s="17"/>
      <c r="AF977" s="17"/>
      <c r="AG977" s="17"/>
      <c r="AH977" s="17"/>
    </row>
    <row r="978" spans="1:34" ht="15.75" customHeight="1" x14ac:dyDescent="0.25">
      <c r="A978" s="1"/>
      <c r="C978" s="3"/>
      <c r="D978" s="2"/>
      <c r="E978" s="2"/>
      <c r="F978" s="2"/>
      <c r="G978" s="2"/>
      <c r="H978" s="2"/>
      <c r="I978" s="17"/>
      <c r="J978" s="2"/>
      <c r="K978" s="2"/>
      <c r="L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D978" s="17"/>
      <c r="AF978" s="17"/>
      <c r="AG978" s="17"/>
      <c r="AH978" s="17"/>
    </row>
    <row r="979" spans="1:34" ht="15.75" customHeight="1" x14ac:dyDescent="0.25">
      <c r="A979" s="1"/>
      <c r="C979" s="3"/>
      <c r="D979" s="2"/>
      <c r="E979" s="2"/>
      <c r="F979" s="2"/>
      <c r="G979" s="2"/>
      <c r="H979" s="2"/>
      <c r="I979" s="17"/>
      <c r="J979" s="2"/>
      <c r="K979" s="2"/>
      <c r="L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D979" s="17"/>
      <c r="AF979" s="17"/>
      <c r="AG979" s="17"/>
      <c r="AH979" s="17"/>
    </row>
    <row r="980" spans="1:34" ht="15.75" customHeight="1" x14ac:dyDescent="0.25">
      <c r="A980" s="1"/>
      <c r="C980" s="3"/>
      <c r="D980" s="2"/>
      <c r="E980" s="2"/>
      <c r="F980" s="2"/>
      <c r="G980" s="2"/>
      <c r="H980" s="2"/>
      <c r="I980" s="17"/>
      <c r="J980" s="2"/>
      <c r="K980" s="2"/>
      <c r="L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D980" s="17"/>
      <c r="AF980" s="17"/>
      <c r="AG980" s="17"/>
      <c r="AH980" s="17"/>
    </row>
    <row r="981" spans="1:34" ht="15.75" customHeight="1" x14ac:dyDescent="0.25">
      <c r="A981" s="1"/>
      <c r="C981" s="3"/>
      <c r="D981" s="2"/>
      <c r="E981" s="2"/>
      <c r="F981" s="2"/>
      <c r="G981" s="2"/>
      <c r="H981" s="2"/>
      <c r="I981" s="17"/>
      <c r="J981" s="2"/>
      <c r="K981" s="2"/>
      <c r="L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D981" s="17"/>
      <c r="AF981" s="17"/>
      <c r="AG981" s="17"/>
      <c r="AH981" s="17"/>
    </row>
    <row r="982" spans="1:34" ht="15.75" customHeight="1" x14ac:dyDescent="0.25">
      <c r="A982" s="1"/>
      <c r="C982" s="3"/>
      <c r="D982" s="2"/>
      <c r="E982" s="2"/>
      <c r="F982" s="2"/>
      <c r="G982" s="2"/>
      <c r="H982" s="2"/>
      <c r="I982" s="17"/>
      <c r="J982" s="2"/>
      <c r="K982" s="2"/>
      <c r="L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D982" s="17"/>
      <c r="AF982" s="17"/>
      <c r="AG982" s="17"/>
      <c r="AH982" s="17"/>
    </row>
    <row r="983" spans="1:34" ht="15.75" customHeight="1" x14ac:dyDescent="0.25">
      <c r="A983" s="1"/>
      <c r="C983" s="3"/>
      <c r="D983" s="2"/>
      <c r="E983" s="2"/>
      <c r="F983" s="2"/>
      <c r="G983" s="2"/>
      <c r="H983" s="2"/>
      <c r="I983" s="17"/>
      <c r="J983" s="2"/>
      <c r="K983" s="2"/>
      <c r="L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D983" s="17"/>
      <c r="AF983" s="17"/>
      <c r="AG983" s="17"/>
      <c r="AH983" s="17"/>
    </row>
    <row r="984" spans="1:34" ht="15.75" customHeight="1" x14ac:dyDescent="0.25">
      <c r="A984" s="1"/>
      <c r="C984" s="3"/>
      <c r="D984" s="2"/>
      <c r="E984" s="2"/>
      <c r="F984" s="2"/>
      <c r="G984" s="2"/>
      <c r="H984" s="2"/>
      <c r="I984" s="17"/>
      <c r="J984" s="2"/>
      <c r="K984" s="2"/>
      <c r="L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D984" s="17"/>
      <c r="AF984" s="17"/>
      <c r="AG984" s="17"/>
      <c r="AH984" s="17"/>
    </row>
    <row r="985" spans="1:34" ht="15.75" customHeight="1" x14ac:dyDescent="0.25">
      <c r="A985" s="1"/>
      <c r="C985" s="3"/>
      <c r="D985" s="2"/>
      <c r="E985" s="2"/>
      <c r="F985" s="2"/>
      <c r="G985" s="2"/>
      <c r="H985" s="2"/>
      <c r="I985" s="17"/>
      <c r="J985" s="2"/>
      <c r="K985" s="2"/>
      <c r="L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D985" s="17"/>
      <c r="AF985" s="17"/>
      <c r="AG985" s="17"/>
      <c r="AH985" s="17"/>
    </row>
    <row r="986" spans="1:34" ht="15.75" customHeight="1" x14ac:dyDescent="0.25">
      <c r="A986" s="1"/>
      <c r="C986" s="3"/>
      <c r="D986" s="2"/>
      <c r="E986" s="2"/>
      <c r="F986" s="2"/>
      <c r="G986" s="2"/>
      <c r="H986" s="2"/>
      <c r="I986" s="17"/>
      <c r="J986" s="2"/>
      <c r="K986" s="2"/>
      <c r="L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D986" s="17"/>
      <c r="AF986" s="17"/>
      <c r="AG986" s="17"/>
      <c r="AH986" s="17"/>
    </row>
    <row r="987" spans="1:34" ht="15.75" customHeight="1" x14ac:dyDescent="0.25">
      <c r="A987" s="1"/>
      <c r="C987" s="3"/>
      <c r="D987" s="2"/>
      <c r="E987" s="2"/>
      <c r="F987" s="2"/>
      <c r="G987" s="2"/>
      <c r="H987" s="2"/>
      <c r="I987" s="17"/>
      <c r="J987" s="2"/>
      <c r="K987" s="2"/>
      <c r="L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D987" s="17"/>
      <c r="AF987" s="17"/>
      <c r="AG987" s="17"/>
      <c r="AH987" s="17"/>
    </row>
    <row r="988" spans="1:34" ht="15.75" customHeight="1" x14ac:dyDescent="0.25">
      <c r="A988" s="1"/>
      <c r="C988" s="3"/>
      <c r="D988" s="2"/>
      <c r="E988" s="2"/>
      <c r="F988" s="2"/>
      <c r="G988" s="2"/>
      <c r="H988" s="2"/>
      <c r="I988" s="17"/>
      <c r="J988" s="2"/>
      <c r="K988" s="2"/>
      <c r="L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D988" s="17"/>
      <c r="AF988" s="17"/>
      <c r="AG988" s="17"/>
      <c r="AH988" s="17"/>
    </row>
    <row r="989" spans="1:34" ht="15.75" customHeight="1" x14ac:dyDescent="0.25">
      <c r="A989" s="1"/>
      <c r="C989" s="3"/>
      <c r="D989" s="2"/>
      <c r="E989" s="2"/>
      <c r="F989" s="2"/>
      <c r="G989" s="2"/>
      <c r="H989" s="2"/>
      <c r="I989" s="17"/>
      <c r="J989" s="2"/>
      <c r="K989" s="2"/>
      <c r="L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D989" s="17"/>
      <c r="AF989" s="17"/>
      <c r="AG989" s="17"/>
      <c r="AH989" s="17"/>
    </row>
    <row r="990" spans="1:34" ht="15.75" customHeight="1" x14ac:dyDescent="0.25">
      <c r="A990" s="1"/>
      <c r="C990" s="3"/>
      <c r="D990" s="2"/>
      <c r="E990" s="2"/>
      <c r="F990" s="2"/>
      <c r="G990" s="2"/>
      <c r="H990" s="2"/>
      <c r="I990" s="17"/>
      <c r="J990" s="2"/>
      <c r="K990" s="2"/>
      <c r="L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D990" s="17"/>
      <c r="AF990" s="17"/>
      <c r="AG990" s="17"/>
      <c r="AH990" s="17"/>
    </row>
    <row r="991" spans="1:34" ht="15.75" customHeight="1" x14ac:dyDescent="0.25">
      <c r="A991" s="1"/>
      <c r="C991" s="3"/>
      <c r="D991" s="2"/>
      <c r="E991" s="2"/>
      <c r="F991" s="2"/>
      <c r="G991" s="2"/>
      <c r="H991" s="2"/>
      <c r="I991" s="17"/>
      <c r="J991" s="2"/>
      <c r="K991" s="2"/>
      <c r="L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D991" s="17"/>
      <c r="AF991" s="17"/>
      <c r="AG991" s="17"/>
      <c r="AH991" s="17"/>
    </row>
    <row r="992" spans="1:34" ht="15.75" customHeight="1" x14ac:dyDescent="0.25">
      <c r="A992" s="1"/>
      <c r="C992" s="3"/>
      <c r="D992" s="2"/>
      <c r="E992" s="2"/>
      <c r="F992" s="2"/>
      <c r="G992" s="2"/>
      <c r="H992" s="2"/>
      <c r="I992" s="17"/>
      <c r="J992" s="2"/>
      <c r="K992" s="2"/>
      <c r="L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D992" s="17"/>
      <c r="AF992" s="17"/>
      <c r="AG992" s="17"/>
      <c r="AH992" s="17"/>
    </row>
    <row r="993" spans="1:34" ht="15.75" customHeight="1" x14ac:dyDescent="0.25">
      <c r="A993" s="1"/>
      <c r="C993" s="3"/>
      <c r="D993" s="2"/>
      <c r="E993" s="2"/>
      <c r="F993" s="2"/>
      <c r="G993" s="2"/>
      <c r="H993" s="2"/>
      <c r="I993" s="17"/>
      <c r="J993" s="2"/>
      <c r="K993" s="2"/>
      <c r="L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D993" s="17"/>
      <c r="AF993" s="17"/>
      <c r="AG993" s="17"/>
      <c r="AH993" s="17"/>
    </row>
    <row r="994" spans="1:34" ht="15.75" customHeight="1" x14ac:dyDescent="0.25">
      <c r="A994" s="1"/>
      <c r="C994" s="3"/>
      <c r="D994" s="2"/>
      <c r="E994" s="2"/>
      <c r="F994" s="2"/>
      <c r="G994" s="2"/>
      <c r="H994" s="2"/>
      <c r="I994" s="17"/>
      <c r="J994" s="2"/>
      <c r="K994" s="2"/>
      <c r="L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D994" s="17"/>
      <c r="AF994" s="17"/>
      <c r="AG994" s="17"/>
      <c r="AH994" s="17"/>
    </row>
    <row r="995" spans="1:34" ht="15.75" customHeight="1" x14ac:dyDescent="0.25">
      <c r="A995" s="1"/>
      <c r="C995" s="3"/>
      <c r="D995" s="2"/>
      <c r="E995" s="2"/>
      <c r="F995" s="2"/>
      <c r="G995" s="2"/>
      <c r="H995" s="2"/>
      <c r="I995" s="17"/>
      <c r="J995" s="2"/>
      <c r="K995" s="2"/>
      <c r="L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D995" s="17"/>
      <c r="AF995" s="17"/>
      <c r="AG995" s="17"/>
      <c r="AH995" s="17"/>
    </row>
    <row r="996" spans="1:34" ht="15.75" customHeight="1" x14ac:dyDescent="0.25">
      <c r="A996" s="1"/>
      <c r="C996" s="3"/>
      <c r="D996" s="2"/>
      <c r="E996" s="2"/>
      <c r="F996" s="2"/>
      <c r="G996" s="2"/>
      <c r="H996" s="2"/>
      <c r="I996" s="17"/>
      <c r="J996" s="2"/>
      <c r="K996" s="2"/>
      <c r="L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D996" s="17"/>
      <c r="AF996" s="17"/>
      <c r="AG996" s="17"/>
      <c r="AH996" s="17"/>
    </row>
    <row r="997" spans="1:34" ht="15.75" customHeight="1" x14ac:dyDescent="0.25">
      <c r="A997" s="1"/>
      <c r="C997" s="3"/>
      <c r="D997" s="2"/>
      <c r="E997" s="2"/>
      <c r="F997" s="2"/>
      <c r="G997" s="2"/>
      <c r="H997" s="2"/>
      <c r="I997" s="17"/>
      <c r="J997" s="2"/>
      <c r="K997" s="2"/>
      <c r="L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D997" s="17"/>
      <c r="AF997" s="17"/>
      <c r="AG997" s="17"/>
      <c r="AH997" s="17"/>
    </row>
    <row r="998" spans="1:34" ht="15.75" customHeight="1" x14ac:dyDescent="0.25">
      <c r="A998" s="1"/>
      <c r="C998" s="3"/>
      <c r="D998" s="2"/>
      <c r="E998" s="2"/>
      <c r="F998" s="2"/>
      <c r="G998" s="2"/>
      <c r="H998" s="2"/>
      <c r="I998" s="17"/>
      <c r="J998" s="2"/>
      <c r="K998" s="2"/>
      <c r="L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D998" s="17"/>
      <c r="AF998" s="17"/>
      <c r="AG998" s="17"/>
      <c r="AH998" s="17"/>
    </row>
    <row r="999" spans="1:34" ht="15.75" customHeight="1" x14ac:dyDescent="0.25">
      <c r="A999" s="1"/>
      <c r="C999" s="3"/>
      <c r="D999" s="2"/>
      <c r="E999" s="2"/>
      <c r="F999" s="2"/>
      <c r="G999" s="2"/>
      <c r="H999" s="2"/>
      <c r="I999" s="17"/>
      <c r="J999" s="2"/>
      <c r="K999" s="2"/>
      <c r="L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D999" s="17"/>
      <c r="AF999" s="17"/>
      <c r="AG999" s="17"/>
      <c r="AH999" s="17"/>
    </row>
    <row r="1000" spans="1:34" ht="15.75" customHeight="1" x14ac:dyDescent="0.25">
      <c r="A1000" s="1"/>
      <c r="C1000" s="3"/>
      <c r="D1000" s="2"/>
      <c r="E1000" s="2"/>
      <c r="F1000" s="2"/>
      <c r="G1000" s="2"/>
      <c r="H1000" s="2"/>
      <c r="I1000" s="17"/>
      <c r="J1000" s="2"/>
      <c r="K1000" s="2"/>
      <c r="L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D1000" s="17"/>
      <c r="AF1000" s="17"/>
      <c r="AG1000" s="17"/>
      <c r="AH1000" s="17"/>
    </row>
  </sheetData>
  <conditionalFormatting sqref="I31:I64 M31:M385 I66:I385">
    <cfRule type="cellIs" dxfId="51" priority="4" operator="greaterThan">
      <formula>0</formula>
    </cfRule>
  </conditionalFormatting>
  <conditionalFormatting sqref="C31:C64 C117:C385 C66:C114">
    <cfRule type="cellIs" dxfId="50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49" priority="7" operator="greaterThan">
      <formula>0</formula>
    </cfRule>
  </conditionalFormatting>
  <conditionalFormatting sqref="C115">
    <cfRule type="cellIs" dxfId="48" priority="8" operator="greaterThan">
      <formula>0</formula>
    </cfRule>
  </conditionalFormatting>
  <conditionalFormatting sqref="C65">
    <cfRule type="cellIs" dxfId="47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46" priority="1" operator="greaterThan">
      <formula>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C1:S16"/>
  <sheetViews>
    <sheetView workbookViewId="0">
      <selection activeCell="G2" sqref="G2"/>
    </sheetView>
  </sheetViews>
  <sheetFormatPr defaultColWidth="12.625" defaultRowHeight="15" customHeight="1" x14ac:dyDescent="0.2"/>
  <sheetData>
    <row r="1" spans="3:19" x14ac:dyDescent="0.25">
      <c r="F1" s="2" t="s">
        <v>32</v>
      </c>
      <c r="G1" s="4">
        <v>800</v>
      </c>
      <c r="H1" s="5" t="s">
        <v>33</v>
      </c>
    </row>
    <row r="3" spans="3:19" x14ac:dyDescent="0.25">
      <c r="N3" s="5" t="s">
        <v>34</v>
      </c>
    </row>
    <row r="4" spans="3:19" x14ac:dyDescent="0.25">
      <c r="N4" s="5" t="s">
        <v>35</v>
      </c>
    </row>
    <row r="5" spans="3:19" x14ac:dyDescent="0.25">
      <c r="C5" s="5">
        <v>1</v>
      </c>
    </row>
    <row r="6" spans="3:19" x14ac:dyDescent="0.25">
      <c r="N6" s="5" t="s">
        <v>36</v>
      </c>
    </row>
    <row r="16" spans="3:19" x14ac:dyDescent="0.25">
      <c r="Q16" s="2" t="s">
        <v>32</v>
      </c>
      <c r="R16" s="4">
        <f>G1</f>
        <v>800</v>
      </c>
      <c r="S16" s="5" t="s">
        <v>33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07038-CF7B-457D-A7BA-E5363072984F}">
  <dimension ref="A1:AK385"/>
  <sheetViews>
    <sheetView topLeftCell="B1" workbookViewId="0">
      <selection activeCell="I65" sqref="I65"/>
    </sheetView>
  </sheetViews>
  <sheetFormatPr defaultRowHeight="14.25" x14ac:dyDescent="0.2"/>
  <cols>
    <col min="1" max="16" width="9" customWidth="1"/>
    <col min="17" max="17" width="18.75" customWidth="1"/>
    <col min="18" max="29" width="9" customWidth="1"/>
    <col min="30" max="30" width="10.75" bestFit="1" customWidth="1"/>
    <col min="31" max="31" width="43.5" customWidth="1"/>
    <col min="32" max="32" width="13.25" bestFit="1" customWidth="1"/>
    <col min="33" max="33" width="15.25" bestFit="1" customWidth="1"/>
    <col min="34" max="34" width="0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0" t="s">
        <v>42</v>
      </c>
      <c r="AE1" s="2" t="s">
        <v>24</v>
      </c>
      <c r="AF1" s="21" t="s">
        <v>43</v>
      </c>
      <c r="AG1" s="21" t="s">
        <v>44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-59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-58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-49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-48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-39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-38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SUM((450000-LOOKUP(2,1/(ISNUMBER($K$1:$K$194)),$K$1:$K$194))/1000)</f>
        <v>446.13585714285716</v>
      </c>
    </row>
    <row r="32" spans="1:37" ht="15" x14ac:dyDescent="0.25">
      <c r="A32" s="1">
        <v>44208</v>
      </c>
      <c r="B32" s="2">
        <f t="shared" si="0"/>
        <v>-33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-32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-31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-30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-29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-28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TREND(E37:INDEX(firstdoses450,1-$B37),$A37:INDEX(dates450,1-$B37),$A37:$A385)</f>
        <v>292083.30443352461</v>
      </c>
      <c r="G37" s="2">
        <f>IF(F37&gt;500000,$AK$31*1000,F37)</f>
        <v>292083.30443352461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TREND(O37:INDEX(bothdoses450,1-$B37),$A37:INDEX(dates450,1-$B37),$A37:$A385)</f>
        <v>295701.335960567</v>
      </c>
      <c r="Q37" s="2">
        <f>IF(P37&gt;450000,450000,P37)</f>
        <v>295701.335960567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-27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298404.95826888084</v>
      </c>
      <c r="G38" s="2">
        <f>IF(F38&gt;$AK$31*1000,$AK$31*1000,F38)</f>
        <v>298404.95826888084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302000.98613649607</v>
      </c>
      <c r="Q38" s="2">
        <f t="shared" ref="Q38:Q101" si="25">IF(P38&gt;450000,450000,P38)</f>
        <v>302000.98613649607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-26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304726.61210417747</v>
      </c>
      <c r="G39" s="2">
        <f>IF(F39&gt;$AK$31*1000,$AK$31*1000,F39)</f>
        <v>304726.61210417747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308300.63631242514</v>
      </c>
      <c r="Q39" s="2">
        <f t="shared" si="25"/>
        <v>308300.63631242514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-25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311048.26593953371</v>
      </c>
      <c r="G40" s="2">
        <f>IF(F40&gt;$AK$31*1000,$AK$31*1000,F40)</f>
        <v>311048.26593953371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314600.28648835421</v>
      </c>
      <c r="Q40" s="2">
        <f t="shared" si="25"/>
        <v>314600.28648835421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-24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317369.91977483034</v>
      </c>
      <c r="G41" s="2">
        <f t="shared" ref="G41:G291" si="26">IF(F41&gt;$AK$31*1000,$AK$31*1000,F41)</f>
        <v>317369.91977483034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320899.93666428328</v>
      </c>
      <c r="Q41" s="2">
        <f t="shared" si="25"/>
        <v>320899.93666428328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-23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323691.57361018658</v>
      </c>
      <c r="G42" s="2">
        <f t="shared" si="26"/>
        <v>323691.57361018658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327199.58684021235</v>
      </c>
      <c r="Q42" s="2">
        <f t="shared" si="25"/>
        <v>327199.58684021235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-22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330013.22744548321</v>
      </c>
      <c r="G43" s="2">
        <f t="shared" si="26"/>
        <v>330013.22744548321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333499.23701614141</v>
      </c>
      <c r="Q43" s="2">
        <f t="shared" si="25"/>
        <v>333499.23701614141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-21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336334.88128083944</v>
      </c>
      <c r="G44" s="2">
        <f t="shared" si="26"/>
        <v>336334.88128083944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339798.88719207048</v>
      </c>
      <c r="Q44" s="2">
        <f t="shared" si="25"/>
        <v>339798.88719207048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-20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342656.53511613607</v>
      </c>
      <c r="G45" s="2">
        <f t="shared" si="26"/>
        <v>342656.53511613607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346098.53736799955</v>
      </c>
      <c r="Q45" s="2">
        <f t="shared" si="25"/>
        <v>346098.53736799955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-19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348978.18895149231</v>
      </c>
      <c r="G46" s="2">
        <f t="shared" si="26"/>
        <v>348978.18895149231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352398.18754392862</v>
      </c>
      <c r="Q46" s="2">
        <f t="shared" si="25"/>
        <v>352398.18754392862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-18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355299.84278678894</v>
      </c>
      <c r="G47" s="2">
        <f t="shared" si="26"/>
        <v>355299.84278678894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358697.83771985769</v>
      </c>
      <c r="Q47" s="2">
        <f t="shared" si="25"/>
        <v>358697.83771985769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-17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361621.49662214518</v>
      </c>
      <c r="G48" s="2">
        <f t="shared" si="26"/>
        <v>361621.49662214518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364997.48789584637</v>
      </c>
      <c r="Q48" s="2">
        <f t="shared" si="25"/>
        <v>364997.48789584637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-16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367943.15045744181</v>
      </c>
      <c r="G49" s="2">
        <f t="shared" si="26"/>
        <v>367943.15045744181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371297.13807177544</v>
      </c>
      <c r="Q49" s="2">
        <f t="shared" si="25"/>
        <v>371297.13807177544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-15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374264.80429279804</v>
      </c>
      <c r="G50" s="2">
        <f t="shared" si="26"/>
        <v>374264.80429279804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377596.78824770451</v>
      </c>
      <c r="Q50" s="2">
        <f t="shared" si="25"/>
        <v>377596.78824770451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-14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380586.45812809467</v>
      </c>
      <c r="G51" s="2">
        <f t="shared" si="26"/>
        <v>380586.45812809467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383896.43842363358</v>
      </c>
      <c r="Q51" s="2">
        <f t="shared" si="25"/>
        <v>383896.43842363358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-13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386908.11196345091</v>
      </c>
      <c r="G52" s="2">
        <f t="shared" si="26"/>
        <v>386908.11196345091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390196.08859956264</v>
      </c>
      <c r="Q52" s="2">
        <f t="shared" si="25"/>
        <v>390196.08859956264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-12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393229.76579874754</v>
      </c>
      <c r="G53" s="2">
        <f t="shared" si="26"/>
        <v>393229.76579874754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396495.73877549171</v>
      </c>
      <c r="Q53" s="2">
        <f t="shared" si="25"/>
        <v>396495.73877549171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-11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399551.41963410378</v>
      </c>
      <c r="G54" s="2">
        <f t="shared" si="26"/>
        <v>399551.41963410378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402795.38895142078</v>
      </c>
      <c r="Q54" s="2">
        <f t="shared" si="25"/>
        <v>402795.38895142078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-10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405873.07346940041</v>
      </c>
      <c r="G55" s="2">
        <f t="shared" si="26"/>
        <v>405873.07346940041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409095.03912734985</v>
      </c>
      <c r="Q55" s="2">
        <f t="shared" si="25"/>
        <v>409095.03912734985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-9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412194.72730475664</v>
      </c>
      <c r="G56" s="2">
        <f t="shared" si="26"/>
        <v>412194.72730475664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415394.68930327892</v>
      </c>
      <c r="Q56" s="2">
        <f t="shared" si="25"/>
        <v>415394.68930327892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-8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418516.38114005327</v>
      </c>
      <c r="G57" s="2">
        <f t="shared" si="26"/>
        <v>418516.38114005327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421694.33947920799</v>
      </c>
      <c r="Q57" s="2">
        <f t="shared" si="25"/>
        <v>421694.33947920799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-7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424838.03497540951</v>
      </c>
      <c r="G58" s="2">
        <f t="shared" si="26"/>
        <v>424838.03497540951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427993.98965513706</v>
      </c>
      <c r="Q58" s="2">
        <f t="shared" si="25"/>
        <v>427993.98965513706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-6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431159.68881076574</v>
      </c>
      <c r="G59" s="2">
        <f t="shared" si="26"/>
        <v>431159.68881076574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434293.63983106613</v>
      </c>
      <c r="Q59" s="2">
        <f t="shared" si="25"/>
        <v>434293.63983106613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-5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437481.34264606237</v>
      </c>
      <c r="G60" s="2">
        <f t="shared" si="26"/>
        <v>437481.34264606237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440593.2900069952</v>
      </c>
      <c r="Q60" s="2">
        <f t="shared" si="25"/>
        <v>440593.2900069952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-4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443802.99648141861</v>
      </c>
      <c r="G61" s="2">
        <f t="shared" si="26"/>
        <v>443802.99648141861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446892.94018292427</v>
      </c>
      <c r="Q61" s="2">
        <f t="shared" si="25"/>
        <v>446892.94018292427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-3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450124.65031671524</v>
      </c>
      <c r="G62" s="2">
        <f t="shared" si="26"/>
        <v>446135.85714285716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453192.59035885334</v>
      </c>
      <c r="Q62" s="2">
        <f t="shared" si="25"/>
        <v>450000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-2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456446.30415207148</v>
      </c>
      <c r="G63" s="2">
        <f t="shared" si="26"/>
        <v>446135.85714285716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459492.24053478241</v>
      </c>
      <c r="Q63" s="2">
        <f t="shared" si="25"/>
        <v>450000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462767.95798736811</v>
      </c>
      <c r="G64" s="2">
        <f t="shared" si="26"/>
        <v>446135.85714285716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465791.89071071148</v>
      </c>
      <c r="Q64" s="2">
        <f t="shared" si="25"/>
        <v>450000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7"/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0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469089.61182272434</v>
      </c>
      <c r="G65" s="2">
        <f t="shared" si="26"/>
        <v>446135.85714285716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472091.54088664055</v>
      </c>
      <c r="Q65" s="2">
        <f t="shared" si="25"/>
        <v>450000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1</v>
      </c>
      <c r="C66" s="7"/>
      <c r="D66" s="2" t="e">
        <f t="shared" si="12"/>
        <v>#N/A</v>
      </c>
      <c r="E66" s="2" t="e">
        <f t="shared" si="22"/>
        <v>#N/A</v>
      </c>
      <c r="F66" s="2">
        <v>475411.26565802097</v>
      </c>
      <c r="G66" s="2">
        <f t="shared" si="26"/>
        <v>446135.85714285716</v>
      </c>
      <c r="H66" s="2">
        <f t="shared" si="13"/>
        <v>15746286.857142856</v>
      </c>
      <c r="I66" s="7"/>
      <c r="J66" s="2" t="e">
        <f t="shared" si="14"/>
        <v>#N/A</v>
      </c>
      <c r="K66" s="2" t="e">
        <f t="shared" si="23"/>
        <v>#N/A</v>
      </c>
      <c r="L66" s="2">
        <f t="array" ref="L66">IF(COUNT($C67)=0,IF(COUNT($C66)=1,I66,SUM(L65+LOOKUP(2,1/(ISNUMBER($K$1:$K$194)),$K$1:$K$194))),I66)</f>
        <v>543494.14285714284</v>
      </c>
      <c r="M66" s="8" t="e">
        <f t="shared" si="28"/>
        <v>#N/A</v>
      </c>
      <c r="N66" s="2" t="e">
        <f t="shared" si="15"/>
        <v>#N/A</v>
      </c>
      <c r="O66" s="2" t="e">
        <f t="shared" si="24"/>
        <v>#N/A</v>
      </c>
      <c r="P66" s="2">
        <v>478391.19106262922</v>
      </c>
      <c r="Q66" s="2">
        <f t="shared" si="25"/>
        <v>450000</v>
      </c>
      <c r="R66" s="2">
        <f t="shared" si="16"/>
        <v>16289781</v>
      </c>
      <c r="S66" s="2">
        <f t="shared" si="17"/>
        <v>446135.85714285634</v>
      </c>
      <c r="T66" s="2">
        <f t="shared" si="18"/>
        <v>3864.1428571428405</v>
      </c>
      <c r="U66" s="2">
        <f t="shared" si="19"/>
        <v>450000</v>
      </c>
      <c r="V66" s="2">
        <f t="shared" si="5"/>
        <v>552867.14285714284</v>
      </c>
      <c r="W66" s="2">
        <f t="shared" si="20"/>
        <v>13237.142857142841</v>
      </c>
      <c r="X66" s="2">
        <f t="shared" si="6"/>
        <v>436762.85714285716</v>
      </c>
      <c r="Y66" s="2">
        <f t="shared" si="7"/>
        <v>15736913.857142856</v>
      </c>
      <c r="Z66" s="2" t="str">
        <f t="shared" si="8"/>
        <v>HERE</v>
      </c>
      <c r="AA66" s="2">
        <f>IF(Z66="HERE",Y66,AA65+Graph!$G$1*1000)</f>
        <v>15736913.857142856</v>
      </c>
      <c r="AB66" s="2">
        <f t="shared" si="21"/>
        <v>436762.85714285634</v>
      </c>
      <c r="AC66" s="2">
        <f t="shared" si="9"/>
        <v>552867.14285714284</v>
      </c>
      <c r="AD66" s="3">
        <f t="shared" si="10"/>
        <v>15736913.857142856</v>
      </c>
      <c r="AE66" s="2">
        <f>IF(AE64&gt;=52800000,52800000,IF(AB45=Graph!G$1*1000,AE65+Graph!G$1*1000,AC66))</f>
        <v>552867.14285714284</v>
      </c>
      <c r="AF66" s="3">
        <f t="shared" si="11"/>
        <v>552867.14285714284</v>
      </c>
      <c r="AG66" s="3">
        <f t="shared" si="27"/>
        <v>6191657.0999999996</v>
      </c>
      <c r="AH66" s="3" t="e">
        <f t="shared" si="3"/>
        <v>#N/A</v>
      </c>
    </row>
    <row r="67" spans="1:34" ht="15" x14ac:dyDescent="0.25">
      <c r="A67" s="1">
        <v>44243</v>
      </c>
      <c r="B67" s="2">
        <f t="shared" si="0"/>
        <v>2</v>
      </c>
      <c r="C67" s="7"/>
      <c r="D67" s="2" t="e">
        <f t="shared" si="12"/>
        <v>#N/A</v>
      </c>
      <c r="E67" s="2" t="e">
        <f t="shared" si="22"/>
        <v>#N/A</v>
      </c>
      <c r="F67" s="2">
        <v>481732.91949337721</v>
      </c>
      <c r="G67" s="2">
        <f t="shared" si="26"/>
        <v>446135.85714285716</v>
      </c>
      <c r="H67" s="2">
        <f t="shared" si="13"/>
        <v>16192422.714285713</v>
      </c>
      <c r="I67" s="7"/>
      <c r="J67" s="2" t="e">
        <f t="shared" si="14"/>
        <v>#N/A</v>
      </c>
      <c r="K67" s="2" t="e">
        <f t="shared" si="23"/>
        <v>#N/A</v>
      </c>
      <c r="L67" s="2">
        <f t="array" ref="L67">IF(COUNT($C68)=0,IF(COUNT($C67)=1,I67,SUM(L66+LOOKUP(2,1/(ISNUMBER($K$1:$K$194)),$K$1:$K$194))),I67)</f>
        <v>547358.28571428568</v>
      </c>
      <c r="M67" s="8" t="e">
        <f t="shared" si="28"/>
        <v>#N/A</v>
      </c>
      <c r="N67" s="2" t="e">
        <f t="shared" si="15"/>
        <v>#N/A</v>
      </c>
      <c r="O67" s="2" t="e">
        <f t="shared" si="24"/>
        <v>#N/A</v>
      </c>
      <c r="P67" s="2">
        <v>484690.84123855829</v>
      </c>
      <c r="Q67" s="2">
        <f t="shared" si="25"/>
        <v>450000</v>
      </c>
      <c r="R67" s="2">
        <f t="shared" si="16"/>
        <v>16739781</v>
      </c>
      <c r="S67" s="2">
        <f t="shared" si="17"/>
        <v>446135.85714285634</v>
      </c>
      <c r="T67" s="2">
        <f t="shared" si="18"/>
        <v>3864.1428571428405</v>
      </c>
      <c r="U67" s="2">
        <f t="shared" si="19"/>
        <v>450000</v>
      </c>
      <c r="V67" s="2">
        <f t="shared" si="5"/>
        <v>566104.28571428568</v>
      </c>
      <c r="W67" s="2">
        <f t="shared" si="20"/>
        <v>13237.142857142841</v>
      </c>
      <c r="X67" s="2">
        <f t="shared" si="6"/>
        <v>436762.85714285716</v>
      </c>
      <c r="Y67" s="2">
        <f t="shared" si="7"/>
        <v>16173676.714285713</v>
      </c>
      <c r="Z67" s="2" t="str">
        <f t="shared" si="8"/>
        <v>HERE</v>
      </c>
      <c r="AA67" s="2">
        <f>IF(Z67="HERE",Y67,AA66+Graph!$G$1*1000)</f>
        <v>16173676.714285713</v>
      </c>
      <c r="AB67" s="2">
        <f t="shared" si="21"/>
        <v>436762.85714285634</v>
      </c>
      <c r="AC67" s="2">
        <f t="shared" si="9"/>
        <v>566104.28571428568</v>
      </c>
      <c r="AD67" s="3">
        <f t="shared" si="10"/>
        <v>16173676.714285713</v>
      </c>
      <c r="AE67" s="2">
        <f>IF(AE65&gt;=52800000,52800000,IF(AB46=Graph!G$1*1000,AE66+Graph!G$1*1000,AC67))</f>
        <v>566104.28571428568</v>
      </c>
      <c r="AF67" s="3">
        <f t="shared" si="11"/>
        <v>566104.28571428568</v>
      </c>
      <c r="AG67" s="3">
        <f t="shared" si="27"/>
        <v>6471656.0999999996</v>
      </c>
      <c r="AH67" s="3" t="e">
        <f t="shared" si="3"/>
        <v>#N/A</v>
      </c>
    </row>
    <row r="68" spans="1:34" ht="15" x14ac:dyDescent="0.25">
      <c r="A68" s="1">
        <v>44244</v>
      </c>
      <c r="B68" s="2">
        <f t="shared" si="0"/>
        <v>3</v>
      </c>
      <c r="C68" s="7"/>
      <c r="D68" s="2" t="e">
        <f t="shared" si="12"/>
        <v>#N/A</v>
      </c>
      <c r="E68" s="2" t="e">
        <f t="shared" si="22"/>
        <v>#N/A</v>
      </c>
      <c r="F68" s="2">
        <v>488054.57332867384</v>
      </c>
      <c r="G68" s="2">
        <f t="shared" si="26"/>
        <v>446135.85714285716</v>
      </c>
      <c r="H68" s="2">
        <f t="shared" si="13"/>
        <v>16638558.571428569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551222.42857142852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490990.49141448736</v>
      </c>
      <c r="Q68" s="2">
        <f t="shared" si="25"/>
        <v>450000</v>
      </c>
      <c r="R68" s="2">
        <f t="shared" si="16"/>
        <v>17189781</v>
      </c>
      <c r="S68" s="2">
        <f t="shared" si="17"/>
        <v>446135.85714285634</v>
      </c>
      <c r="T68" s="2">
        <f t="shared" si="18"/>
        <v>3864.1428571428405</v>
      </c>
      <c r="U68" s="2">
        <f t="shared" si="19"/>
        <v>450000</v>
      </c>
      <c r="V68" s="2">
        <f t="shared" si="5"/>
        <v>579341.42857142852</v>
      </c>
      <c r="W68" s="2">
        <f t="shared" si="20"/>
        <v>13237.142857142841</v>
      </c>
      <c r="X68" s="2">
        <f t="shared" si="6"/>
        <v>436762.85714285716</v>
      </c>
      <c r="Y68" s="2">
        <f t="shared" si="7"/>
        <v>16610439.571428569</v>
      </c>
      <c r="Z68" s="2" t="str">
        <f t="shared" si="8"/>
        <v>HERE</v>
      </c>
      <c r="AA68" s="2">
        <f>IF(Z68="HERE",Y68,AA67+Graph!$G$1*1000)</f>
        <v>16610439.571428569</v>
      </c>
      <c r="AB68" s="2">
        <f t="shared" si="21"/>
        <v>436762.85714285634</v>
      </c>
      <c r="AC68" s="2">
        <f t="shared" si="9"/>
        <v>579341.42857142852</v>
      </c>
      <c r="AD68" s="3">
        <f t="shared" si="10"/>
        <v>16610439.571428569</v>
      </c>
      <c r="AE68" s="2">
        <f>IF(AE66&gt;=52800000,52800000,IF(AB47=Graph!G$1*1000,AE67+Graph!G$1*1000,AC68))</f>
        <v>579341.42857142852</v>
      </c>
      <c r="AF68" s="3">
        <f t="shared" si="11"/>
        <v>579341.42857142852</v>
      </c>
      <c r="AG68" s="3">
        <f t="shared" si="27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4</v>
      </c>
      <c r="C69" s="7"/>
      <c r="D69" s="2" t="e">
        <f t="shared" si="12"/>
        <v>#N/A</v>
      </c>
      <c r="E69" s="2" t="e">
        <f t="shared" si="22"/>
        <v>#N/A</v>
      </c>
      <c r="F69" s="2">
        <v>494376.22716403008</v>
      </c>
      <c r="G69" s="2">
        <f t="shared" si="26"/>
        <v>446135.85714285716</v>
      </c>
      <c r="H69" s="2">
        <f t="shared" si="13"/>
        <v>17084694.428571425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555086.57142857136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497290.14159041643</v>
      </c>
      <c r="Q69" s="2">
        <f t="shared" si="25"/>
        <v>450000</v>
      </c>
      <c r="R69" s="2">
        <f t="shared" si="16"/>
        <v>17639781</v>
      </c>
      <c r="S69" s="2">
        <f t="shared" si="17"/>
        <v>446135.85714285634</v>
      </c>
      <c r="T69" s="2">
        <f t="shared" si="18"/>
        <v>3864.1428571428405</v>
      </c>
      <c r="U69" s="2">
        <f t="shared" si="19"/>
        <v>450000</v>
      </c>
      <c r="V69" s="2">
        <f t="shared" si="5"/>
        <v>592578.57142857148</v>
      </c>
      <c r="W69" s="2">
        <f t="shared" si="20"/>
        <v>13237.142857142957</v>
      </c>
      <c r="X69" s="2">
        <f t="shared" si="6"/>
        <v>436762.85714285704</v>
      </c>
      <c r="Y69" s="2">
        <f t="shared" si="7"/>
        <v>17047202.428571425</v>
      </c>
      <c r="Z69" s="2" t="str">
        <f t="shared" si="8"/>
        <v>HERE</v>
      </c>
      <c r="AA69" s="2">
        <f>IF(Z69="HERE",Y69,AA68+Graph!$G$1*1000)</f>
        <v>17047202.428571425</v>
      </c>
      <c r="AB69" s="2">
        <f t="shared" si="21"/>
        <v>436762.85714285634</v>
      </c>
      <c r="AC69" s="2">
        <f t="shared" si="9"/>
        <v>592578.57142857148</v>
      </c>
      <c r="AD69" s="3">
        <f t="shared" si="10"/>
        <v>17047202.428571425</v>
      </c>
      <c r="AE69" s="2">
        <f>IF(AE67&gt;=52800000,52800000,IF(AB48=Graph!G$1*1000,AE68+Graph!G$1*1000,AC69))</f>
        <v>592578.57142857148</v>
      </c>
      <c r="AF69" s="3">
        <f t="shared" si="11"/>
        <v>592578.57142857148</v>
      </c>
      <c r="AG69" s="3">
        <f t="shared" si="27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5</v>
      </c>
      <c r="C70" s="7"/>
      <c r="D70" s="2" t="e">
        <f t="shared" si="12"/>
        <v>#N/A</v>
      </c>
      <c r="E70" s="2" t="e">
        <f t="shared" si="22"/>
        <v>#N/A</v>
      </c>
      <c r="F70" s="2">
        <v>500697.88099932671</v>
      </c>
      <c r="G70" s="2">
        <f t="shared" si="26"/>
        <v>446135.85714285716</v>
      </c>
      <c r="H70" s="2">
        <f t="shared" si="13"/>
        <v>17530830.285714284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558950.7142857142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503589.7917663455</v>
      </c>
      <c r="Q70" s="2">
        <f t="shared" si="25"/>
        <v>450000</v>
      </c>
      <c r="R70" s="2">
        <f t="shared" si="16"/>
        <v>18089781</v>
      </c>
      <c r="S70" s="2">
        <f t="shared" si="17"/>
        <v>446135.85714285821</v>
      </c>
      <c r="T70" s="2">
        <f t="shared" si="18"/>
        <v>3864.1428571428405</v>
      </c>
      <c r="U70" s="2">
        <f t="shared" si="19"/>
        <v>450000</v>
      </c>
      <c r="V70" s="2">
        <f t="shared" si="5"/>
        <v>605815.71428571432</v>
      </c>
      <c r="W70" s="2">
        <f t="shared" si="20"/>
        <v>13237.142857142841</v>
      </c>
      <c r="X70" s="2">
        <f t="shared" si="6"/>
        <v>436762.85714285716</v>
      </c>
      <c r="Y70" s="2">
        <f t="shared" si="7"/>
        <v>17483965.285714284</v>
      </c>
      <c r="Z70" s="2" t="str">
        <f t="shared" si="8"/>
        <v>HERE</v>
      </c>
      <c r="AA70" s="2">
        <f>IF(Z70="HERE",Y70,AA69+Graph!$G$1*1000)</f>
        <v>17483965.285714284</v>
      </c>
      <c r="AB70" s="2">
        <f t="shared" si="21"/>
        <v>436762.85714285821</v>
      </c>
      <c r="AC70" s="2">
        <f t="shared" si="9"/>
        <v>605815.71428571432</v>
      </c>
      <c r="AD70" s="3">
        <f t="shared" si="10"/>
        <v>17483965.285714284</v>
      </c>
      <c r="AE70" s="2">
        <f>IF(AE68&gt;=52800000,52800000,IF(AB49=Graph!G$1*1000,AE69+Graph!G$1*1000,AC70))</f>
        <v>605815.71428571432</v>
      </c>
      <c r="AF70" s="3">
        <f t="shared" si="11"/>
        <v>605815.71428571432</v>
      </c>
      <c r="AG70" s="3">
        <f t="shared" si="27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6</v>
      </c>
      <c r="C71" s="7"/>
      <c r="D71" s="2" t="e">
        <f t="shared" si="12"/>
        <v>#N/A</v>
      </c>
      <c r="E71" s="2" t="e">
        <f t="shared" si="22"/>
        <v>#N/A</v>
      </c>
      <c r="F71" s="2">
        <v>507019.53483468294</v>
      </c>
      <c r="G71" s="2">
        <f t="shared" si="26"/>
        <v>446135.85714285716</v>
      </c>
      <c r="H71" s="2">
        <f t="shared" si="13"/>
        <v>17976966.142857142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562814.85714285704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509889.44194227457</v>
      </c>
      <c r="Q71" s="2">
        <f t="shared" si="25"/>
        <v>450000</v>
      </c>
      <c r="R71" s="2">
        <f t="shared" si="16"/>
        <v>18539781</v>
      </c>
      <c r="S71" s="2">
        <f t="shared" si="17"/>
        <v>446135.85714285821</v>
      </c>
      <c r="T71" s="2">
        <f t="shared" si="18"/>
        <v>3864.1428571428405</v>
      </c>
      <c r="U71" s="2">
        <f t="shared" si="19"/>
        <v>450000</v>
      </c>
      <c r="V71" s="2">
        <f t="shared" si="5"/>
        <v>619052.85714285716</v>
      </c>
      <c r="W71" s="2">
        <f t="shared" si="20"/>
        <v>13237.142857142841</v>
      </c>
      <c r="X71" s="2">
        <f t="shared" si="6"/>
        <v>436762.85714285716</v>
      </c>
      <c r="Y71" s="2">
        <f t="shared" si="7"/>
        <v>17920728.142857142</v>
      </c>
      <c r="Z71" s="2" t="str">
        <f t="shared" si="8"/>
        <v>HERE</v>
      </c>
      <c r="AA71" s="2">
        <f>IF(Z71="HERE",Y71,AA70+Graph!$G$1*1000)</f>
        <v>17920728.142857142</v>
      </c>
      <c r="AB71" s="2">
        <f t="shared" si="21"/>
        <v>436762.85714285821</v>
      </c>
      <c r="AC71" s="2">
        <f t="shared" si="9"/>
        <v>619052.85714285716</v>
      </c>
      <c r="AD71" s="3">
        <f t="shared" si="10"/>
        <v>17920728.142857142</v>
      </c>
      <c r="AE71" s="2">
        <f>IF(AE69&gt;=52800000,52800000,IF(AB50=Graph!G$1*1000,AE70+Graph!G$1*1000,AC71))</f>
        <v>619052.85714285716</v>
      </c>
      <c r="AF71" s="3">
        <f t="shared" si="11"/>
        <v>619052.85714285716</v>
      </c>
      <c r="AG71" s="3">
        <f t="shared" si="27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7</v>
      </c>
      <c r="C72" s="7"/>
      <c r="D72" s="2" t="e">
        <f t="shared" si="12"/>
        <v>#N/A</v>
      </c>
      <c r="E72" s="2" t="e">
        <f t="shared" si="22"/>
        <v>#N/A</v>
      </c>
      <c r="F72" s="2">
        <v>513341.18866997957</v>
      </c>
      <c r="G72" s="2">
        <f t="shared" si="26"/>
        <v>446135.85714285716</v>
      </c>
      <c r="H72" s="2">
        <f t="shared" si="13"/>
        <v>18423102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566678.99999999988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516189.09211820364</v>
      </c>
      <c r="Q72" s="2">
        <f t="shared" si="25"/>
        <v>450000</v>
      </c>
      <c r="R72" s="2">
        <f t="shared" si="16"/>
        <v>18989781</v>
      </c>
      <c r="S72" s="2">
        <f t="shared" si="17"/>
        <v>446135.85714285821</v>
      </c>
      <c r="T72" s="2">
        <f t="shared" si="18"/>
        <v>3864.1428571428405</v>
      </c>
      <c r="U72" s="2">
        <f t="shared" si="19"/>
        <v>450000</v>
      </c>
      <c r="V72" s="2">
        <f t="shared" si="5"/>
        <v>632290</v>
      </c>
      <c r="W72" s="2">
        <f t="shared" si="20"/>
        <v>13237.142857142841</v>
      </c>
      <c r="X72" s="2">
        <f t="shared" si="6"/>
        <v>436762.85714285716</v>
      </c>
      <c r="Y72" s="2">
        <f t="shared" si="7"/>
        <v>18357491</v>
      </c>
      <c r="Z72" s="2" t="str">
        <f t="shared" si="8"/>
        <v>HERE</v>
      </c>
      <c r="AA72" s="2">
        <f>IF(Z72="HERE",Y72,AA71+Graph!$G$1*1000)</f>
        <v>18357491</v>
      </c>
      <c r="AB72" s="2">
        <f t="shared" si="21"/>
        <v>436762.85714285821</v>
      </c>
      <c r="AC72" s="2">
        <f t="shared" si="9"/>
        <v>632290</v>
      </c>
      <c r="AD72" s="3">
        <f t="shared" si="10"/>
        <v>18357491</v>
      </c>
      <c r="AE72" s="2">
        <f>IF(AE70&gt;=52800000,52800000,IF(AB51=Graph!G$1*1000,AE71+Graph!G$1*1000,AC72))</f>
        <v>632290</v>
      </c>
      <c r="AF72" s="3">
        <f t="shared" si="11"/>
        <v>632290</v>
      </c>
      <c r="AG72" s="3">
        <f t="shared" si="27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8</v>
      </c>
      <c r="C73" s="7"/>
      <c r="D73" s="2" t="e">
        <f t="shared" si="12"/>
        <v>#N/A</v>
      </c>
      <c r="E73" s="2" t="e">
        <f t="shared" si="22"/>
        <v>#N/A</v>
      </c>
      <c r="F73" s="2">
        <v>519662.84250533581</v>
      </c>
      <c r="G73" s="2">
        <f t="shared" si="26"/>
        <v>446135.85714285716</v>
      </c>
      <c r="H73" s="2">
        <f t="shared" si="13"/>
        <v>18869237.857142858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570543.14285714272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522488.74229413271</v>
      </c>
      <c r="Q73" s="2">
        <f t="shared" si="25"/>
        <v>450000</v>
      </c>
      <c r="R73" s="2">
        <f t="shared" si="16"/>
        <v>19439781</v>
      </c>
      <c r="S73" s="2">
        <f t="shared" si="17"/>
        <v>446135.85714285821</v>
      </c>
      <c r="T73" s="2">
        <f t="shared" si="18"/>
        <v>3864.1428571428405</v>
      </c>
      <c r="U73" s="2">
        <f t="shared" si="19"/>
        <v>450000</v>
      </c>
      <c r="V73" s="2">
        <f t="shared" si="5"/>
        <v>645527.14285714284</v>
      </c>
      <c r="W73" s="2">
        <f t="shared" si="20"/>
        <v>13237.142857142841</v>
      </c>
      <c r="X73" s="2">
        <f t="shared" si="6"/>
        <v>436762.85714285716</v>
      </c>
      <c r="Y73" s="2">
        <f t="shared" si="7"/>
        <v>18794253.857142858</v>
      </c>
      <c r="Z73" s="2" t="str">
        <f t="shared" si="8"/>
        <v>HERE</v>
      </c>
      <c r="AA73" s="2">
        <f>IF(Z73="HERE",Y73,AA72+Graph!$G$1*1000)</f>
        <v>18794253.857142858</v>
      </c>
      <c r="AB73" s="2">
        <f t="shared" si="21"/>
        <v>436762.85714285821</v>
      </c>
      <c r="AC73" s="2">
        <f t="shared" si="9"/>
        <v>645527.14285714284</v>
      </c>
      <c r="AD73" s="3">
        <f t="shared" si="10"/>
        <v>18794253.857142858</v>
      </c>
      <c r="AE73" s="2">
        <f>IF(AE71&gt;=52800000,52800000,IF(AB52=Graph!G$1*1000,AE72+Graph!G$1*1000,AC73))</f>
        <v>645527.14285714284</v>
      </c>
      <c r="AF73" s="3">
        <f t="shared" si="11"/>
        <v>645527.14285714284</v>
      </c>
      <c r="AG73" s="3">
        <f t="shared" si="27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9</v>
      </c>
      <c r="C74" s="7"/>
      <c r="D74" s="2" t="e">
        <f t="shared" si="12"/>
        <v>#N/A</v>
      </c>
      <c r="E74" s="2" t="e">
        <f t="shared" si="22"/>
        <v>#N/A</v>
      </c>
      <c r="F74" s="2">
        <v>525984.49634063244</v>
      </c>
      <c r="G74" s="2">
        <f t="shared" si="26"/>
        <v>446135.85714285716</v>
      </c>
      <c r="H74" s="2">
        <f t="shared" si="13"/>
        <v>19315373.714285716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574407.28571428556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528788.39247006178</v>
      </c>
      <c r="Q74" s="2">
        <f t="shared" si="25"/>
        <v>450000</v>
      </c>
      <c r="R74" s="2">
        <f t="shared" si="16"/>
        <v>19889781</v>
      </c>
      <c r="S74" s="2">
        <f t="shared" si="17"/>
        <v>446135.85714285821</v>
      </c>
      <c r="T74" s="2">
        <f t="shared" si="18"/>
        <v>3864.1428571428405</v>
      </c>
      <c r="U74" s="2">
        <f t="shared" si="19"/>
        <v>450000</v>
      </c>
      <c r="V74" s="2">
        <f t="shared" si="5"/>
        <v>658764.28571428568</v>
      </c>
      <c r="W74" s="2">
        <f t="shared" si="20"/>
        <v>13237.142857142841</v>
      </c>
      <c r="X74" s="2">
        <f t="shared" si="6"/>
        <v>436762.85714285716</v>
      </c>
      <c r="Y74" s="2">
        <f t="shared" si="7"/>
        <v>19231016.714285716</v>
      </c>
      <c r="Z74" s="2" t="str">
        <f t="shared" si="8"/>
        <v>HERE</v>
      </c>
      <c r="AA74" s="2">
        <f>IF(Z74="HERE",Y74,AA73+Graph!$G$1*1000)</f>
        <v>19231016.714285716</v>
      </c>
      <c r="AB74" s="2">
        <f t="shared" si="21"/>
        <v>436762.85714285821</v>
      </c>
      <c r="AC74" s="2">
        <f t="shared" si="9"/>
        <v>658764.28571428568</v>
      </c>
      <c r="AD74" s="3">
        <f t="shared" si="10"/>
        <v>19231016.714285716</v>
      </c>
      <c r="AE74" s="2">
        <f>IF(AE72&gt;=52800000,52800000,IF(AB53=Graph!G$1*1000,AE73+Graph!G$1*1000,AC74))</f>
        <v>658764.28571428568</v>
      </c>
      <c r="AF74" s="3">
        <f t="shared" si="11"/>
        <v>658764.28571428568</v>
      </c>
      <c r="AG74" s="3">
        <f t="shared" si="27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10</v>
      </c>
      <c r="C75" s="7"/>
      <c r="D75" s="2" t="e">
        <f t="shared" si="12"/>
        <v>#N/A</v>
      </c>
      <c r="E75" s="2" t="e">
        <f t="shared" si="22"/>
        <v>#N/A</v>
      </c>
      <c r="F75" s="2">
        <v>532306.15017598867</v>
      </c>
      <c r="G75" s="2">
        <f t="shared" si="26"/>
        <v>446135.85714285716</v>
      </c>
      <c r="H75" s="2">
        <f t="shared" si="13"/>
        <v>19761509.571428575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578271.42857142841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535088.04264599085</v>
      </c>
      <c r="Q75" s="2">
        <f t="shared" si="25"/>
        <v>450000</v>
      </c>
      <c r="R75" s="2">
        <f t="shared" si="16"/>
        <v>20339781</v>
      </c>
      <c r="S75" s="2">
        <f t="shared" si="17"/>
        <v>446135.85714285821</v>
      </c>
      <c r="T75" s="2">
        <f t="shared" si="18"/>
        <v>3864.1428571428405</v>
      </c>
      <c r="U75" s="2">
        <f t="shared" si="19"/>
        <v>450000</v>
      </c>
      <c r="V75" s="2">
        <f t="shared" si="5"/>
        <v>672001.42857142864</v>
      </c>
      <c r="W75" s="2">
        <f t="shared" si="20"/>
        <v>13237.142857142957</v>
      </c>
      <c r="X75" s="2">
        <f t="shared" si="6"/>
        <v>436762.85714285704</v>
      </c>
      <c r="Y75" s="2">
        <f t="shared" si="7"/>
        <v>19667779.571428575</v>
      </c>
      <c r="Z75" s="2" t="str">
        <f t="shared" si="8"/>
        <v>HERE</v>
      </c>
      <c r="AA75" s="2">
        <f>IF(Z75="HERE",Y75,AA74+Graph!$G$1*1000)</f>
        <v>19667779.571428575</v>
      </c>
      <c r="AB75" s="2">
        <f t="shared" si="21"/>
        <v>436762.85714285821</v>
      </c>
      <c r="AC75" s="2">
        <f t="shared" si="9"/>
        <v>672001.42857142864</v>
      </c>
      <c r="AD75" s="3">
        <f t="shared" si="10"/>
        <v>19667779.571428575</v>
      </c>
      <c r="AE75" s="2">
        <f>IF(AE73&gt;=52800000,52800000,IF(AB54=Graph!G$1*1000,AE74+Graph!G$1*1000,AC75))</f>
        <v>672001.42857142864</v>
      </c>
      <c r="AF75" s="3">
        <f t="shared" si="11"/>
        <v>672001.42857142864</v>
      </c>
      <c r="AG75" s="3">
        <f t="shared" si="27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11</v>
      </c>
      <c r="C76" s="7"/>
      <c r="D76" s="2" t="e">
        <f t="shared" si="12"/>
        <v>#N/A</v>
      </c>
      <c r="E76" s="2" t="e">
        <f t="shared" si="22"/>
        <v>#N/A</v>
      </c>
      <c r="F76" s="2">
        <v>538627.80401128531</v>
      </c>
      <c r="G76" s="2">
        <f t="shared" si="26"/>
        <v>446135.85714285716</v>
      </c>
      <c r="H76" s="2">
        <f t="shared" si="13"/>
        <v>20207645.428571433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582135.57142857125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541387.69282191992</v>
      </c>
      <c r="Q76" s="2">
        <f t="shared" si="25"/>
        <v>450000</v>
      </c>
      <c r="R76" s="2">
        <f t="shared" si="16"/>
        <v>20789781</v>
      </c>
      <c r="S76" s="2">
        <f t="shared" si="17"/>
        <v>446135.85714285821</v>
      </c>
      <c r="T76" s="2">
        <f t="shared" si="18"/>
        <v>3864.1428571428405</v>
      </c>
      <c r="U76" s="2">
        <f t="shared" si="19"/>
        <v>450000</v>
      </c>
      <c r="V76" s="2">
        <f t="shared" si="5"/>
        <v>685238.57142857136</v>
      </c>
      <c r="W76" s="2">
        <f t="shared" si="20"/>
        <v>13237.142857142724</v>
      </c>
      <c r="X76" s="2">
        <f t="shared" si="6"/>
        <v>436762.85714285728</v>
      </c>
      <c r="Y76" s="2">
        <f t="shared" si="7"/>
        <v>20104542.428571433</v>
      </c>
      <c r="Z76" s="2" t="str">
        <f t="shared" si="8"/>
        <v>HERE</v>
      </c>
      <c r="AA76" s="2">
        <f>IF(Z76="HERE",Y76,AA75+Graph!$G$1*1000)</f>
        <v>20104542.428571433</v>
      </c>
      <c r="AB76" s="2">
        <f t="shared" si="21"/>
        <v>436762.85714285821</v>
      </c>
      <c r="AC76" s="2">
        <f t="shared" si="9"/>
        <v>685238.57142857136</v>
      </c>
      <c r="AD76" s="3">
        <f t="shared" si="10"/>
        <v>20104542.428571433</v>
      </c>
      <c r="AE76" s="2">
        <f>IF(AE74&gt;=52800000,52800000,IF(AB55=Graph!G$1*1000,AE75+Graph!G$1*1000,AC76))</f>
        <v>685238.57142857136</v>
      </c>
      <c r="AF76" s="3">
        <f t="shared" si="11"/>
        <v>685238.57142857136</v>
      </c>
      <c r="AG76" s="3">
        <f t="shared" si="27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12</v>
      </c>
      <c r="C77" s="7"/>
      <c r="D77" s="2" t="e">
        <f t="shared" si="12"/>
        <v>#N/A</v>
      </c>
      <c r="E77" s="2" t="e">
        <f t="shared" si="22"/>
        <v>#N/A</v>
      </c>
      <c r="F77" s="2">
        <v>544949.45784664154</v>
      </c>
      <c r="G77" s="2">
        <f t="shared" si="26"/>
        <v>446135.85714285716</v>
      </c>
      <c r="H77" s="2">
        <f t="shared" si="13"/>
        <v>20653781.285714291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585999.71428571409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547687.34299784899</v>
      </c>
      <c r="Q77" s="2">
        <f t="shared" si="25"/>
        <v>450000</v>
      </c>
      <c r="R77" s="2">
        <f t="shared" si="16"/>
        <v>21239781</v>
      </c>
      <c r="S77" s="2">
        <f t="shared" si="17"/>
        <v>446135.85714285821</v>
      </c>
      <c r="T77" s="2">
        <f t="shared" si="18"/>
        <v>3864.1428571428405</v>
      </c>
      <c r="U77" s="2">
        <f t="shared" si="19"/>
        <v>450000</v>
      </c>
      <c r="V77" s="2">
        <f t="shared" si="5"/>
        <v>698475.71428571432</v>
      </c>
      <c r="W77" s="2">
        <f t="shared" si="20"/>
        <v>13237.142857142957</v>
      </c>
      <c r="X77" s="2">
        <f t="shared" si="6"/>
        <v>436762.85714285704</v>
      </c>
      <c r="Y77" s="2">
        <f t="shared" si="7"/>
        <v>20541305.285714291</v>
      </c>
      <c r="Z77" s="2" t="str">
        <f t="shared" si="8"/>
        <v>HERE</v>
      </c>
      <c r="AA77" s="2">
        <f>IF(Z77="HERE",Y77,AA76+Graph!$G$1*1000)</f>
        <v>20541305.285714291</v>
      </c>
      <c r="AB77" s="2">
        <f t="shared" si="21"/>
        <v>436762.85714285821</v>
      </c>
      <c r="AC77" s="2">
        <f t="shared" si="9"/>
        <v>698475.71428571432</v>
      </c>
      <c r="AD77" s="3">
        <f t="shared" si="10"/>
        <v>20541305.285714291</v>
      </c>
      <c r="AE77" s="2">
        <f>IF(AE75&gt;=52800000,52800000,IF(AB56=Graph!G$1*1000,AE76+Graph!G$1*1000,AC77))</f>
        <v>698475.71428571432</v>
      </c>
      <c r="AF77" s="3">
        <f t="shared" si="11"/>
        <v>698475.71428571432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13</v>
      </c>
      <c r="C78" s="7"/>
      <c r="D78" s="2" t="e">
        <f t="shared" si="12"/>
        <v>#N/A</v>
      </c>
      <c r="E78" s="2" t="e">
        <f t="shared" si="22"/>
        <v>#N/A</v>
      </c>
      <c r="F78" s="2">
        <v>551271.11168193817</v>
      </c>
      <c r="G78" s="2">
        <f t="shared" si="26"/>
        <v>446135.85714285716</v>
      </c>
      <c r="H78" s="2">
        <f t="shared" si="13"/>
        <v>21099917.142857149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589863.85714285693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553986.99317377806</v>
      </c>
      <c r="Q78" s="2">
        <f t="shared" si="25"/>
        <v>450000</v>
      </c>
      <c r="R78" s="2">
        <f t="shared" si="16"/>
        <v>21689781</v>
      </c>
      <c r="S78" s="2">
        <f t="shared" si="17"/>
        <v>446135.85714285821</v>
      </c>
      <c r="T78" s="2">
        <f t="shared" si="18"/>
        <v>3864.1428571428405</v>
      </c>
      <c r="U78" s="2">
        <f t="shared" si="19"/>
        <v>450000</v>
      </c>
      <c r="V78" s="2">
        <f t="shared" si="5"/>
        <v>711712.85714285716</v>
      </c>
      <c r="W78" s="2">
        <f t="shared" si="20"/>
        <v>13237.142857142841</v>
      </c>
      <c r="X78" s="2">
        <f t="shared" si="6"/>
        <v>436762.85714285716</v>
      </c>
      <c r="Y78" s="2">
        <f t="shared" si="7"/>
        <v>20978068.142857149</v>
      </c>
      <c r="Z78" s="2" t="str">
        <f t="shared" si="8"/>
        <v>HERE</v>
      </c>
      <c r="AA78" s="2">
        <f>IF(Z78="HERE",Y78,AA77+Graph!$G$1*1000)</f>
        <v>20978068.142857149</v>
      </c>
      <c r="AB78" s="2">
        <f t="shared" si="21"/>
        <v>436762.85714285821</v>
      </c>
      <c r="AC78" s="2">
        <f t="shared" si="9"/>
        <v>711712.85714285716</v>
      </c>
      <c r="AD78" s="3">
        <f t="shared" si="10"/>
        <v>20978068.142857149</v>
      </c>
      <c r="AE78" s="2">
        <f>IF(AE76&gt;=52800000,52800000,IF(AB57=Graph!G$1*1000,AE77+Graph!G$1*1000,AC78))</f>
        <v>711712.85714285716</v>
      </c>
      <c r="AF78" s="3">
        <f t="shared" si="11"/>
        <v>711712.85714285716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14</v>
      </c>
      <c r="C79" s="7"/>
      <c r="D79" s="2" t="e">
        <f t="shared" si="12"/>
        <v>#N/A</v>
      </c>
      <c r="E79" s="2" t="e">
        <f t="shared" si="22"/>
        <v>#N/A</v>
      </c>
      <c r="F79" s="2">
        <v>557592.76551729441</v>
      </c>
      <c r="G79" s="2">
        <f t="shared" si="26"/>
        <v>446135.85714285716</v>
      </c>
      <c r="H79" s="2">
        <f t="shared" si="13"/>
        <v>21546053.000000007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593727.99999999977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560286.64334970713</v>
      </c>
      <c r="Q79" s="2">
        <f t="shared" si="25"/>
        <v>450000</v>
      </c>
      <c r="R79" s="2">
        <f t="shared" si="16"/>
        <v>22139781</v>
      </c>
      <c r="S79" s="2">
        <f t="shared" si="17"/>
        <v>446135.85714285821</v>
      </c>
      <c r="T79" s="2">
        <f t="shared" si="18"/>
        <v>3864.1428571428405</v>
      </c>
      <c r="U79" s="2">
        <f t="shared" si="19"/>
        <v>450000</v>
      </c>
      <c r="V79" s="2">
        <f t="shared" si="5"/>
        <v>724950</v>
      </c>
      <c r="W79" s="2">
        <f t="shared" si="20"/>
        <v>13237.142857142841</v>
      </c>
      <c r="X79" s="2">
        <f t="shared" si="6"/>
        <v>436762.85714285716</v>
      </c>
      <c r="Y79" s="2">
        <f t="shared" si="7"/>
        <v>21414831.000000007</v>
      </c>
      <c r="Z79" s="2" t="str">
        <f t="shared" si="8"/>
        <v>HERE</v>
      </c>
      <c r="AA79" s="2">
        <f>IF(Z79="HERE",Y79,AA78+Graph!$G$1*1000)</f>
        <v>21414831.000000007</v>
      </c>
      <c r="AB79" s="2">
        <f t="shared" si="21"/>
        <v>436762.85714285821</v>
      </c>
      <c r="AC79" s="2">
        <f t="shared" si="9"/>
        <v>724950</v>
      </c>
      <c r="AD79" s="3">
        <f t="shared" si="10"/>
        <v>21414831.000000007</v>
      </c>
      <c r="AE79" s="2">
        <f>IF(AE77&gt;=52800000,52800000,IF(AB58=Graph!G$1*1000,AE78+Graph!G$1*1000,AC79))</f>
        <v>724950</v>
      </c>
      <c r="AF79" s="3">
        <f t="shared" si="11"/>
        <v>724950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15</v>
      </c>
      <c r="C80" s="7"/>
      <c r="D80" s="2" t="e">
        <f t="shared" si="12"/>
        <v>#N/A</v>
      </c>
      <c r="E80" s="2" t="e">
        <f t="shared" si="22"/>
        <v>#N/A</v>
      </c>
      <c r="F80" s="2">
        <v>563914.41935259104</v>
      </c>
      <c r="G80" s="2">
        <f t="shared" si="26"/>
        <v>446135.85714285716</v>
      </c>
      <c r="H80" s="2">
        <f t="shared" si="13"/>
        <v>21992188.857142866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597592.14285714261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566586.2935256362</v>
      </c>
      <c r="Q80" s="2">
        <f t="shared" si="25"/>
        <v>450000</v>
      </c>
      <c r="R80" s="2">
        <f t="shared" si="16"/>
        <v>22589781</v>
      </c>
      <c r="S80" s="2">
        <f t="shared" si="17"/>
        <v>446135.85714285821</v>
      </c>
      <c r="T80" s="2">
        <f t="shared" si="18"/>
        <v>3864.1428571428405</v>
      </c>
      <c r="U80" s="2">
        <f t="shared" si="19"/>
        <v>450000</v>
      </c>
      <c r="V80" s="2">
        <f t="shared" si="5"/>
        <v>738187.14285714284</v>
      </c>
      <c r="W80" s="2">
        <f t="shared" si="20"/>
        <v>13237.142857142841</v>
      </c>
      <c r="X80" s="2">
        <f t="shared" si="6"/>
        <v>436762.85714285716</v>
      </c>
      <c r="Y80" s="2">
        <f t="shared" si="7"/>
        <v>21851593.857142866</v>
      </c>
      <c r="Z80" s="2" t="str">
        <f t="shared" si="8"/>
        <v>HERE</v>
      </c>
      <c r="AA80" s="2">
        <f>IF(Z80="HERE",Y80,AA79+Graph!$G$1*1000)</f>
        <v>21851593.857142866</v>
      </c>
      <c r="AB80" s="2">
        <f t="shared" si="21"/>
        <v>436762.85714285821</v>
      </c>
      <c r="AC80" s="2">
        <f t="shared" si="9"/>
        <v>738187.14285714284</v>
      </c>
      <c r="AD80" s="3">
        <f t="shared" si="10"/>
        <v>21851593.857142866</v>
      </c>
      <c r="AE80" s="2">
        <f>IF(AE78&gt;=52800000,52800000,IF(AB59=Graph!G$1*1000,AE79+Graph!G$1*1000,AC80))</f>
        <v>738187.14285714284</v>
      </c>
      <c r="AF80" s="3">
        <f t="shared" si="11"/>
        <v>738187.14285714284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16</v>
      </c>
      <c r="C81" s="7"/>
      <c r="D81" s="2" t="e">
        <f t="shared" si="12"/>
        <v>#N/A</v>
      </c>
      <c r="E81" s="2" t="e">
        <f t="shared" si="22"/>
        <v>#N/A</v>
      </c>
      <c r="F81" s="2">
        <v>570236.07318794727</v>
      </c>
      <c r="G81" s="2">
        <f t="shared" si="26"/>
        <v>446135.85714285716</v>
      </c>
      <c r="H81" s="2">
        <f t="shared" si="13"/>
        <v>22438324.714285724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601456.28571428545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572885.94370156527</v>
      </c>
      <c r="Q81" s="2">
        <f t="shared" si="25"/>
        <v>450000</v>
      </c>
      <c r="R81" s="2">
        <f t="shared" si="16"/>
        <v>23039781</v>
      </c>
      <c r="S81" s="2">
        <f t="shared" si="17"/>
        <v>446135.85714285821</v>
      </c>
      <c r="T81" s="2">
        <f t="shared" si="18"/>
        <v>3864.1428571428405</v>
      </c>
      <c r="U81" s="2">
        <f t="shared" si="19"/>
        <v>450000</v>
      </c>
      <c r="V81" s="2">
        <f t="shared" si="5"/>
        <v>751424.28571428568</v>
      </c>
      <c r="W81" s="2">
        <f t="shared" si="20"/>
        <v>13237.142857142841</v>
      </c>
      <c r="X81" s="2">
        <f t="shared" si="6"/>
        <v>436762.85714285716</v>
      </c>
      <c r="Y81" s="2">
        <f t="shared" si="7"/>
        <v>22288356.714285724</v>
      </c>
      <c r="Z81" s="2" t="str">
        <f t="shared" si="8"/>
        <v>HERE</v>
      </c>
      <c r="AA81" s="2">
        <f>IF(Z81="HERE",Y81,AA80+Graph!$G$1*1000)</f>
        <v>22288356.714285724</v>
      </c>
      <c r="AB81" s="2">
        <f t="shared" si="21"/>
        <v>436762.85714285821</v>
      </c>
      <c r="AC81" s="2">
        <f t="shared" si="9"/>
        <v>751424.28571428568</v>
      </c>
      <c r="AD81" s="3">
        <f t="shared" si="10"/>
        <v>22288356.714285724</v>
      </c>
      <c r="AE81" s="2">
        <f>IF(AE79&gt;=52800000,52800000,IF(AB60=Graph!G$1*1000,AE80+Graph!G$1*1000,AC81))</f>
        <v>751424.28571428568</v>
      </c>
      <c r="AF81" s="3">
        <f t="shared" si="11"/>
        <v>751424.28571428568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17</v>
      </c>
      <c r="C82" s="7"/>
      <c r="D82" s="2" t="e">
        <f t="shared" si="12"/>
        <v>#N/A</v>
      </c>
      <c r="E82" s="2" t="e">
        <f t="shared" si="22"/>
        <v>#N/A</v>
      </c>
      <c r="F82" s="2">
        <v>576557.7270232439</v>
      </c>
      <c r="G82" s="2">
        <f t="shared" si="26"/>
        <v>446135.85714285716</v>
      </c>
      <c r="H82" s="2">
        <f t="shared" si="13"/>
        <v>22884460.571428582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605320.42857142829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579185.59387749434</v>
      </c>
      <c r="Q82" s="2">
        <f t="shared" si="25"/>
        <v>450000</v>
      </c>
      <c r="R82" s="2">
        <f t="shared" si="16"/>
        <v>23489781</v>
      </c>
      <c r="S82" s="2">
        <f t="shared" si="17"/>
        <v>446135.85714285821</v>
      </c>
      <c r="T82" s="2">
        <f t="shared" si="18"/>
        <v>3864.1428571428405</v>
      </c>
      <c r="U82" s="2">
        <f t="shared" si="19"/>
        <v>450000</v>
      </c>
      <c r="V82" s="2">
        <f t="shared" si="5"/>
        <v>764661.42857142864</v>
      </c>
      <c r="W82" s="2">
        <f t="shared" si="20"/>
        <v>13237.142857142957</v>
      </c>
      <c r="X82" s="2">
        <f t="shared" si="6"/>
        <v>436762.85714285704</v>
      </c>
      <c r="Y82" s="2">
        <f t="shared" si="7"/>
        <v>22725119.571428582</v>
      </c>
      <c r="Z82" s="2" t="str">
        <f t="shared" si="8"/>
        <v>HERE</v>
      </c>
      <c r="AA82" s="2">
        <f>IF(Z82="HERE",Y82,AA81+Graph!$G$1*1000)</f>
        <v>22725119.571428582</v>
      </c>
      <c r="AB82" s="2">
        <f t="shared" si="21"/>
        <v>436762.85714285821</v>
      </c>
      <c r="AC82" s="2">
        <f t="shared" si="9"/>
        <v>764661.42857142864</v>
      </c>
      <c r="AD82" s="3">
        <f t="shared" si="10"/>
        <v>22725119.571428582</v>
      </c>
      <c r="AE82" s="2">
        <f>IF(AE80&gt;=52800000,52800000,IF(AB61=Graph!G$1*1000,AE81+Graph!G$1*1000,AC82))</f>
        <v>764661.42857142864</v>
      </c>
      <c r="AF82" s="3">
        <f t="shared" si="11"/>
        <v>764661.42857142864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18</v>
      </c>
      <c r="C83" s="7"/>
      <c r="D83" s="2" t="e">
        <f t="shared" si="12"/>
        <v>#N/A</v>
      </c>
      <c r="E83" s="2" t="e">
        <f t="shared" si="22"/>
        <v>#N/A</v>
      </c>
      <c r="F83" s="2">
        <v>582879.38085860014</v>
      </c>
      <c r="G83" s="2">
        <f t="shared" si="26"/>
        <v>446135.85714285716</v>
      </c>
      <c r="H83" s="2">
        <f t="shared" si="13"/>
        <v>23330596.42857144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609184.57142857113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585485.24405348301</v>
      </c>
      <c r="Q83" s="2">
        <f t="shared" si="25"/>
        <v>450000</v>
      </c>
      <c r="R83" s="2">
        <f t="shared" si="16"/>
        <v>23939781</v>
      </c>
      <c r="S83" s="2">
        <f t="shared" si="17"/>
        <v>446135.85714285821</v>
      </c>
      <c r="T83" s="2">
        <f t="shared" si="18"/>
        <v>3864.1428571428405</v>
      </c>
      <c r="U83" s="2">
        <f t="shared" si="19"/>
        <v>450000</v>
      </c>
      <c r="V83" s="2">
        <f t="shared" si="5"/>
        <v>777898.57142857136</v>
      </c>
      <c r="W83" s="2">
        <f t="shared" si="20"/>
        <v>13237.142857142724</v>
      </c>
      <c r="X83" s="2">
        <f t="shared" si="6"/>
        <v>436762.85714285728</v>
      </c>
      <c r="Y83" s="2">
        <f t="shared" si="7"/>
        <v>23161882.42857144</v>
      </c>
      <c r="Z83" s="2" t="str">
        <f t="shared" si="8"/>
        <v>HERE</v>
      </c>
      <c r="AA83" s="2">
        <f>IF(Z83="HERE",Y83,AA82+Graph!$G$1*1000)</f>
        <v>23161882.42857144</v>
      </c>
      <c r="AB83" s="2">
        <f t="shared" si="21"/>
        <v>436762.85714285821</v>
      </c>
      <c r="AC83" s="2">
        <f t="shared" si="9"/>
        <v>777898.57142857136</v>
      </c>
      <c r="AD83" s="3">
        <f t="shared" si="10"/>
        <v>23161882.42857144</v>
      </c>
      <c r="AE83" s="2">
        <f>IF(AE81&gt;=52800000,52800000,IF(AB62=Graph!G$1*1000,AE82+Graph!G$1*1000,AC83))</f>
        <v>777898.57142857136</v>
      </c>
      <c r="AF83" s="3">
        <f t="shared" si="11"/>
        <v>777898.57142857136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19</v>
      </c>
      <c r="C84" s="7"/>
      <c r="D84" s="2" t="e">
        <f t="shared" si="12"/>
        <v>#N/A</v>
      </c>
      <c r="E84" s="2" t="e">
        <f t="shared" si="22"/>
        <v>#N/A</v>
      </c>
      <c r="F84" s="2">
        <v>589201.03469389677</v>
      </c>
      <c r="G84" s="2">
        <f t="shared" si="26"/>
        <v>446135.85714285716</v>
      </c>
      <c r="H84" s="2">
        <f t="shared" si="13"/>
        <v>23776732.285714298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613048.71428571397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591784.89422941208</v>
      </c>
      <c r="Q84" s="2">
        <f t="shared" si="25"/>
        <v>450000</v>
      </c>
      <c r="R84" s="2">
        <f t="shared" si="16"/>
        <v>24389781</v>
      </c>
      <c r="S84" s="2">
        <f t="shared" si="17"/>
        <v>446135.85714285821</v>
      </c>
      <c r="T84" s="2">
        <f t="shared" si="18"/>
        <v>3864.1428571428405</v>
      </c>
      <c r="U84" s="2">
        <f t="shared" si="19"/>
        <v>450000</v>
      </c>
      <c r="V84" s="2">
        <f t="shared" si="5"/>
        <v>791135.71428571432</v>
      </c>
      <c r="W84" s="2">
        <f t="shared" si="20"/>
        <v>13237.142857142957</v>
      </c>
      <c r="X84" s="2">
        <f t="shared" si="6"/>
        <v>436762.85714285704</v>
      </c>
      <c r="Y84" s="2">
        <f t="shared" si="7"/>
        <v>23598645.285714298</v>
      </c>
      <c r="Z84" s="2" t="str">
        <f t="shared" si="8"/>
        <v>HERE</v>
      </c>
      <c r="AA84" s="2">
        <f>IF(Z84="HERE",Y84,AA83+Graph!$G$1*1000)</f>
        <v>23598645.285714298</v>
      </c>
      <c r="AB84" s="2">
        <f t="shared" si="21"/>
        <v>436762.85714285821</v>
      </c>
      <c r="AC84" s="2">
        <f t="shared" si="9"/>
        <v>791135.71428571432</v>
      </c>
      <c r="AD84" s="3">
        <f t="shared" si="10"/>
        <v>23598645.285714298</v>
      </c>
      <c r="AE84" s="2">
        <f>IF(AE82&gt;=52800000,52800000,IF(AB63=Graph!G$1*1000,AE83+Graph!G$1*1000,AC84))</f>
        <v>791135.71428571432</v>
      </c>
      <c r="AF84" s="3">
        <f t="shared" si="11"/>
        <v>791135.71428571432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20</v>
      </c>
      <c r="C85" s="7"/>
      <c r="D85" s="2" t="e">
        <f t="shared" si="12"/>
        <v>#N/A</v>
      </c>
      <c r="E85" s="2" t="e">
        <f t="shared" si="22"/>
        <v>#N/A</v>
      </c>
      <c r="F85" s="2">
        <v>595522.68852925301</v>
      </c>
      <c r="G85" s="2">
        <f t="shared" si="26"/>
        <v>446135.85714285716</v>
      </c>
      <c r="H85" s="2">
        <f t="shared" si="13"/>
        <v>24222868.142857157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616912.85714285681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598084.54440534115</v>
      </c>
      <c r="Q85" s="2">
        <f t="shared" si="25"/>
        <v>450000</v>
      </c>
      <c r="R85" s="2">
        <f t="shared" si="16"/>
        <v>24839781</v>
      </c>
      <c r="S85" s="2">
        <f t="shared" si="17"/>
        <v>446135.85714285821</v>
      </c>
      <c r="T85" s="2">
        <f t="shared" si="18"/>
        <v>3864.1428571428405</v>
      </c>
      <c r="U85" s="2">
        <f t="shared" si="19"/>
        <v>450000</v>
      </c>
      <c r="V85" s="2">
        <f t="shared" si="5"/>
        <v>804372.85714285716</v>
      </c>
      <c r="W85" s="2">
        <f t="shared" si="20"/>
        <v>13237.142857142841</v>
      </c>
      <c r="X85" s="2">
        <f t="shared" si="6"/>
        <v>436762.85714285716</v>
      </c>
      <c r="Y85" s="2">
        <f t="shared" si="7"/>
        <v>24035408.142857157</v>
      </c>
      <c r="Z85" s="2" t="str">
        <f t="shared" si="8"/>
        <v>HERE</v>
      </c>
      <c r="AA85" s="2">
        <f>IF(Z85="HERE",Y85,AA84+Graph!$G$1*1000)</f>
        <v>24035408.142857157</v>
      </c>
      <c r="AB85" s="2">
        <f t="shared" si="21"/>
        <v>436762.85714285821</v>
      </c>
      <c r="AC85" s="2">
        <f t="shared" si="9"/>
        <v>804372.85714285716</v>
      </c>
      <c r="AD85" s="3">
        <f t="shared" si="10"/>
        <v>24035408.142857157</v>
      </c>
      <c r="AE85" s="2">
        <f>IF(AE83&gt;=52800000,52800000,IF(AB64=Graph!G$1*1000,AE84+Graph!G$1*1000,AC85))</f>
        <v>804372.85714285716</v>
      </c>
      <c r="AF85" s="3">
        <f t="shared" si="11"/>
        <v>804372.85714285716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21</v>
      </c>
      <c r="C86" s="7"/>
      <c r="D86" s="2" t="e">
        <f t="shared" si="12"/>
        <v>#N/A</v>
      </c>
      <c r="E86" s="2" t="e">
        <f t="shared" si="22"/>
        <v>#N/A</v>
      </c>
      <c r="F86" s="2">
        <v>601844.34236454964</v>
      </c>
      <c r="G86" s="2">
        <f t="shared" si="26"/>
        <v>446135.85714285716</v>
      </c>
      <c r="H86" s="2">
        <f t="shared" si="13"/>
        <v>24669004.000000015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620776.99999999965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604384.19458127022</v>
      </c>
      <c r="Q86" s="2">
        <f t="shared" si="25"/>
        <v>450000</v>
      </c>
      <c r="R86" s="2">
        <f t="shared" si="16"/>
        <v>25289781</v>
      </c>
      <c r="S86" s="2">
        <f t="shared" si="17"/>
        <v>446135.85714285821</v>
      </c>
      <c r="T86" s="2">
        <f t="shared" si="18"/>
        <v>3864.1428571428405</v>
      </c>
      <c r="U86" s="2">
        <f t="shared" si="19"/>
        <v>450000</v>
      </c>
      <c r="V86" s="2">
        <f t="shared" si="5"/>
        <v>817610</v>
      </c>
      <c r="W86" s="2">
        <f t="shared" si="20"/>
        <v>13237.142857142841</v>
      </c>
      <c r="X86" s="2">
        <f t="shared" si="6"/>
        <v>436762.85714285716</v>
      </c>
      <c r="Y86" s="2">
        <f t="shared" si="7"/>
        <v>24472171.000000015</v>
      </c>
      <c r="Z86" s="2" t="str">
        <f t="shared" si="8"/>
        <v>HERE</v>
      </c>
      <c r="AA86" s="2">
        <f>IF(Z86="HERE",Y86,AA85+Graph!$G$1*1000)</f>
        <v>24472171.000000015</v>
      </c>
      <c r="AB86" s="2">
        <f t="shared" si="21"/>
        <v>436762.85714285821</v>
      </c>
      <c r="AC86" s="2">
        <f t="shared" si="9"/>
        <v>817610</v>
      </c>
      <c r="AD86" s="3">
        <f t="shared" si="10"/>
        <v>24472171.000000015</v>
      </c>
      <c r="AE86" s="2">
        <f>IF(AE84&gt;=52800000,52800000,IF(AB65=Graph!G$1*1000,AE85+Graph!G$1*1000,AC86))</f>
        <v>817610</v>
      </c>
      <c r="AF86" s="3">
        <f t="shared" si="11"/>
        <v>817610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22</v>
      </c>
      <c r="C87" s="7"/>
      <c r="D87" s="2" t="e">
        <f t="shared" si="12"/>
        <v>#N/A</v>
      </c>
      <c r="E87" s="2" t="e">
        <f t="shared" si="22"/>
        <v>#N/A</v>
      </c>
      <c r="F87" s="2">
        <v>608165.99619990587</v>
      </c>
      <c r="G87" s="2">
        <f t="shared" si="26"/>
        <v>446135.85714285716</v>
      </c>
      <c r="H87" s="2">
        <f t="shared" si="13"/>
        <v>25115139.857142873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624641.14285714249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610683.84475719929</v>
      </c>
      <c r="Q87" s="2">
        <f t="shared" si="25"/>
        <v>450000</v>
      </c>
      <c r="R87" s="2">
        <f t="shared" si="16"/>
        <v>25739781</v>
      </c>
      <c r="S87" s="2">
        <f t="shared" si="17"/>
        <v>446135.85714285821</v>
      </c>
      <c r="T87" s="2">
        <f t="shared" si="18"/>
        <v>3864.1428571428405</v>
      </c>
      <c r="U87" s="2">
        <f t="shared" si="19"/>
        <v>450000</v>
      </c>
      <c r="V87" s="2">
        <f t="shared" si="5"/>
        <v>830847.14285714284</v>
      </c>
      <c r="W87" s="2">
        <f t="shared" si="20"/>
        <v>13237.142857142841</v>
      </c>
      <c r="X87" s="2">
        <f t="shared" si="6"/>
        <v>436762.85714285716</v>
      </c>
      <c r="Y87" s="2">
        <f t="shared" si="7"/>
        <v>24908933.857142873</v>
      </c>
      <c r="Z87" s="2" t="str">
        <f t="shared" si="8"/>
        <v>HERE</v>
      </c>
      <c r="AA87" s="2">
        <f>IF(Z87="HERE",Y87,AA86+Graph!$G$1*1000)</f>
        <v>24908933.857142873</v>
      </c>
      <c r="AB87" s="2">
        <f t="shared" si="21"/>
        <v>436762.85714285821</v>
      </c>
      <c r="AC87" s="2">
        <f t="shared" si="9"/>
        <v>830847.14285714284</v>
      </c>
      <c r="AD87" s="3">
        <f t="shared" si="10"/>
        <v>24908933.857142873</v>
      </c>
      <c r="AE87" s="2">
        <f>IF(AE85&gt;=52800000,52800000,IF(AB66=Graph!G$1*1000,AE86+Graph!G$1*1000,AC87))</f>
        <v>830847.14285714284</v>
      </c>
      <c r="AF87" s="3">
        <f t="shared" si="11"/>
        <v>830847.14285714284</v>
      </c>
      <c r="AG87" s="3">
        <f t="shared" si="27"/>
        <v>14190865.828571428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23</v>
      </c>
      <c r="C88" s="7"/>
      <c r="D88" s="2" t="e">
        <f t="shared" si="12"/>
        <v>#N/A</v>
      </c>
      <c r="E88" s="2" t="e">
        <f t="shared" si="22"/>
        <v>#N/A</v>
      </c>
      <c r="F88" s="2">
        <v>614487.6500352025</v>
      </c>
      <c r="G88" s="2">
        <f t="shared" si="26"/>
        <v>446135.85714285716</v>
      </c>
      <c r="H88" s="2">
        <f t="shared" si="13"/>
        <v>25561275.714285731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628505.28571428533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616983.49493312836</v>
      </c>
      <c r="Q88" s="2">
        <f t="shared" si="25"/>
        <v>450000</v>
      </c>
      <c r="R88" s="2">
        <f t="shared" si="16"/>
        <v>26189781</v>
      </c>
      <c r="S88" s="2">
        <f t="shared" si="17"/>
        <v>446135.85714285821</v>
      </c>
      <c r="T88" s="2">
        <f t="shared" si="18"/>
        <v>3864.1428571428405</v>
      </c>
      <c r="U88" s="2">
        <f t="shared" si="19"/>
        <v>450000</v>
      </c>
      <c r="V88" s="2">
        <f t="shared" si="5"/>
        <v>844084.28571428568</v>
      </c>
      <c r="W88" s="2">
        <f t="shared" si="20"/>
        <v>13237.142857142841</v>
      </c>
      <c r="X88" s="2">
        <f t="shared" si="6"/>
        <v>436762.85714285716</v>
      </c>
      <c r="Y88" s="2">
        <f t="shared" si="7"/>
        <v>25345696.714285731</v>
      </c>
      <c r="Z88" s="2" t="str">
        <f t="shared" si="8"/>
        <v>HERE</v>
      </c>
      <c r="AA88" s="2">
        <f>IF(Z88="HERE",Y88,AA87+Graph!$G$1*1000)</f>
        <v>25345696.714285731</v>
      </c>
      <c r="AB88" s="2">
        <f t="shared" si="21"/>
        <v>436762.85714285821</v>
      </c>
      <c r="AC88" s="2">
        <f t="shared" si="9"/>
        <v>844084.28571428568</v>
      </c>
      <c r="AD88" s="3">
        <f t="shared" si="10"/>
        <v>25345696.714285731</v>
      </c>
      <c r="AE88" s="2">
        <f>IF(AE86&gt;=52800000,52800000,IF(AB67=Graph!G$1*1000,AE87+Graph!G$1*1000,AC88))</f>
        <v>844084.28571428568</v>
      </c>
      <c r="AF88" s="3">
        <f t="shared" si="11"/>
        <v>844084.28571428568</v>
      </c>
      <c r="AG88" s="3">
        <f t="shared" si="27"/>
        <v>14584614.257142857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24</v>
      </c>
      <c r="C89" s="7"/>
      <c r="D89" s="2" t="e">
        <f t="shared" si="12"/>
        <v>#N/A</v>
      </c>
      <c r="E89" s="2" t="e">
        <f t="shared" si="22"/>
        <v>#N/A</v>
      </c>
      <c r="F89" s="2">
        <v>620809.30387055874</v>
      </c>
      <c r="G89" s="2">
        <f t="shared" si="26"/>
        <v>446135.85714285716</v>
      </c>
      <c r="H89" s="2">
        <f t="shared" si="13"/>
        <v>26007411.57142859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632369.42857142817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623283.14510905743</v>
      </c>
      <c r="Q89" s="2">
        <f t="shared" si="25"/>
        <v>450000</v>
      </c>
      <c r="R89" s="2">
        <f t="shared" si="16"/>
        <v>26639781</v>
      </c>
      <c r="S89" s="2">
        <f t="shared" si="17"/>
        <v>446135.85714285821</v>
      </c>
      <c r="T89" s="2">
        <f t="shared" si="18"/>
        <v>3864.1428571428405</v>
      </c>
      <c r="U89" s="2">
        <f t="shared" si="19"/>
        <v>450000</v>
      </c>
      <c r="V89" s="2">
        <f t="shared" si="5"/>
        <v>857321.42857142864</v>
      </c>
      <c r="W89" s="2">
        <f t="shared" si="20"/>
        <v>13237.142857142957</v>
      </c>
      <c r="X89" s="2">
        <f t="shared" si="6"/>
        <v>436762.85714285704</v>
      </c>
      <c r="Y89" s="2">
        <f t="shared" si="7"/>
        <v>25782459.57142859</v>
      </c>
      <c r="Z89" s="2" t="str">
        <f t="shared" si="8"/>
        <v>HERE</v>
      </c>
      <c r="AA89" s="2">
        <f>IF(Z89="HERE",Y89,AA88+Graph!$G$1*1000)</f>
        <v>25782459.57142859</v>
      </c>
      <c r="AB89" s="2">
        <f t="shared" si="21"/>
        <v>436762.85714285821</v>
      </c>
      <c r="AC89" s="2">
        <f t="shared" si="9"/>
        <v>857321.42857142864</v>
      </c>
      <c r="AD89" s="3">
        <f t="shared" si="10"/>
        <v>25782459.57142859</v>
      </c>
      <c r="AE89" s="2">
        <f>IF(AE87&gt;=52800000,52800000,IF(AB68=Graph!G$1*1000,AE88+Graph!G$1*1000,AC89))</f>
        <v>857321.42857142864</v>
      </c>
      <c r="AF89" s="3">
        <f t="shared" si="11"/>
        <v>857321.42857142864</v>
      </c>
      <c r="AG89" s="3">
        <f t="shared" si="27"/>
        <v>14978362.685714284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25</v>
      </c>
      <c r="C90" s="7"/>
      <c r="D90" s="2" t="e">
        <f t="shared" si="12"/>
        <v>#N/A</v>
      </c>
      <c r="E90" s="2" t="e">
        <f t="shared" si="22"/>
        <v>#N/A</v>
      </c>
      <c r="F90" s="2">
        <v>627130.95770585537</v>
      </c>
      <c r="G90" s="2">
        <f t="shared" si="26"/>
        <v>446135.85714285716</v>
      </c>
      <c r="H90" s="2">
        <f t="shared" si="13"/>
        <v>26453547.428571448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636233.57142857101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629582.7952849865</v>
      </c>
      <c r="Q90" s="2">
        <f t="shared" si="25"/>
        <v>450000</v>
      </c>
      <c r="R90" s="2">
        <f t="shared" si="16"/>
        <v>27089781</v>
      </c>
      <c r="S90" s="2">
        <f t="shared" si="17"/>
        <v>446135.85714285821</v>
      </c>
      <c r="T90" s="2">
        <f t="shared" si="18"/>
        <v>3864.1428571428405</v>
      </c>
      <c r="U90" s="2">
        <f t="shared" si="19"/>
        <v>450000</v>
      </c>
      <c r="V90" s="2">
        <f t="shared" si="5"/>
        <v>870558.57142857136</v>
      </c>
      <c r="W90" s="2">
        <f t="shared" si="20"/>
        <v>13237.142857142724</v>
      </c>
      <c r="X90" s="2">
        <f t="shared" si="6"/>
        <v>436762.85714285728</v>
      </c>
      <c r="Y90" s="2">
        <f t="shared" si="7"/>
        <v>26219222.428571448</v>
      </c>
      <c r="Z90" s="2" t="str">
        <f t="shared" si="8"/>
        <v>HERE</v>
      </c>
      <c r="AA90" s="2">
        <f>IF(Z90="HERE",Y90,AA89+Graph!$G$1*1000)</f>
        <v>26219222.428571448</v>
      </c>
      <c r="AB90" s="2">
        <f t="shared" si="21"/>
        <v>436762.85714285821</v>
      </c>
      <c r="AC90" s="2">
        <f t="shared" si="9"/>
        <v>870558.57142857136</v>
      </c>
      <c r="AD90" s="3">
        <f t="shared" si="10"/>
        <v>26219222.428571448</v>
      </c>
      <c r="AE90" s="2">
        <f>IF(AE88&gt;=52800000,52800000,IF(AB69=Graph!G$1*1000,AE89+Graph!G$1*1000,AC90))</f>
        <v>870558.57142857136</v>
      </c>
      <c r="AF90" s="3">
        <f t="shared" si="11"/>
        <v>870558.57142857136</v>
      </c>
      <c r="AG90" s="3">
        <f t="shared" si="27"/>
        <v>15372111.114285713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26</v>
      </c>
      <c r="C91" s="7"/>
      <c r="D91" s="2" t="e">
        <f t="shared" si="12"/>
        <v>#N/A</v>
      </c>
      <c r="E91" s="2" t="e">
        <f t="shared" si="22"/>
        <v>#N/A</v>
      </c>
      <c r="F91" s="2">
        <v>633452.61154121161</v>
      </c>
      <c r="G91" s="2">
        <f t="shared" si="26"/>
        <v>446135.85714285716</v>
      </c>
      <c r="H91" s="2">
        <f t="shared" si="13"/>
        <v>26899683.285714306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640097.71428571385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635882.44546091557</v>
      </c>
      <c r="Q91" s="2">
        <f t="shared" si="25"/>
        <v>450000</v>
      </c>
      <c r="R91" s="2">
        <f t="shared" si="16"/>
        <v>27539781</v>
      </c>
      <c r="S91" s="2">
        <f t="shared" si="17"/>
        <v>446135.85714285821</v>
      </c>
      <c r="T91" s="2">
        <f t="shared" si="18"/>
        <v>3864.1428571428405</v>
      </c>
      <c r="U91" s="2">
        <f t="shared" si="19"/>
        <v>450000</v>
      </c>
      <c r="V91" s="2">
        <f t="shared" si="5"/>
        <v>883795.71428571432</v>
      </c>
      <c r="W91" s="2">
        <f t="shared" si="20"/>
        <v>13237.142857142957</v>
      </c>
      <c r="X91" s="2">
        <f t="shared" si="6"/>
        <v>436762.85714285704</v>
      </c>
      <c r="Y91" s="2">
        <f t="shared" si="7"/>
        <v>26655985.285714306</v>
      </c>
      <c r="Z91" s="2" t="str">
        <f t="shared" si="8"/>
        <v>HERE</v>
      </c>
      <c r="AA91" s="2">
        <f>IF(Z91="HERE",Y91,AA90+Graph!$G$1*1000)</f>
        <v>26655985.285714306</v>
      </c>
      <c r="AB91" s="2">
        <f t="shared" si="21"/>
        <v>436762.85714285821</v>
      </c>
      <c r="AC91" s="2">
        <f t="shared" si="9"/>
        <v>883795.71428571432</v>
      </c>
      <c r="AD91" s="3">
        <f t="shared" si="10"/>
        <v>26655985.285714306</v>
      </c>
      <c r="AE91" s="2">
        <f>IF(AE89&gt;=52800000,52800000,IF(AB70=Graph!G$1*1000,AE90+Graph!G$1*1000,AC91))</f>
        <v>883795.71428571432</v>
      </c>
      <c r="AF91" s="3">
        <f t="shared" si="11"/>
        <v>883795.71428571432</v>
      </c>
      <c r="AG91" s="3">
        <f t="shared" si="27"/>
        <v>15765859.54285714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27</v>
      </c>
      <c r="C92" s="7"/>
      <c r="D92" s="2" t="e">
        <f t="shared" si="12"/>
        <v>#N/A</v>
      </c>
      <c r="E92" s="2" t="e">
        <f t="shared" si="22"/>
        <v>#N/A</v>
      </c>
      <c r="F92" s="2">
        <v>639774.26537650824</v>
      </c>
      <c r="G92" s="2">
        <f t="shared" si="26"/>
        <v>446135.85714285716</v>
      </c>
      <c r="H92" s="2">
        <f t="shared" si="13"/>
        <v>27345819.142857164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643961.85714285669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642182.09563684464</v>
      </c>
      <c r="Q92" s="2">
        <f t="shared" si="25"/>
        <v>450000</v>
      </c>
      <c r="R92" s="2">
        <f t="shared" si="16"/>
        <v>27989781</v>
      </c>
      <c r="S92" s="2">
        <f t="shared" si="17"/>
        <v>446135.85714285821</v>
      </c>
      <c r="T92" s="2">
        <f t="shared" si="18"/>
        <v>3864.1428571428405</v>
      </c>
      <c r="U92" s="2">
        <f t="shared" si="19"/>
        <v>450000</v>
      </c>
      <c r="V92" s="2">
        <f t="shared" si="5"/>
        <v>897032.85714285716</v>
      </c>
      <c r="W92" s="2">
        <f t="shared" si="20"/>
        <v>13237.142857142841</v>
      </c>
      <c r="X92" s="2">
        <f t="shared" si="6"/>
        <v>436762.85714285716</v>
      </c>
      <c r="Y92" s="2">
        <f t="shared" si="7"/>
        <v>27092748.142857164</v>
      </c>
      <c r="Z92" s="2" t="str">
        <f t="shared" si="8"/>
        <v>HERE</v>
      </c>
      <c r="AA92" s="2">
        <f>IF(Z92="HERE",Y92,AA91+Graph!$G$1*1000)</f>
        <v>27092748.142857164</v>
      </c>
      <c r="AB92" s="2">
        <f t="shared" si="21"/>
        <v>436762.85714285821</v>
      </c>
      <c r="AC92" s="2">
        <f t="shared" si="9"/>
        <v>897032.85714285716</v>
      </c>
      <c r="AD92" s="3">
        <f t="shared" si="10"/>
        <v>27092748.142857164</v>
      </c>
      <c r="AE92" s="2">
        <f>IF(AE90&gt;=52800000,52800000,IF(AB71=Graph!G$1*1000,AE91+Graph!G$1*1000,AC92))</f>
        <v>897032.85714285716</v>
      </c>
      <c r="AF92" s="3">
        <f t="shared" si="11"/>
        <v>897032.85714285716</v>
      </c>
      <c r="AG92" s="3">
        <f t="shared" si="27"/>
        <v>16159607.971428571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28</v>
      </c>
      <c r="C93" s="7"/>
      <c r="D93" s="2" t="e">
        <f t="shared" si="12"/>
        <v>#N/A</v>
      </c>
      <c r="E93" s="2" t="e">
        <f t="shared" si="22"/>
        <v>#N/A</v>
      </c>
      <c r="F93" s="2">
        <v>646095.91921186447</v>
      </c>
      <c r="G93" s="2">
        <f t="shared" si="26"/>
        <v>446135.85714285716</v>
      </c>
      <c r="H93" s="2">
        <f t="shared" si="13"/>
        <v>27791955.000000022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647825.99999999953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648481.7458127737</v>
      </c>
      <c r="Q93" s="2">
        <f t="shared" si="25"/>
        <v>450000</v>
      </c>
      <c r="R93" s="2">
        <f t="shared" si="16"/>
        <v>28439781</v>
      </c>
      <c r="S93" s="2">
        <f t="shared" si="17"/>
        <v>446135.85714285821</v>
      </c>
      <c r="T93" s="2">
        <f t="shared" si="18"/>
        <v>3864.1428571428405</v>
      </c>
      <c r="U93" s="2">
        <f t="shared" si="19"/>
        <v>450000</v>
      </c>
      <c r="V93" s="2">
        <f t="shared" si="5"/>
        <v>910270</v>
      </c>
      <c r="W93" s="2">
        <f t="shared" si="20"/>
        <v>13237.142857142841</v>
      </c>
      <c r="X93" s="2">
        <f t="shared" si="6"/>
        <v>436762.85714285716</v>
      </c>
      <c r="Y93" s="2">
        <f t="shared" si="7"/>
        <v>27529511.000000022</v>
      </c>
      <c r="Z93" s="2" t="str">
        <f t="shared" si="8"/>
        <v>HERE</v>
      </c>
      <c r="AA93" s="2">
        <f>IF(Z93="HERE",Y93,AA92+Graph!$G$1*1000)</f>
        <v>27529511.000000022</v>
      </c>
      <c r="AB93" s="2">
        <f t="shared" si="21"/>
        <v>436762.85714285821</v>
      </c>
      <c r="AC93" s="2">
        <f t="shared" si="9"/>
        <v>910270</v>
      </c>
      <c r="AD93" s="3">
        <f t="shared" si="10"/>
        <v>27529511.000000022</v>
      </c>
      <c r="AE93" s="2">
        <f>IF(AE91&gt;=52800000,52800000,IF(AB72=Graph!G$1*1000,AE92+Graph!G$1*1000,AC93))</f>
        <v>910270</v>
      </c>
      <c r="AF93" s="3">
        <f t="shared" si="11"/>
        <v>910270</v>
      </c>
      <c r="AG93" s="3">
        <f t="shared" si="27"/>
        <v>16553356.4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29</v>
      </c>
      <c r="C94" s="7"/>
      <c r="D94" s="2" t="e">
        <f t="shared" si="12"/>
        <v>#N/A</v>
      </c>
      <c r="E94" s="2" t="e">
        <f t="shared" si="22"/>
        <v>#N/A</v>
      </c>
      <c r="F94" s="2">
        <v>652417.5730471611</v>
      </c>
      <c r="G94" s="2">
        <f t="shared" si="26"/>
        <v>446135.85714285716</v>
      </c>
      <c r="H94" s="2">
        <f t="shared" si="13"/>
        <v>28238090.857142881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651690.14285714237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654781.39598870277</v>
      </c>
      <c r="Q94" s="2">
        <f t="shared" si="25"/>
        <v>450000</v>
      </c>
      <c r="R94" s="2">
        <f t="shared" si="16"/>
        <v>28889781</v>
      </c>
      <c r="S94" s="2">
        <f t="shared" si="17"/>
        <v>446135.85714285821</v>
      </c>
      <c r="T94" s="2">
        <f t="shared" si="18"/>
        <v>3864.1428571428405</v>
      </c>
      <c r="U94" s="2">
        <f t="shared" si="19"/>
        <v>450000</v>
      </c>
      <c r="V94" s="2">
        <f t="shared" si="5"/>
        <v>923507.14285714284</v>
      </c>
      <c r="W94" s="2">
        <f t="shared" si="20"/>
        <v>13237.142857142841</v>
      </c>
      <c r="X94" s="2">
        <f t="shared" si="6"/>
        <v>436762.85714285716</v>
      </c>
      <c r="Y94" s="2">
        <f t="shared" si="7"/>
        <v>27966273.857142881</v>
      </c>
      <c r="Z94" s="2" t="str">
        <f t="shared" si="8"/>
        <v>HERE</v>
      </c>
      <c r="AA94" s="2">
        <f>IF(Z94="HERE",Y94,AA93+Graph!$G$1*1000)</f>
        <v>27966273.857142881</v>
      </c>
      <c r="AB94" s="2">
        <f t="shared" si="21"/>
        <v>436762.85714285821</v>
      </c>
      <c r="AC94" s="2">
        <f t="shared" si="9"/>
        <v>923507.14285714284</v>
      </c>
      <c r="AD94" s="3">
        <f t="shared" si="10"/>
        <v>27966273.857142881</v>
      </c>
      <c r="AE94" s="2">
        <f>IF(AE92&gt;=52800000,52800000,IF(AB73=Graph!G$1*1000,AE93+Graph!G$1*1000,AC94))</f>
        <v>923507.14285714284</v>
      </c>
      <c r="AF94" s="3">
        <f t="shared" si="11"/>
        <v>923507.14285714284</v>
      </c>
      <c r="AG94" s="3">
        <f t="shared" si="27"/>
        <v>16947104.828571431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30</v>
      </c>
      <c r="C95" s="7"/>
      <c r="D95" s="2" t="e">
        <f t="shared" si="12"/>
        <v>#N/A</v>
      </c>
      <c r="E95" s="2" t="e">
        <f t="shared" si="22"/>
        <v>#N/A</v>
      </c>
      <c r="F95" s="2">
        <v>658739.22688251734</v>
      </c>
      <c r="G95" s="2">
        <f t="shared" si="26"/>
        <v>446135.85714285716</v>
      </c>
      <c r="H95" s="2">
        <f t="shared" si="13"/>
        <v>28684226.714285739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655554.28571428522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661081.04616463184</v>
      </c>
      <c r="Q95" s="2">
        <f t="shared" si="25"/>
        <v>450000</v>
      </c>
      <c r="R95" s="2">
        <f t="shared" si="16"/>
        <v>29339781</v>
      </c>
      <c r="S95" s="2">
        <f t="shared" si="17"/>
        <v>446135.85714285821</v>
      </c>
      <c r="T95" s="2">
        <f t="shared" si="18"/>
        <v>3864.1428571428405</v>
      </c>
      <c r="U95" s="2">
        <f t="shared" si="19"/>
        <v>450000</v>
      </c>
      <c r="V95" s="2">
        <f t="shared" si="5"/>
        <v>936744.28571428568</v>
      </c>
      <c r="W95" s="2">
        <f t="shared" si="20"/>
        <v>13237.142857142841</v>
      </c>
      <c r="X95" s="2">
        <f t="shared" si="6"/>
        <v>436762.85714285716</v>
      </c>
      <c r="Y95" s="2">
        <f t="shared" ref="Y95:Y158" si="29">IF(COUNT($C96)=0,IF(COUNT($C95)=1,C95,SUM(Y94+X95)),C95)</f>
        <v>28403036.714285739</v>
      </c>
      <c r="Z95" s="2" t="str">
        <f t="shared" si="8"/>
        <v>HERE</v>
      </c>
      <c r="AA95" s="2">
        <f>IF(Z95="HERE",Y95,AA94+Graph!$G$1*1000)</f>
        <v>28403036.714285739</v>
      </c>
      <c r="AB95" s="2">
        <f t="shared" si="21"/>
        <v>436762.85714285821</v>
      </c>
      <c r="AC95" s="2">
        <f t="shared" ref="AC95:AC158" si="30">IF(Z96="HERE",V95,AC94)</f>
        <v>936744.28571428568</v>
      </c>
      <c r="AD95" s="3">
        <f t="shared" si="10"/>
        <v>28403036.714285739</v>
      </c>
      <c r="AE95" s="2">
        <f>IF(AE93&gt;=52800000,52800000,IF(AB74=Graph!G$1*1000,AE94+Graph!G$1*1000,AC95))</f>
        <v>936744.28571428568</v>
      </c>
      <c r="AF95" s="3">
        <f t="shared" si="11"/>
        <v>936744.28571428568</v>
      </c>
      <c r="AG95" s="3">
        <f t="shared" si="27"/>
        <v>17340853.257142857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31</v>
      </c>
      <c r="C96" s="7"/>
      <c r="D96" s="2" t="e">
        <f t="shared" si="12"/>
        <v>#N/A</v>
      </c>
      <c r="E96" s="2" t="e">
        <f t="shared" si="22"/>
        <v>#N/A</v>
      </c>
      <c r="F96" s="2">
        <v>665060.88071787357</v>
      </c>
      <c r="G96" s="2">
        <f t="shared" si="26"/>
        <v>446135.85714285716</v>
      </c>
      <c r="H96" s="2">
        <f t="shared" ref="H96:H159" si="31">IF(COUNT($C97)=0,IF(COUNT($C96)=1,C96,SUM(H95+G96)),C96)</f>
        <v>29130362.571428597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659418.42857142806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667380.69634056091</v>
      </c>
      <c r="Q96" s="2">
        <f t="shared" si="25"/>
        <v>450000</v>
      </c>
      <c r="R96" s="2">
        <f t="shared" ref="R96:R159" si="32">IF(COUNT($C97)=0,IF(COUNT($C96)=1,M96,SUM(R95+Q96)),M96)</f>
        <v>29789781</v>
      </c>
      <c r="S96" s="2">
        <f t="shared" si="17"/>
        <v>446135.85714285821</v>
      </c>
      <c r="T96" s="2">
        <f t="shared" si="18"/>
        <v>3864.1428571428405</v>
      </c>
      <c r="U96" s="2">
        <f t="shared" si="19"/>
        <v>450000</v>
      </c>
      <c r="V96" s="2">
        <f t="shared" si="5"/>
        <v>949981.42857142864</v>
      </c>
      <c r="W96" s="2">
        <f t="shared" si="20"/>
        <v>13237.142857142957</v>
      </c>
      <c r="X96" s="2">
        <f t="shared" si="6"/>
        <v>436762.85714285704</v>
      </c>
      <c r="Y96" s="2">
        <f t="shared" si="29"/>
        <v>28839799.571428597</v>
      </c>
      <c r="Z96" s="2" t="str">
        <f t="shared" si="8"/>
        <v>HERE</v>
      </c>
      <c r="AA96" s="2">
        <f>IF(Z96="HERE",Y96,AA95+Graph!$G$1*1000)</f>
        <v>28839799.571428597</v>
      </c>
      <c r="AB96" s="2">
        <f t="shared" si="21"/>
        <v>436762.85714285821</v>
      </c>
      <c r="AC96" s="2">
        <f t="shared" si="30"/>
        <v>949981.42857142864</v>
      </c>
      <c r="AD96" s="3">
        <f t="shared" si="10"/>
        <v>28839799.571428597</v>
      </c>
      <c r="AE96" s="2">
        <f>IF(AE94&gt;=52800000,52800000,IF(AB75=Graph!G$1*1000,AE95+Graph!G$1*1000,AC96))</f>
        <v>949981.42857142864</v>
      </c>
      <c r="AF96" s="3">
        <f t="shared" si="11"/>
        <v>949981.42857142864</v>
      </c>
      <c r="AG96" s="3">
        <f t="shared" si="27"/>
        <v>17734601.68571429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32</v>
      </c>
      <c r="C97" s="7"/>
      <c r="D97" s="2" t="e">
        <f t="shared" si="12"/>
        <v>#N/A</v>
      </c>
      <c r="E97" s="2" t="e">
        <f t="shared" si="22"/>
        <v>#N/A</v>
      </c>
      <c r="F97" s="2">
        <v>671382.5345531702</v>
      </c>
      <c r="G97" s="2">
        <f t="shared" si="26"/>
        <v>446135.85714285716</v>
      </c>
      <c r="H97" s="2">
        <f t="shared" si="31"/>
        <v>29576498.428571455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663282.5714285709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673680.34651648998</v>
      </c>
      <c r="Q97" s="2">
        <f t="shared" si="25"/>
        <v>450000</v>
      </c>
      <c r="R97" s="2">
        <f t="shared" si="32"/>
        <v>30239781</v>
      </c>
      <c r="S97" s="2">
        <f t="shared" si="17"/>
        <v>446135.85714285821</v>
      </c>
      <c r="T97" s="2">
        <f t="shared" si="18"/>
        <v>3864.1428571428405</v>
      </c>
      <c r="U97" s="2">
        <f t="shared" si="19"/>
        <v>450000</v>
      </c>
      <c r="V97" s="2">
        <f t="shared" si="5"/>
        <v>963218.57142857136</v>
      </c>
      <c r="W97" s="2">
        <f t="shared" si="20"/>
        <v>13237.142857142724</v>
      </c>
      <c r="X97" s="2">
        <f t="shared" si="6"/>
        <v>436762.85714285728</v>
      </c>
      <c r="Y97" s="2">
        <f t="shared" si="29"/>
        <v>29276562.428571455</v>
      </c>
      <c r="Z97" s="2" t="str">
        <f t="shared" si="8"/>
        <v>HERE</v>
      </c>
      <c r="AA97" s="2">
        <f>IF(Z97="HERE",Y97,AA96+Graph!$G$1*1000)</f>
        <v>29276562.428571455</v>
      </c>
      <c r="AB97" s="2">
        <f t="shared" si="21"/>
        <v>436762.85714285821</v>
      </c>
      <c r="AC97" s="2">
        <f t="shared" si="30"/>
        <v>963218.57142857136</v>
      </c>
      <c r="AD97" s="3">
        <f t="shared" si="10"/>
        <v>29276562.428571455</v>
      </c>
      <c r="AE97" s="2">
        <f>IF(AE95&gt;=52800000,52800000,IF(AB76=Graph!G$1*1000,AE96+Graph!G$1*1000,AC97))</f>
        <v>963218.57142857136</v>
      </c>
      <c r="AF97" s="3">
        <f t="shared" si="11"/>
        <v>963218.57142857136</v>
      </c>
      <c r="AG97" s="3">
        <f t="shared" si="27"/>
        <v>18128350.114285719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33</v>
      </c>
      <c r="C98" s="7"/>
      <c r="D98" s="2" t="e">
        <f t="shared" si="12"/>
        <v>#N/A</v>
      </c>
      <c r="E98" s="2" t="e">
        <f t="shared" si="22"/>
        <v>#N/A</v>
      </c>
      <c r="F98" s="2">
        <v>677704.18838852644</v>
      </c>
      <c r="G98" s="2">
        <f t="shared" si="26"/>
        <v>446135.85714285716</v>
      </c>
      <c r="H98" s="2">
        <f t="shared" si="31"/>
        <v>30022634.285714313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667146.71428571374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679979.99669241905</v>
      </c>
      <c r="Q98" s="2">
        <f t="shared" si="25"/>
        <v>450000</v>
      </c>
      <c r="R98" s="2">
        <f t="shared" si="32"/>
        <v>30689781</v>
      </c>
      <c r="S98" s="2">
        <f t="shared" si="17"/>
        <v>446135.85714285821</v>
      </c>
      <c r="T98" s="2">
        <f t="shared" si="18"/>
        <v>3864.1428571428405</v>
      </c>
      <c r="U98" s="2">
        <f t="shared" si="19"/>
        <v>450000</v>
      </c>
      <c r="V98" s="2">
        <f t="shared" si="5"/>
        <v>976455.71428571432</v>
      </c>
      <c r="W98" s="2">
        <f t="shared" si="20"/>
        <v>13237.142857142957</v>
      </c>
      <c r="X98" s="2">
        <f t="shared" si="6"/>
        <v>436762.85714285704</v>
      </c>
      <c r="Y98" s="2">
        <f t="shared" si="29"/>
        <v>29713325.285714313</v>
      </c>
      <c r="Z98" s="2" t="str">
        <f t="shared" si="8"/>
        <v>HERE</v>
      </c>
      <c r="AA98" s="2">
        <f>IF(Z98="HERE",Y98,AA97+Graph!$G$1*1000)</f>
        <v>29713325.285714313</v>
      </c>
      <c r="AB98" s="2">
        <f t="shared" si="21"/>
        <v>436762.85714285821</v>
      </c>
      <c r="AC98" s="2">
        <f t="shared" si="30"/>
        <v>976455.71428571432</v>
      </c>
      <c r="AD98" s="3">
        <f t="shared" si="10"/>
        <v>29713325.285714313</v>
      </c>
      <c r="AE98" s="2">
        <f>IF(AE96&gt;=52800000,52800000,IF(AB77=Graph!G$1*1000,AE97+Graph!G$1*1000,AC98))</f>
        <v>976455.71428571432</v>
      </c>
      <c r="AF98" s="3">
        <f t="shared" si="11"/>
        <v>976455.71428571432</v>
      </c>
      <c r="AG98" s="3">
        <f t="shared" si="27"/>
        <v>18522098.542857151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34</v>
      </c>
      <c r="C99" s="7"/>
      <c r="D99" s="2" t="e">
        <f t="shared" si="12"/>
        <v>#N/A</v>
      </c>
      <c r="E99" s="2" t="e">
        <f t="shared" si="22"/>
        <v>#N/A</v>
      </c>
      <c r="F99" s="2">
        <v>684025.84222382307</v>
      </c>
      <c r="G99" s="2">
        <f t="shared" si="26"/>
        <v>446135.85714285716</v>
      </c>
      <c r="H99" s="2">
        <f t="shared" si="31"/>
        <v>30468770.142857172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671010.85714285658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686279.64686834812</v>
      </c>
      <c r="Q99" s="2">
        <f t="shared" si="25"/>
        <v>450000</v>
      </c>
      <c r="R99" s="2">
        <f t="shared" si="32"/>
        <v>31139781</v>
      </c>
      <c r="S99" s="2">
        <f t="shared" si="17"/>
        <v>446135.85714285821</v>
      </c>
      <c r="T99" s="2">
        <f t="shared" si="18"/>
        <v>3864.1428571428405</v>
      </c>
      <c r="U99" s="2">
        <f t="shared" si="19"/>
        <v>450000</v>
      </c>
      <c r="V99" s="2">
        <f t="shared" si="5"/>
        <v>989692.85714285716</v>
      </c>
      <c r="W99" s="2">
        <f t="shared" si="20"/>
        <v>13237.142857142841</v>
      </c>
      <c r="X99" s="2">
        <f t="shared" si="6"/>
        <v>436762.85714285716</v>
      </c>
      <c r="Y99" s="2">
        <f t="shared" si="29"/>
        <v>30150088.142857172</v>
      </c>
      <c r="Z99" s="2" t="str">
        <f t="shared" si="8"/>
        <v>HERE</v>
      </c>
      <c r="AA99" s="2">
        <f>IF(Z99="HERE",Y99,AA98+Graph!$G$1*1000)</f>
        <v>30150088.142857172</v>
      </c>
      <c r="AB99" s="2">
        <f t="shared" si="21"/>
        <v>436762.85714285821</v>
      </c>
      <c r="AC99" s="2">
        <f t="shared" si="30"/>
        <v>989692.85714285716</v>
      </c>
      <c r="AD99" s="3">
        <f t="shared" si="10"/>
        <v>30150088.142857172</v>
      </c>
      <c r="AE99" s="2">
        <f>IF(AE97&gt;=52800000,52800000,IF(AB78=Graph!G$1*1000,AE98+Graph!G$1*1000,AC99))</f>
        <v>989692.85714285716</v>
      </c>
      <c r="AF99" s="3">
        <f t="shared" si="11"/>
        <v>989692.85714285716</v>
      </c>
      <c r="AG99" s="3">
        <f t="shared" si="27"/>
        <v>18915846.971428577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35</v>
      </c>
      <c r="C100" s="14"/>
      <c r="D100" s="13" t="e">
        <f t="shared" si="12"/>
        <v>#N/A</v>
      </c>
      <c r="E100" s="13" t="e">
        <f t="shared" si="22"/>
        <v>#N/A</v>
      </c>
      <c r="F100" s="13">
        <v>690347.49605917931</v>
      </c>
      <c r="G100" s="13">
        <f t="shared" si="26"/>
        <v>446135.85714285716</v>
      </c>
      <c r="H100" s="13">
        <f t="shared" si="31"/>
        <v>30914906.00000003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674874.99999999942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692579.29704427719</v>
      </c>
      <c r="Q100" s="2">
        <f t="shared" si="25"/>
        <v>450000</v>
      </c>
      <c r="R100" s="13">
        <f t="shared" si="32"/>
        <v>31589781</v>
      </c>
      <c r="S100" s="13">
        <f t="shared" si="17"/>
        <v>446135.85714285821</v>
      </c>
      <c r="T100" s="13">
        <f t="shared" si="18"/>
        <v>3864.1428571428405</v>
      </c>
      <c r="U100" s="13">
        <f t="shared" si="19"/>
        <v>450000</v>
      </c>
      <c r="V100" s="13">
        <f t="shared" si="5"/>
        <v>1002930</v>
      </c>
      <c r="W100" s="13">
        <f t="shared" si="20"/>
        <v>13237.142857142841</v>
      </c>
      <c r="X100" s="13">
        <f t="shared" si="6"/>
        <v>436762.85714285716</v>
      </c>
      <c r="Y100" s="2">
        <f t="shared" si="29"/>
        <v>30586851.00000003</v>
      </c>
      <c r="Z100" s="2" t="str">
        <f t="shared" si="8"/>
        <v>HERE</v>
      </c>
      <c r="AA100" s="2">
        <f>IF(Z100="HERE",Y100,AA99+Graph!$G$1*1000)</f>
        <v>30586851.00000003</v>
      </c>
      <c r="AB100" s="2">
        <f t="shared" si="21"/>
        <v>436762.85714285821</v>
      </c>
      <c r="AC100" s="2">
        <f t="shared" si="30"/>
        <v>1002930</v>
      </c>
      <c r="AD100" s="3">
        <f t="shared" si="10"/>
        <v>30586851.00000003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19309595.400000006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36</v>
      </c>
      <c r="C101" s="7"/>
      <c r="D101" s="2" t="e">
        <f t="shared" si="12"/>
        <v>#N/A</v>
      </c>
      <c r="E101" s="2" t="e">
        <f t="shared" si="22"/>
        <v>#N/A</v>
      </c>
      <c r="F101" s="2">
        <v>696669.14989447594</v>
      </c>
      <c r="G101" s="2">
        <f t="shared" si="26"/>
        <v>446135.85714285716</v>
      </c>
      <c r="H101" s="2">
        <f t="shared" si="31"/>
        <v>31361041.857142888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678739.14285714226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698878.94722026587</v>
      </c>
      <c r="Q101" s="2">
        <f t="shared" si="25"/>
        <v>450000</v>
      </c>
      <c r="R101" s="2">
        <f t="shared" si="32"/>
        <v>32039781</v>
      </c>
      <c r="S101" s="2">
        <f t="shared" si="17"/>
        <v>446135.85714285821</v>
      </c>
      <c r="T101" s="2">
        <f t="shared" si="18"/>
        <v>3864.1428571428405</v>
      </c>
      <c r="U101" s="2">
        <f t="shared" si="19"/>
        <v>450000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396562.28571428568</v>
      </c>
      <c r="Y101" s="2">
        <f t="shared" si="29"/>
        <v>30983413.285714317</v>
      </c>
      <c r="Z101" s="2" t="str">
        <f t="shared" si="8"/>
        <v>HERE</v>
      </c>
      <c r="AA101" s="2">
        <f>IF(Z101="HERE",Y101,AA100+Graph!$G$1*1000)</f>
        <v>30983413.285714317</v>
      </c>
      <c r="AB101" s="2">
        <f t="shared" si="21"/>
        <v>396562.28571428731</v>
      </c>
      <c r="AC101" s="2">
        <f t="shared" si="30"/>
        <v>1056367.7142857143</v>
      </c>
      <c r="AD101" s="3">
        <f t="shared" si="10"/>
        <v>30983413.285714317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19703343.828571439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37</v>
      </c>
      <c r="C102" s="7"/>
      <c r="D102" s="2" t="e">
        <f t="shared" si="12"/>
        <v>#N/A</v>
      </c>
      <c r="E102" s="2" t="e">
        <f t="shared" si="22"/>
        <v>#N/A</v>
      </c>
      <c r="F102" s="2">
        <v>702990.80372983217</v>
      </c>
      <c r="G102" s="2">
        <f t="shared" si="26"/>
        <v>446135.85714285716</v>
      </c>
      <c r="H102" s="2">
        <f t="shared" si="31"/>
        <v>31807177.714285746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682603.2857142851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705178.59739619493</v>
      </c>
      <c r="Q102" s="2">
        <f t="shared" ref="Q102:Q165" si="34">IF(P102&gt;450000,450000,P102)</f>
        <v>450000</v>
      </c>
      <c r="R102" s="2">
        <f t="shared" si="32"/>
        <v>32489781</v>
      </c>
      <c r="S102" s="2">
        <f t="shared" si="17"/>
        <v>446135.85714285821</v>
      </c>
      <c r="T102" s="2">
        <f t="shared" si="18"/>
        <v>3864.1428571428405</v>
      </c>
      <c r="U102" s="2">
        <f t="shared" si="19"/>
        <v>450000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396562.28571428568</v>
      </c>
      <c r="Y102" s="2">
        <f t="shared" si="29"/>
        <v>31379975.571428604</v>
      </c>
      <c r="Z102" s="2" t="str">
        <f t="shared" si="8"/>
        <v>HERE</v>
      </c>
      <c r="AA102" s="2">
        <f>IF(Z102="HERE",Y102,AA101+Graph!$G$1*1000)</f>
        <v>31379975.571428604</v>
      </c>
      <c r="AB102" s="2">
        <f t="shared" si="21"/>
        <v>396562.28571428731</v>
      </c>
      <c r="AC102" s="2">
        <f t="shared" si="30"/>
        <v>1109805.4285714286</v>
      </c>
      <c r="AD102" s="3">
        <f t="shared" si="10"/>
        <v>31379975.571428604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20097092.257142864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38</v>
      </c>
      <c r="C103" s="7"/>
      <c r="D103" s="2" t="e">
        <f t="shared" si="12"/>
        <v>#N/A</v>
      </c>
      <c r="E103" s="2" t="e">
        <f t="shared" si="22"/>
        <v>#N/A</v>
      </c>
      <c r="F103" s="2">
        <v>709312.4575651288</v>
      </c>
      <c r="G103" s="2">
        <f t="shared" si="26"/>
        <v>446135.85714285716</v>
      </c>
      <c r="H103" s="2">
        <f t="shared" si="31"/>
        <v>32253313.571428604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686467.42857142794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711478.247572124</v>
      </c>
      <c r="Q103" s="2">
        <f t="shared" si="34"/>
        <v>450000</v>
      </c>
      <c r="R103" s="2">
        <f t="shared" si="32"/>
        <v>32939781</v>
      </c>
      <c r="S103" s="2">
        <f t="shared" si="17"/>
        <v>446135.85714285821</v>
      </c>
      <c r="T103" s="2">
        <f t="shared" si="18"/>
        <v>3864.1428571428405</v>
      </c>
      <c r="U103" s="2">
        <f t="shared" si="19"/>
        <v>450000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396562.28571428591</v>
      </c>
      <c r="Y103" s="2">
        <f t="shared" si="29"/>
        <v>31776537.857142892</v>
      </c>
      <c r="Z103" s="2" t="str">
        <f t="shared" si="8"/>
        <v>HERE</v>
      </c>
      <c r="AA103" s="2">
        <f>IF(Z103="HERE",Y103,AA102+Graph!$G$1*1000)</f>
        <v>31776537.857142892</v>
      </c>
      <c r="AB103" s="2">
        <f t="shared" si="21"/>
        <v>396562.28571428731</v>
      </c>
      <c r="AC103" s="2">
        <f t="shared" si="30"/>
        <v>1163243.1428571427</v>
      </c>
      <c r="AD103" s="3">
        <f t="shared" si="10"/>
        <v>31776537.857142892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20490840.685714297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39</v>
      </c>
      <c r="C104" s="7"/>
      <c r="D104" s="2" t="e">
        <f t="shared" si="12"/>
        <v>#N/A</v>
      </c>
      <c r="E104" s="2" t="e">
        <f t="shared" si="22"/>
        <v>#N/A</v>
      </c>
      <c r="F104" s="2">
        <v>715634.11140048504</v>
      </c>
      <c r="G104" s="2">
        <f t="shared" si="26"/>
        <v>446135.85714285716</v>
      </c>
      <c r="H104" s="2">
        <f t="shared" si="31"/>
        <v>32699449.428571463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690331.57142857078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717777.89774805307</v>
      </c>
      <c r="Q104" s="2">
        <f t="shared" si="34"/>
        <v>450000</v>
      </c>
      <c r="R104" s="2">
        <f t="shared" si="32"/>
        <v>33389781</v>
      </c>
      <c r="S104" s="2">
        <f t="shared" si="17"/>
        <v>446135.85714285821</v>
      </c>
      <c r="T104" s="2">
        <f t="shared" si="18"/>
        <v>3864.1428571428405</v>
      </c>
      <c r="U104" s="2">
        <f t="shared" si="19"/>
        <v>450000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396562.28571428568</v>
      </c>
      <c r="Y104" s="2">
        <f t="shared" si="29"/>
        <v>32173100.142857179</v>
      </c>
      <c r="Z104" s="2" t="str">
        <f t="shared" si="8"/>
        <v>HERE</v>
      </c>
      <c r="AA104" s="2">
        <f>IF(Z104="HERE",Y104,AA103+Graph!$G$1*1000)</f>
        <v>32173100.142857179</v>
      </c>
      <c r="AB104" s="2">
        <f t="shared" si="21"/>
        <v>396562.28571428731</v>
      </c>
      <c r="AC104" s="2">
        <f t="shared" si="30"/>
        <v>1216680.857142857</v>
      </c>
      <c r="AD104" s="3">
        <f t="shared" si="10"/>
        <v>32173100.142857179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20884589.114285726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40</v>
      </c>
      <c r="C105" s="7"/>
      <c r="D105" s="2" t="e">
        <f t="shared" si="12"/>
        <v>#N/A</v>
      </c>
      <c r="E105" s="2" t="e">
        <f t="shared" si="22"/>
        <v>#N/A</v>
      </c>
      <c r="F105" s="2">
        <v>721955.76523578167</v>
      </c>
      <c r="G105" s="2">
        <f t="shared" si="26"/>
        <v>446135.85714285716</v>
      </c>
      <c r="H105" s="2">
        <f t="shared" si="31"/>
        <v>33145585.285714321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694195.71428571362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724077.54792398214</v>
      </c>
      <c r="Q105" s="2">
        <f t="shared" si="34"/>
        <v>450000</v>
      </c>
      <c r="R105" s="2">
        <f t="shared" si="32"/>
        <v>33839781</v>
      </c>
      <c r="S105" s="2">
        <f t="shared" si="17"/>
        <v>446135.85714285821</v>
      </c>
      <c r="T105" s="2">
        <f t="shared" si="18"/>
        <v>3864.1428571428405</v>
      </c>
      <c r="U105" s="2">
        <f t="shared" si="19"/>
        <v>450000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396562.28571428568</v>
      </c>
      <c r="Y105" s="2">
        <f t="shared" si="29"/>
        <v>32569662.428571466</v>
      </c>
      <c r="Z105" s="2" t="str">
        <f t="shared" si="8"/>
        <v>HERE</v>
      </c>
      <c r="AA105" s="2">
        <f>IF(Z105="HERE",Y105,AA104+Graph!$G$1*1000)</f>
        <v>32569662.428571466</v>
      </c>
      <c r="AB105" s="2">
        <f t="shared" si="21"/>
        <v>396562.28571428731</v>
      </c>
      <c r="AC105" s="2">
        <f t="shared" si="30"/>
        <v>1270118.5714285714</v>
      </c>
      <c r="AD105" s="3">
        <f t="shared" si="10"/>
        <v>32569662.428571466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21278337.542857155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41</v>
      </c>
      <c r="C106" s="7"/>
      <c r="D106" s="2" t="e">
        <f t="shared" si="12"/>
        <v>#N/A</v>
      </c>
      <c r="E106" s="2" t="e">
        <f t="shared" si="22"/>
        <v>#N/A</v>
      </c>
      <c r="F106" s="2">
        <v>728277.41907113791</v>
      </c>
      <c r="G106" s="2">
        <f t="shared" si="26"/>
        <v>446135.85714285716</v>
      </c>
      <c r="H106" s="2">
        <f t="shared" si="31"/>
        <v>33591721.142857179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698059.85714285646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730377.19809991121</v>
      </c>
      <c r="Q106" s="2">
        <f t="shared" si="34"/>
        <v>450000</v>
      </c>
      <c r="R106" s="2">
        <f t="shared" si="32"/>
        <v>34289781</v>
      </c>
      <c r="S106" s="2">
        <f t="shared" si="17"/>
        <v>446135.85714285821</v>
      </c>
      <c r="T106" s="2">
        <f t="shared" si="18"/>
        <v>3864.1428571428405</v>
      </c>
      <c r="U106" s="2">
        <f t="shared" si="19"/>
        <v>450000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396562.28571428568</v>
      </c>
      <c r="Y106" s="2">
        <f t="shared" si="29"/>
        <v>32966224.714285754</v>
      </c>
      <c r="Z106" s="2" t="str">
        <f t="shared" si="8"/>
        <v>HERE</v>
      </c>
      <c r="AA106" s="2">
        <f>IF(Z106="HERE",Y106,AA105+Graph!$G$1*1000)</f>
        <v>32966224.714285754</v>
      </c>
      <c r="AB106" s="2">
        <f t="shared" si="21"/>
        <v>396562.28571428731</v>
      </c>
      <c r="AC106" s="2">
        <f t="shared" si="30"/>
        <v>1323556.2857142857</v>
      </c>
      <c r="AD106" s="3">
        <f t="shared" si="10"/>
        <v>32966224.714285754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21672085.971428584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42</v>
      </c>
      <c r="C107" s="7"/>
      <c r="D107" s="2" t="e">
        <f t="shared" si="12"/>
        <v>#N/A</v>
      </c>
      <c r="E107" s="2" t="e">
        <f t="shared" si="22"/>
        <v>#N/A</v>
      </c>
      <c r="F107" s="2">
        <v>734599.07290643454</v>
      </c>
      <c r="G107" s="2">
        <f t="shared" si="26"/>
        <v>446135.85714285716</v>
      </c>
      <c r="H107" s="2">
        <f t="shared" si="31"/>
        <v>34037857.000000037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701923.9999999993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736676.84827584028</v>
      </c>
      <c r="Q107" s="2">
        <f t="shared" si="34"/>
        <v>450000</v>
      </c>
      <c r="R107" s="2">
        <f t="shared" si="32"/>
        <v>34739781</v>
      </c>
      <c r="S107" s="2">
        <f t="shared" si="17"/>
        <v>446135.85714285821</v>
      </c>
      <c r="T107" s="2">
        <f t="shared" si="18"/>
        <v>3864.1428571428405</v>
      </c>
      <c r="U107" s="2">
        <f t="shared" si="19"/>
        <v>450000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396562.28571428568</v>
      </c>
      <c r="Y107" s="2">
        <f t="shared" si="29"/>
        <v>33362787.000000041</v>
      </c>
      <c r="Z107" s="2" t="str">
        <f t="shared" si="8"/>
        <v>HERE</v>
      </c>
      <c r="AA107" s="2">
        <f>IF(Z107="HERE",Y107,AA106+Graph!$G$1*1000)</f>
        <v>33362787.000000041</v>
      </c>
      <c r="AB107" s="2">
        <f t="shared" si="21"/>
        <v>396562.28571428731</v>
      </c>
      <c r="AC107" s="2">
        <f t="shared" si="30"/>
        <v>1376994</v>
      </c>
      <c r="AD107" s="3">
        <f t="shared" si="10"/>
        <v>33362787.000000041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22065834.400000013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43</v>
      </c>
      <c r="C108" s="7"/>
      <c r="D108" s="2" t="e">
        <f t="shared" si="12"/>
        <v>#N/A</v>
      </c>
      <c r="E108" s="2" t="e">
        <f t="shared" si="22"/>
        <v>#N/A</v>
      </c>
      <c r="F108" s="2">
        <v>740920.72674179077</v>
      </c>
      <c r="G108" s="2">
        <f t="shared" si="26"/>
        <v>446135.85714285716</v>
      </c>
      <c r="H108" s="2">
        <f t="shared" si="31"/>
        <v>34483992.857142895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705788.14285714214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742976.49845176935</v>
      </c>
      <c r="Q108" s="2">
        <f t="shared" si="34"/>
        <v>450000</v>
      </c>
      <c r="R108" s="2">
        <f t="shared" si="32"/>
        <v>35189781</v>
      </c>
      <c r="S108" s="2">
        <f t="shared" si="17"/>
        <v>446135.85714285821</v>
      </c>
      <c r="T108" s="2">
        <f t="shared" si="18"/>
        <v>3864.1428571428405</v>
      </c>
      <c r="U108" s="2">
        <f t="shared" si="19"/>
        <v>450000</v>
      </c>
      <c r="V108" s="2">
        <f t="shared" si="33"/>
        <v>1508825.75</v>
      </c>
      <c r="W108" s="2">
        <f t="shared" si="20"/>
        <v>131831.75</v>
      </c>
      <c r="X108" s="2">
        <f t="shared" si="6"/>
        <v>318168.25</v>
      </c>
      <c r="Y108" s="2">
        <f t="shared" si="29"/>
        <v>33680955.250000045</v>
      </c>
      <c r="Z108" s="2" t="str">
        <f t="shared" si="8"/>
        <v>HERE</v>
      </c>
      <c r="AA108" s="2">
        <f>IF(Z108="HERE",Y108,AA107+Graph!$G$1*1000)</f>
        <v>33680955.250000045</v>
      </c>
      <c r="AB108" s="2">
        <f t="shared" si="21"/>
        <v>318168.25000000373</v>
      </c>
      <c r="AC108" s="2">
        <f t="shared" si="30"/>
        <v>1508825.75</v>
      </c>
      <c r="AD108" s="3">
        <f t="shared" si="10"/>
        <v>33680955.250000045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22459582.828571446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44</v>
      </c>
      <c r="C109" s="7"/>
      <c r="D109" s="2" t="e">
        <f t="shared" si="12"/>
        <v>#N/A</v>
      </c>
      <c r="E109" s="2" t="e">
        <f t="shared" si="22"/>
        <v>#N/A</v>
      </c>
      <c r="F109" s="2">
        <v>747242.3805770874</v>
      </c>
      <c r="G109" s="2">
        <f t="shared" si="26"/>
        <v>446135.85714285716</v>
      </c>
      <c r="H109" s="2">
        <f t="shared" si="31"/>
        <v>34930128.714285754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709652.28571428498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749276.14862769842</v>
      </c>
      <c r="Q109" s="2">
        <f t="shared" si="34"/>
        <v>450000</v>
      </c>
      <c r="R109" s="2">
        <f t="shared" si="32"/>
        <v>35639781</v>
      </c>
      <c r="S109" s="2">
        <f t="shared" si="17"/>
        <v>446135.85714285821</v>
      </c>
      <c r="T109" s="2">
        <f t="shared" si="18"/>
        <v>3864.1428571428405</v>
      </c>
      <c r="U109" s="2">
        <f t="shared" si="19"/>
        <v>450000</v>
      </c>
      <c r="V109" s="2">
        <f t="shared" si="33"/>
        <v>1640657.5</v>
      </c>
      <c r="W109" s="2">
        <f t="shared" si="20"/>
        <v>131831.75</v>
      </c>
      <c r="X109" s="2">
        <f t="shared" si="6"/>
        <v>318168.25</v>
      </c>
      <c r="Y109" s="2">
        <f t="shared" si="29"/>
        <v>33999123.500000045</v>
      </c>
      <c r="Z109" s="2" t="str">
        <f t="shared" si="8"/>
        <v>HERE</v>
      </c>
      <c r="AA109" s="2">
        <f>IF(Z109="HERE",Y109,AA108+Graph!$G$1*1000)</f>
        <v>33999123.500000045</v>
      </c>
      <c r="AB109" s="2">
        <f t="shared" si="21"/>
        <v>318168.25</v>
      </c>
      <c r="AC109" s="2">
        <f t="shared" si="30"/>
        <v>1640657.5</v>
      </c>
      <c r="AD109" s="3">
        <f t="shared" si="10"/>
        <v>33999123.500000045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22853331.257142872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45</v>
      </c>
      <c r="C110" s="7"/>
      <c r="D110" s="2" t="e">
        <f t="shared" si="12"/>
        <v>#N/A</v>
      </c>
      <c r="E110" s="2" t="e">
        <f t="shared" si="22"/>
        <v>#N/A</v>
      </c>
      <c r="F110" s="2">
        <v>753564.03441244364</v>
      </c>
      <c r="G110" s="2">
        <f t="shared" si="26"/>
        <v>446135.85714285716</v>
      </c>
      <c r="H110" s="2">
        <f t="shared" si="31"/>
        <v>35376264.571428612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713516.42857142782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755575.79880362749</v>
      </c>
      <c r="Q110" s="2">
        <f t="shared" si="34"/>
        <v>450000</v>
      </c>
      <c r="R110" s="2">
        <f t="shared" si="32"/>
        <v>36089781</v>
      </c>
      <c r="S110" s="2">
        <f t="shared" si="17"/>
        <v>446135.85714285821</v>
      </c>
      <c r="T110" s="2">
        <f t="shared" si="18"/>
        <v>3864.1428571428405</v>
      </c>
      <c r="U110" s="2">
        <f t="shared" si="19"/>
        <v>450000</v>
      </c>
      <c r="V110" s="2">
        <f t="shared" si="33"/>
        <v>1772489.25</v>
      </c>
      <c r="W110" s="2">
        <f t="shared" si="20"/>
        <v>131831.75</v>
      </c>
      <c r="X110" s="2">
        <f t="shared" si="6"/>
        <v>318168.25</v>
      </c>
      <c r="Y110" s="2">
        <f t="shared" si="29"/>
        <v>34317291.750000045</v>
      </c>
      <c r="Z110" s="2" t="str">
        <f t="shared" si="8"/>
        <v>HERE</v>
      </c>
      <c r="AA110" s="2">
        <f>IF(Z110="HERE",Y110,AA109+Graph!$G$1*1000)</f>
        <v>34317291.750000045</v>
      </c>
      <c r="AB110" s="2">
        <f t="shared" si="21"/>
        <v>318168.25</v>
      </c>
      <c r="AC110" s="2">
        <f t="shared" si="30"/>
        <v>1772489.25</v>
      </c>
      <c r="AD110" s="3">
        <f t="shared" si="10"/>
        <v>34317291.750000045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23247079.685714301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46</v>
      </c>
      <c r="C111" s="7"/>
      <c r="D111" s="2" t="e">
        <f t="shared" si="12"/>
        <v>#N/A</v>
      </c>
      <c r="E111" s="2" t="e">
        <f t="shared" si="22"/>
        <v>#N/A</v>
      </c>
      <c r="F111" s="2">
        <v>759885.68824774027</v>
      </c>
      <c r="G111" s="2">
        <f t="shared" si="26"/>
        <v>446135.85714285716</v>
      </c>
      <c r="H111" s="2">
        <f t="shared" si="31"/>
        <v>35822400.42857147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717380.57142857066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761875.44897955656</v>
      </c>
      <c r="Q111" s="2">
        <f t="shared" si="34"/>
        <v>450000</v>
      </c>
      <c r="R111" s="2">
        <f t="shared" si="32"/>
        <v>36539781</v>
      </c>
      <c r="S111" s="2">
        <f t="shared" si="17"/>
        <v>446135.85714285821</v>
      </c>
      <c r="T111" s="2">
        <f t="shared" si="18"/>
        <v>3864.1428571428405</v>
      </c>
      <c r="U111" s="2">
        <f t="shared" si="19"/>
        <v>450000</v>
      </c>
      <c r="V111" s="2">
        <f t="shared" si="33"/>
        <v>1904321</v>
      </c>
      <c r="W111" s="2">
        <f t="shared" si="20"/>
        <v>131831.75</v>
      </c>
      <c r="X111" s="2">
        <f t="shared" si="6"/>
        <v>318168.25</v>
      </c>
      <c r="Y111" s="2">
        <f t="shared" si="29"/>
        <v>34635460.000000045</v>
      </c>
      <c r="Z111" s="2" t="str">
        <f t="shared" si="8"/>
        <v>HERE</v>
      </c>
      <c r="AA111" s="2">
        <f>IF(Z111="HERE",Y111,AA110+Graph!$G$1*1000)</f>
        <v>34635460.000000045</v>
      </c>
      <c r="AB111" s="2">
        <f t="shared" si="21"/>
        <v>318168.25</v>
      </c>
      <c r="AC111" s="2">
        <f t="shared" si="30"/>
        <v>1904321</v>
      </c>
      <c r="AD111" s="3">
        <f t="shared" si="10"/>
        <v>34635460.000000045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23640828.114285734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47</v>
      </c>
      <c r="C112" s="7"/>
      <c r="D112" s="2" t="e">
        <f t="shared" si="12"/>
        <v>#N/A</v>
      </c>
      <c r="E112" s="2" t="e">
        <f t="shared" si="22"/>
        <v>#N/A</v>
      </c>
      <c r="F112" s="2">
        <v>766207.3420830965</v>
      </c>
      <c r="G112" s="2">
        <f t="shared" si="26"/>
        <v>446135.85714285716</v>
      </c>
      <c r="H112" s="2">
        <f t="shared" si="31"/>
        <v>36268536.285714328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721244.7142857135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768175.09915548563</v>
      </c>
      <c r="Q112" s="2">
        <f t="shared" si="34"/>
        <v>450000</v>
      </c>
      <c r="R112" s="2">
        <f t="shared" si="32"/>
        <v>36989781</v>
      </c>
      <c r="S112" s="2">
        <f t="shared" si="17"/>
        <v>446135.85714285821</v>
      </c>
      <c r="T112" s="2">
        <f t="shared" si="18"/>
        <v>3864.1428571428405</v>
      </c>
      <c r="U112" s="2">
        <f t="shared" si="19"/>
        <v>450000</v>
      </c>
      <c r="V112" s="2">
        <f t="shared" si="33"/>
        <v>2036152.75</v>
      </c>
      <c r="W112" s="2">
        <f t="shared" si="20"/>
        <v>131831.75</v>
      </c>
      <c r="X112" s="2">
        <f t="shared" si="6"/>
        <v>318168.25</v>
      </c>
      <c r="Y112" s="2">
        <f t="shared" si="29"/>
        <v>34953628.250000045</v>
      </c>
      <c r="Z112" s="2" t="str">
        <f t="shared" si="8"/>
        <v>HERE</v>
      </c>
      <c r="AA112" s="2">
        <f>IF(Z112="HERE",Y112,AA111+Graph!$G$1*1000)</f>
        <v>34953628.250000045</v>
      </c>
      <c r="AB112" s="2">
        <f t="shared" si="21"/>
        <v>318168.25</v>
      </c>
      <c r="AC112" s="2">
        <f t="shared" si="30"/>
        <v>2036152.75</v>
      </c>
      <c r="AD112" s="3">
        <f t="shared" si="10"/>
        <v>34953628.250000045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24034576.542857163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48</v>
      </c>
      <c r="C113" s="7"/>
      <c r="D113" s="2" t="e">
        <f t="shared" si="12"/>
        <v>#N/A</v>
      </c>
      <c r="E113" s="2" t="e">
        <f t="shared" si="22"/>
        <v>#N/A</v>
      </c>
      <c r="F113" s="2">
        <v>772528.99591839314</v>
      </c>
      <c r="G113" s="2">
        <f t="shared" si="26"/>
        <v>446135.85714285716</v>
      </c>
      <c r="H113" s="2">
        <f t="shared" si="31"/>
        <v>36714672.142857186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725108.85714285634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774474.7493314147</v>
      </c>
      <c r="Q113" s="2">
        <f t="shared" si="34"/>
        <v>450000</v>
      </c>
      <c r="R113" s="2">
        <f t="shared" si="32"/>
        <v>37439781</v>
      </c>
      <c r="S113" s="2">
        <f t="shared" si="17"/>
        <v>446135.85714285821</v>
      </c>
      <c r="T113" s="2">
        <f t="shared" si="18"/>
        <v>3864.1428571428405</v>
      </c>
      <c r="U113" s="2">
        <f t="shared" si="19"/>
        <v>450000</v>
      </c>
      <c r="V113" s="2">
        <f t="shared" si="33"/>
        <v>2167984.5</v>
      </c>
      <c r="W113" s="2">
        <f t="shared" si="20"/>
        <v>131831.75</v>
      </c>
      <c r="X113" s="2">
        <f t="shared" si="6"/>
        <v>318168.25</v>
      </c>
      <c r="Y113" s="2">
        <f t="shared" si="29"/>
        <v>35271796.500000045</v>
      </c>
      <c r="Z113" s="2" t="str">
        <f t="shared" si="8"/>
        <v>HERE</v>
      </c>
      <c r="AA113" s="2">
        <f>IF(Z113="HERE",Y113,AA112+Graph!$G$1*1000)</f>
        <v>35271796.500000045</v>
      </c>
      <c r="AB113" s="2">
        <f t="shared" si="21"/>
        <v>318168.25</v>
      </c>
      <c r="AC113" s="2">
        <f t="shared" si="30"/>
        <v>2167984.5</v>
      </c>
      <c r="AD113" s="3">
        <f t="shared" si="10"/>
        <v>35271796.500000045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24428324.971428592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49</v>
      </c>
      <c r="C114" s="7"/>
      <c r="D114" s="2" t="e">
        <f t="shared" si="12"/>
        <v>#N/A</v>
      </c>
      <c r="E114" s="2" t="e">
        <f t="shared" si="22"/>
        <v>#N/A</v>
      </c>
      <c r="F114" s="2">
        <v>778850.64975374937</v>
      </c>
      <c r="G114" s="2">
        <f t="shared" si="26"/>
        <v>446135.85714285716</v>
      </c>
      <c r="H114" s="2">
        <f t="shared" si="31"/>
        <v>37160808.000000045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728972.99999999919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780774.39950734377</v>
      </c>
      <c r="Q114" s="2">
        <f t="shared" si="34"/>
        <v>450000</v>
      </c>
      <c r="R114" s="2">
        <f t="shared" si="32"/>
        <v>37889781</v>
      </c>
      <c r="S114" s="2">
        <f t="shared" si="17"/>
        <v>446135.85714285821</v>
      </c>
      <c r="T114" s="2">
        <f t="shared" si="18"/>
        <v>3864.1428571428405</v>
      </c>
      <c r="U114" s="2">
        <f t="shared" si="19"/>
        <v>450000</v>
      </c>
      <c r="V114" s="2">
        <f t="shared" si="33"/>
        <v>2299816.25</v>
      </c>
      <c r="W114" s="2">
        <f t="shared" si="20"/>
        <v>131831.75</v>
      </c>
      <c r="X114" s="2">
        <f t="shared" si="6"/>
        <v>318168.25</v>
      </c>
      <c r="Y114" s="2">
        <f t="shared" si="29"/>
        <v>35589964.750000045</v>
      </c>
      <c r="Z114" s="2" t="str">
        <f t="shared" si="8"/>
        <v>HERE</v>
      </c>
      <c r="AA114" s="2">
        <f>IF(Z114="HERE",Y114,AA113+Graph!$G$1*1000)</f>
        <v>35589964.750000045</v>
      </c>
      <c r="AB114" s="2">
        <f t="shared" si="21"/>
        <v>318168.25</v>
      </c>
      <c r="AC114" s="2">
        <f t="shared" si="30"/>
        <v>2299816.25</v>
      </c>
      <c r="AD114" s="3">
        <f t="shared" si="10"/>
        <v>35589964.750000045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24822073.400000021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50</v>
      </c>
      <c r="C115" s="7"/>
      <c r="D115" s="2" t="e">
        <f t="shared" si="12"/>
        <v>#N/A</v>
      </c>
      <c r="E115" s="2" t="e">
        <f t="shared" si="22"/>
        <v>#N/A</v>
      </c>
      <c r="F115" s="2">
        <v>785172.303589046</v>
      </c>
      <c r="G115" s="2">
        <f t="shared" si="26"/>
        <v>446135.85714285716</v>
      </c>
      <c r="H115" s="2">
        <f t="shared" si="31"/>
        <v>37606943.857142903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732837.14285714203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787074.04968327284</v>
      </c>
      <c r="Q115" s="2">
        <f t="shared" si="34"/>
        <v>450000</v>
      </c>
      <c r="R115" s="2">
        <f t="shared" si="32"/>
        <v>38339781</v>
      </c>
      <c r="S115" s="2">
        <f t="shared" si="17"/>
        <v>446135.85714285821</v>
      </c>
      <c r="T115" s="2">
        <f t="shared" si="18"/>
        <v>3864.1428571428405</v>
      </c>
      <c r="U115" s="2">
        <f t="shared" si="19"/>
        <v>450000</v>
      </c>
      <c r="V115" s="2">
        <f t="shared" si="33"/>
        <v>2431648</v>
      </c>
      <c r="W115" s="2">
        <f t="shared" si="20"/>
        <v>131831.75</v>
      </c>
      <c r="X115" s="2">
        <f t="shared" si="6"/>
        <v>318168.25</v>
      </c>
      <c r="Y115" s="2">
        <f t="shared" si="29"/>
        <v>35908133.000000045</v>
      </c>
      <c r="Z115" s="2" t="str">
        <f t="shared" si="8"/>
        <v>HERE</v>
      </c>
      <c r="AA115" s="2">
        <f>IF(Z115="HERE",Y115,AA114+Graph!$G$1*1000)</f>
        <v>35908133.000000045</v>
      </c>
      <c r="AB115" s="2">
        <f t="shared" si="21"/>
        <v>318168.25</v>
      </c>
      <c r="AC115" s="2">
        <f t="shared" si="30"/>
        <v>2431648</v>
      </c>
      <c r="AD115" s="3">
        <f t="shared" si="10"/>
        <v>35908133.000000045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25215821.82857145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51</v>
      </c>
      <c r="C116" s="7"/>
      <c r="D116" s="2" t="e">
        <f t="shared" si="12"/>
        <v>#N/A</v>
      </c>
      <c r="E116" s="2" t="e">
        <f t="shared" si="22"/>
        <v>#N/A</v>
      </c>
      <c r="F116" s="2">
        <v>791493.95742440224</v>
      </c>
      <c r="G116" s="2">
        <f t="shared" si="26"/>
        <v>446135.85714285716</v>
      </c>
      <c r="H116" s="2">
        <f t="shared" si="31"/>
        <v>38053079.714285761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736701.28571428487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793373.69985920191</v>
      </c>
      <c r="Q116" s="2">
        <f t="shared" si="34"/>
        <v>450000</v>
      </c>
      <c r="R116" s="2">
        <f t="shared" si="32"/>
        <v>38789781</v>
      </c>
      <c r="S116" s="2">
        <f t="shared" si="17"/>
        <v>446135.85714285821</v>
      </c>
      <c r="T116" s="2">
        <f t="shared" si="18"/>
        <v>3864.1428571428405</v>
      </c>
      <c r="U116" s="2">
        <f t="shared" si="19"/>
        <v>450000</v>
      </c>
      <c r="V116" s="2">
        <f t="shared" si="33"/>
        <v>2639309</v>
      </c>
      <c r="W116" s="2">
        <f t="shared" si="20"/>
        <v>207661</v>
      </c>
      <c r="X116" s="2">
        <f t="shared" si="6"/>
        <v>242339</v>
      </c>
      <c r="Y116" s="2">
        <f t="shared" si="29"/>
        <v>36150472.000000045</v>
      </c>
      <c r="Z116" s="2" t="str">
        <f t="shared" si="8"/>
        <v>HERE</v>
      </c>
      <c r="AA116" s="2">
        <f>IF(Z116="HERE",Y116,AA115+Graph!$G$1*1000)</f>
        <v>36150472.000000045</v>
      </c>
      <c r="AB116" s="2">
        <f t="shared" si="21"/>
        <v>242339</v>
      </c>
      <c r="AC116" s="2">
        <f t="shared" si="30"/>
        <v>2639309</v>
      </c>
      <c r="AD116" s="3">
        <f t="shared" si="10"/>
        <v>36150472.000000045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25609570.257142879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52</v>
      </c>
      <c r="C117" s="7"/>
      <c r="D117" s="2" t="e">
        <f t="shared" si="12"/>
        <v>#N/A</v>
      </c>
      <c r="E117" s="2" t="e">
        <f t="shared" si="22"/>
        <v>#N/A</v>
      </c>
      <c r="F117" s="2">
        <v>797815.61125969887</v>
      </c>
      <c r="G117" s="2">
        <f t="shared" si="26"/>
        <v>446135.85714285716</v>
      </c>
      <c r="H117" s="2">
        <f t="shared" si="31"/>
        <v>38499215.571428619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740565.42857142771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799673.35003513098</v>
      </c>
      <c r="Q117" s="2">
        <f t="shared" si="34"/>
        <v>450000</v>
      </c>
      <c r="R117" s="2">
        <f t="shared" si="32"/>
        <v>39239781</v>
      </c>
      <c r="S117" s="2">
        <f t="shared" si="17"/>
        <v>446135.85714285821</v>
      </c>
      <c r="T117" s="2">
        <f t="shared" si="18"/>
        <v>3864.1428571428405</v>
      </c>
      <c r="U117" s="2">
        <f t="shared" si="19"/>
        <v>450000</v>
      </c>
      <c r="V117" s="2">
        <f t="shared" si="33"/>
        <v>2918252</v>
      </c>
      <c r="W117" s="2">
        <f t="shared" si="20"/>
        <v>278943</v>
      </c>
      <c r="X117" s="2">
        <f t="shared" si="6"/>
        <v>171057</v>
      </c>
      <c r="Y117" s="2">
        <f t="shared" si="29"/>
        <v>36321529.000000045</v>
      </c>
      <c r="Z117" s="2" t="str">
        <f t="shared" si="8"/>
        <v>HERE</v>
      </c>
      <c r="AA117" s="2">
        <f>IF(Z117="HERE",Y117,AA116+Graph!$G$1*1000)</f>
        <v>36321529.000000045</v>
      </c>
      <c r="AB117" s="2">
        <f t="shared" si="21"/>
        <v>171057</v>
      </c>
      <c r="AC117" s="2">
        <f t="shared" si="30"/>
        <v>2918252</v>
      </c>
      <c r="AD117" s="3">
        <f t="shared" si="10"/>
        <v>36321529.000000045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26003318.685714308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53</v>
      </c>
      <c r="C118" s="7"/>
      <c r="D118" s="2" t="e">
        <f t="shared" si="12"/>
        <v>#N/A</v>
      </c>
      <c r="E118" s="2" t="e">
        <f t="shared" si="22"/>
        <v>#N/A</v>
      </c>
      <c r="F118" s="2">
        <v>804137.2650950551</v>
      </c>
      <c r="G118" s="2">
        <f t="shared" si="26"/>
        <v>446135.85714285716</v>
      </c>
      <c r="H118" s="2">
        <f t="shared" si="31"/>
        <v>38945351.428571478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744429.57142857055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805973.00021106005</v>
      </c>
      <c r="Q118" s="2">
        <f t="shared" si="34"/>
        <v>450000</v>
      </c>
      <c r="R118" s="2">
        <f t="shared" si="32"/>
        <v>39689781</v>
      </c>
      <c r="S118" s="2">
        <f t="shared" si="17"/>
        <v>446135.85714285821</v>
      </c>
      <c r="T118" s="2">
        <f t="shared" si="18"/>
        <v>3864.1428571428405</v>
      </c>
      <c r="U118" s="2">
        <f t="shared" si="19"/>
        <v>450000</v>
      </c>
      <c r="V118" s="2">
        <f t="shared" si="33"/>
        <v>3234946</v>
      </c>
      <c r="W118" s="2">
        <f t="shared" si="20"/>
        <v>316694</v>
      </c>
      <c r="X118" s="2">
        <f t="shared" si="6"/>
        <v>133306</v>
      </c>
      <c r="Y118" s="2">
        <f t="shared" si="29"/>
        <v>36454835.000000045</v>
      </c>
      <c r="Z118" s="2" t="str">
        <f t="shared" si="8"/>
        <v>HERE</v>
      </c>
      <c r="AA118" s="2">
        <f>IF(Z118="HERE",Y118,AA117+Graph!$G$1*1000)</f>
        <v>36454835.000000045</v>
      </c>
      <c r="AB118" s="2">
        <f t="shared" si="21"/>
        <v>133306</v>
      </c>
      <c r="AC118" s="2">
        <f t="shared" si="30"/>
        <v>3234946</v>
      </c>
      <c r="AD118" s="3">
        <f t="shared" si="10"/>
        <v>36454835.000000045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26397067.114285741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54</v>
      </c>
      <c r="C119" s="7"/>
      <c r="D119" s="2" t="e">
        <f t="shared" si="12"/>
        <v>#N/A</v>
      </c>
      <c r="E119" s="2" t="e">
        <f t="shared" si="22"/>
        <v>#N/A</v>
      </c>
      <c r="F119" s="2">
        <v>810458.91893035173</v>
      </c>
      <c r="G119" s="2">
        <f t="shared" si="26"/>
        <v>446135.85714285716</v>
      </c>
      <c r="H119" s="2">
        <f t="shared" si="31"/>
        <v>39391487.285714336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748293.71428571339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812272.65038704872</v>
      </c>
      <c r="Q119" s="2">
        <f t="shared" si="34"/>
        <v>450000</v>
      </c>
      <c r="R119" s="2">
        <f t="shared" si="32"/>
        <v>40139781</v>
      </c>
      <c r="S119" s="2">
        <f t="shared" si="17"/>
        <v>446135.85714285821</v>
      </c>
      <c r="T119" s="2">
        <f t="shared" si="18"/>
        <v>3864.1428571428405</v>
      </c>
      <c r="U119" s="2">
        <f t="shared" si="19"/>
        <v>450000</v>
      </c>
      <c r="V119" s="2">
        <f t="shared" si="33"/>
        <v>3559179</v>
      </c>
      <c r="W119" s="2">
        <f t="shared" si="20"/>
        <v>324233</v>
      </c>
      <c r="X119" s="2">
        <f t="shared" si="6"/>
        <v>125767</v>
      </c>
      <c r="Y119" s="2">
        <f t="shared" si="29"/>
        <v>36580602.000000045</v>
      </c>
      <c r="Z119" s="2" t="str">
        <f t="shared" si="8"/>
        <v>HERE</v>
      </c>
      <c r="AA119" s="2">
        <f>IF(Z119="HERE",Y119,AA118+Graph!$G$1*1000)</f>
        <v>36580602.000000045</v>
      </c>
      <c r="AB119" s="2">
        <f t="shared" si="21"/>
        <v>125767</v>
      </c>
      <c r="AC119" s="2">
        <f t="shared" si="30"/>
        <v>3559179</v>
      </c>
      <c r="AD119" s="3">
        <f t="shared" si="10"/>
        <v>36580602.000000045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26790815.54285717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55</v>
      </c>
      <c r="C120" s="7"/>
      <c r="D120" s="2" t="e">
        <f t="shared" si="12"/>
        <v>#N/A</v>
      </c>
      <c r="E120" s="2" t="e">
        <f t="shared" si="22"/>
        <v>#N/A</v>
      </c>
      <c r="F120" s="2">
        <v>816780.57276570797</v>
      </c>
      <c r="G120" s="2">
        <f t="shared" si="26"/>
        <v>446135.85714285716</v>
      </c>
      <c r="H120" s="2">
        <f t="shared" si="31"/>
        <v>39837623.142857194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752157.85714285623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818572.30056297779</v>
      </c>
      <c r="Q120" s="2">
        <f t="shared" si="34"/>
        <v>450000</v>
      </c>
      <c r="R120" s="2">
        <f t="shared" si="32"/>
        <v>40589781</v>
      </c>
      <c r="S120" s="2">
        <f t="shared" si="17"/>
        <v>446135.85714285821</v>
      </c>
      <c r="T120" s="2">
        <f t="shared" si="18"/>
        <v>3864.1428571428405</v>
      </c>
      <c r="U120" s="2">
        <f t="shared" si="19"/>
        <v>450000</v>
      </c>
      <c r="V120" s="2">
        <f t="shared" si="33"/>
        <v>3837094</v>
      </c>
      <c r="W120" s="2">
        <f t="shared" si="20"/>
        <v>277915</v>
      </c>
      <c r="X120" s="2">
        <f t="shared" si="6"/>
        <v>172085</v>
      </c>
      <c r="Y120" s="2">
        <f t="shared" si="29"/>
        <v>36752687.000000045</v>
      </c>
      <c r="Z120" s="2" t="str">
        <f t="shared" si="8"/>
        <v>HERE</v>
      </c>
      <c r="AA120" s="2">
        <f>IF(Z120="HERE",Y120,AA119+Graph!$G$1*1000)</f>
        <v>36752687.000000045</v>
      </c>
      <c r="AB120" s="2">
        <f t="shared" si="21"/>
        <v>172085</v>
      </c>
      <c r="AC120" s="2">
        <f t="shared" si="30"/>
        <v>3837094</v>
      </c>
      <c r="AD120" s="3">
        <f t="shared" si="10"/>
        <v>36752687.000000045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27184563.971428595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56</v>
      </c>
      <c r="C121" s="7"/>
      <c r="D121" s="2" t="e">
        <f t="shared" si="12"/>
        <v>#N/A</v>
      </c>
      <c r="E121" s="2" t="e">
        <f t="shared" si="22"/>
        <v>#N/A</v>
      </c>
      <c r="F121" s="2">
        <v>823102.2266010046</v>
      </c>
      <c r="G121" s="2">
        <f t="shared" si="26"/>
        <v>446135.85714285716</v>
      </c>
      <c r="H121" s="2">
        <f t="shared" si="31"/>
        <v>40283759.000000052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756021.99999999907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824871.95073890686</v>
      </c>
      <c r="Q121" s="2">
        <f t="shared" si="34"/>
        <v>450000</v>
      </c>
      <c r="R121" s="2">
        <f t="shared" si="32"/>
        <v>41039781</v>
      </c>
      <c r="S121" s="2">
        <f t="shared" si="17"/>
        <v>446135.85714285821</v>
      </c>
      <c r="T121" s="2">
        <f t="shared" si="18"/>
        <v>3864.1428571428405</v>
      </c>
      <c r="U121" s="2">
        <f t="shared" si="19"/>
        <v>450000</v>
      </c>
      <c r="V121" s="2">
        <f t="shared" si="33"/>
        <v>4062501</v>
      </c>
      <c r="W121" s="2">
        <f t="shared" si="20"/>
        <v>225407</v>
      </c>
      <c r="X121" s="2">
        <f t="shared" si="6"/>
        <v>224593</v>
      </c>
      <c r="Y121" s="2">
        <f t="shared" si="29"/>
        <v>36977280.000000045</v>
      </c>
      <c r="Z121" s="2" t="str">
        <f t="shared" si="8"/>
        <v>HERE</v>
      </c>
      <c r="AA121" s="2">
        <f>IF(Z121="HERE",Y121,AA120+Graph!$G$1*1000)</f>
        <v>36977280.000000045</v>
      </c>
      <c r="AB121" s="2">
        <f t="shared" si="21"/>
        <v>224593</v>
      </c>
      <c r="AC121" s="2">
        <f t="shared" si="30"/>
        <v>4062501</v>
      </c>
      <c r="AD121" s="3">
        <f t="shared" si="10"/>
        <v>36977280.000000045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27578312.400000028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57</v>
      </c>
      <c r="C122" s="7"/>
      <c r="D122" s="2" t="e">
        <f t="shared" si="12"/>
        <v>#N/A</v>
      </c>
      <c r="E122" s="2" t="e">
        <f t="shared" si="22"/>
        <v>#N/A</v>
      </c>
      <c r="F122" s="2">
        <v>829423.88043636084</v>
      </c>
      <c r="G122" s="2">
        <f t="shared" si="26"/>
        <v>446135.85714285716</v>
      </c>
      <c r="H122" s="2">
        <f t="shared" si="31"/>
        <v>40729894.85714291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759886.14285714191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831171.60091483593</v>
      </c>
      <c r="Q122" s="2">
        <f t="shared" si="34"/>
        <v>450000</v>
      </c>
      <c r="R122" s="2">
        <f t="shared" si="32"/>
        <v>41489781</v>
      </c>
      <c r="S122" s="2">
        <f t="shared" si="17"/>
        <v>446135.85714285821</v>
      </c>
      <c r="T122" s="2">
        <f t="shared" si="18"/>
        <v>3864.1428571428405</v>
      </c>
      <c r="U122" s="2">
        <f t="shared" si="19"/>
        <v>450000</v>
      </c>
      <c r="V122" s="2">
        <f t="shared" si="33"/>
        <v>4266577</v>
      </c>
      <c r="W122" s="2">
        <f t="shared" si="20"/>
        <v>204076</v>
      </c>
      <c r="X122" s="2">
        <f t="shared" si="6"/>
        <v>245924</v>
      </c>
      <c r="Y122" s="2">
        <f t="shared" si="29"/>
        <v>37223204.000000045</v>
      </c>
      <c r="Z122" s="2" t="str">
        <f t="shared" si="8"/>
        <v>HERE</v>
      </c>
      <c r="AA122" s="2">
        <f>IF(Z122="HERE",Y122,AA121+Graph!$G$1*1000)</f>
        <v>37223204.000000045</v>
      </c>
      <c r="AB122" s="2">
        <f t="shared" si="21"/>
        <v>245924</v>
      </c>
      <c r="AC122" s="2">
        <f t="shared" si="30"/>
        <v>4266577</v>
      </c>
      <c r="AD122" s="3">
        <f t="shared" si="10"/>
        <v>37223204.000000045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27937890.342857171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58</v>
      </c>
      <c r="C123" s="7"/>
      <c r="D123" s="2" t="e">
        <f t="shared" si="12"/>
        <v>#N/A</v>
      </c>
      <c r="E123" s="2" t="e">
        <f t="shared" si="22"/>
        <v>#N/A</v>
      </c>
      <c r="F123" s="2">
        <v>835745.53427165747</v>
      </c>
      <c r="G123" s="2">
        <f t="shared" si="26"/>
        <v>446135.85714285716</v>
      </c>
      <c r="H123" s="2">
        <f t="shared" si="31"/>
        <v>41176030.714285769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763750.28571428475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837471.251090765</v>
      </c>
      <c r="Q123" s="2">
        <f t="shared" si="34"/>
        <v>450000</v>
      </c>
      <c r="R123" s="2">
        <f t="shared" si="32"/>
        <v>41939781</v>
      </c>
      <c r="S123" s="2">
        <f t="shared" si="17"/>
        <v>446135.85714285821</v>
      </c>
      <c r="T123" s="2">
        <f t="shared" si="18"/>
        <v>3864.1428571428405</v>
      </c>
      <c r="U123" s="2">
        <f t="shared" si="19"/>
        <v>450000</v>
      </c>
      <c r="V123" s="2">
        <f t="shared" si="33"/>
        <v>4609740</v>
      </c>
      <c r="W123" s="2">
        <f t="shared" si="20"/>
        <v>343163</v>
      </c>
      <c r="X123" s="2">
        <f t="shared" si="6"/>
        <v>106837</v>
      </c>
      <c r="Y123" s="2">
        <f t="shared" si="29"/>
        <v>37330041.000000045</v>
      </c>
      <c r="Z123" s="2" t="str">
        <f t="shared" si="8"/>
        <v>HERE</v>
      </c>
      <c r="AA123" s="2">
        <f>IF(Z123="HERE",Y123,AA122+Graph!$G$1*1000)</f>
        <v>37330041.000000045</v>
      </c>
      <c r="AB123" s="2">
        <f t="shared" si="21"/>
        <v>106837</v>
      </c>
      <c r="AC123" s="2">
        <f t="shared" si="30"/>
        <v>4609740</v>
      </c>
      <c r="AD123" s="3">
        <f t="shared" si="10"/>
        <v>37330041.000000045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28297468.285714313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59</v>
      </c>
      <c r="C124" s="7"/>
      <c r="D124" s="2" t="e">
        <f t="shared" si="12"/>
        <v>#N/A</v>
      </c>
      <c r="E124" s="2" t="e">
        <f t="shared" si="22"/>
        <v>#N/A</v>
      </c>
      <c r="F124" s="2">
        <v>842067.1881070137</v>
      </c>
      <c r="G124" s="2">
        <f t="shared" si="26"/>
        <v>446135.85714285716</v>
      </c>
      <c r="H124" s="2">
        <f t="shared" si="31"/>
        <v>41622166.571428627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767614.42857142759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843770.90126669407</v>
      </c>
      <c r="Q124" s="2">
        <f t="shared" si="34"/>
        <v>450000</v>
      </c>
      <c r="R124" s="2">
        <f t="shared" si="32"/>
        <v>42389781</v>
      </c>
      <c r="S124" s="2">
        <f t="shared" si="17"/>
        <v>446135.85714285821</v>
      </c>
      <c r="T124" s="2">
        <f t="shared" si="18"/>
        <v>3864.1428571428405</v>
      </c>
      <c r="U124" s="2">
        <f t="shared" si="19"/>
        <v>450000</v>
      </c>
      <c r="V124" s="2">
        <f t="shared" si="33"/>
        <v>4973248</v>
      </c>
      <c r="W124" s="2">
        <f t="shared" si="20"/>
        <v>363508</v>
      </c>
      <c r="X124" s="2">
        <f t="shared" si="6"/>
        <v>86492</v>
      </c>
      <c r="Y124" s="2">
        <f t="shared" si="29"/>
        <v>37416533.000000045</v>
      </c>
      <c r="Z124" s="2" t="str">
        <f t="shared" si="8"/>
        <v>HERE</v>
      </c>
      <c r="AA124" s="2">
        <f>IF(Z124="HERE",Y124,AA123+Graph!$G$1*1000)</f>
        <v>37416533.000000045</v>
      </c>
      <c r="AB124" s="2">
        <f t="shared" si="21"/>
        <v>86492</v>
      </c>
      <c r="AC124" s="2">
        <f t="shared" si="30"/>
        <v>4973248</v>
      </c>
      <c r="AD124" s="3">
        <f t="shared" si="10"/>
        <v>37416533.000000045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28657046.228571463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60</v>
      </c>
      <c r="C125" s="7"/>
      <c r="D125" s="2" t="e">
        <f t="shared" si="12"/>
        <v>#N/A</v>
      </c>
      <c r="E125" s="2" t="e">
        <f t="shared" si="22"/>
        <v>#N/A</v>
      </c>
      <c r="F125" s="2">
        <v>848388.84194231033</v>
      </c>
      <c r="G125" s="2">
        <f t="shared" si="26"/>
        <v>446135.85714285716</v>
      </c>
      <c r="H125" s="2">
        <f t="shared" si="31"/>
        <v>42068302.428571485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771478.57142857043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850070.55144262314</v>
      </c>
      <c r="Q125" s="2">
        <f t="shared" si="34"/>
        <v>450000</v>
      </c>
      <c r="R125" s="2">
        <f t="shared" si="32"/>
        <v>42839781</v>
      </c>
      <c r="S125" s="2">
        <f t="shared" si="17"/>
        <v>446135.85714285821</v>
      </c>
      <c r="T125" s="2">
        <f t="shared" si="18"/>
        <v>3864.1428571428405</v>
      </c>
      <c r="U125" s="2">
        <f t="shared" si="19"/>
        <v>450000</v>
      </c>
      <c r="V125" s="2">
        <f t="shared" si="33"/>
        <v>5383103</v>
      </c>
      <c r="W125" s="2">
        <f t="shared" si="20"/>
        <v>409855</v>
      </c>
      <c r="X125" s="2">
        <f t="shared" si="6"/>
        <v>40145</v>
      </c>
      <c r="Y125" s="2">
        <f t="shared" si="29"/>
        <v>37456678.000000045</v>
      </c>
      <c r="Z125" s="2" t="str">
        <f t="shared" si="8"/>
        <v>HERE</v>
      </c>
      <c r="AA125" s="2">
        <f>IF(Z125="HERE",Y125,AA124+Graph!$G$1*1000)</f>
        <v>37456678.000000045</v>
      </c>
      <c r="AB125" s="2">
        <f t="shared" si="21"/>
        <v>40145</v>
      </c>
      <c r="AC125" s="2">
        <f t="shared" si="30"/>
        <v>5383103</v>
      </c>
      <c r="AD125" s="3">
        <f t="shared" si="10"/>
        <v>37456678.000000045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29016624.171428606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61</v>
      </c>
      <c r="C126" s="7"/>
      <c r="D126" s="2" t="e">
        <f t="shared" si="12"/>
        <v>#N/A</v>
      </c>
      <c r="E126" s="2" t="e">
        <f t="shared" si="22"/>
        <v>#N/A</v>
      </c>
      <c r="F126" s="2">
        <v>854710.49577766657</v>
      </c>
      <c r="G126" s="2">
        <f t="shared" si="26"/>
        <v>446135.85714285716</v>
      </c>
      <c r="H126" s="2">
        <f t="shared" si="31"/>
        <v>42514438.285714343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775342.71428571327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856370.20161855221</v>
      </c>
      <c r="Q126" s="2">
        <f t="shared" si="34"/>
        <v>450000</v>
      </c>
      <c r="R126" s="2">
        <f t="shared" si="32"/>
        <v>43289781</v>
      </c>
      <c r="S126" s="2">
        <f t="shared" si="17"/>
        <v>446135.85714285821</v>
      </c>
      <c r="T126" s="2">
        <f t="shared" si="18"/>
        <v>3864.1428571428405</v>
      </c>
      <c r="U126" s="2">
        <f t="shared" si="19"/>
        <v>450000</v>
      </c>
      <c r="V126" s="2">
        <f t="shared" si="33"/>
        <v>5861351</v>
      </c>
      <c r="W126" s="2">
        <f t="shared" si="20"/>
        <v>478248</v>
      </c>
      <c r="X126" s="2">
        <f t="shared" si="6"/>
        <v>-28248</v>
      </c>
      <c r="Y126" s="2">
        <f t="shared" si="29"/>
        <v>37428430.000000045</v>
      </c>
      <c r="Z126" s="2" t="str">
        <f t="shared" si="8"/>
        <v>HERE</v>
      </c>
      <c r="AA126" s="2">
        <f>IF(Z126="HERE",Y126,AA125+Graph!$G$1*1000)</f>
        <v>37428430.000000045</v>
      </c>
      <c r="AB126" s="2">
        <f t="shared" si="21"/>
        <v>-28248</v>
      </c>
      <c r="AC126" s="2">
        <f t="shared" si="30"/>
        <v>5861351</v>
      </c>
      <c r="AD126" s="3">
        <f t="shared" si="10"/>
        <v>37428430.000000045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29376202.114285748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62</v>
      </c>
      <c r="C127" s="7"/>
      <c r="D127" s="2" t="e">
        <f t="shared" si="12"/>
        <v>#N/A</v>
      </c>
      <c r="E127" s="2" t="e">
        <f t="shared" si="22"/>
        <v>#N/A</v>
      </c>
      <c r="F127" s="2">
        <v>861032.1496129632</v>
      </c>
      <c r="G127" s="2">
        <f t="shared" si="26"/>
        <v>446135.85714285716</v>
      </c>
      <c r="H127" s="2">
        <f t="shared" si="31"/>
        <v>42960574.142857201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779206.85714285611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862669.85179448128</v>
      </c>
      <c r="Q127" s="2">
        <f t="shared" si="34"/>
        <v>450000</v>
      </c>
      <c r="R127" s="2">
        <f t="shared" si="32"/>
        <v>43739781</v>
      </c>
      <c r="S127" s="2">
        <f t="shared" si="17"/>
        <v>446135.85714285821</v>
      </c>
      <c r="T127" s="2">
        <f t="shared" si="18"/>
        <v>3864.1428571428405</v>
      </c>
      <c r="U127" s="2">
        <f t="shared" si="19"/>
        <v>450000</v>
      </c>
      <c r="V127" s="2">
        <f t="shared" si="33"/>
        <v>6353321</v>
      </c>
      <c r="W127" s="2">
        <f t="shared" si="20"/>
        <v>491970</v>
      </c>
      <c r="X127" s="2">
        <f t="shared" si="6"/>
        <v>-41970</v>
      </c>
      <c r="Y127" s="2">
        <f t="shared" si="29"/>
        <v>37386460.000000045</v>
      </c>
      <c r="Z127" s="2" t="str">
        <f t="shared" si="8"/>
        <v>HERE</v>
      </c>
      <c r="AA127" s="2">
        <f>IF(Z127="HERE",Y127,AA126+Graph!$G$1*1000)</f>
        <v>37386460.000000045</v>
      </c>
      <c r="AB127" s="2">
        <f t="shared" si="21"/>
        <v>-41970</v>
      </c>
      <c r="AC127" s="2">
        <f t="shared" si="30"/>
        <v>6353321</v>
      </c>
      <c r="AD127" s="3">
        <f t="shared" si="10"/>
        <v>37386460.000000045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29735780.057142895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63</v>
      </c>
      <c r="C128" s="7"/>
      <c r="D128" s="2" t="e">
        <f t="shared" si="12"/>
        <v>#N/A</v>
      </c>
      <c r="E128" s="2" t="e">
        <f t="shared" si="22"/>
        <v>#N/A</v>
      </c>
      <c r="F128" s="2">
        <v>867353.80344831944</v>
      </c>
      <c r="G128" s="2">
        <f t="shared" si="26"/>
        <v>446135.85714285716</v>
      </c>
      <c r="H128" s="2">
        <f t="shared" si="31"/>
        <v>43406710.00000006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783070.99999999895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868969.50197041035</v>
      </c>
      <c r="Q128" s="2">
        <f t="shared" si="34"/>
        <v>450000</v>
      </c>
      <c r="R128" s="2">
        <f t="shared" si="32"/>
        <v>44189781</v>
      </c>
      <c r="S128" s="2">
        <f t="shared" si="17"/>
        <v>446135.85714285821</v>
      </c>
      <c r="T128" s="2">
        <f t="shared" si="18"/>
        <v>3864.1428571428405</v>
      </c>
      <c r="U128" s="2">
        <f t="shared" si="19"/>
        <v>450000</v>
      </c>
      <c r="V128" s="2">
        <f t="shared" si="33"/>
        <v>6573570</v>
      </c>
      <c r="W128" s="2">
        <f t="shared" si="20"/>
        <v>220249</v>
      </c>
      <c r="X128" s="2">
        <f t="shared" si="6"/>
        <v>229751</v>
      </c>
      <c r="Y128" s="2">
        <f t="shared" si="29"/>
        <v>37616211.000000045</v>
      </c>
      <c r="Z128" s="2" t="str">
        <f t="shared" si="8"/>
        <v>HERE</v>
      </c>
      <c r="AA128" s="2">
        <f>IF(Z128="HERE",Y128,AA127+Graph!$G$1*1000)</f>
        <v>37616211.000000045</v>
      </c>
      <c r="AB128" s="2">
        <f t="shared" si="21"/>
        <v>229751</v>
      </c>
      <c r="AC128" s="2">
        <f t="shared" si="30"/>
        <v>6573570</v>
      </c>
      <c r="AD128" s="3">
        <f t="shared" si="10"/>
        <v>37616211.000000045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30095358.000000037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64</v>
      </c>
      <c r="C129" s="7"/>
      <c r="D129" s="2" t="e">
        <f t="shared" si="12"/>
        <v>#N/A</v>
      </c>
      <c r="E129" s="2" t="e">
        <f t="shared" si="22"/>
        <v>#N/A</v>
      </c>
      <c r="F129" s="2">
        <v>873675.45728361607</v>
      </c>
      <c r="G129" s="2">
        <f t="shared" si="26"/>
        <v>446135.85714285716</v>
      </c>
      <c r="H129" s="2">
        <f t="shared" si="31"/>
        <v>43852845.857142918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786935.14285714179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875269.15214633942</v>
      </c>
      <c r="Q129" s="2">
        <f t="shared" si="34"/>
        <v>450000</v>
      </c>
      <c r="R129" s="2">
        <f t="shared" si="32"/>
        <v>44639781</v>
      </c>
      <c r="S129" s="2">
        <f t="shared" si="17"/>
        <v>446135.85714285821</v>
      </c>
      <c r="T129" s="2">
        <f t="shared" si="18"/>
        <v>3864.1428571428405</v>
      </c>
      <c r="U129" s="2">
        <f t="shared" si="19"/>
        <v>450000</v>
      </c>
      <c r="V129" s="2">
        <f t="shared" si="33"/>
        <v>6853372</v>
      </c>
      <c r="W129" s="2">
        <f t="shared" si="20"/>
        <v>279802</v>
      </c>
      <c r="X129" s="2">
        <f t="shared" si="6"/>
        <v>170198</v>
      </c>
      <c r="Y129" s="2">
        <f t="shared" si="29"/>
        <v>37786409.000000045</v>
      </c>
      <c r="Z129" s="2" t="str">
        <f t="shared" si="8"/>
        <v>HERE</v>
      </c>
      <c r="AA129" s="2">
        <f>IF(Z129="HERE",Y129,AA128+Graph!$G$1*1000)</f>
        <v>37786409.000000045</v>
      </c>
      <c r="AB129" s="2">
        <f t="shared" si="21"/>
        <v>170198</v>
      </c>
      <c r="AC129" s="2">
        <f t="shared" si="30"/>
        <v>6853372</v>
      </c>
      <c r="AD129" s="3">
        <f t="shared" si="10"/>
        <v>37786409.000000045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30388301.012500044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65</v>
      </c>
      <c r="C130" s="7"/>
      <c r="D130" s="2" t="e">
        <f t="shared" si="12"/>
        <v>#N/A</v>
      </c>
      <c r="E130" s="2" t="e">
        <f t="shared" si="22"/>
        <v>#N/A</v>
      </c>
      <c r="F130" s="2">
        <v>879997.1111189723</v>
      </c>
      <c r="G130" s="2">
        <f t="shared" si="26"/>
        <v>446135.85714285716</v>
      </c>
      <c r="H130" s="2">
        <f t="shared" si="31"/>
        <v>44298981.714285776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790799.28571428463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881568.80232226849</v>
      </c>
      <c r="Q130" s="2">
        <f t="shared" si="34"/>
        <v>450000</v>
      </c>
      <c r="R130" s="2">
        <f t="shared" si="32"/>
        <v>45089781</v>
      </c>
      <c r="S130" s="2">
        <f t="shared" si="17"/>
        <v>446135.85714285821</v>
      </c>
      <c r="T130" s="2">
        <f t="shared" si="18"/>
        <v>3864.1428571428405</v>
      </c>
      <c r="U130" s="2">
        <f t="shared" si="19"/>
        <v>450000</v>
      </c>
      <c r="V130" s="2">
        <f t="shared" si="33"/>
        <v>7164387</v>
      </c>
      <c r="W130" s="2">
        <f t="shared" si="20"/>
        <v>311015</v>
      </c>
      <c r="X130" s="2">
        <f t="shared" si="6"/>
        <v>138985</v>
      </c>
      <c r="Y130" s="2">
        <f t="shared" si="29"/>
        <v>37925394.000000045</v>
      </c>
      <c r="Z130" s="2" t="str">
        <f t="shared" si="8"/>
        <v>HERE</v>
      </c>
      <c r="AA130" s="2">
        <f>IF(Z130="HERE",Y130,AA129+Graph!$G$1*1000)</f>
        <v>37925394.000000045</v>
      </c>
      <c r="AB130" s="2">
        <f t="shared" si="21"/>
        <v>138985</v>
      </c>
      <c r="AC130" s="2">
        <f t="shared" si="30"/>
        <v>7164387</v>
      </c>
      <c r="AD130" s="3">
        <f t="shared" si="10"/>
        <v>37925394.000000045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30681244.025000039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66</v>
      </c>
      <c r="C131" s="7"/>
      <c r="D131" s="2" t="e">
        <f t="shared" si="12"/>
        <v>#N/A</v>
      </c>
      <c r="E131" s="2" t="e">
        <f t="shared" si="22"/>
        <v>#N/A</v>
      </c>
      <c r="F131" s="2">
        <v>886318.76495426893</v>
      </c>
      <c r="G131" s="2">
        <f t="shared" si="26"/>
        <v>446135.85714285716</v>
      </c>
      <c r="H131" s="2">
        <f t="shared" si="31"/>
        <v>44745117.571428634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794663.42857142747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887868.45249819756</v>
      </c>
      <c r="Q131" s="2">
        <f t="shared" si="34"/>
        <v>450000</v>
      </c>
      <c r="R131" s="2">
        <f t="shared" si="32"/>
        <v>45539781</v>
      </c>
      <c r="S131" s="2">
        <f t="shared" si="17"/>
        <v>446135.85714285821</v>
      </c>
      <c r="T131" s="2">
        <f t="shared" si="18"/>
        <v>3864.1428571428405</v>
      </c>
      <c r="U131" s="2">
        <f t="shared" si="19"/>
        <v>450000</v>
      </c>
      <c r="V131" s="2">
        <f t="shared" si="33"/>
        <v>7447199</v>
      </c>
      <c r="W131" s="2">
        <f t="shared" si="20"/>
        <v>282812</v>
      </c>
      <c r="X131" s="2">
        <f t="shared" si="6"/>
        <v>167188</v>
      </c>
      <c r="Y131" s="2">
        <f t="shared" si="29"/>
        <v>38092582.000000045</v>
      </c>
      <c r="Z131" s="2" t="str">
        <f t="shared" si="8"/>
        <v>HERE</v>
      </c>
      <c r="AA131" s="2">
        <f>IF(Z131="HERE",Y131,AA130+Graph!$G$1*1000)</f>
        <v>38092582.000000045</v>
      </c>
      <c r="AB131" s="2">
        <f t="shared" si="21"/>
        <v>167188</v>
      </c>
      <c r="AC131" s="2">
        <f t="shared" si="30"/>
        <v>7447199</v>
      </c>
      <c r="AD131" s="3">
        <f t="shared" si="10"/>
        <v>38092582.000000045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30974187.037500039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67</v>
      </c>
      <c r="C132" s="7"/>
      <c r="D132" s="2" t="e">
        <f t="shared" si="12"/>
        <v>#N/A</v>
      </c>
      <c r="E132" s="2" t="e">
        <f t="shared" si="22"/>
        <v>#N/A</v>
      </c>
      <c r="F132" s="2">
        <v>892640.41878962517</v>
      </c>
      <c r="G132" s="2">
        <f t="shared" si="26"/>
        <v>446135.85714285716</v>
      </c>
      <c r="H132" s="2">
        <f t="shared" si="31"/>
        <v>45191253.428571492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798527.57142857031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894168.10267412663</v>
      </c>
      <c r="Q132" s="2">
        <f t="shared" si="34"/>
        <v>450000</v>
      </c>
      <c r="R132" s="2">
        <f t="shared" si="32"/>
        <v>45989781</v>
      </c>
      <c r="S132" s="2">
        <f t="shared" si="17"/>
        <v>446135.85714285821</v>
      </c>
      <c r="T132" s="2">
        <f t="shared" si="18"/>
        <v>3864.1428571428405</v>
      </c>
      <c r="U132" s="2">
        <f t="shared" si="19"/>
        <v>450000</v>
      </c>
      <c r="V132" s="2">
        <f t="shared" si="33"/>
        <v>7891184</v>
      </c>
      <c r="W132" s="2">
        <f t="shared" si="20"/>
        <v>443985</v>
      </c>
      <c r="X132" s="2">
        <f t="shared" si="6"/>
        <v>6015</v>
      </c>
      <c r="Y132" s="2">
        <f t="shared" si="29"/>
        <v>38098597.000000045</v>
      </c>
      <c r="Z132" s="2" t="str">
        <f t="shared" si="8"/>
        <v>HERE</v>
      </c>
      <c r="AA132" s="2">
        <f>IF(Z132="HERE",Y132,AA131+Graph!$G$1*1000)</f>
        <v>38098597.000000045</v>
      </c>
      <c r="AB132" s="2">
        <f t="shared" si="21"/>
        <v>6015</v>
      </c>
      <c r="AC132" s="2">
        <f t="shared" si="30"/>
        <v>7891184</v>
      </c>
      <c r="AD132" s="3">
        <f t="shared" si="10"/>
        <v>38098597.000000045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31267130.050000042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68</v>
      </c>
      <c r="C133" s="7"/>
      <c r="D133" s="2" t="e">
        <f t="shared" si="12"/>
        <v>#N/A</v>
      </c>
      <c r="E133" s="2" t="e">
        <f t="shared" si="22"/>
        <v>#N/A</v>
      </c>
      <c r="F133" s="2">
        <v>898962.0726249814</v>
      </c>
      <c r="G133" s="2">
        <f t="shared" si="26"/>
        <v>446135.85714285716</v>
      </c>
      <c r="H133" s="2">
        <f t="shared" si="31"/>
        <v>45637389.285714351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802391.71428571315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900467.75285005569</v>
      </c>
      <c r="Q133" s="2">
        <f t="shared" si="34"/>
        <v>450000</v>
      </c>
      <c r="R133" s="2">
        <f t="shared" si="32"/>
        <v>46439781</v>
      </c>
      <c r="S133" s="2">
        <f t="shared" si="17"/>
        <v>446135.85714285821</v>
      </c>
      <c r="T133" s="2">
        <f t="shared" si="18"/>
        <v>3864.1428571428405</v>
      </c>
      <c r="U133" s="2">
        <f t="shared" si="19"/>
        <v>450000</v>
      </c>
      <c r="V133" s="2">
        <f t="shared" si="33"/>
        <v>8378940</v>
      </c>
      <c r="W133" s="2">
        <f t="shared" si="20"/>
        <v>487756</v>
      </c>
      <c r="X133" s="2">
        <f t="shared" si="6"/>
        <v>-37756</v>
      </c>
      <c r="Y133" s="2">
        <f t="shared" si="29"/>
        <v>38060841.000000045</v>
      </c>
      <c r="Z133" s="2" t="str">
        <f t="shared" si="8"/>
        <v>HERE</v>
      </c>
      <c r="AA133" s="2">
        <f>IF(Z133="HERE",Y133,AA132+Graph!$G$1*1000)</f>
        <v>38060841.000000045</v>
      </c>
      <c r="AB133" s="2">
        <f t="shared" si="21"/>
        <v>-37756</v>
      </c>
      <c r="AC133" s="2">
        <f t="shared" si="30"/>
        <v>8378940</v>
      </c>
      <c r="AD133" s="3">
        <f t="shared" si="10"/>
        <v>38060841.000000045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31560073.062500041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69</v>
      </c>
      <c r="C134" s="7"/>
      <c r="D134" s="2" t="e">
        <f t="shared" si="12"/>
        <v>#N/A</v>
      </c>
      <c r="E134" s="2" t="e">
        <f t="shared" si="22"/>
        <v>#N/A</v>
      </c>
      <c r="F134" s="2">
        <v>905283.72646027803</v>
      </c>
      <c r="G134" s="2">
        <f t="shared" si="26"/>
        <v>446135.85714285716</v>
      </c>
      <c r="H134" s="2">
        <f t="shared" si="31"/>
        <v>46083525.142857209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806255.857142856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906767.40302598476</v>
      </c>
      <c r="Q134" s="2">
        <f t="shared" si="34"/>
        <v>450000</v>
      </c>
      <c r="R134" s="2">
        <f t="shared" si="32"/>
        <v>46889781</v>
      </c>
      <c r="S134" s="2">
        <f t="shared" si="17"/>
        <v>446135.85714285821</v>
      </c>
      <c r="T134" s="2">
        <f t="shared" si="18"/>
        <v>3864.1428571428405</v>
      </c>
      <c r="U134" s="2">
        <f t="shared" si="19"/>
        <v>450000</v>
      </c>
      <c r="V134" s="2">
        <f t="shared" si="33"/>
        <v>8977329</v>
      </c>
      <c r="W134" s="2">
        <f t="shared" si="20"/>
        <v>598389</v>
      </c>
      <c r="X134" s="2">
        <f t="shared" si="6"/>
        <v>-148389</v>
      </c>
      <c r="Y134" s="2">
        <f t="shared" si="29"/>
        <v>37912452.000000045</v>
      </c>
      <c r="Z134" s="2" t="str">
        <f t="shared" si="8"/>
        <v>HERE</v>
      </c>
      <c r="AA134" s="2">
        <f>IF(Z134="HERE",Y134,AA133+Graph!$G$1*1000)</f>
        <v>37912452.000000045</v>
      </c>
      <c r="AB134" s="2">
        <f t="shared" si="21"/>
        <v>-148389</v>
      </c>
      <c r="AC134" s="2">
        <f t="shared" si="30"/>
        <v>8977329</v>
      </c>
      <c r="AD134" s="3">
        <f t="shared" si="10"/>
        <v>37912452.000000045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31853016.075000044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70</v>
      </c>
      <c r="C135" s="7"/>
      <c r="D135" s="2" t="e">
        <f t="shared" si="12"/>
        <v>#N/A</v>
      </c>
      <c r="E135" s="2" t="e">
        <f t="shared" si="22"/>
        <v>#N/A</v>
      </c>
      <c r="F135" s="2">
        <v>911605.38029563427</v>
      </c>
      <c r="G135" s="2">
        <f t="shared" si="26"/>
        <v>446135.85714285716</v>
      </c>
      <c r="H135" s="2">
        <f t="shared" si="31"/>
        <v>46529661.000000067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810119.99999999884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913067.05320191383</v>
      </c>
      <c r="Q135" s="2">
        <f t="shared" si="34"/>
        <v>450000</v>
      </c>
      <c r="R135" s="2">
        <f t="shared" si="32"/>
        <v>47339781</v>
      </c>
      <c r="S135" s="2">
        <f t="shared" si="17"/>
        <v>446135.85714285821</v>
      </c>
      <c r="T135" s="2">
        <f t="shared" si="18"/>
        <v>3864.1428571428405</v>
      </c>
      <c r="U135" s="2">
        <f t="shared" si="19"/>
        <v>450000</v>
      </c>
      <c r="V135" s="2">
        <f t="shared" si="33"/>
        <v>9296367</v>
      </c>
      <c r="W135" s="2">
        <f t="shared" si="20"/>
        <v>319038</v>
      </c>
      <c r="X135" s="2">
        <f t="shared" si="6"/>
        <v>130962</v>
      </c>
      <c r="Y135" s="2">
        <f t="shared" si="29"/>
        <v>38043414.000000045</v>
      </c>
      <c r="Z135" s="2" t="str">
        <f t="shared" si="8"/>
        <v>HERE</v>
      </c>
      <c r="AA135" s="2">
        <f>IF(Z135="HERE",Y135,AA134+Graph!$G$1*1000)</f>
        <v>38043414.000000045</v>
      </c>
      <c r="AB135" s="2">
        <f t="shared" si="21"/>
        <v>130962</v>
      </c>
      <c r="AC135" s="2">
        <f t="shared" si="30"/>
        <v>9296367</v>
      </c>
      <c r="AD135" s="3">
        <f t="shared" si="10"/>
        <v>38043414.000000045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32145959.087500039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71</v>
      </c>
      <c r="C136" s="7"/>
      <c r="D136" s="2" t="e">
        <f t="shared" si="12"/>
        <v>#N/A</v>
      </c>
      <c r="E136" s="2" t="e">
        <f t="shared" si="22"/>
        <v>#N/A</v>
      </c>
      <c r="F136" s="2">
        <v>917927.0341309309</v>
      </c>
      <c r="G136" s="2">
        <f t="shared" si="26"/>
        <v>446135.85714285716</v>
      </c>
      <c r="H136" s="2">
        <f t="shared" si="31"/>
        <v>46975796.857142925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813984.14285714168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919366.70337790251</v>
      </c>
      <c r="Q136" s="2">
        <f t="shared" si="34"/>
        <v>450000</v>
      </c>
      <c r="R136" s="2">
        <f t="shared" si="32"/>
        <v>47789781</v>
      </c>
      <c r="S136" s="2">
        <f t="shared" si="17"/>
        <v>446135.85714285821</v>
      </c>
      <c r="T136" s="2">
        <f t="shared" si="18"/>
        <v>3864.1428571428405</v>
      </c>
      <c r="U136" s="2">
        <f t="shared" si="19"/>
        <v>450000</v>
      </c>
      <c r="V136" s="2">
        <f t="shared" si="33"/>
        <v>9646715</v>
      </c>
      <c r="W136" s="2">
        <f t="shared" si="20"/>
        <v>350348</v>
      </c>
      <c r="X136" s="2">
        <f t="shared" si="6"/>
        <v>99652</v>
      </c>
      <c r="Y136" s="2">
        <f t="shared" si="29"/>
        <v>38143066.000000045</v>
      </c>
      <c r="Z136" s="2" t="str">
        <f t="shared" si="8"/>
        <v>HERE</v>
      </c>
      <c r="AA136" s="2">
        <f>IF(Z136="HERE",Y136,AA135+Graph!$G$1*1000)</f>
        <v>38143066.000000045</v>
      </c>
      <c r="AB136" s="2">
        <f t="shared" si="21"/>
        <v>99652</v>
      </c>
      <c r="AC136" s="2">
        <f t="shared" si="30"/>
        <v>9646715</v>
      </c>
      <c r="AD136" s="3">
        <f t="shared" si="10"/>
        <v>38143066.000000045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32438902.100000039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72</v>
      </c>
      <c r="C137" s="7"/>
      <c r="D137" s="2" t="e">
        <f t="shared" si="12"/>
        <v>#N/A</v>
      </c>
      <c r="E137" s="2" t="e">
        <f t="shared" si="22"/>
        <v>#N/A</v>
      </c>
      <c r="F137" s="2">
        <v>924248.68796628714</v>
      </c>
      <c r="G137" s="2">
        <f t="shared" si="26"/>
        <v>446135.85714285716</v>
      </c>
      <c r="H137" s="2">
        <f t="shared" si="31"/>
        <v>47421932.714285783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817848.28571428452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925666.35355383158</v>
      </c>
      <c r="Q137" s="2">
        <f t="shared" si="34"/>
        <v>450000</v>
      </c>
      <c r="R137" s="2">
        <f t="shared" si="32"/>
        <v>48239781</v>
      </c>
      <c r="S137" s="2">
        <f t="shared" si="17"/>
        <v>446135.85714285821</v>
      </c>
      <c r="T137" s="2">
        <f t="shared" si="18"/>
        <v>3864.1428571428405</v>
      </c>
      <c r="U137" s="2">
        <f t="shared" si="19"/>
        <v>450000</v>
      </c>
      <c r="V137" s="2">
        <f t="shared" si="33"/>
        <v>10021471</v>
      </c>
      <c r="W137" s="2">
        <f t="shared" si="20"/>
        <v>374756</v>
      </c>
      <c r="X137" s="2">
        <f t="shared" si="6"/>
        <v>75244</v>
      </c>
      <c r="Y137" s="2">
        <f t="shared" si="29"/>
        <v>38218310.000000045</v>
      </c>
      <c r="Z137" s="2" t="str">
        <f t="shared" si="8"/>
        <v>HERE</v>
      </c>
      <c r="AA137" s="2">
        <f>IF(Z137="HERE",Y137,AA136+Graph!$G$1*1000)</f>
        <v>38218310.000000045</v>
      </c>
      <c r="AB137" s="2">
        <f t="shared" si="21"/>
        <v>75244</v>
      </c>
      <c r="AC137" s="2">
        <f t="shared" si="30"/>
        <v>10021471</v>
      </c>
      <c r="AD137" s="3">
        <f t="shared" si="10"/>
        <v>38218310.000000045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32667390.250000041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73</v>
      </c>
      <c r="C138" s="7"/>
      <c r="D138" s="2" t="e">
        <f t="shared" si="12"/>
        <v>#N/A</v>
      </c>
      <c r="E138" s="2" t="e">
        <f t="shared" si="22"/>
        <v>#N/A</v>
      </c>
      <c r="F138" s="2">
        <v>930570.34180158377</v>
      </c>
      <c r="G138" s="2">
        <f t="shared" si="26"/>
        <v>446135.85714285716</v>
      </c>
      <c r="H138" s="2">
        <f t="shared" si="31"/>
        <v>47868068.571428642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821712.42857142736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931966.00372976065</v>
      </c>
      <c r="Q138" s="2">
        <f t="shared" si="34"/>
        <v>450000</v>
      </c>
      <c r="R138" s="2">
        <f t="shared" si="32"/>
        <v>48689781</v>
      </c>
      <c r="S138" s="2">
        <f t="shared" si="17"/>
        <v>446135.85714285821</v>
      </c>
      <c r="T138" s="2">
        <f t="shared" si="18"/>
        <v>3864.1428571428405</v>
      </c>
      <c r="U138" s="2">
        <f t="shared" si="19"/>
        <v>450000</v>
      </c>
      <c r="V138" s="2">
        <f t="shared" si="33"/>
        <v>10490487</v>
      </c>
      <c r="W138" s="2">
        <f t="shared" si="20"/>
        <v>469016</v>
      </c>
      <c r="X138" s="2">
        <f t="shared" si="6"/>
        <v>-19016</v>
      </c>
      <c r="Y138" s="2">
        <f t="shared" si="29"/>
        <v>38199294.000000045</v>
      </c>
      <c r="Z138" s="2" t="str">
        <f t="shared" si="8"/>
        <v>HERE</v>
      </c>
      <c r="AA138" s="2">
        <f>IF(Z138="HERE",Y138,AA137+Graph!$G$1*1000)</f>
        <v>38199294.000000045</v>
      </c>
      <c r="AB138" s="2">
        <f t="shared" si="21"/>
        <v>-19016</v>
      </c>
      <c r="AC138" s="2">
        <f t="shared" si="30"/>
        <v>10490487</v>
      </c>
      <c r="AD138" s="3">
        <f t="shared" si="10"/>
        <v>38199294.000000045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32835288.700000044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74</v>
      </c>
      <c r="C139" s="7"/>
      <c r="D139" s="2" t="e">
        <f t="shared" si="12"/>
        <v>#N/A</v>
      </c>
      <c r="E139" s="2" t="e">
        <f t="shared" si="22"/>
        <v>#N/A</v>
      </c>
      <c r="F139" s="2">
        <v>936891.99563694</v>
      </c>
      <c r="G139" s="2">
        <f t="shared" si="26"/>
        <v>446135.85714285716</v>
      </c>
      <c r="H139" s="2">
        <f t="shared" si="31"/>
        <v>48314204.4285715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825576.5714285702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938265.65390568972</v>
      </c>
      <c r="Q139" s="2">
        <f t="shared" si="34"/>
        <v>450000</v>
      </c>
      <c r="R139" s="2">
        <f t="shared" si="32"/>
        <v>49139781</v>
      </c>
      <c r="S139" s="2">
        <f t="shared" si="17"/>
        <v>446135.85714285821</v>
      </c>
      <c r="T139" s="2">
        <f t="shared" si="18"/>
        <v>3864.1428571428405</v>
      </c>
      <c r="U139" s="2">
        <f t="shared" si="19"/>
        <v>450000</v>
      </c>
      <c r="V139" s="2">
        <f t="shared" si="33"/>
        <v>10971047</v>
      </c>
      <c r="W139" s="2">
        <f t="shared" si="20"/>
        <v>480560</v>
      </c>
      <c r="X139" s="2">
        <f t="shared" si="6"/>
        <v>-30560</v>
      </c>
      <c r="Y139" s="2">
        <f t="shared" si="29"/>
        <v>38168734.000000045</v>
      </c>
      <c r="Z139" s="2" t="str">
        <f t="shared" si="8"/>
        <v>HERE</v>
      </c>
      <c r="AA139" s="2">
        <f>IF(Z139="HERE",Y139,AA138+Graph!$G$1*1000)</f>
        <v>38168734.000000045</v>
      </c>
      <c r="AB139" s="2">
        <f t="shared" si="21"/>
        <v>-30560</v>
      </c>
      <c r="AC139" s="2">
        <f t="shared" si="30"/>
        <v>10971047</v>
      </c>
      <c r="AD139" s="3">
        <f t="shared" si="10"/>
        <v>38168734.000000045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32971098.800000042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75</v>
      </c>
      <c r="C140" s="7"/>
      <c r="D140" s="2" t="e">
        <f t="shared" si="12"/>
        <v>#N/A</v>
      </c>
      <c r="E140" s="2" t="e">
        <f t="shared" si="22"/>
        <v>#N/A</v>
      </c>
      <c r="F140" s="2">
        <v>943213.64947223663</v>
      </c>
      <c r="G140" s="2">
        <f t="shared" si="26"/>
        <v>446135.85714285716</v>
      </c>
      <c r="H140" s="2">
        <f t="shared" si="31"/>
        <v>48760340.285714358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829440.71428571304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944565.30408161879</v>
      </c>
      <c r="Q140" s="2">
        <f t="shared" si="34"/>
        <v>450000</v>
      </c>
      <c r="R140" s="2">
        <f t="shared" si="32"/>
        <v>49589781</v>
      </c>
      <c r="S140" s="2">
        <f t="shared" si="17"/>
        <v>446135.85714285821</v>
      </c>
      <c r="T140" s="2">
        <f t="shared" si="18"/>
        <v>3864.1428571428405</v>
      </c>
      <c r="U140" s="2">
        <f t="shared" si="19"/>
        <v>450000</v>
      </c>
      <c r="V140" s="2">
        <f t="shared" si="33"/>
        <v>11465210</v>
      </c>
      <c r="W140" s="2">
        <f t="shared" si="20"/>
        <v>494163</v>
      </c>
      <c r="X140" s="2">
        <f t="shared" si="6"/>
        <v>-44163</v>
      </c>
      <c r="Y140" s="2">
        <f t="shared" si="29"/>
        <v>38124571.000000045</v>
      </c>
      <c r="Z140" s="2" t="str">
        <f t="shared" si="8"/>
        <v>HERE</v>
      </c>
      <c r="AA140" s="2">
        <f>IF(Z140="HERE",Y140,AA139+Graph!$G$1*1000)</f>
        <v>38124571.000000045</v>
      </c>
      <c r="AB140" s="2">
        <f t="shared" si="21"/>
        <v>-44163</v>
      </c>
      <c r="AC140" s="2">
        <f t="shared" si="30"/>
        <v>11465210</v>
      </c>
      <c r="AD140" s="3">
        <f t="shared" si="10"/>
        <v>38124571.000000045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33100500.750000041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76</v>
      </c>
      <c r="C141" s="7"/>
      <c r="D141" s="2" t="e">
        <f t="shared" si="12"/>
        <v>#N/A</v>
      </c>
      <c r="E141" s="2" t="e">
        <f t="shared" si="22"/>
        <v>#N/A</v>
      </c>
      <c r="F141" s="2">
        <v>949535.30330759287</v>
      </c>
      <c r="G141" s="2">
        <f t="shared" si="26"/>
        <v>446135.85714285716</v>
      </c>
      <c r="H141" s="2">
        <f t="shared" si="31"/>
        <v>49206476.142857216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833304.85714285588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950864.95425754786</v>
      </c>
      <c r="Q141" s="2">
        <f t="shared" si="34"/>
        <v>450000</v>
      </c>
      <c r="R141" s="2">
        <f t="shared" si="32"/>
        <v>50039781</v>
      </c>
      <c r="S141" s="2">
        <f t="shared" si="17"/>
        <v>446135.85714285821</v>
      </c>
      <c r="T141" s="2">
        <f t="shared" si="18"/>
        <v>3864.1428571428405</v>
      </c>
      <c r="U141" s="2">
        <f t="shared" si="19"/>
        <v>450000</v>
      </c>
      <c r="V141" s="2">
        <f t="shared" si="33"/>
        <v>12014288</v>
      </c>
      <c r="W141" s="2">
        <f t="shared" si="20"/>
        <v>549078</v>
      </c>
      <c r="X141" s="2">
        <f t="shared" si="6"/>
        <v>-99078</v>
      </c>
      <c r="Y141" s="2">
        <f t="shared" si="29"/>
        <v>38025493.000000045</v>
      </c>
      <c r="Z141" s="2" t="str">
        <f t="shared" si="8"/>
        <v>HERE</v>
      </c>
      <c r="AA141" s="2">
        <f>IF(Z141="HERE",Y141,AA140+Graph!$G$1*1000)</f>
        <v>38025493.000000045</v>
      </c>
      <c r="AB141" s="2">
        <f t="shared" si="21"/>
        <v>-99078</v>
      </c>
      <c r="AC141" s="2">
        <f t="shared" si="30"/>
        <v>12014288</v>
      </c>
      <c r="AD141" s="3">
        <f t="shared" si="10"/>
        <v>38025493.000000045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33269273.000000041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77</v>
      </c>
      <c r="C142" s="7"/>
      <c r="D142" s="2" t="e">
        <f t="shared" si="12"/>
        <v>#N/A</v>
      </c>
      <c r="E142" s="2" t="e">
        <f t="shared" si="22"/>
        <v>#N/A</v>
      </c>
      <c r="F142" s="2">
        <v>955856.9571428895</v>
      </c>
      <c r="G142" s="2">
        <f t="shared" si="26"/>
        <v>446135.85714285716</v>
      </c>
      <c r="H142" s="2">
        <f t="shared" si="31"/>
        <v>49652612.000000075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837168.99999999872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957164.60443347692</v>
      </c>
      <c r="Q142" s="2">
        <f t="shared" si="34"/>
        <v>450000</v>
      </c>
      <c r="R142" s="2">
        <f t="shared" si="32"/>
        <v>50489781</v>
      </c>
      <c r="S142" s="2">
        <f t="shared" si="17"/>
        <v>446135.85714285821</v>
      </c>
      <c r="T142" s="2">
        <f t="shared" si="18"/>
        <v>3864.1428571428405</v>
      </c>
      <c r="U142" s="2">
        <f t="shared" si="19"/>
        <v>450000</v>
      </c>
      <c r="V142" s="2">
        <f t="shared" si="33"/>
        <v>12294006</v>
      </c>
      <c r="W142" s="2">
        <f t="shared" si="20"/>
        <v>279718</v>
      </c>
      <c r="X142" s="2">
        <f t="shared" si="6"/>
        <v>170282</v>
      </c>
      <c r="Y142" s="2">
        <f t="shared" si="29"/>
        <v>38195775.000000045</v>
      </c>
      <c r="Z142" s="2" t="str">
        <f t="shared" si="8"/>
        <v>HERE</v>
      </c>
      <c r="AA142" s="2">
        <f>IF(Z142="HERE",Y142,AA141+Graph!$G$1*1000)</f>
        <v>38195775.000000045</v>
      </c>
      <c r="AB142" s="2">
        <f t="shared" si="21"/>
        <v>170282</v>
      </c>
      <c r="AC142" s="2">
        <f t="shared" si="30"/>
        <v>12294006</v>
      </c>
      <c r="AD142" s="3">
        <f t="shared" si="10"/>
        <v>38195775.000000045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33482677.050000042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78</v>
      </c>
      <c r="C143" s="7"/>
      <c r="D143" s="2" t="e">
        <f t="shared" si="12"/>
        <v>#N/A</v>
      </c>
      <c r="E143" s="2" t="e">
        <f t="shared" si="22"/>
        <v>#N/A</v>
      </c>
      <c r="F143" s="2">
        <v>962178.61097824574</v>
      </c>
      <c r="G143" s="2">
        <f t="shared" si="26"/>
        <v>446135.85714285716</v>
      </c>
      <c r="H143" s="2">
        <f t="shared" si="31"/>
        <v>50098747.857142933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841033.14285714156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963464.25460940599</v>
      </c>
      <c r="Q143" s="2">
        <f t="shared" si="34"/>
        <v>450000</v>
      </c>
      <c r="R143" s="2">
        <f t="shared" si="32"/>
        <v>50939781</v>
      </c>
      <c r="S143" s="2">
        <f t="shared" si="17"/>
        <v>446135.85714285821</v>
      </c>
      <c r="T143" s="2">
        <f t="shared" si="18"/>
        <v>3864.1428571428405</v>
      </c>
      <c r="U143" s="2">
        <f t="shared" si="19"/>
        <v>450000</v>
      </c>
      <c r="V143" s="2">
        <f t="shared" si="33"/>
        <v>12646486</v>
      </c>
      <c r="W143" s="2">
        <f t="shared" si="20"/>
        <v>352480</v>
      </c>
      <c r="X143" s="2">
        <f t="shared" si="6"/>
        <v>97520</v>
      </c>
      <c r="Y143" s="2">
        <f t="shared" si="29"/>
        <v>38293295.000000045</v>
      </c>
      <c r="Z143" s="2" t="str">
        <f t="shared" si="8"/>
        <v>HERE</v>
      </c>
      <c r="AA143" s="2">
        <f>IF(Z143="HERE",Y143,AA142+Graph!$G$1*1000)</f>
        <v>38293295.000000045</v>
      </c>
      <c r="AB143" s="2">
        <f t="shared" si="21"/>
        <v>97520</v>
      </c>
      <c r="AC143" s="2">
        <f t="shared" si="30"/>
        <v>12646486</v>
      </c>
      <c r="AD143" s="3">
        <f t="shared" si="10"/>
        <v>38293295.000000045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33714212.45000004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79</v>
      </c>
      <c r="C144" s="7"/>
      <c r="D144" s="2" t="e">
        <f t="shared" si="12"/>
        <v>#N/A</v>
      </c>
      <c r="E144" s="2" t="e">
        <f t="shared" si="22"/>
        <v>#N/A</v>
      </c>
      <c r="F144" s="2">
        <v>968500.26481354237</v>
      </c>
      <c r="G144" s="2">
        <f t="shared" si="26"/>
        <v>446135.85714285716</v>
      </c>
      <c r="H144" s="2">
        <f t="shared" si="31"/>
        <v>50544883.714285791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844897.2857142844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969763.90478533506</v>
      </c>
      <c r="Q144" s="2">
        <f t="shared" si="34"/>
        <v>450000</v>
      </c>
      <c r="R144" s="2">
        <f t="shared" si="32"/>
        <v>51389781</v>
      </c>
      <c r="S144" s="2">
        <f t="shared" si="17"/>
        <v>446135.85714285821</v>
      </c>
      <c r="T144" s="2">
        <f t="shared" si="18"/>
        <v>3864.1428571428405</v>
      </c>
      <c r="U144" s="2">
        <f t="shared" si="19"/>
        <v>450000</v>
      </c>
      <c r="V144" s="2">
        <f t="shared" si="33"/>
        <v>13058298</v>
      </c>
      <c r="W144" s="2">
        <f t="shared" si="20"/>
        <v>411812</v>
      </c>
      <c r="X144" s="2">
        <f t="shared" si="6"/>
        <v>38188</v>
      </c>
      <c r="Y144" s="2">
        <f t="shared" si="29"/>
        <v>38331483.000000045</v>
      </c>
      <c r="Z144" s="2" t="str">
        <f t="shared" si="8"/>
        <v>HERE</v>
      </c>
      <c r="AA144" s="2">
        <f>IF(Z144="HERE",Y144,AA143+Graph!$G$1*1000)</f>
        <v>38331483.000000045</v>
      </c>
      <c r="AB144" s="2">
        <f t="shared" si="21"/>
        <v>38188</v>
      </c>
      <c r="AC144" s="2">
        <f t="shared" si="30"/>
        <v>13058298</v>
      </c>
      <c r="AD144" s="3">
        <f t="shared" si="10"/>
        <v>38331483.000000045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33827523.900000043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80</v>
      </c>
      <c r="C145" s="7"/>
      <c r="D145" s="2" t="e">
        <f t="shared" si="12"/>
        <v>#N/A</v>
      </c>
      <c r="E145" s="2" t="e">
        <f t="shared" si="22"/>
        <v>#N/A</v>
      </c>
      <c r="F145" s="2">
        <v>974821.9186488986</v>
      </c>
      <c r="G145" s="2">
        <f t="shared" si="26"/>
        <v>446135.85714285716</v>
      </c>
      <c r="H145" s="2">
        <f t="shared" si="31"/>
        <v>50991019.571428649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848761.42857142724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976063.55496126413</v>
      </c>
      <c r="Q145" s="2">
        <f t="shared" si="34"/>
        <v>450000</v>
      </c>
      <c r="R145" s="2">
        <f t="shared" si="32"/>
        <v>51839781</v>
      </c>
      <c r="S145" s="2">
        <f t="shared" si="17"/>
        <v>446135.85714285821</v>
      </c>
      <c r="T145" s="2">
        <f t="shared" si="18"/>
        <v>3864.1428571428405</v>
      </c>
      <c r="U145" s="2">
        <f t="shared" si="19"/>
        <v>450000</v>
      </c>
      <c r="V145" s="2">
        <f t="shared" si="33"/>
        <v>13509108</v>
      </c>
      <c r="W145" s="2">
        <f t="shared" si="20"/>
        <v>450810</v>
      </c>
      <c r="X145" s="2">
        <f t="shared" si="6"/>
        <v>-810</v>
      </c>
      <c r="Y145" s="2">
        <f t="shared" si="29"/>
        <v>38330673.000000045</v>
      </c>
      <c r="Z145" s="2" t="str">
        <f t="shared" si="8"/>
        <v>HERE</v>
      </c>
      <c r="AA145" s="2">
        <f>IF(Z145="HERE",Y145,AA144+Graph!$G$1*1000)</f>
        <v>38330673.000000045</v>
      </c>
      <c r="AB145" s="2">
        <f t="shared" si="21"/>
        <v>-810</v>
      </c>
      <c r="AC145" s="2">
        <f t="shared" si="30"/>
        <v>13509108</v>
      </c>
      <c r="AD145" s="3">
        <f t="shared" si="10"/>
        <v>38330673.000000045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33923542.100000039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81</v>
      </c>
      <c r="C146" s="7"/>
      <c r="D146" s="2" t="e">
        <f t="shared" si="12"/>
        <v>#N/A</v>
      </c>
      <c r="E146" s="2" t="e">
        <f t="shared" si="22"/>
        <v>#N/A</v>
      </c>
      <c r="F146" s="2">
        <v>981143.57248419523</v>
      </c>
      <c r="G146" s="2">
        <f t="shared" si="26"/>
        <v>446135.85714285716</v>
      </c>
      <c r="H146" s="2">
        <f t="shared" si="31"/>
        <v>51437155.428571507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852625.57142857008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982363.2051371932</v>
      </c>
      <c r="Q146" s="2">
        <f t="shared" si="34"/>
        <v>450000</v>
      </c>
      <c r="R146" s="2">
        <f t="shared" si="32"/>
        <v>52289781</v>
      </c>
      <c r="S146" s="2">
        <f t="shared" si="17"/>
        <v>446135.85714285821</v>
      </c>
      <c r="T146" s="2">
        <f t="shared" si="18"/>
        <v>3864.1428571428405</v>
      </c>
      <c r="U146" s="2">
        <f t="shared" si="19"/>
        <v>450000</v>
      </c>
      <c r="V146" s="2">
        <f t="shared" si="33"/>
        <v>14012224</v>
      </c>
      <c r="W146" s="2">
        <f t="shared" si="20"/>
        <v>503116</v>
      </c>
      <c r="X146" s="2">
        <f t="shared" si="6"/>
        <v>-53116</v>
      </c>
      <c r="Y146" s="2">
        <f t="shared" si="29"/>
        <v>38277557.000000045</v>
      </c>
      <c r="Z146" s="2" t="str">
        <f t="shared" si="8"/>
        <v>HERE</v>
      </c>
      <c r="AA146" s="2">
        <f>IF(Z146="HERE",Y146,AA145+Graph!$G$1*1000)</f>
        <v>38277557.000000045</v>
      </c>
      <c r="AB146" s="2">
        <f t="shared" si="21"/>
        <v>-53116</v>
      </c>
      <c r="AC146" s="2">
        <f t="shared" si="30"/>
        <v>14012224</v>
      </c>
      <c r="AD146" s="3">
        <f t="shared" si="10"/>
        <v>38277557.000000045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33980165.350000039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82</v>
      </c>
      <c r="C147" s="7"/>
      <c r="D147" s="2" t="e">
        <f t="shared" si="12"/>
        <v>#N/A</v>
      </c>
      <c r="E147" s="2" t="e">
        <f t="shared" si="22"/>
        <v>#N/A</v>
      </c>
      <c r="F147" s="2">
        <v>987465.22631955147</v>
      </c>
      <c r="G147" s="2">
        <f t="shared" si="26"/>
        <v>446135.85714285716</v>
      </c>
      <c r="H147" s="2">
        <f t="shared" si="31"/>
        <v>51883291.285714366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856489.71428571292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988662.85531312227</v>
      </c>
      <c r="Q147" s="2">
        <f t="shared" si="34"/>
        <v>450000</v>
      </c>
      <c r="R147" s="2">
        <f t="shared" si="32"/>
        <v>52739781</v>
      </c>
      <c r="S147" s="2">
        <f t="shared" si="17"/>
        <v>446135.85714285821</v>
      </c>
      <c r="T147" s="2">
        <f t="shared" si="18"/>
        <v>3864.1428571428405</v>
      </c>
      <c r="U147" s="2">
        <f t="shared" si="19"/>
        <v>450000</v>
      </c>
      <c r="V147" s="2">
        <f t="shared" si="33"/>
        <v>14556827</v>
      </c>
      <c r="W147" s="2">
        <f t="shared" si="20"/>
        <v>544603</v>
      </c>
      <c r="X147" s="2">
        <f t="shared" si="6"/>
        <v>-94603</v>
      </c>
      <c r="Y147" s="2">
        <f t="shared" si="29"/>
        <v>38182954.000000045</v>
      </c>
      <c r="Z147" s="2" t="str">
        <f t="shared" si="8"/>
        <v>HERE</v>
      </c>
      <c r="AA147" s="2">
        <f>IF(Z147="HERE",Y147,AA146+Graph!$G$1*1000)</f>
        <v>38182954.000000045</v>
      </c>
      <c r="AB147" s="2">
        <f t="shared" si="21"/>
        <v>-94603</v>
      </c>
      <c r="AC147" s="2">
        <f t="shared" si="30"/>
        <v>14556827</v>
      </c>
      <c r="AD147" s="3">
        <f t="shared" si="10"/>
        <v>38182954.000000045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33978654.550000042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83</v>
      </c>
      <c r="C148" s="7"/>
      <c r="D148" s="2" t="e">
        <f t="shared" si="12"/>
        <v>#N/A</v>
      </c>
      <c r="E148" s="2" t="e">
        <f t="shared" si="22"/>
        <v>#N/A</v>
      </c>
      <c r="F148" s="2">
        <v>993786.8801548481</v>
      </c>
      <c r="G148" s="2">
        <f t="shared" si="26"/>
        <v>446135.85714285716</v>
      </c>
      <c r="H148" s="2">
        <f t="shared" si="31"/>
        <v>52329427.142857224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860353.85714285576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994962.50548905134</v>
      </c>
      <c r="Q148" s="2">
        <f t="shared" si="34"/>
        <v>450000</v>
      </c>
      <c r="R148" s="2">
        <f t="shared" si="32"/>
        <v>53189781</v>
      </c>
      <c r="S148" s="2">
        <f t="shared" si="17"/>
        <v>446135.85714285821</v>
      </c>
      <c r="T148" s="2">
        <f t="shared" si="18"/>
        <v>3864.1428571428405</v>
      </c>
      <c r="U148" s="2">
        <f t="shared" si="19"/>
        <v>450000</v>
      </c>
      <c r="V148" s="2">
        <f t="shared" si="33"/>
        <v>15062189</v>
      </c>
      <c r="W148" s="2">
        <f t="shared" si="20"/>
        <v>505362</v>
      </c>
      <c r="X148" s="2">
        <f t="shared" si="6"/>
        <v>-55362</v>
      </c>
      <c r="Y148" s="2">
        <f t="shared" si="29"/>
        <v>38127592.000000045</v>
      </c>
      <c r="Z148" s="2" t="str">
        <f t="shared" si="8"/>
        <v>HERE</v>
      </c>
      <c r="AA148" s="2">
        <f>IF(Z148="HERE",Y148,AA147+Graph!$G$1*1000)</f>
        <v>38127592.000000045</v>
      </c>
      <c r="AB148" s="2">
        <f t="shared" si="21"/>
        <v>-55362</v>
      </c>
      <c r="AC148" s="2">
        <f t="shared" si="30"/>
        <v>15062189</v>
      </c>
      <c r="AD148" s="3">
        <f t="shared" si="10"/>
        <v>38127592.000000045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33965480.050000042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84</v>
      </c>
      <c r="C149" s="7"/>
      <c r="D149" s="2" t="e">
        <f t="shared" si="12"/>
        <v>#N/A</v>
      </c>
      <c r="E149" s="2" t="e">
        <f t="shared" si="22"/>
        <v>#N/A</v>
      </c>
      <c r="F149" s="2">
        <v>1000108.5339902043</v>
      </c>
      <c r="G149" s="2">
        <f t="shared" si="26"/>
        <v>446135.85714285716</v>
      </c>
      <c r="H149" s="2">
        <f t="shared" si="31"/>
        <v>52775563.000000082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864217.9999999986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1001262.1556649804</v>
      </c>
      <c r="Q149" s="2">
        <f t="shared" si="34"/>
        <v>450000</v>
      </c>
      <c r="R149" s="2">
        <f t="shared" si="32"/>
        <v>53639781</v>
      </c>
      <c r="S149" s="2">
        <f t="shared" si="17"/>
        <v>446135.85714285821</v>
      </c>
      <c r="T149" s="2">
        <f t="shared" si="18"/>
        <v>3864.1428571428405</v>
      </c>
      <c r="U149" s="2">
        <f t="shared" si="19"/>
        <v>450000</v>
      </c>
      <c r="V149" s="2">
        <f t="shared" si="33"/>
        <v>15300151</v>
      </c>
      <c r="W149" s="2">
        <f t="shared" si="20"/>
        <v>237962</v>
      </c>
      <c r="X149" s="2">
        <f t="shared" si="6"/>
        <v>212038</v>
      </c>
      <c r="Y149" s="2">
        <f t="shared" si="29"/>
        <v>38339630.000000045</v>
      </c>
      <c r="Z149" s="2" t="str">
        <f t="shared" si="8"/>
        <v>HERE</v>
      </c>
      <c r="AA149" s="2">
        <f>IF(Z149="HERE",Y149,AA148+Graph!$G$1*1000)</f>
        <v>38339630.000000045</v>
      </c>
      <c r="AB149" s="2">
        <f t="shared" si="21"/>
        <v>212038</v>
      </c>
      <c r="AC149" s="2">
        <f t="shared" si="30"/>
        <v>15300151</v>
      </c>
      <c r="AD149" s="3">
        <f t="shared" si="10"/>
        <v>38339630.000000045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34183268.400000043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85</v>
      </c>
      <c r="C150" s="7"/>
      <c r="D150" s="2" t="e">
        <f t="shared" si="12"/>
        <v>#N/A</v>
      </c>
      <c r="E150" s="2" t="e">
        <f t="shared" si="22"/>
        <v>#N/A</v>
      </c>
      <c r="F150" s="2">
        <v>1006430.187825501</v>
      </c>
      <c r="G150" s="2">
        <f t="shared" si="26"/>
        <v>446135.85714285716</v>
      </c>
      <c r="H150" s="2">
        <f t="shared" si="31"/>
        <v>53221698.85714294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868082.14285714144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1007561.8058409095</v>
      </c>
      <c r="Q150" s="2">
        <f t="shared" si="34"/>
        <v>450000</v>
      </c>
      <c r="R150" s="2">
        <f t="shared" si="32"/>
        <v>54089781</v>
      </c>
      <c r="S150" s="2">
        <f t="shared" si="17"/>
        <v>446135.85714285821</v>
      </c>
      <c r="T150" s="2">
        <f t="shared" si="18"/>
        <v>3864.1428571428405</v>
      </c>
      <c r="U150" s="2">
        <f t="shared" si="19"/>
        <v>450000</v>
      </c>
      <c r="V150" s="2">
        <f t="shared" si="33"/>
        <v>15746286.857142856</v>
      </c>
      <c r="W150" s="2">
        <f t="shared" si="20"/>
        <v>446135.85714285634</v>
      </c>
      <c r="X150" s="2">
        <f t="shared" si="6"/>
        <v>3864.1428571436554</v>
      </c>
      <c r="Y150" s="2">
        <f t="shared" si="29"/>
        <v>38343494.142857186</v>
      </c>
      <c r="Z150" s="2" t="str">
        <f t="shared" si="8"/>
        <v>HERE</v>
      </c>
      <c r="AA150" s="2">
        <f>IF(Z150="HERE",Y150,AA149+Graph!$G$1*1000)</f>
        <v>38343494.142857186</v>
      </c>
      <c r="AB150" s="2">
        <f t="shared" si="21"/>
        <v>3864.1428571417928</v>
      </c>
      <c r="AC150" s="2">
        <f t="shared" si="30"/>
        <v>15746286.857142856</v>
      </c>
      <c r="AD150" s="3">
        <f t="shared" si="10"/>
        <v>38343494.142857186</v>
      </c>
      <c r="AE150" s="2">
        <f>IF(AE148&gt;=52800000,52800000,IF(AB129=Graph!G$1*1000,AE149+Graph!G$1*1000,AC150))</f>
        <v>15746286.857142856</v>
      </c>
      <c r="AF150" s="3">
        <f t="shared" si="11"/>
        <v>15746286.857142856</v>
      </c>
      <c r="AG150" s="3">
        <f t="shared" si="27"/>
        <v>34350436.70000004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86</v>
      </c>
      <c r="C151" s="7"/>
      <c r="D151" s="2" t="e">
        <f t="shared" si="12"/>
        <v>#N/A</v>
      </c>
      <c r="E151" s="2" t="e">
        <f t="shared" si="22"/>
        <v>#N/A</v>
      </c>
      <c r="F151" s="2">
        <v>1012751.8416608572</v>
      </c>
      <c r="G151" s="2">
        <f t="shared" si="26"/>
        <v>446135.85714285716</v>
      </c>
      <c r="H151" s="2">
        <f t="shared" si="31"/>
        <v>53667834.714285798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871946.28571428428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1013861.4560168386</v>
      </c>
      <c r="Q151" s="2">
        <f t="shared" si="34"/>
        <v>450000</v>
      </c>
      <c r="R151" s="2">
        <f t="shared" si="32"/>
        <v>54539781</v>
      </c>
      <c r="S151" s="2">
        <f t="shared" si="17"/>
        <v>446135.85714285821</v>
      </c>
      <c r="T151" s="2">
        <f t="shared" si="18"/>
        <v>3864.1428571428405</v>
      </c>
      <c r="U151" s="2">
        <f t="shared" si="19"/>
        <v>450000</v>
      </c>
      <c r="V151" s="2">
        <f t="shared" si="33"/>
        <v>16192422.714285713</v>
      </c>
      <c r="W151" s="2">
        <f t="shared" si="20"/>
        <v>446135.85714285634</v>
      </c>
      <c r="X151" s="2">
        <f t="shared" si="6"/>
        <v>3864.1428571436554</v>
      </c>
      <c r="Y151" s="2">
        <f t="shared" si="29"/>
        <v>38347358.285714328</v>
      </c>
      <c r="Z151" s="2" t="str">
        <f t="shared" si="8"/>
        <v>HERE</v>
      </c>
      <c r="AA151" s="2">
        <f>IF(Z151="HERE",Y151,AA150+Graph!$G$1*1000)</f>
        <v>38347358.285714328</v>
      </c>
      <c r="AB151" s="2">
        <f t="shared" si="21"/>
        <v>3864.1428571417928</v>
      </c>
      <c r="AC151" s="2">
        <f t="shared" si="30"/>
        <v>16192422.714285713</v>
      </c>
      <c r="AD151" s="3">
        <f t="shared" si="10"/>
        <v>38347358.285714328</v>
      </c>
      <c r="AE151" s="2">
        <f>IF(AE149&gt;=52800000,52800000,IF(AB130=Graph!G$1*1000,AE150+Graph!G$1*1000,AC151))</f>
        <v>16192422.714285713</v>
      </c>
      <c r="AF151" s="3">
        <f t="shared" si="11"/>
        <v>16192422.714285713</v>
      </c>
      <c r="AG151" s="3">
        <f t="shared" si="27"/>
        <v>34491073.95000004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87</v>
      </c>
      <c r="C152" s="7"/>
      <c r="D152" s="2" t="e">
        <f t="shared" si="12"/>
        <v>#N/A</v>
      </c>
      <c r="E152" s="2" t="e">
        <f t="shared" si="22"/>
        <v>#N/A</v>
      </c>
      <c r="F152" s="2">
        <v>1019073.4954961538</v>
      </c>
      <c r="G152" s="2">
        <f t="shared" si="26"/>
        <v>446135.85714285716</v>
      </c>
      <c r="H152" s="2">
        <f t="shared" si="31"/>
        <v>54113970.571428657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875810.42857142712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1020161.1061927676</v>
      </c>
      <c r="Q152" s="2">
        <f t="shared" si="34"/>
        <v>450000</v>
      </c>
      <c r="R152" s="2">
        <f t="shared" si="32"/>
        <v>54989781</v>
      </c>
      <c r="S152" s="2">
        <f t="shared" si="17"/>
        <v>446135.85714285821</v>
      </c>
      <c r="T152" s="2">
        <f t="shared" si="18"/>
        <v>3864.1428571428405</v>
      </c>
      <c r="U152" s="2">
        <f t="shared" si="19"/>
        <v>450000</v>
      </c>
      <c r="V152" s="2">
        <f t="shared" si="33"/>
        <v>16638558.571428569</v>
      </c>
      <c r="W152" s="2">
        <f t="shared" si="20"/>
        <v>446135.85714285634</v>
      </c>
      <c r="X152" s="2">
        <f t="shared" si="6"/>
        <v>3864.1428571436554</v>
      </c>
      <c r="Y152" s="2">
        <f t="shared" si="29"/>
        <v>38351222.42857147</v>
      </c>
      <c r="Z152" s="2" t="str">
        <f t="shared" si="8"/>
        <v>HERE</v>
      </c>
      <c r="AA152" s="2">
        <f>IF(Z152="HERE",Y152,AA151+Graph!$G$1*1000)</f>
        <v>38351222.42857147</v>
      </c>
      <c r="AB152" s="2">
        <f t="shared" si="21"/>
        <v>3864.1428571417928</v>
      </c>
      <c r="AC152" s="2">
        <f t="shared" si="30"/>
        <v>16638558.571428569</v>
      </c>
      <c r="AD152" s="3">
        <f t="shared" si="10"/>
        <v>38351222.42857147</v>
      </c>
      <c r="AE152" s="2">
        <f>IF(AE150&gt;=52800000,52800000,IF(AB131=Graph!G$1*1000,AE151+Graph!G$1*1000,AC152))</f>
        <v>16638558.571428569</v>
      </c>
      <c r="AF152" s="3">
        <f t="shared" si="11"/>
        <v>16638558.571428569</v>
      </c>
      <c r="AG152" s="3">
        <f t="shared" si="27"/>
        <v>34655683.750000045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88</v>
      </c>
      <c r="C153" s="7"/>
      <c r="D153" s="2" t="e">
        <f t="shared" si="12"/>
        <v>#N/A</v>
      </c>
      <c r="E153" s="2" t="e">
        <f t="shared" si="22"/>
        <v>#N/A</v>
      </c>
      <c r="F153" s="2">
        <v>1025395.1493315101</v>
      </c>
      <c r="G153" s="2">
        <f t="shared" si="26"/>
        <v>446135.85714285716</v>
      </c>
      <c r="H153" s="2">
        <f t="shared" si="31"/>
        <v>54560106.428571515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879674.57142856997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1026460.7563686967</v>
      </c>
      <c r="Q153" s="2">
        <f t="shared" si="34"/>
        <v>450000</v>
      </c>
      <c r="R153" s="2">
        <f t="shared" si="32"/>
        <v>55439781</v>
      </c>
      <c r="S153" s="2">
        <f t="shared" si="17"/>
        <v>446135.85714285821</v>
      </c>
      <c r="T153" s="2">
        <f t="shared" si="18"/>
        <v>3864.1428571428405</v>
      </c>
      <c r="U153" s="2">
        <f t="shared" si="19"/>
        <v>450000</v>
      </c>
      <c r="V153" s="2">
        <f t="shared" si="33"/>
        <v>17084694.428571425</v>
      </c>
      <c r="W153" s="2">
        <f t="shared" si="20"/>
        <v>446135.85714285634</v>
      </c>
      <c r="X153" s="2">
        <f t="shared" si="6"/>
        <v>3864.1428571436554</v>
      </c>
      <c r="Y153" s="2">
        <f t="shared" si="29"/>
        <v>38355086.571428612</v>
      </c>
      <c r="Z153" s="2" t="str">
        <f t="shared" si="8"/>
        <v>HERE</v>
      </c>
      <c r="AA153" s="2">
        <f>IF(Z153="HERE",Y153,AA152+Graph!$G$1*1000)</f>
        <v>38355086.571428612</v>
      </c>
      <c r="AB153" s="2">
        <f t="shared" si="21"/>
        <v>3864.1428571417928</v>
      </c>
      <c r="AC153" s="2">
        <f t="shared" si="30"/>
        <v>17084694.428571425</v>
      </c>
      <c r="AD153" s="3">
        <f t="shared" si="10"/>
        <v>38355086.571428612</v>
      </c>
      <c r="AE153" s="2">
        <f>IF(AE151&gt;=52800000,52800000,IF(AB132=Graph!G$1*1000,AE152+Graph!G$1*1000,AC153))</f>
        <v>17084694.428571425</v>
      </c>
      <c r="AF153" s="3">
        <f t="shared" si="11"/>
        <v>17084694.428571425</v>
      </c>
      <c r="AG153" s="3">
        <f t="shared" si="27"/>
        <v>34683296.500000045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89</v>
      </c>
      <c r="C154" s="7"/>
      <c r="D154" s="2" t="e">
        <f t="shared" si="12"/>
        <v>#N/A</v>
      </c>
      <c r="E154" s="2" t="e">
        <f t="shared" si="22"/>
        <v>#N/A</v>
      </c>
      <c r="F154" s="2">
        <v>1031716.8031668067</v>
      </c>
      <c r="G154" s="2">
        <f t="shared" si="26"/>
        <v>446135.85714285716</v>
      </c>
      <c r="H154" s="2">
        <f t="shared" si="31"/>
        <v>55006242.285714373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883538.71428571281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1032760.4065446854</v>
      </c>
      <c r="Q154" s="2">
        <f t="shared" si="34"/>
        <v>450000</v>
      </c>
      <c r="R154" s="2">
        <f t="shared" si="32"/>
        <v>55889781</v>
      </c>
      <c r="S154" s="2">
        <f t="shared" si="17"/>
        <v>446135.85714285821</v>
      </c>
      <c r="T154" s="2">
        <f t="shared" si="18"/>
        <v>3864.1428571428405</v>
      </c>
      <c r="U154" s="2">
        <f t="shared" si="19"/>
        <v>450000</v>
      </c>
      <c r="V154" s="2">
        <f t="shared" si="33"/>
        <v>17530830.285714284</v>
      </c>
      <c r="W154" s="2">
        <f t="shared" si="20"/>
        <v>446135.85714285821</v>
      </c>
      <c r="X154" s="2">
        <f t="shared" si="6"/>
        <v>3864.1428571417928</v>
      </c>
      <c r="Y154" s="2">
        <f t="shared" si="29"/>
        <v>38358950.714285754</v>
      </c>
      <c r="Z154" s="2" t="str">
        <f t="shared" si="8"/>
        <v>HERE</v>
      </c>
      <c r="AA154" s="2">
        <f>IF(Z154="HERE",Y154,AA153+Graph!$G$1*1000)</f>
        <v>38358950.714285754</v>
      </c>
      <c r="AB154" s="2">
        <f t="shared" si="21"/>
        <v>3864.1428571417928</v>
      </c>
      <c r="AC154" s="2">
        <f t="shared" si="30"/>
        <v>17530830.285714284</v>
      </c>
      <c r="AD154" s="3">
        <f t="shared" si="10"/>
        <v>38358950.714285754</v>
      </c>
      <c r="AE154" s="2">
        <f>IF(AE152&gt;=52800000,52800000,IF(AB133=Graph!G$1*1000,AE153+Graph!G$1*1000,AC154))</f>
        <v>17530830.285714284</v>
      </c>
      <c r="AF154" s="3">
        <f t="shared" si="11"/>
        <v>17530830.285714284</v>
      </c>
      <c r="AG154" s="3">
        <f t="shared" si="27"/>
        <v>34673703.900000043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90</v>
      </c>
      <c r="C155" s="7"/>
      <c r="D155" s="2" t="e">
        <f t="shared" si="12"/>
        <v>#N/A</v>
      </c>
      <c r="E155" s="2" t="e">
        <f t="shared" si="22"/>
        <v>#N/A</v>
      </c>
      <c r="F155" s="2">
        <v>1038038.4570021629</v>
      </c>
      <c r="G155" s="2">
        <f t="shared" si="26"/>
        <v>446135.85714285716</v>
      </c>
      <c r="H155" s="2">
        <f t="shared" si="31"/>
        <v>55452378.142857231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887402.85714285565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1039060.0567206144</v>
      </c>
      <c r="Q155" s="2">
        <f t="shared" si="34"/>
        <v>450000</v>
      </c>
      <c r="R155" s="2">
        <f t="shared" si="32"/>
        <v>56339781</v>
      </c>
      <c r="S155" s="2">
        <f t="shared" si="17"/>
        <v>446135.85714285821</v>
      </c>
      <c r="T155" s="2">
        <f t="shared" si="18"/>
        <v>3864.1428571428405</v>
      </c>
      <c r="U155" s="2">
        <f t="shared" si="19"/>
        <v>450000</v>
      </c>
      <c r="V155" s="2">
        <f t="shared" si="33"/>
        <v>17976966.142857142</v>
      </c>
      <c r="W155" s="2">
        <f t="shared" si="20"/>
        <v>446135.85714285821</v>
      </c>
      <c r="X155" s="2">
        <f t="shared" si="6"/>
        <v>3864.1428571417928</v>
      </c>
      <c r="Y155" s="2">
        <f t="shared" si="29"/>
        <v>38362814.857142895</v>
      </c>
      <c r="Z155" s="2" t="str">
        <f t="shared" si="8"/>
        <v>HERE</v>
      </c>
      <c r="AA155" s="2">
        <f>IF(Z155="HERE",Y155,AA154+Graph!$G$1*1000)</f>
        <v>38362814.857142895</v>
      </c>
      <c r="AB155" s="2">
        <f t="shared" si="21"/>
        <v>3864.1428571417928</v>
      </c>
      <c r="AC155" s="2">
        <f t="shared" si="30"/>
        <v>17976966.142857142</v>
      </c>
      <c r="AD155" s="3">
        <f t="shared" si="10"/>
        <v>38362814.857142895</v>
      </c>
      <c r="AE155" s="2">
        <f>IF(AE153&gt;=52800000,52800000,IF(AB134=Graph!G$1*1000,AE154+Graph!G$1*1000,AC155))</f>
        <v>17976966.142857142</v>
      </c>
      <c r="AF155" s="3">
        <f t="shared" si="11"/>
        <v>17976966.142857142</v>
      </c>
      <c r="AG155" s="3">
        <f t="shared" si="27"/>
        <v>34570073.250000045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91</v>
      </c>
      <c r="C156" s="7"/>
      <c r="D156" s="2" t="e">
        <f t="shared" si="12"/>
        <v>#N/A</v>
      </c>
      <c r="E156" s="2" t="e">
        <f t="shared" si="22"/>
        <v>#N/A</v>
      </c>
      <c r="F156" s="2">
        <v>1044360.1108374596</v>
      </c>
      <c r="G156" s="2">
        <f t="shared" si="26"/>
        <v>446135.85714285716</v>
      </c>
      <c r="H156" s="2">
        <f t="shared" si="31"/>
        <v>55898514.000000089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891266.99999999849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1045359.7068965435</v>
      </c>
      <c r="Q156" s="2">
        <f t="shared" si="34"/>
        <v>450000</v>
      </c>
      <c r="R156" s="2">
        <f t="shared" si="32"/>
        <v>56789781</v>
      </c>
      <c r="S156" s="2">
        <f t="shared" si="17"/>
        <v>446135.85714285821</v>
      </c>
      <c r="T156" s="2">
        <f t="shared" si="18"/>
        <v>3864.1428571428405</v>
      </c>
      <c r="U156" s="2">
        <f t="shared" si="19"/>
        <v>450000</v>
      </c>
      <c r="V156" s="2">
        <f t="shared" si="33"/>
        <v>18423102</v>
      </c>
      <c r="W156" s="2">
        <f t="shared" si="20"/>
        <v>446135.85714285821</v>
      </c>
      <c r="X156" s="2">
        <f t="shared" si="6"/>
        <v>3864.1428571417928</v>
      </c>
      <c r="Y156" s="2">
        <f t="shared" si="29"/>
        <v>38366679.000000037</v>
      </c>
      <c r="Z156" s="2" t="str">
        <f t="shared" si="8"/>
        <v>HERE</v>
      </c>
      <c r="AA156" s="2">
        <f>IF(Z156="HERE",Y156,AA155+Graph!$G$1*1000)</f>
        <v>38366679.000000037</v>
      </c>
      <c r="AB156" s="2">
        <f t="shared" si="21"/>
        <v>3864.1428571417928</v>
      </c>
      <c r="AC156" s="2">
        <f t="shared" si="30"/>
        <v>18423102</v>
      </c>
      <c r="AD156" s="3">
        <f t="shared" si="10"/>
        <v>38366679.000000037</v>
      </c>
      <c r="AE156" s="2">
        <f>IF(AE154&gt;=52800000,52800000,IF(AB135=Graph!G$1*1000,AE155+Graph!G$1*1000,AC156))</f>
        <v>18423102</v>
      </c>
      <c r="AF156" s="3">
        <f t="shared" si="11"/>
        <v>18423102</v>
      </c>
      <c r="AG156" s="3">
        <f t="shared" si="27"/>
        <v>34703890.95000004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92</v>
      </c>
      <c r="C157" s="7"/>
      <c r="D157" s="2" t="e">
        <f t="shared" si="12"/>
        <v>#N/A</v>
      </c>
      <c r="E157" s="2" t="e">
        <f t="shared" si="22"/>
        <v>#N/A</v>
      </c>
      <c r="F157" s="2">
        <v>1050681.7646728158</v>
      </c>
      <c r="G157" s="2">
        <f t="shared" si="26"/>
        <v>446135.85714285716</v>
      </c>
      <c r="H157" s="2">
        <f t="shared" si="31"/>
        <v>56344649.857142948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895131.14285714133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1051659.3570724726</v>
      </c>
      <c r="Q157" s="2">
        <f t="shared" si="34"/>
        <v>450000</v>
      </c>
      <c r="R157" s="2">
        <f t="shared" si="32"/>
        <v>57239781</v>
      </c>
      <c r="S157" s="2">
        <f t="shared" si="17"/>
        <v>446135.85714285821</v>
      </c>
      <c r="T157" s="2">
        <f t="shared" si="18"/>
        <v>3864.1428571428405</v>
      </c>
      <c r="U157" s="2">
        <f t="shared" si="19"/>
        <v>450000</v>
      </c>
      <c r="V157" s="2">
        <f t="shared" si="33"/>
        <v>18869237.857142858</v>
      </c>
      <c r="W157" s="2">
        <f t="shared" si="20"/>
        <v>446135.85714285821</v>
      </c>
      <c r="X157" s="2">
        <f t="shared" si="6"/>
        <v>3864.1428571417928</v>
      </c>
      <c r="Y157" s="2">
        <f t="shared" si="29"/>
        <v>38370543.142857179</v>
      </c>
      <c r="Z157" s="2" t="str">
        <f t="shared" si="8"/>
        <v>HERE</v>
      </c>
      <c r="AA157" s="2">
        <f>IF(Z157="HERE",Y157,AA156+Graph!$G$1*1000)</f>
        <v>38370543.142857179</v>
      </c>
      <c r="AB157" s="2">
        <f t="shared" si="21"/>
        <v>3864.1428571417928</v>
      </c>
      <c r="AC157" s="2">
        <f t="shared" si="30"/>
        <v>18869237.857142858</v>
      </c>
      <c r="AD157" s="3">
        <f t="shared" si="10"/>
        <v>38370543.142857179</v>
      </c>
      <c r="AE157" s="2">
        <f>IF(AE155&gt;=52800000,52800000,IF(AB136=Graph!G$1*1000,AE156+Graph!G$1*1000,AC157))</f>
        <v>18869237.857142858</v>
      </c>
      <c r="AF157" s="3">
        <f t="shared" si="11"/>
        <v>18869237.857142858</v>
      </c>
      <c r="AG157" s="3">
        <f t="shared" si="27"/>
        <v>34811095.150000043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93</v>
      </c>
      <c r="C158" s="7"/>
      <c r="D158" s="2" t="e">
        <f t="shared" si="12"/>
        <v>#N/A</v>
      </c>
      <c r="E158" s="2" t="e">
        <f t="shared" si="22"/>
        <v>#N/A</v>
      </c>
      <c r="F158" s="2">
        <v>1057003.4185081124</v>
      </c>
      <c r="G158" s="2">
        <f t="shared" si="26"/>
        <v>446135.85714285716</v>
      </c>
      <c r="H158" s="2">
        <f t="shared" si="31"/>
        <v>56790785.714285806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898995.28571428417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1057959.0072484016</v>
      </c>
      <c r="Q158" s="2">
        <f t="shared" si="34"/>
        <v>450000</v>
      </c>
      <c r="R158" s="2">
        <f t="shared" si="32"/>
        <v>57689781</v>
      </c>
      <c r="S158" s="2">
        <f t="shared" si="17"/>
        <v>446135.85714285821</v>
      </c>
      <c r="T158" s="2">
        <f t="shared" si="18"/>
        <v>3864.1428571428405</v>
      </c>
      <c r="U158" s="2">
        <f t="shared" si="19"/>
        <v>450000</v>
      </c>
      <c r="V158" s="2">
        <f t="shared" si="33"/>
        <v>19315373.714285716</v>
      </c>
      <c r="W158" s="2">
        <f t="shared" si="20"/>
        <v>446135.85714285821</v>
      </c>
      <c r="X158" s="2">
        <f t="shared" si="6"/>
        <v>3864.1428571417928</v>
      </c>
      <c r="Y158" s="2">
        <f t="shared" si="29"/>
        <v>38374407.285714321</v>
      </c>
      <c r="Z158" s="2" t="str">
        <f t="shared" si="8"/>
        <v>HERE</v>
      </c>
      <c r="AA158" s="2">
        <f>IF(Z158="HERE",Y158,AA157+Graph!$G$1*1000)</f>
        <v>38374407.285714321</v>
      </c>
      <c r="AB158" s="2">
        <f t="shared" si="21"/>
        <v>3864.1428571417928</v>
      </c>
      <c r="AC158" s="2">
        <f t="shared" si="30"/>
        <v>19315373.714285716</v>
      </c>
      <c r="AD158" s="3">
        <f t="shared" si="10"/>
        <v>38374407.285714321</v>
      </c>
      <c r="AE158" s="2">
        <f>IF(AE156&gt;=52800000,52800000,IF(AB137=Graph!G$1*1000,AE157+Graph!G$1*1000,AC158))</f>
        <v>19315373.714285716</v>
      </c>
      <c r="AF158" s="3">
        <f t="shared" si="11"/>
        <v>19315373.714285716</v>
      </c>
      <c r="AG158" s="3">
        <f t="shared" si="27"/>
        <v>34897552.550000042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94</v>
      </c>
      <c r="C159" s="7"/>
      <c r="D159" s="2" t="e">
        <f t="shared" si="12"/>
        <v>#N/A</v>
      </c>
      <c r="E159" s="2" t="e">
        <f t="shared" si="22"/>
        <v>#N/A</v>
      </c>
      <c r="F159" s="2">
        <v>1063325.0723434687</v>
      </c>
      <c r="G159" s="2">
        <f t="shared" si="26"/>
        <v>446135.85714285716</v>
      </c>
      <c r="H159" s="2">
        <f t="shared" si="31"/>
        <v>57236921.571428664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902859.42857142701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1064258.6574243307</v>
      </c>
      <c r="Q159" s="2">
        <f t="shared" si="34"/>
        <v>450000</v>
      </c>
      <c r="R159" s="2">
        <f t="shared" si="32"/>
        <v>58139781</v>
      </c>
      <c r="S159" s="2">
        <f t="shared" si="17"/>
        <v>446135.85714285821</v>
      </c>
      <c r="T159" s="2">
        <f t="shared" si="18"/>
        <v>3864.1428571428405</v>
      </c>
      <c r="U159" s="2">
        <f t="shared" si="19"/>
        <v>450000</v>
      </c>
      <c r="V159" s="2">
        <f t="shared" si="33"/>
        <v>19761509.571428575</v>
      </c>
      <c r="W159" s="2">
        <f t="shared" si="20"/>
        <v>446135.85714285821</v>
      </c>
      <c r="X159" s="2">
        <f t="shared" si="6"/>
        <v>3864.1428571417928</v>
      </c>
      <c r="Y159" s="2">
        <f t="shared" ref="Y159:Y222" si="35">IF(COUNT($C160)=0,IF(COUNT($C159)=1,C159,SUM(Y158+X159)),C159)</f>
        <v>38378271.428571463</v>
      </c>
      <c r="Z159" s="2" t="str">
        <f t="shared" si="8"/>
        <v>HERE</v>
      </c>
      <c r="AA159" s="2">
        <f>IF(Z159="HERE",Y159,AA158+Graph!$G$1*1000)</f>
        <v>38378271.428571463</v>
      </c>
      <c r="AB159" s="2">
        <f t="shared" si="21"/>
        <v>3864.1428571417928</v>
      </c>
      <c r="AC159" s="2">
        <f t="shared" ref="AC159:AC222" si="36">IF(Z160="HERE",V159,AC158)</f>
        <v>19761509.571428575</v>
      </c>
      <c r="AD159" s="3">
        <f t="shared" si="10"/>
        <v>38378271.428571463</v>
      </c>
      <c r="AE159" s="2">
        <f>IF(AE157&gt;=52800000,52800000,IF(AB138=Graph!G$1*1000,AE158+Graph!G$1*1000,AC159))</f>
        <v>19761509.571428575</v>
      </c>
      <c r="AF159" s="3">
        <f t="shared" si="11"/>
        <v>19761509.571428575</v>
      </c>
      <c r="AG159" s="3">
        <f t="shared" si="27"/>
        <v>34903888.95000004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95</v>
      </c>
      <c r="C160" s="7"/>
      <c r="D160" s="2" t="e">
        <f t="shared" si="12"/>
        <v>#N/A</v>
      </c>
      <c r="E160" s="2" t="e">
        <f t="shared" si="22"/>
        <v>#N/A</v>
      </c>
      <c r="F160" s="2">
        <v>1069646.7261787653</v>
      </c>
      <c r="G160" s="2">
        <f t="shared" si="26"/>
        <v>446135.85714285716</v>
      </c>
      <c r="H160" s="2">
        <f t="shared" ref="H160:H223" si="37">IF(COUNT($C161)=0,IF(COUNT($C160)=1,C160,SUM(H159+G160)),C160)</f>
        <v>57683057.428571522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906723.57142856985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1070558.3076002598</v>
      </c>
      <c r="Q160" s="2">
        <f t="shared" si="34"/>
        <v>450000</v>
      </c>
      <c r="R160" s="2">
        <f t="shared" ref="R160:R223" si="38">IF(COUNT($C161)=0,IF(COUNT($C160)=1,M160,SUM(R159+Q160)),M160)</f>
        <v>58589781</v>
      </c>
      <c r="S160" s="2">
        <f t="shared" si="17"/>
        <v>446135.85714285821</v>
      </c>
      <c r="T160" s="2">
        <f t="shared" si="18"/>
        <v>3864.1428571428405</v>
      </c>
      <c r="U160" s="2">
        <f t="shared" si="19"/>
        <v>450000</v>
      </c>
      <c r="V160" s="2">
        <f t="shared" si="33"/>
        <v>20207645.428571433</v>
      </c>
      <c r="W160" s="2">
        <f t="shared" si="20"/>
        <v>446135.85714285821</v>
      </c>
      <c r="X160" s="2">
        <f t="shared" si="6"/>
        <v>3864.1428571417928</v>
      </c>
      <c r="Y160" s="2">
        <f t="shared" si="35"/>
        <v>38382135.571428604</v>
      </c>
      <c r="Z160" s="2" t="str">
        <f t="shared" si="8"/>
        <v>HERE</v>
      </c>
      <c r="AA160" s="2">
        <f>IF(Z160="HERE",Y160,AA159+Graph!$G$1*1000)</f>
        <v>38382135.571428604</v>
      </c>
      <c r="AB160" s="2">
        <f t="shared" si="21"/>
        <v>3864.1428571417928</v>
      </c>
      <c r="AC160" s="2">
        <f t="shared" si="36"/>
        <v>20207645.428571433</v>
      </c>
      <c r="AD160" s="3">
        <f t="shared" si="10"/>
        <v>38382135.571428604</v>
      </c>
      <c r="AE160" s="2">
        <f>IF(AE158&gt;=52800000,52800000,IF(AB139=Graph!G$1*1000,AE159+Graph!G$1*1000,AC160))</f>
        <v>20207645.428571433</v>
      </c>
      <c r="AF160" s="3">
        <f t="shared" si="11"/>
        <v>20207645.428571433</v>
      </c>
      <c r="AG160" s="3">
        <f t="shared" si="27"/>
        <v>34900412.95000004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96</v>
      </c>
      <c r="C161" s="7"/>
      <c r="D161" s="2" t="e">
        <f t="shared" si="12"/>
        <v>#N/A</v>
      </c>
      <c r="E161" s="2" t="e">
        <f t="shared" si="22"/>
        <v>#N/A</v>
      </c>
      <c r="F161" s="2">
        <v>1075968.3800141215</v>
      </c>
      <c r="G161" s="2">
        <f t="shared" si="26"/>
        <v>446135.85714285716</v>
      </c>
      <c r="H161" s="2">
        <f t="shared" si="37"/>
        <v>58129193.28571438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910587.71428571269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1076857.9577761889</v>
      </c>
      <c r="Q161" s="2">
        <f t="shared" si="34"/>
        <v>450000</v>
      </c>
      <c r="R161" s="2">
        <f t="shared" si="38"/>
        <v>59039781</v>
      </c>
      <c r="S161" s="2">
        <f t="shared" si="17"/>
        <v>446135.85714285821</v>
      </c>
      <c r="T161" s="2">
        <f t="shared" si="18"/>
        <v>3864.1428571428405</v>
      </c>
      <c r="U161" s="2">
        <f t="shared" si="19"/>
        <v>450000</v>
      </c>
      <c r="V161" s="2">
        <f t="shared" si="33"/>
        <v>20653781.285714291</v>
      </c>
      <c r="W161" s="2">
        <f t="shared" si="20"/>
        <v>446135.85714285821</v>
      </c>
      <c r="X161" s="2">
        <f t="shared" si="6"/>
        <v>3864.1428571417928</v>
      </c>
      <c r="Y161" s="2">
        <f t="shared" si="35"/>
        <v>38385999.714285746</v>
      </c>
      <c r="Z161" s="2" t="str">
        <f t="shared" si="8"/>
        <v>HERE</v>
      </c>
      <c r="AA161" s="2">
        <f>IF(Z161="HERE",Y161,AA160+Graph!$G$1*1000)</f>
        <v>38385999.714285746</v>
      </c>
      <c r="AB161" s="2">
        <f t="shared" si="21"/>
        <v>3864.1428571417928</v>
      </c>
      <c r="AC161" s="2">
        <f t="shared" si="36"/>
        <v>20653781.285714291</v>
      </c>
      <c r="AD161" s="3">
        <f t="shared" si="10"/>
        <v>38385999.714285746</v>
      </c>
      <c r="AE161" s="2">
        <f>IF(AE159&gt;=52800000,52800000,IF(AB140=Graph!G$1*1000,AE160+Graph!G$1*1000,AC161))</f>
        <v>20653781.285714291</v>
      </c>
      <c r="AF161" s="3">
        <f t="shared" si="11"/>
        <v>20653781.285714291</v>
      </c>
      <c r="AG161" s="3">
        <f t="shared" si="27"/>
        <v>34885374.400000043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97</v>
      </c>
      <c r="C162" s="7"/>
      <c r="D162" s="2" t="e">
        <f t="shared" si="12"/>
        <v>#N/A</v>
      </c>
      <c r="E162" s="2" t="e">
        <f t="shared" si="22"/>
        <v>#N/A</v>
      </c>
      <c r="F162" s="2">
        <v>1082290.0338494182</v>
      </c>
      <c r="G162" s="2">
        <f t="shared" si="26"/>
        <v>446135.85714285716</v>
      </c>
      <c r="H162" s="2">
        <f t="shared" si="37"/>
        <v>58575329.142857239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914451.85714285553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1083157.6079521179</v>
      </c>
      <c r="Q162" s="2">
        <f t="shared" si="34"/>
        <v>450000</v>
      </c>
      <c r="R162" s="2">
        <f t="shared" si="38"/>
        <v>59489781</v>
      </c>
      <c r="S162" s="2">
        <f t="shared" si="17"/>
        <v>446135.85714285821</v>
      </c>
      <c r="T162" s="2">
        <f t="shared" si="18"/>
        <v>3864.1428571428405</v>
      </c>
      <c r="U162" s="2">
        <f t="shared" si="19"/>
        <v>450000</v>
      </c>
      <c r="V162" s="2">
        <f t="shared" si="33"/>
        <v>21099917.142857149</v>
      </c>
      <c r="W162" s="2">
        <f t="shared" si="20"/>
        <v>446135.85714285821</v>
      </c>
      <c r="X162" s="2">
        <f t="shared" si="6"/>
        <v>3864.1428571417928</v>
      </c>
      <c r="Y162" s="2">
        <f t="shared" si="35"/>
        <v>38389863.857142888</v>
      </c>
      <c r="Z162" s="2" t="str">
        <f t="shared" si="8"/>
        <v>HERE</v>
      </c>
      <c r="AA162" s="2">
        <f>IF(Z162="HERE",Y162,AA161+Graph!$G$1*1000)</f>
        <v>38389863.857142888</v>
      </c>
      <c r="AB162" s="2">
        <f t="shared" si="21"/>
        <v>3864.1428571417928</v>
      </c>
      <c r="AC162" s="2">
        <f t="shared" si="36"/>
        <v>21099917.142857149</v>
      </c>
      <c r="AD162" s="3">
        <f t="shared" si="10"/>
        <v>38389863.857142888</v>
      </c>
      <c r="AE162" s="2">
        <f>IF(AE160&gt;=52800000,52800000,IF(AB141=Graph!G$1*1000,AE161+Graph!G$1*1000,AC162))</f>
        <v>21099917.142857149</v>
      </c>
      <c r="AF162" s="3">
        <f t="shared" si="11"/>
        <v>21099917.142857149</v>
      </c>
      <c r="AG162" s="3">
        <f t="shared" si="27"/>
        <v>34823658.100000039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98</v>
      </c>
      <c r="C163" s="7"/>
      <c r="D163" s="2" t="e">
        <f t="shared" si="12"/>
        <v>#N/A</v>
      </c>
      <c r="E163" s="2" t="e">
        <f t="shared" si="22"/>
        <v>#N/A</v>
      </c>
      <c r="F163" s="2">
        <v>1088611.6876847744</v>
      </c>
      <c r="G163" s="2">
        <f t="shared" si="26"/>
        <v>446135.85714285716</v>
      </c>
      <c r="H163" s="2">
        <f t="shared" si="37"/>
        <v>59021465.000000097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918315.99999999837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1089457.258128047</v>
      </c>
      <c r="Q163" s="2">
        <f t="shared" si="34"/>
        <v>450000</v>
      </c>
      <c r="R163" s="2">
        <f t="shared" si="38"/>
        <v>59939781</v>
      </c>
      <c r="S163" s="2">
        <f t="shared" si="17"/>
        <v>446135.85714285821</v>
      </c>
      <c r="T163" s="2">
        <f t="shared" si="18"/>
        <v>3864.1428571428405</v>
      </c>
      <c r="U163" s="2">
        <f t="shared" si="19"/>
        <v>450000</v>
      </c>
      <c r="V163" s="2">
        <f t="shared" si="33"/>
        <v>21546053.000000007</v>
      </c>
      <c r="W163" s="2">
        <f t="shared" si="20"/>
        <v>446135.85714285821</v>
      </c>
      <c r="X163" s="2">
        <f t="shared" si="6"/>
        <v>3864.1428571417928</v>
      </c>
      <c r="Y163" s="2">
        <f t="shared" si="35"/>
        <v>38393728.00000003</v>
      </c>
      <c r="Z163" s="2" t="str">
        <f t="shared" si="8"/>
        <v>HERE</v>
      </c>
      <c r="AA163" s="2">
        <f>IF(Z163="HERE",Y163,AA162+Graph!$G$1*1000)</f>
        <v>38393728.00000003</v>
      </c>
      <c r="AB163" s="2">
        <f t="shared" si="21"/>
        <v>3864.1428571417928</v>
      </c>
      <c r="AC163" s="2">
        <f t="shared" si="36"/>
        <v>21546053.000000007</v>
      </c>
      <c r="AD163" s="3">
        <f t="shared" si="10"/>
        <v>38393728.00000003</v>
      </c>
      <c r="AE163" s="2">
        <f>IF(AE161&gt;=52800000,52800000,IF(AB142=Graph!G$1*1000,AE162+Graph!G$1*1000,AC163))</f>
        <v>21546053.000000007</v>
      </c>
      <c r="AF163" s="3">
        <f t="shared" si="11"/>
        <v>21546053.000000007</v>
      </c>
      <c r="AG163" s="3">
        <f t="shared" si="27"/>
        <v>34990897.800000042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99</v>
      </c>
      <c r="C164" s="7"/>
      <c r="D164" s="2" t="e">
        <f t="shared" si="12"/>
        <v>#N/A</v>
      </c>
      <c r="E164" s="2" t="e">
        <f t="shared" si="22"/>
        <v>#N/A</v>
      </c>
      <c r="F164" s="2">
        <v>1094933.341520071</v>
      </c>
      <c r="G164" s="2">
        <f t="shared" si="26"/>
        <v>446135.85714285716</v>
      </c>
      <c r="H164" s="2">
        <f t="shared" si="37"/>
        <v>59467600.857142955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922180.14285714121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1095756.9083039761</v>
      </c>
      <c r="Q164" s="2">
        <f t="shared" si="34"/>
        <v>450000</v>
      </c>
      <c r="R164" s="2">
        <f t="shared" si="38"/>
        <v>60389781</v>
      </c>
      <c r="S164" s="2">
        <f t="shared" si="17"/>
        <v>446135.85714285821</v>
      </c>
      <c r="T164" s="2">
        <f t="shared" si="18"/>
        <v>3864.1428571428405</v>
      </c>
      <c r="U164" s="2">
        <f t="shared" si="19"/>
        <v>450000</v>
      </c>
      <c r="V164" s="2">
        <f t="shared" si="33"/>
        <v>21992188.857142866</v>
      </c>
      <c r="W164" s="2">
        <f t="shared" si="20"/>
        <v>446135.85714285821</v>
      </c>
      <c r="X164" s="2">
        <f t="shared" si="6"/>
        <v>3864.1428571417928</v>
      </c>
      <c r="Y164" s="2">
        <f t="shared" si="35"/>
        <v>38397592.142857172</v>
      </c>
      <c r="Z164" s="2" t="str">
        <f t="shared" si="8"/>
        <v>HERE</v>
      </c>
      <c r="AA164" s="2">
        <f>IF(Z164="HERE",Y164,AA163+Graph!$G$1*1000)</f>
        <v>38397592.142857172</v>
      </c>
      <c r="AB164" s="2">
        <f t="shared" si="21"/>
        <v>3864.1428571417928</v>
      </c>
      <c r="AC164" s="2">
        <f t="shared" si="36"/>
        <v>21992188.857142866</v>
      </c>
      <c r="AD164" s="3">
        <f t="shared" si="10"/>
        <v>38397592.142857172</v>
      </c>
      <c r="AE164" s="2">
        <f>IF(AE162&gt;=52800000,52800000,IF(AB143=Graph!G$1*1000,AE163+Graph!G$1*1000,AC164))</f>
        <v>21992188.857142866</v>
      </c>
      <c r="AF164" s="3">
        <f t="shared" si="11"/>
        <v>21992188.857142866</v>
      </c>
      <c r="AG164" s="3">
        <f t="shared" si="27"/>
        <v>35096289.800000042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100</v>
      </c>
      <c r="C165" s="7"/>
      <c r="D165" s="2" t="e">
        <f t="shared" si="12"/>
        <v>#N/A</v>
      </c>
      <c r="E165" s="2" t="e">
        <f t="shared" si="22"/>
        <v>#N/A</v>
      </c>
      <c r="F165" s="2">
        <v>1101254.9953554273</v>
      </c>
      <c r="G165" s="2">
        <f t="shared" si="26"/>
        <v>446135.85714285716</v>
      </c>
      <c r="H165" s="2">
        <f t="shared" si="37"/>
        <v>59913736.714285813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926044.28571428405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1102056.5584799051</v>
      </c>
      <c r="Q165" s="2">
        <f t="shared" si="34"/>
        <v>450000</v>
      </c>
      <c r="R165" s="2">
        <f t="shared" si="38"/>
        <v>60839781</v>
      </c>
      <c r="S165" s="2">
        <f t="shared" si="17"/>
        <v>446135.85714285821</v>
      </c>
      <c r="T165" s="2">
        <f t="shared" si="18"/>
        <v>3864.1428571428405</v>
      </c>
      <c r="U165" s="2">
        <f t="shared" si="19"/>
        <v>450000</v>
      </c>
      <c r="V165" s="2">
        <f t="shared" si="33"/>
        <v>22438324.714285724</v>
      </c>
      <c r="W165" s="2">
        <f t="shared" si="20"/>
        <v>446135.85714285821</v>
      </c>
      <c r="X165" s="2">
        <f t="shared" si="6"/>
        <v>3864.1428571417928</v>
      </c>
      <c r="Y165" s="2">
        <f t="shared" si="35"/>
        <v>38401456.285714313</v>
      </c>
      <c r="Z165" s="2" t="str">
        <f t="shared" si="8"/>
        <v>HERE</v>
      </c>
      <c r="AA165" s="2">
        <f>IF(Z165="HERE",Y165,AA164+Graph!$G$1*1000)</f>
        <v>38401456.285714313</v>
      </c>
      <c r="AB165" s="2">
        <f t="shared" si="21"/>
        <v>3864.1428571417928</v>
      </c>
      <c r="AC165" s="2">
        <f t="shared" si="36"/>
        <v>22438324.714285724</v>
      </c>
      <c r="AD165" s="3">
        <f t="shared" si="10"/>
        <v>38401456.285714313</v>
      </c>
      <c r="AE165" s="2">
        <f>IF(AE163&gt;=52800000,52800000,IF(AB144=Graph!G$1*1000,AE164+Graph!G$1*1000,AC165))</f>
        <v>22438324.714285724</v>
      </c>
      <c r="AF165" s="3">
        <f t="shared" si="11"/>
        <v>22438324.714285724</v>
      </c>
      <c r="AG165" s="3">
        <f t="shared" si="27"/>
        <v>35151249.600000039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101</v>
      </c>
      <c r="C166" s="7"/>
      <c r="D166" s="2" t="e">
        <f t="shared" si="12"/>
        <v>#N/A</v>
      </c>
      <c r="E166" s="2" t="e">
        <f t="shared" si="22"/>
        <v>#N/A</v>
      </c>
      <c r="F166" s="2">
        <v>1107576.6491907239</v>
      </c>
      <c r="G166" s="2">
        <f t="shared" si="26"/>
        <v>446135.85714285716</v>
      </c>
      <c r="H166" s="2">
        <f t="shared" si="37"/>
        <v>60359872.571428671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929908.42857142689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1108356.2086558342</v>
      </c>
      <c r="Q166" s="2">
        <f t="shared" ref="Q166:Q229" si="39">IF(P166&gt;450000,450000,P166)</f>
        <v>450000</v>
      </c>
      <c r="R166" s="2">
        <f t="shared" si="38"/>
        <v>61289781</v>
      </c>
      <c r="S166" s="2">
        <f t="shared" si="17"/>
        <v>446135.85714285821</v>
      </c>
      <c r="T166" s="2">
        <f t="shared" si="18"/>
        <v>3864.1428571428405</v>
      </c>
      <c r="U166" s="2">
        <f t="shared" si="19"/>
        <v>450000</v>
      </c>
      <c r="V166" s="2">
        <f t="shared" si="33"/>
        <v>22884460.571428582</v>
      </c>
      <c r="W166" s="2">
        <f t="shared" si="20"/>
        <v>446135.85714285821</v>
      </c>
      <c r="X166" s="2">
        <f t="shared" si="6"/>
        <v>3864.1428571417928</v>
      </c>
      <c r="Y166" s="2">
        <f t="shared" si="35"/>
        <v>38405320.428571455</v>
      </c>
      <c r="Z166" s="2" t="str">
        <f t="shared" si="8"/>
        <v>HERE</v>
      </c>
      <c r="AA166" s="2">
        <f>IF(Z166="HERE",Y166,AA165+Graph!$G$1*1000)</f>
        <v>38405320.428571455</v>
      </c>
      <c r="AB166" s="2">
        <f t="shared" si="21"/>
        <v>3864.1428571417928</v>
      </c>
      <c r="AC166" s="2">
        <f t="shared" si="36"/>
        <v>22884460.571428582</v>
      </c>
      <c r="AD166" s="3">
        <f t="shared" si="10"/>
        <v>38405320.428571455</v>
      </c>
      <c r="AE166" s="2">
        <f>IF(AE164&gt;=52800000,52800000,IF(AB145=Graph!G$1*1000,AE165+Graph!G$1*1000,AC166))</f>
        <v>22884460.571428582</v>
      </c>
      <c r="AF166" s="3">
        <f t="shared" si="11"/>
        <v>22884460.571428582</v>
      </c>
      <c r="AG166" s="3">
        <f t="shared" si="27"/>
        <v>35173061.100000039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102</v>
      </c>
      <c r="C167" s="7"/>
      <c r="D167" s="2" t="e">
        <f t="shared" si="12"/>
        <v>#N/A</v>
      </c>
      <c r="E167" s="2" t="e">
        <f t="shared" si="22"/>
        <v>#N/A</v>
      </c>
      <c r="F167" s="2">
        <v>1113898.3030260801</v>
      </c>
      <c r="G167" s="2">
        <f t="shared" si="26"/>
        <v>446135.85714285716</v>
      </c>
      <c r="H167" s="2">
        <f t="shared" si="37"/>
        <v>60806008.42857153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933772.57142856973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1114655.8588317633</v>
      </c>
      <c r="Q167" s="2">
        <f t="shared" si="39"/>
        <v>450000</v>
      </c>
      <c r="R167" s="2">
        <f t="shared" si="38"/>
        <v>61739781</v>
      </c>
      <c r="S167" s="2">
        <f t="shared" si="17"/>
        <v>446135.85714285821</v>
      </c>
      <c r="T167" s="2">
        <f t="shared" si="18"/>
        <v>3864.1428571428405</v>
      </c>
      <c r="U167" s="2">
        <f t="shared" si="19"/>
        <v>450000</v>
      </c>
      <c r="V167" s="2">
        <f t="shared" si="33"/>
        <v>23330596.42857144</v>
      </c>
      <c r="W167" s="2">
        <f t="shared" si="20"/>
        <v>446135.85714285821</v>
      </c>
      <c r="X167" s="2">
        <f t="shared" si="6"/>
        <v>3864.1428571417928</v>
      </c>
      <c r="Y167" s="2">
        <f t="shared" si="35"/>
        <v>38409184.571428597</v>
      </c>
      <c r="Z167" s="2" t="str">
        <f t="shared" si="8"/>
        <v>HERE</v>
      </c>
      <c r="AA167" s="2">
        <f>IF(Z167="HERE",Y167,AA166+Graph!$G$1*1000)</f>
        <v>38409184.571428597</v>
      </c>
      <c r="AB167" s="2">
        <f t="shared" si="21"/>
        <v>3864.1428571417928</v>
      </c>
      <c r="AC167" s="2">
        <f t="shared" si="36"/>
        <v>23330596.42857144</v>
      </c>
      <c r="AD167" s="3">
        <f t="shared" si="10"/>
        <v>38409184.571428597</v>
      </c>
      <c r="AE167" s="2">
        <f>IF(AE165&gt;=52800000,52800000,IF(AB146=Graph!G$1*1000,AE166+Graph!G$1*1000,AC167))</f>
        <v>23330596.42857144</v>
      </c>
      <c r="AF167" s="3">
        <f t="shared" si="11"/>
        <v>23330596.42857144</v>
      </c>
      <c r="AG167" s="3">
        <f t="shared" si="27"/>
        <v>35150412.500000045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103</v>
      </c>
      <c r="C168" s="7"/>
      <c r="D168" s="2" t="e">
        <f t="shared" si="12"/>
        <v>#N/A</v>
      </c>
      <c r="E168" s="2" t="e">
        <f t="shared" si="22"/>
        <v>#N/A</v>
      </c>
      <c r="F168" s="2">
        <v>1120219.9568613768</v>
      </c>
      <c r="G168" s="2">
        <f t="shared" si="26"/>
        <v>446135.85714285716</v>
      </c>
      <c r="H168" s="2">
        <f t="shared" si="37"/>
        <v>61252144.285714388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937636.71428571257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1120955.5090076923</v>
      </c>
      <c r="Q168" s="2">
        <f t="shared" si="39"/>
        <v>450000</v>
      </c>
      <c r="R168" s="2">
        <f t="shared" si="38"/>
        <v>62189781</v>
      </c>
      <c r="S168" s="2">
        <f t="shared" si="17"/>
        <v>446135.85714285821</v>
      </c>
      <c r="T168" s="2">
        <f t="shared" si="18"/>
        <v>3864.1428571428405</v>
      </c>
      <c r="U168" s="2">
        <f t="shared" si="19"/>
        <v>450000</v>
      </c>
      <c r="V168" s="2">
        <f t="shared" si="33"/>
        <v>23776732.285714298</v>
      </c>
      <c r="W168" s="2">
        <f t="shared" si="20"/>
        <v>446135.85714285821</v>
      </c>
      <c r="X168" s="2">
        <f t="shared" si="6"/>
        <v>3864.1428571417928</v>
      </c>
      <c r="Y168" s="2">
        <f t="shared" si="35"/>
        <v>38413048.714285739</v>
      </c>
      <c r="Z168" s="2" t="str">
        <f t="shared" si="8"/>
        <v>HERE</v>
      </c>
      <c r="AA168" s="2">
        <f>IF(Z168="HERE",Y168,AA167+Graph!$G$1*1000)</f>
        <v>38413048.714285739</v>
      </c>
      <c r="AB168" s="2">
        <f t="shared" si="21"/>
        <v>3864.1428571417928</v>
      </c>
      <c r="AC168" s="2">
        <f t="shared" si="36"/>
        <v>23776732.285714298</v>
      </c>
      <c r="AD168" s="3">
        <f t="shared" si="10"/>
        <v>38413048.714285739</v>
      </c>
      <c r="AE168" s="2">
        <f>IF(AE166&gt;=52800000,52800000,IF(AB147=Graph!G$1*1000,AE167+Graph!G$1*1000,AC168))</f>
        <v>23776732.285714298</v>
      </c>
      <c r="AF168" s="3">
        <f t="shared" si="11"/>
        <v>23776732.285714298</v>
      </c>
      <c r="AG168" s="3">
        <f t="shared" si="27"/>
        <v>35092499.95000004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104</v>
      </c>
      <c r="C169" s="7"/>
      <c r="D169" s="2" t="e">
        <f t="shared" si="12"/>
        <v>#N/A</v>
      </c>
      <c r="E169" s="2" t="e">
        <f t="shared" si="22"/>
        <v>#N/A</v>
      </c>
      <c r="F169" s="2">
        <v>1126541.610696733</v>
      </c>
      <c r="G169" s="2">
        <f t="shared" si="26"/>
        <v>446135.85714285716</v>
      </c>
      <c r="H169" s="2">
        <f t="shared" si="37"/>
        <v>61698280.142857246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941500.85714285541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1127255.1591836214</v>
      </c>
      <c r="Q169" s="2">
        <f t="shared" si="39"/>
        <v>450000</v>
      </c>
      <c r="R169" s="2">
        <f t="shared" si="38"/>
        <v>62639781</v>
      </c>
      <c r="S169" s="2">
        <f t="shared" si="17"/>
        <v>446135.85714285821</v>
      </c>
      <c r="T169" s="2">
        <f t="shared" si="18"/>
        <v>3864.1428571428405</v>
      </c>
      <c r="U169" s="2">
        <f t="shared" si="19"/>
        <v>450000</v>
      </c>
      <c r="V169" s="2">
        <f t="shared" si="33"/>
        <v>24222868.142857157</v>
      </c>
      <c r="W169" s="2">
        <f t="shared" si="20"/>
        <v>446135.85714285821</v>
      </c>
      <c r="X169" s="2">
        <f t="shared" si="6"/>
        <v>3864.1428571417928</v>
      </c>
      <c r="Y169" s="2">
        <f t="shared" si="35"/>
        <v>38416912.857142881</v>
      </c>
      <c r="Z169" s="2" t="str">
        <f t="shared" si="8"/>
        <v>HERE</v>
      </c>
      <c r="AA169" s="2">
        <f>IF(Z169="HERE",Y169,AA168+Graph!$G$1*1000)</f>
        <v>38416912.857142881</v>
      </c>
      <c r="AB169" s="2">
        <f t="shared" si="21"/>
        <v>3864.1428571417928</v>
      </c>
      <c r="AC169" s="2">
        <f t="shared" si="36"/>
        <v>24222868.142857157</v>
      </c>
      <c r="AD169" s="3">
        <f t="shared" si="10"/>
        <v>38416912.857142881</v>
      </c>
      <c r="AE169" s="2">
        <f>IF(AE167&gt;=52800000,52800000,IF(AB148=Graph!G$1*1000,AE168+Graph!G$1*1000,AC169))</f>
        <v>24222868.142857157</v>
      </c>
      <c r="AF169" s="3">
        <f t="shared" si="11"/>
        <v>24222868.142857157</v>
      </c>
      <c r="AG169" s="3">
        <f t="shared" si="27"/>
        <v>35067942.250000045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105</v>
      </c>
      <c r="C170" s="7"/>
      <c r="D170" s="2" t="e">
        <f t="shared" si="12"/>
        <v>#N/A</v>
      </c>
      <c r="E170" s="2" t="e">
        <f t="shared" si="22"/>
        <v>#N/A</v>
      </c>
      <c r="F170" s="2">
        <v>1132863.2645320892</v>
      </c>
      <c r="G170" s="2">
        <f t="shared" si="26"/>
        <v>446135.85714285716</v>
      </c>
      <c r="H170" s="2">
        <f t="shared" si="37"/>
        <v>62144416.000000104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945364.99999999825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1133554.8093595505</v>
      </c>
      <c r="Q170" s="2">
        <f t="shared" si="39"/>
        <v>450000</v>
      </c>
      <c r="R170" s="2">
        <f t="shared" si="38"/>
        <v>63089781</v>
      </c>
      <c r="S170" s="2">
        <f t="shared" si="17"/>
        <v>446135.85714285821</v>
      </c>
      <c r="T170" s="2">
        <f t="shared" si="18"/>
        <v>3864.1428571428405</v>
      </c>
      <c r="U170" s="2">
        <f t="shared" si="19"/>
        <v>450000</v>
      </c>
      <c r="V170" s="2">
        <f t="shared" si="33"/>
        <v>24669004.000000015</v>
      </c>
      <c r="W170" s="2">
        <f t="shared" si="20"/>
        <v>446135.85714285821</v>
      </c>
      <c r="X170" s="2">
        <f t="shared" si="6"/>
        <v>3864.1428571417928</v>
      </c>
      <c r="Y170" s="2">
        <f t="shared" si="35"/>
        <v>38420777.000000022</v>
      </c>
      <c r="Z170" s="2" t="str">
        <f t="shared" si="8"/>
        <v>HERE</v>
      </c>
      <c r="AA170" s="2">
        <f>IF(Z170="HERE",Y170,AA169+Graph!$G$1*1000)</f>
        <v>38420777.000000022</v>
      </c>
      <c r="AB170" s="2">
        <f t="shared" si="21"/>
        <v>3864.1428571417928</v>
      </c>
      <c r="AC170" s="2">
        <f t="shared" si="36"/>
        <v>24669004.000000015</v>
      </c>
      <c r="AD170" s="3">
        <f t="shared" si="10"/>
        <v>38420777.000000022</v>
      </c>
      <c r="AE170" s="2">
        <f>IF(AE168&gt;=52800000,52800000,IF(AB149=Graph!G$1*1000,AE169+Graph!G$1*1000,AC170))</f>
        <v>24669004.000000015</v>
      </c>
      <c r="AF170" s="3">
        <f t="shared" si="11"/>
        <v>24669004.000000015</v>
      </c>
      <c r="AG170" s="3">
        <f t="shared" si="27"/>
        <v>35270674.550000042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106</v>
      </c>
      <c r="C171" s="7"/>
      <c r="D171" s="2" t="e">
        <f t="shared" si="12"/>
        <v>#N/A</v>
      </c>
      <c r="E171" s="2" t="e">
        <f t="shared" si="22"/>
        <v>#N/A</v>
      </c>
      <c r="F171" s="2">
        <v>1139184.9183673859</v>
      </c>
      <c r="G171" s="2">
        <f t="shared" si="26"/>
        <v>446135.85714285716</v>
      </c>
      <c r="H171" s="2">
        <f t="shared" si="37"/>
        <v>62590551.857142963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949229.14285714109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1139854.4595354795</v>
      </c>
      <c r="Q171" s="2">
        <f t="shared" si="39"/>
        <v>450000</v>
      </c>
      <c r="R171" s="2">
        <f t="shared" si="38"/>
        <v>63539781</v>
      </c>
      <c r="S171" s="2">
        <f t="shared" si="17"/>
        <v>446135.85714285821</v>
      </c>
      <c r="T171" s="2">
        <f t="shared" si="18"/>
        <v>3864.1428571428405</v>
      </c>
      <c r="U171" s="2">
        <f t="shared" si="19"/>
        <v>450000</v>
      </c>
      <c r="V171" s="2">
        <f t="shared" si="33"/>
        <v>25115139.857142873</v>
      </c>
      <c r="W171" s="2">
        <f t="shared" si="20"/>
        <v>446135.85714285821</v>
      </c>
      <c r="X171" s="2">
        <f t="shared" si="6"/>
        <v>3864.1428571417928</v>
      </c>
      <c r="Y171" s="2">
        <f t="shared" si="35"/>
        <v>38424641.142857164</v>
      </c>
      <c r="Z171" s="2" t="str">
        <f t="shared" si="8"/>
        <v>HERE</v>
      </c>
      <c r="AA171" s="2">
        <f>IF(Z171="HERE",Y171,AA170+Graph!$G$1*1000)</f>
        <v>38424641.142857164</v>
      </c>
      <c r="AB171" s="2">
        <f t="shared" si="21"/>
        <v>3864.1428571417928</v>
      </c>
      <c r="AC171" s="2">
        <f t="shared" si="36"/>
        <v>25115139.857142873</v>
      </c>
      <c r="AD171" s="3">
        <f t="shared" si="10"/>
        <v>38424641.142857164</v>
      </c>
      <c r="AE171" s="2">
        <f>IF(AE169&gt;=52800000,52800000,IF(AB150=Graph!G$1*1000,AE170+Graph!G$1*1000,AC171))</f>
        <v>25115139.857142873</v>
      </c>
      <c r="AF171" s="3">
        <f t="shared" si="11"/>
        <v>25115139.857142873</v>
      </c>
      <c r="AG171" s="3">
        <f t="shared" si="27"/>
        <v>35296459.071428612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107</v>
      </c>
      <c r="C172" s="7"/>
      <c r="D172" s="2" t="e">
        <f t="shared" si="12"/>
        <v>#N/A</v>
      </c>
      <c r="E172" s="2" t="e">
        <f t="shared" si="22"/>
        <v>#N/A</v>
      </c>
      <c r="F172" s="2">
        <v>1145506.5722027421</v>
      </c>
      <c r="G172" s="2">
        <f t="shared" si="26"/>
        <v>446135.85714285716</v>
      </c>
      <c r="H172" s="2">
        <f t="shared" si="37"/>
        <v>63036687.714285821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953093.28571428393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1146154.1097114682</v>
      </c>
      <c r="Q172" s="2">
        <f t="shared" si="39"/>
        <v>450000</v>
      </c>
      <c r="R172" s="2">
        <f t="shared" si="38"/>
        <v>63989781</v>
      </c>
      <c r="S172" s="2">
        <f t="shared" si="17"/>
        <v>446135.85714285821</v>
      </c>
      <c r="T172" s="2">
        <f t="shared" si="18"/>
        <v>3864.1428571428405</v>
      </c>
      <c r="U172" s="2">
        <f t="shared" si="19"/>
        <v>450000</v>
      </c>
      <c r="V172" s="2">
        <f t="shared" si="33"/>
        <v>25561275.714285731</v>
      </c>
      <c r="W172" s="2">
        <f t="shared" si="20"/>
        <v>446135.85714285821</v>
      </c>
      <c r="X172" s="2">
        <f t="shared" si="6"/>
        <v>3864.1428571417928</v>
      </c>
      <c r="Y172" s="2">
        <f t="shared" si="35"/>
        <v>38428505.285714306</v>
      </c>
      <c r="Z172" s="2" t="str">
        <f t="shared" si="8"/>
        <v>HERE</v>
      </c>
      <c r="AA172" s="2">
        <f>IF(Z172="HERE",Y172,AA171+Graph!$G$1*1000)</f>
        <v>38428505.285714306</v>
      </c>
      <c r="AB172" s="2">
        <f t="shared" si="21"/>
        <v>3864.1428571417928</v>
      </c>
      <c r="AC172" s="2">
        <f t="shared" si="36"/>
        <v>25561275.714285731</v>
      </c>
      <c r="AD172" s="3">
        <f t="shared" si="10"/>
        <v>38428505.285714306</v>
      </c>
      <c r="AE172" s="2">
        <f>IF(AE170&gt;=52800000,52800000,IF(AB151=Graph!G$1*1000,AE171+Graph!G$1*1000,AC172))</f>
        <v>25561275.714285731</v>
      </c>
      <c r="AF172" s="3">
        <f t="shared" si="11"/>
        <v>25561275.714285731</v>
      </c>
      <c r="AG172" s="3">
        <f t="shared" si="27"/>
        <v>35322243.592857182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108</v>
      </c>
      <c r="C173" s="7"/>
      <c r="D173" s="2" t="e">
        <f t="shared" si="12"/>
        <v>#N/A</v>
      </c>
      <c r="E173" s="2" t="e">
        <f t="shared" si="22"/>
        <v>#N/A</v>
      </c>
      <c r="F173" s="2">
        <v>1151828.2260380387</v>
      </c>
      <c r="G173" s="2">
        <f t="shared" si="26"/>
        <v>446135.85714285716</v>
      </c>
      <c r="H173" s="2">
        <f t="shared" si="37"/>
        <v>63482823.571428679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956957.42857142678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1152453.7598873973</v>
      </c>
      <c r="Q173" s="2">
        <f t="shared" si="39"/>
        <v>450000</v>
      </c>
      <c r="R173" s="2">
        <f t="shared" si="38"/>
        <v>64439781</v>
      </c>
      <c r="S173" s="2">
        <f t="shared" si="17"/>
        <v>446135.85714285821</v>
      </c>
      <c r="T173" s="2">
        <f t="shared" si="18"/>
        <v>3864.1428571428405</v>
      </c>
      <c r="U173" s="2">
        <f t="shared" si="19"/>
        <v>450000</v>
      </c>
      <c r="V173" s="2">
        <f t="shared" si="33"/>
        <v>26007411.57142859</v>
      </c>
      <c r="W173" s="2">
        <f t="shared" si="20"/>
        <v>446135.85714285821</v>
      </c>
      <c r="X173" s="2">
        <f t="shared" si="6"/>
        <v>3864.1428571417928</v>
      </c>
      <c r="Y173" s="2">
        <f t="shared" si="35"/>
        <v>38432369.428571448</v>
      </c>
      <c r="Z173" s="2" t="str">
        <f t="shared" si="8"/>
        <v>HERE</v>
      </c>
      <c r="AA173" s="2">
        <f>IF(Z173="HERE",Y173,AA172+Graph!$G$1*1000)</f>
        <v>38432369.428571448</v>
      </c>
      <c r="AB173" s="2">
        <f t="shared" si="21"/>
        <v>3864.1428571417928</v>
      </c>
      <c r="AC173" s="2">
        <f t="shared" si="36"/>
        <v>26007411.57142859</v>
      </c>
      <c r="AD173" s="3">
        <f t="shared" si="10"/>
        <v>38432369.428571448</v>
      </c>
      <c r="AE173" s="2">
        <f>IF(AE171&gt;=52800000,52800000,IF(AB152=Graph!G$1*1000,AE172+Graph!G$1*1000,AC173))</f>
        <v>26007411.57142859</v>
      </c>
      <c r="AF173" s="3">
        <f t="shared" si="11"/>
        <v>26007411.57142859</v>
      </c>
      <c r="AG173" s="3">
        <f t="shared" si="27"/>
        <v>35348028.114285752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109</v>
      </c>
      <c r="C174" s="7"/>
      <c r="D174" s="2" t="e">
        <f t="shared" si="12"/>
        <v>#N/A</v>
      </c>
      <c r="E174" s="2" t="e">
        <f t="shared" si="22"/>
        <v>#N/A</v>
      </c>
      <c r="F174" s="2">
        <v>1158149.879873395</v>
      </c>
      <c r="G174" s="2">
        <f t="shared" si="26"/>
        <v>446135.85714285716</v>
      </c>
      <c r="H174" s="2">
        <f t="shared" si="37"/>
        <v>63928959.428571537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960821.57142856962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1158753.4100633264</v>
      </c>
      <c r="Q174" s="2">
        <f t="shared" si="39"/>
        <v>450000</v>
      </c>
      <c r="R174" s="2">
        <f t="shared" si="38"/>
        <v>64889781</v>
      </c>
      <c r="S174" s="2">
        <f t="shared" si="17"/>
        <v>446135.85714285821</v>
      </c>
      <c r="T174" s="2">
        <f t="shared" si="18"/>
        <v>3864.1428571428405</v>
      </c>
      <c r="U174" s="2">
        <f t="shared" si="19"/>
        <v>450000</v>
      </c>
      <c r="V174" s="2">
        <f t="shared" si="33"/>
        <v>26453547.428571448</v>
      </c>
      <c r="W174" s="2">
        <f t="shared" si="20"/>
        <v>446135.85714285821</v>
      </c>
      <c r="X174" s="2">
        <f t="shared" si="6"/>
        <v>3864.1428571417928</v>
      </c>
      <c r="Y174" s="2">
        <f t="shared" si="35"/>
        <v>38436233.57142859</v>
      </c>
      <c r="Z174" s="2" t="str">
        <f t="shared" si="8"/>
        <v>HERE</v>
      </c>
      <c r="AA174" s="2">
        <f>IF(Z174="HERE",Y174,AA173+Graph!$G$1*1000)</f>
        <v>38436233.57142859</v>
      </c>
      <c r="AB174" s="2">
        <f t="shared" si="21"/>
        <v>3864.1428571417928</v>
      </c>
      <c r="AC174" s="2">
        <f t="shared" si="36"/>
        <v>26453547.428571448</v>
      </c>
      <c r="AD174" s="3">
        <f t="shared" si="10"/>
        <v>38436233.57142859</v>
      </c>
      <c r="AE174" s="2">
        <f>IF(AE172&gt;=52800000,52800000,IF(AB153=Graph!G$1*1000,AE173+Graph!G$1*1000,AC174))</f>
        <v>26453547.428571448</v>
      </c>
      <c r="AF174" s="3">
        <f t="shared" si="11"/>
        <v>26453547.428571448</v>
      </c>
      <c r="AG174" s="3">
        <f t="shared" si="27"/>
        <v>35373812.635714322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110</v>
      </c>
      <c r="C175" s="7"/>
      <c r="D175" s="2" t="e">
        <f t="shared" si="12"/>
        <v>#N/A</v>
      </c>
      <c r="E175" s="2" t="e">
        <f t="shared" si="22"/>
        <v>#N/A</v>
      </c>
      <c r="F175" s="2">
        <v>1164471.5337086916</v>
      </c>
      <c r="G175" s="2">
        <f t="shared" si="26"/>
        <v>446135.85714285716</v>
      </c>
      <c r="H175" s="2">
        <f t="shared" si="37"/>
        <v>64375095.285714395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964685.71428571246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1165053.0602392554</v>
      </c>
      <c r="Q175" s="2">
        <f t="shared" si="39"/>
        <v>450000</v>
      </c>
      <c r="R175" s="2">
        <f t="shared" si="38"/>
        <v>65339781</v>
      </c>
      <c r="S175" s="2">
        <f t="shared" si="17"/>
        <v>446135.85714285821</v>
      </c>
      <c r="T175" s="2">
        <f t="shared" si="18"/>
        <v>3864.1428571428405</v>
      </c>
      <c r="U175" s="2">
        <f t="shared" si="19"/>
        <v>450000</v>
      </c>
      <c r="V175" s="2">
        <f t="shared" si="33"/>
        <v>26899683.285714306</v>
      </c>
      <c r="W175" s="2">
        <f t="shared" si="20"/>
        <v>446135.85714285821</v>
      </c>
      <c r="X175" s="2">
        <f t="shared" si="6"/>
        <v>3864.1428571417928</v>
      </c>
      <c r="Y175" s="2">
        <f t="shared" si="35"/>
        <v>38440097.714285731</v>
      </c>
      <c r="Z175" s="2" t="str">
        <f t="shared" si="8"/>
        <v>HERE</v>
      </c>
      <c r="AA175" s="2">
        <f>IF(Z175="HERE",Y175,AA174+Graph!$G$1*1000)</f>
        <v>38440097.714285731</v>
      </c>
      <c r="AB175" s="2">
        <f t="shared" si="21"/>
        <v>3864.1428571417928</v>
      </c>
      <c r="AC175" s="2">
        <f t="shared" si="36"/>
        <v>26899683.285714306</v>
      </c>
      <c r="AD175" s="3">
        <f t="shared" si="10"/>
        <v>38440097.714285731</v>
      </c>
      <c r="AE175" s="2">
        <f>IF(AE173&gt;=52800000,52800000,IF(AB154=Graph!G$1*1000,AE174+Graph!G$1*1000,AC175))</f>
        <v>26899683.285714306</v>
      </c>
      <c r="AF175" s="3">
        <f t="shared" si="11"/>
        <v>26899683.285714306</v>
      </c>
      <c r="AG175" s="3">
        <f t="shared" si="27"/>
        <v>35399597.157142892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111</v>
      </c>
      <c r="C176" s="7"/>
      <c r="D176" s="2" t="e">
        <f t="shared" si="12"/>
        <v>#N/A</v>
      </c>
      <c r="E176" s="2" t="e">
        <f t="shared" si="22"/>
        <v>#N/A</v>
      </c>
      <c r="F176" s="2">
        <v>1170793.1875440478</v>
      </c>
      <c r="G176" s="2">
        <f t="shared" si="26"/>
        <v>446135.85714285716</v>
      </c>
      <c r="H176" s="2">
        <f t="shared" si="37"/>
        <v>64821231.142857254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968549.8571428553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1171352.7104151845</v>
      </c>
      <c r="Q176" s="2">
        <f t="shared" si="39"/>
        <v>450000</v>
      </c>
      <c r="R176" s="2">
        <f t="shared" si="38"/>
        <v>65789781</v>
      </c>
      <c r="S176" s="2">
        <f t="shared" si="17"/>
        <v>446135.85714285821</v>
      </c>
      <c r="T176" s="2">
        <f t="shared" si="18"/>
        <v>3864.1428571428405</v>
      </c>
      <c r="U176" s="2">
        <f t="shared" si="19"/>
        <v>450000</v>
      </c>
      <c r="V176" s="2">
        <f t="shared" si="33"/>
        <v>27345819.142857164</v>
      </c>
      <c r="W176" s="2">
        <f t="shared" si="20"/>
        <v>446135.85714285821</v>
      </c>
      <c r="X176" s="2">
        <f t="shared" si="6"/>
        <v>3864.1428571417928</v>
      </c>
      <c r="Y176" s="2">
        <f t="shared" si="35"/>
        <v>38443961.857142873</v>
      </c>
      <c r="Z176" s="2" t="str">
        <f t="shared" si="8"/>
        <v>HERE</v>
      </c>
      <c r="AA176" s="2">
        <f>IF(Z176="HERE",Y176,AA175+Graph!$G$1*1000)</f>
        <v>38443961.857142873</v>
      </c>
      <c r="AB176" s="2">
        <f t="shared" si="21"/>
        <v>3864.1428571417928</v>
      </c>
      <c r="AC176" s="2">
        <f t="shared" si="36"/>
        <v>27345819.142857164</v>
      </c>
      <c r="AD176" s="3">
        <f t="shared" si="10"/>
        <v>38443961.857142873</v>
      </c>
      <c r="AE176" s="2">
        <f>IF(AE174&gt;=52800000,52800000,IF(AB155=Graph!G$1*1000,AE175+Graph!G$1*1000,AC176))</f>
        <v>27345819.142857164</v>
      </c>
      <c r="AF176" s="3">
        <f t="shared" si="11"/>
        <v>27345819.142857164</v>
      </c>
      <c r="AG176" s="3">
        <f t="shared" si="27"/>
        <v>35425381.678571463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112</v>
      </c>
      <c r="C177" s="7"/>
      <c r="D177" s="2" t="e">
        <f t="shared" si="12"/>
        <v>#N/A</v>
      </c>
      <c r="E177" s="2" t="e">
        <f t="shared" si="22"/>
        <v>#N/A</v>
      </c>
      <c r="F177" s="2">
        <v>1177114.8413793445</v>
      </c>
      <c r="G177" s="2">
        <f t="shared" si="26"/>
        <v>446135.85714285716</v>
      </c>
      <c r="H177" s="2">
        <f t="shared" si="37"/>
        <v>65267367.000000112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972413.99999999814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1177652.3605911136</v>
      </c>
      <c r="Q177" s="2">
        <f t="shared" si="39"/>
        <v>450000</v>
      </c>
      <c r="R177" s="2">
        <f t="shared" si="38"/>
        <v>66239781</v>
      </c>
      <c r="S177" s="2">
        <f t="shared" si="17"/>
        <v>446135.85714285821</v>
      </c>
      <c r="T177" s="2">
        <f t="shared" si="18"/>
        <v>3864.1428571428405</v>
      </c>
      <c r="U177" s="2">
        <f t="shared" si="19"/>
        <v>450000</v>
      </c>
      <c r="V177" s="2">
        <f t="shared" si="33"/>
        <v>27791955.000000022</v>
      </c>
      <c r="W177" s="2">
        <f t="shared" si="20"/>
        <v>446135.85714285821</v>
      </c>
      <c r="X177" s="2">
        <f t="shared" si="6"/>
        <v>3864.1428571417928</v>
      </c>
      <c r="Y177" s="2">
        <f t="shared" si="35"/>
        <v>38447826.000000015</v>
      </c>
      <c r="Z177" s="2" t="str">
        <f t="shared" si="8"/>
        <v>HERE</v>
      </c>
      <c r="AA177" s="2">
        <f>IF(Z177="HERE",Y177,AA176+Graph!$G$1*1000)</f>
        <v>38447826.000000015</v>
      </c>
      <c r="AB177" s="2">
        <f t="shared" si="21"/>
        <v>3864.1428571417928</v>
      </c>
      <c r="AC177" s="2">
        <f t="shared" si="36"/>
        <v>27791955.000000022</v>
      </c>
      <c r="AD177" s="3">
        <f t="shared" si="10"/>
        <v>38447826.000000015</v>
      </c>
      <c r="AE177" s="2">
        <f>IF(AE175&gt;=52800000,52800000,IF(AB156=Graph!G$1*1000,AE176+Graph!G$1*1000,AC177))</f>
        <v>27791955.000000022</v>
      </c>
      <c r="AF177" s="3">
        <f t="shared" si="11"/>
        <v>27791955.000000022</v>
      </c>
      <c r="AG177" s="3">
        <f t="shared" si="27"/>
        <v>35451166.200000033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113</v>
      </c>
      <c r="C178" s="7"/>
      <c r="D178" s="2" t="e">
        <f t="shared" si="12"/>
        <v>#N/A</v>
      </c>
      <c r="E178" s="2" t="e">
        <f t="shared" si="22"/>
        <v>#N/A</v>
      </c>
      <c r="F178" s="2">
        <v>1183436.4952147007</v>
      </c>
      <c r="G178" s="2">
        <f t="shared" si="26"/>
        <v>446135.85714285716</v>
      </c>
      <c r="H178" s="2">
        <f t="shared" si="37"/>
        <v>65713502.85714297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976278.14285714098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1183952.0107670426</v>
      </c>
      <c r="Q178" s="2">
        <f t="shared" si="39"/>
        <v>450000</v>
      </c>
      <c r="R178" s="2">
        <f t="shared" si="38"/>
        <v>66689781</v>
      </c>
      <c r="S178" s="2">
        <f t="shared" si="17"/>
        <v>446135.85714285821</v>
      </c>
      <c r="T178" s="2">
        <f t="shared" si="18"/>
        <v>3864.1428571428405</v>
      </c>
      <c r="U178" s="2">
        <f t="shared" si="19"/>
        <v>450000</v>
      </c>
      <c r="V178" s="2">
        <f t="shared" si="33"/>
        <v>28238090.857142881</v>
      </c>
      <c r="W178" s="2">
        <f t="shared" si="20"/>
        <v>446135.85714285821</v>
      </c>
      <c r="X178" s="2">
        <f t="shared" si="6"/>
        <v>3864.1428571417928</v>
      </c>
      <c r="Y178" s="2">
        <f t="shared" si="35"/>
        <v>38451690.142857157</v>
      </c>
      <c r="Z178" s="2" t="str">
        <f t="shared" si="8"/>
        <v>HERE</v>
      </c>
      <c r="AA178" s="2">
        <f>IF(Z178="HERE",Y178,AA177+Graph!$G$1*1000)</f>
        <v>38451690.142857157</v>
      </c>
      <c r="AB178" s="2">
        <f t="shared" si="21"/>
        <v>3864.1428571417928</v>
      </c>
      <c r="AC178" s="2">
        <f t="shared" si="36"/>
        <v>28238090.857142881</v>
      </c>
      <c r="AD178" s="3">
        <f t="shared" si="10"/>
        <v>38451690.142857157</v>
      </c>
      <c r="AE178" s="2">
        <f>IF(AE176&gt;=52800000,52800000,IF(AB157=Graph!G$1*1000,AE177+Graph!G$1*1000,AC178))</f>
        <v>28238090.857142881</v>
      </c>
      <c r="AF178" s="3">
        <f t="shared" si="11"/>
        <v>28238090.857142881</v>
      </c>
      <c r="AG178" s="3">
        <f t="shared" si="27"/>
        <v>35476950.721428603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114</v>
      </c>
      <c r="C179" s="7"/>
      <c r="D179" s="2" t="e">
        <f t="shared" si="12"/>
        <v>#N/A</v>
      </c>
      <c r="E179" s="2" t="e">
        <f t="shared" si="22"/>
        <v>#N/A</v>
      </c>
      <c r="F179" s="2">
        <v>1189758.1490499973</v>
      </c>
      <c r="G179" s="2">
        <f t="shared" si="26"/>
        <v>446135.85714285716</v>
      </c>
      <c r="H179" s="2">
        <f t="shared" si="37"/>
        <v>66159638.714285828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980142.28571428382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1190251.6609429717</v>
      </c>
      <c r="Q179" s="2">
        <f t="shared" si="39"/>
        <v>450000</v>
      </c>
      <c r="R179" s="2">
        <f t="shared" si="38"/>
        <v>67139781</v>
      </c>
      <c r="S179" s="2">
        <f t="shared" si="17"/>
        <v>446135.85714285821</v>
      </c>
      <c r="T179" s="2">
        <f t="shared" si="18"/>
        <v>3864.1428571428405</v>
      </c>
      <c r="U179" s="2">
        <f t="shared" si="19"/>
        <v>450000</v>
      </c>
      <c r="V179" s="2">
        <f t="shared" si="33"/>
        <v>28684226.714285739</v>
      </c>
      <c r="W179" s="2">
        <f t="shared" si="20"/>
        <v>446135.85714285821</v>
      </c>
      <c r="X179" s="2">
        <f t="shared" si="6"/>
        <v>3864.1428571417928</v>
      </c>
      <c r="Y179" s="2">
        <f t="shared" si="35"/>
        <v>38455554.285714298</v>
      </c>
      <c r="Z179" s="2" t="str">
        <f t="shared" si="8"/>
        <v>HERE</v>
      </c>
      <c r="AA179" s="2">
        <f>IF(Z179="HERE",Y179,AA178+Graph!$G$1*1000)</f>
        <v>38455554.285714298</v>
      </c>
      <c r="AB179" s="2">
        <f t="shared" si="21"/>
        <v>3864.1428571417928</v>
      </c>
      <c r="AC179" s="2">
        <f t="shared" si="36"/>
        <v>28684226.714285739</v>
      </c>
      <c r="AD179" s="3">
        <f t="shared" si="10"/>
        <v>38455554.285714298</v>
      </c>
      <c r="AE179" s="2">
        <f>IF(AE177&gt;=52800000,52800000,IF(AB158=Graph!G$1*1000,AE178+Graph!G$1*1000,AC179))</f>
        <v>28684226.714285739</v>
      </c>
      <c r="AF179" s="3">
        <f t="shared" si="11"/>
        <v>28684226.714285739</v>
      </c>
      <c r="AG179" s="3">
        <f t="shared" si="27"/>
        <v>35502735.242857173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115</v>
      </c>
      <c r="C180" s="7"/>
      <c r="D180" s="2" t="e">
        <f t="shared" si="12"/>
        <v>#N/A</v>
      </c>
      <c r="E180" s="2" t="e">
        <f t="shared" si="22"/>
        <v>#N/A</v>
      </c>
      <c r="F180" s="2">
        <v>1196079.8028853536</v>
      </c>
      <c r="G180" s="2">
        <f t="shared" si="26"/>
        <v>446135.85714285716</v>
      </c>
      <c r="H180" s="2">
        <f t="shared" si="37"/>
        <v>66605774.571428686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984006.42857142666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1196551.3111189008</v>
      </c>
      <c r="Q180" s="2">
        <f t="shared" si="39"/>
        <v>450000</v>
      </c>
      <c r="R180" s="2">
        <f t="shared" si="38"/>
        <v>67589781</v>
      </c>
      <c r="S180" s="2">
        <f t="shared" si="17"/>
        <v>446135.85714285821</v>
      </c>
      <c r="T180" s="2">
        <f t="shared" si="18"/>
        <v>3864.1428571428405</v>
      </c>
      <c r="U180" s="2">
        <f t="shared" si="19"/>
        <v>450000</v>
      </c>
      <c r="V180" s="2">
        <f t="shared" si="33"/>
        <v>29130362.571428597</v>
      </c>
      <c r="W180" s="2">
        <f t="shared" si="20"/>
        <v>446135.85714285821</v>
      </c>
      <c r="X180" s="2">
        <f t="shared" si="6"/>
        <v>3864.1428571417928</v>
      </c>
      <c r="Y180" s="2">
        <f t="shared" si="35"/>
        <v>38459418.42857144</v>
      </c>
      <c r="Z180" s="2" t="str">
        <f t="shared" si="8"/>
        <v>HERE</v>
      </c>
      <c r="AA180" s="2">
        <f>IF(Z180="HERE",Y180,AA179+Graph!$G$1*1000)</f>
        <v>38459418.42857144</v>
      </c>
      <c r="AB180" s="2">
        <f t="shared" si="21"/>
        <v>3864.1428571417928</v>
      </c>
      <c r="AC180" s="2">
        <f t="shared" si="36"/>
        <v>29130362.571428597</v>
      </c>
      <c r="AD180" s="3">
        <f t="shared" si="10"/>
        <v>38459418.42857144</v>
      </c>
      <c r="AE180" s="2">
        <f>IF(AE178&gt;=52800000,52800000,IF(AB159=Graph!G$1*1000,AE179+Graph!G$1*1000,AC180))</f>
        <v>29130362.571428597</v>
      </c>
      <c r="AF180" s="3">
        <f t="shared" si="11"/>
        <v>29130362.571428597</v>
      </c>
      <c r="AG180" s="3">
        <f t="shared" si="27"/>
        <v>35528519.764285751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116</v>
      </c>
      <c r="C181" s="7"/>
      <c r="D181" s="2" t="e">
        <f t="shared" si="12"/>
        <v>#N/A</v>
      </c>
      <c r="E181" s="2" t="e">
        <f t="shared" si="22"/>
        <v>#N/A</v>
      </c>
      <c r="F181" s="2">
        <v>1202401.4567206502</v>
      </c>
      <c r="G181" s="2">
        <f t="shared" si="26"/>
        <v>446135.85714285716</v>
      </c>
      <c r="H181" s="2">
        <f t="shared" si="37"/>
        <v>67051910.428571545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987870.5714285695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1202850.9612948298</v>
      </c>
      <c r="Q181" s="2">
        <f t="shared" si="39"/>
        <v>450000</v>
      </c>
      <c r="R181" s="2">
        <f t="shared" si="38"/>
        <v>68039781</v>
      </c>
      <c r="S181" s="2">
        <f t="shared" si="17"/>
        <v>446135.85714285821</v>
      </c>
      <c r="T181" s="2">
        <f t="shared" si="18"/>
        <v>3864.1428571428405</v>
      </c>
      <c r="U181" s="2">
        <f t="shared" si="19"/>
        <v>450000</v>
      </c>
      <c r="V181" s="2">
        <f t="shared" si="33"/>
        <v>29576498.428571455</v>
      </c>
      <c r="W181" s="2">
        <f t="shared" si="20"/>
        <v>446135.85714285821</v>
      </c>
      <c r="X181" s="2">
        <f t="shared" si="6"/>
        <v>3864.1428571417928</v>
      </c>
      <c r="Y181" s="2">
        <f t="shared" si="35"/>
        <v>38463282.571428582</v>
      </c>
      <c r="Z181" s="2" t="str">
        <f t="shared" si="8"/>
        <v>HERE</v>
      </c>
      <c r="AA181" s="2">
        <f>IF(Z181="HERE",Y181,AA180+Graph!$G$1*1000)</f>
        <v>38463282.571428582</v>
      </c>
      <c r="AB181" s="2">
        <f t="shared" si="21"/>
        <v>3864.1428571417928</v>
      </c>
      <c r="AC181" s="2">
        <f t="shared" si="36"/>
        <v>29576498.428571455</v>
      </c>
      <c r="AD181" s="3">
        <f t="shared" si="10"/>
        <v>38463282.571428582</v>
      </c>
      <c r="AE181" s="2">
        <f>IF(AE179&gt;=52800000,52800000,IF(AB160=Graph!G$1*1000,AE180+Graph!G$1*1000,AC181))</f>
        <v>29576498.428571455</v>
      </c>
      <c r="AF181" s="3">
        <f t="shared" si="11"/>
        <v>29576498.428571455</v>
      </c>
      <c r="AG181" s="3">
        <f t="shared" si="27"/>
        <v>35554304.285714313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117</v>
      </c>
      <c r="C182" s="7"/>
      <c r="D182" s="2" t="e">
        <f t="shared" si="12"/>
        <v>#N/A</v>
      </c>
      <c r="E182" s="2" t="e">
        <f t="shared" si="22"/>
        <v>#N/A</v>
      </c>
      <c r="F182" s="2">
        <v>1208723.1105560064</v>
      </c>
      <c r="G182" s="2">
        <f t="shared" si="26"/>
        <v>446135.85714285716</v>
      </c>
      <c r="H182" s="2">
        <f t="shared" si="37"/>
        <v>67498046.285714403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991734.71428571234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1209150.6114707589</v>
      </c>
      <c r="Q182" s="2">
        <f t="shared" si="39"/>
        <v>450000</v>
      </c>
      <c r="R182" s="2">
        <f t="shared" si="38"/>
        <v>68489781</v>
      </c>
      <c r="S182" s="2">
        <f t="shared" si="17"/>
        <v>446135.85714285821</v>
      </c>
      <c r="T182" s="2">
        <f t="shared" si="18"/>
        <v>3864.1428571428405</v>
      </c>
      <c r="U182" s="2">
        <f t="shared" si="19"/>
        <v>450000</v>
      </c>
      <c r="V182" s="2">
        <f t="shared" si="33"/>
        <v>30022634.285714313</v>
      </c>
      <c r="W182" s="2">
        <f t="shared" si="20"/>
        <v>446135.85714285821</v>
      </c>
      <c r="X182" s="2">
        <f t="shared" si="6"/>
        <v>3864.1428571417928</v>
      </c>
      <c r="Y182" s="2">
        <f t="shared" si="35"/>
        <v>38467146.714285724</v>
      </c>
      <c r="Z182" s="2" t="str">
        <f t="shared" si="8"/>
        <v>HERE</v>
      </c>
      <c r="AA182" s="2">
        <f>IF(Z182="HERE",Y182,AA181+Graph!$G$1*1000)</f>
        <v>38467146.714285724</v>
      </c>
      <c r="AB182" s="2">
        <f t="shared" si="21"/>
        <v>3864.1428571417928</v>
      </c>
      <c r="AC182" s="2">
        <f t="shared" si="36"/>
        <v>30022634.285714313</v>
      </c>
      <c r="AD182" s="3">
        <f t="shared" si="10"/>
        <v>38467146.714285724</v>
      </c>
      <c r="AE182" s="2">
        <f>IF(AE180&gt;=52800000,52800000,IF(AB161=Graph!G$1*1000,AE181+Graph!G$1*1000,AC182))</f>
        <v>30022634.285714313</v>
      </c>
      <c r="AF182" s="3">
        <f t="shared" si="11"/>
        <v>30022634.285714313</v>
      </c>
      <c r="AG182" s="3">
        <f t="shared" si="27"/>
        <v>35580088.807142891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118</v>
      </c>
      <c r="C183" s="7"/>
      <c r="D183" s="2" t="e">
        <f t="shared" si="12"/>
        <v>#N/A</v>
      </c>
      <c r="E183" s="2" t="e">
        <f t="shared" si="22"/>
        <v>#N/A</v>
      </c>
      <c r="F183" s="2">
        <v>1215044.7643913031</v>
      </c>
      <c r="G183" s="2">
        <f t="shared" si="26"/>
        <v>446135.85714285716</v>
      </c>
      <c r="H183" s="2">
        <f t="shared" si="37"/>
        <v>67944182.142857254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995598.85714285518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1215450.261646688</v>
      </c>
      <c r="Q183" s="2">
        <f t="shared" si="39"/>
        <v>450000</v>
      </c>
      <c r="R183" s="2">
        <f t="shared" si="38"/>
        <v>68939781</v>
      </c>
      <c r="S183" s="2">
        <f t="shared" si="17"/>
        <v>446135.85714285076</v>
      </c>
      <c r="T183" s="2">
        <f t="shared" si="18"/>
        <v>3864.1428571428405</v>
      </c>
      <c r="U183" s="2">
        <f t="shared" si="19"/>
        <v>450000</v>
      </c>
      <c r="V183" s="2">
        <f t="shared" si="33"/>
        <v>30468770.142857172</v>
      </c>
      <c r="W183" s="2">
        <f t="shared" si="20"/>
        <v>446135.85714285821</v>
      </c>
      <c r="X183" s="2">
        <f t="shared" si="6"/>
        <v>3864.1428571417928</v>
      </c>
      <c r="Y183" s="2">
        <f t="shared" si="35"/>
        <v>38471010.857142866</v>
      </c>
      <c r="Z183" s="2" t="str">
        <f t="shared" si="8"/>
        <v>HERE</v>
      </c>
      <c r="AA183" s="2">
        <f>IF(Z183="HERE",Y183,AA182+Graph!$G$1*1000)</f>
        <v>38471010.857142866</v>
      </c>
      <c r="AB183" s="2">
        <f t="shared" si="21"/>
        <v>3864.1428571417928</v>
      </c>
      <c r="AC183" s="2">
        <f t="shared" si="36"/>
        <v>30468770.142857172</v>
      </c>
      <c r="AD183" s="3">
        <f t="shared" si="10"/>
        <v>38471010.857142866</v>
      </c>
      <c r="AE183" s="2">
        <f>IF(AE181&gt;=52800000,52800000,IF(AB162=Graph!G$1*1000,AE182+Graph!G$1*1000,AC183))</f>
        <v>30468770.142857172</v>
      </c>
      <c r="AF183" s="3">
        <f t="shared" si="11"/>
        <v>30468770.142857172</v>
      </c>
      <c r="AG183" s="3">
        <f t="shared" si="27"/>
        <v>35605873.328571461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119</v>
      </c>
      <c r="C184" s="7"/>
      <c r="D184" s="2" t="e">
        <f t="shared" si="12"/>
        <v>#N/A</v>
      </c>
      <c r="E184" s="2" t="e">
        <f t="shared" si="22"/>
        <v>#N/A</v>
      </c>
      <c r="F184" s="2">
        <v>1221366.4182266593</v>
      </c>
      <c r="G184" s="2">
        <f t="shared" si="26"/>
        <v>446135.85714285716</v>
      </c>
      <c r="H184" s="2">
        <f t="shared" si="37"/>
        <v>68390318.000000104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999462.99999999802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1221749.9118226171</v>
      </c>
      <c r="Q184" s="2">
        <f t="shared" si="39"/>
        <v>450000</v>
      </c>
      <c r="R184" s="2">
        <f t="shared" si="38"/>
        <v>69389781</v>
      </c>
      <c r="S184" s="2">
        <f t="shared" si="17"/>
        <v>446135.85714285076</v>
      </c>
      <c r="T184" s="2">
        <f t="shared" si="18"/>
        <v>3864.1428571428405</v>
      </c>
      <c r="U184" s="2">
        <f t="shared" si="19"/>
        <v>450000</v>
      </c>
      <c r="V184" s="2">
        <f t="shared" si="33"/>
        <v>30914906.00000003</v>
      </c>
      <c r="W184" s="2">
        <f t="shared" si="20"/>
        <v>446135.85714285821</v>
      </c>
      <c r="X184" s="2">
        <f t="shared" si="6"/>
        <v>3864.1428571417928</v>
      </c>
      <c r="Y184" s="2">
        <f t="shared" si="35"/>
        <v>38474875.000000007</v>
      </c>
      <c r="Z184" s="2" t="str">
        <f t="shared" si="8"/>
        <v>HERE</v>
      </c>
      <c r="AA184" s="2">
        <f>IF(Z184="HERE",Y184,AA183+Graph!$G$1*1000)</f>
        <v>38474875.000000007</v>
      </c>
      <c r="AB184" s="2">
        <f t="shared" si="21"/>
        <v>3864.1428571417928</v>
      </c>
      <c r="AC184" s="2">
        <f t="shared" si="36"/>
        <v>30914906.00000003</v>
      </c>
      <c r="AD184" s="3">
        <f t="shared" si="10"/>
        <v>38474875.000000007</v>
      </c>
      <c r="AE184" s="2">
        <f>IF(AE182&gt;=52800000,52800000,IF(AB163=Graph!G$1*1000,AE183+Graph!G$1*1000,AC184))</f>
        <v>30914906.00000003</v>
      </c>
      <c r="AF184" s="3">
        <f t="shared" si="11"/>
        <v>30914906.00000003</v>
      </c>
      <c r="AG184" s="3">
        <f t="shared" si="27"/>
        <v>35631657.850000024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120</v>
      </c>
      <c r="C185" s="7"/>
      <c r="D185" s="2" t="e">
        <f t="shared" si="12"/>
        <v>#N/A</v>
      </c>
      <c r="E185" s="2" t="e">
        <f t="shared" si="22"/>
        <v>#N/A</v>
      </c>
      <c r="F185" s="2">
        <v>1227688.0720619559</v>
      </c>
      <c r="G185" s="2">
        <f t="shared" si="26"/>
        <v>446135.85714285716</v>
      </c>
      <c r="H185" s="2">
        <f t="shared" si="37"/>
        <v>68836453.857142955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1003327.1428571409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1228049.5619985461</v>
      </c>
      <c r="Q185" s="2">
        <f t="shared" si="39"/>
        <v>450000</v>
      </c>
      <c r="R185" s="2">
        <f t="shared" si="38"/>
        <v>69839781</v>
      </c>
      <c r="S185" s="2">
        <f t="shared" si="17"/>
        <v>446135.85714285076</v>
      </c>
      <c r="T185" s="2">
        <f t="shared" si="18"/>
        <v>3864.1428571428405</v>
      </c>
      <c r="U185" s="2">
        <f t="shared" si="19"/>
        <v>450000</v>
      </c>
      <c r="V185" s="2">
        <f t="shared" si="33"/>
        <v>31361041.857142888</v>
      </c>
      <c r="W185" s="2">
        <f t="shared" si="20"/>
        <v>446135.85714285821</v>
      </c>
      <c r="X185" s="2">
        <f t="shared" si="6"/>
        <v>3864.1428571417928</v>
      </c>
      <c r="Y185" s="2">
        <f t="shared" si="35"/>
        <v>38478739.142857149</v>
      </c>
      <c r="Z185" s="2" t="str">
        <f t="shared" si="8"/>
        <v>HERE</v>
      </c>
      <c r="AA185" s="2">
        <f>IF(Z185="HERE",Y185,AA184+Graph!$G$1*1000)</f>
        <v>38478739.142857149</v>
      </c>
      <c r="AB185" s="2">
        <f t="shared" si="21"/>
        <v>3864.1428571417928</v>
      </c>
      <c r="AC185" s="2">
        <f t="shared" si="36"/>
        <v>31361041.857142888</v>
      </c>
      <c r="AD185" s="3">
        <f t="shared" si="10"/>
        <v>38478739.142857149</v>
      </c>
      <c r="AE185" s="2">
        <f>IF(AE183&gt;=52800000,52800000,IF(AB164=Graph!G$1*1000,AE184+Graph!G$1*1000,AC185))</f>
        <v>31361041.857142888</v>
      </c>
      <c r="AF185" s="3">
        <f t="shared" si="11"/>
        <v>31361041.857142888</v>
      </c>
      <c r="AG185" s="3">
        <f t="shared" si="27"/>
        <v>35657442.371428601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121</v>
      </c>
      <c r="C186" s="7"/>
      <c r="D186" s="2" t="e">
        <f t="shared" si="12"/>
        <v>#N/A</v>
      </c>
      <c r="E186" s="2" t="e">
        <f t="shared" si="22"/>
        <v>#N/A</v>
      </c>
      <c r="F186" s="2">
        <v>1234009.7258973122</v>
      </c>
      <c r="G186" s="2">
        <f t="shared" si="26"/>
        <v>446135.85714285716</v>
      </c>
      <c r="H186" s="2">
        <f t="shared" si="37"/>
        <v>69282589.714285806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1007191.2857142837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1234349.2121744752</v>
      </c>
      <c r="Q186" s="2">
        <f t="shared" si="39"/>
        <v>450000</v>
      </c>
      <c r="R186" s="2">
        <f t="shared" si="38"/>
        <v>70289781</v>
      </c>
      <c r="S186" s="2">
        <f t="shared" si="17"/>
        <v>446135.85714285076</v>
      </c>
      <c r="T186" s="2">
        <f t="shared" si="18"/>
        <v>3864.1428571428405</v>
      </c>
      <c r="U186" s="2">
        <f t="shared" si="19"/>
        <v>450000</v>
      </c>
      <c r="V186" s="2">
        <f t="shared" si="33"/>
        <v>31807177.714285746</v>
      </c>
      <c r="W186" s="2">
        <f t="shared" si="20"/>
        <v>446135.85714285821</v>
      </c>
      <c r="X186" s="2">
        <f t="shared" si="6"/>
        <v>3864.1428571417928</v>
      </c>
      <c r="Y186" s="2">
        <f t="shared" si="35"/>
        <v>38482603.285714291</v>
      </c>
      <c r="Z186" s="2" t="str">
        <f t="shared" si="8"/>
        <v>HERE</v>
      </c>
      <c r="AA186" s="2">
        <f>IF(Z186="HERE",Y186,AA185+Graph!$G$1*1000)</f>
        <v>38482603.285714291</v>
      </c>
      <c r="AB186" s="2">
        <f t="shared" si="21"/>
        <v>3864.1428571417928</v>
      </c>
      <c r="AC186" s="2">
        <f t="shared" si="36"/>
        <v>31807177.714285746</v>
      </c>
      <c r="AD186" s="3">
        <f t="shared" si="10"/>
        <v>38482603.285714291</v>
      </c>
      <c r="AE186" s="2">
        <f>IF(AE184&gt;=52800000,52800000,IF(AB165=Graph!G$1*1000,AE185+Graph!G$1*1000,AC186))</f>
        <v>31807177.714285746</v>
      </c>
      <c r="AF186" s="3">
        <f t="shared" si="11"/>
        <v>31807177.714285746</v>
      </c>
      <c r="AG186" s="3">
        <f t="shared" si="27"/>
        <v>35683226.892857172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122</v>
      </c>
      <c r="C187" s="7"/>
      <c r="D187" s="2" t="e">
        <f t="shared" si="12"/>
        <v>#N/A</v>
      </c>
      <c r="E187" s="2" t="e">
        <f t="shared" si="22"/>
        <v>#N/A</v>
      </c>
      <c r="F187" s="2">
        <v>1240331.3797326088</v>
      </c>
      <c r="G187" s="2">
        <f t="shared" si="26"/>
        <v>446135.85714285716</v>
      </c>
      <c r="H187" s="2">
        <f t="shared" si="37"/>
        <v>69728725.571428657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1011055.4285714265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1240648.8623504043</v>
      </c>
      <c r="Q187" s="2">
        <f t="shared" si="39"/>
        <v>450000</v>
      </c>
      <c r="R187" s="2">
        <f t="shared" si="38"/>
        <v>70739781</v>
      </c>
      <c r="S187" s="2">
        <f t="shared" si="17"/>
        <v>446135.85714285076</v>
      </c>
      <c r="T187" s="2">
        <f t="shared" si="18"/>
        <v>3864.1428571428405</v>
      </c>
      <c r="U187" s="2">
        <f t="shared" si="19"/>
        <v>450000</v>
      </c>
      <c r="V187" s="2">
        <f t="shared" si="33"/>
        <v>32253313.571428604</v>
      </c>
      <c r="W187" s="2">
        <f t="shared" si="20"/>
        <v>446135.85714285821</v>
      </c>
      <c r="X187" s="2">
        <f t="shared" si="6"/>
        <v>3864.1428571417928</v>
      </c>
      <c r="Y187" s="2">
        <f t="shared" si="35"/>
        <v>38486467.428571433</v>
      </c>
      <c r="Z187" s="2" t="str">
        <f t="shared" si="8"/>
        <v>HERE</v>
      </c>
      <c r="AA187" s="2">
        <f>IF(Z187="HERE",Y187,AA186+Graph!$G$1*1000)</f>
        <v>38486467.428571433</v>
      </c>
      <c r="AB187" s="2">
        <f t="shared" si="21"/>
        <v>3864.1428571417928</v>
      </c>
      <c r="AC187" s="2">
        <f t="shared" si="36"/>
        <v>32253313.571428604</v>
      </c>
      <c r="AD187" s="3">
        <f t="shared" si="10"/>
        <v>38486467.428571433</v>
      </c>
      <c r="AE187" s="2">
        <f>IF(AE185&gt;=52800000,52800000,IF(AB166=Graph!G$1*1000,AE186+Graph!G$1*1000,AC187))</f>
        <v>32253313.571428604</v>
      </c>
      <c r="AF187" s="3">
        <f t="shared" si="11"/>
        <v>32253313.571428604</v>
      </c>
      <c r="AG187" s="3">
        <f t="shared" si="27"/>
        <v>35709011.414285734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123</v>
      </c>
      <c r="C188" s="7"/>
      <c r="D188" s="2" t="e">
        <f t="shared" si="12"/>
        <v>#N/A</v>
      </c>
      <c r="E188" s="2" t="e">
        <f t="shared" si="22"/>
        <v>#N/A</v>
      </c>
      <c r="F188" s="2">
        <v>1246653.033567965</v>
      </c>
      <c r="G188" s="2">
        <f t="shared" si="26"/>
        <v>446135.85714285716</v>
      </c>
      <c r="H188" s="2">
        <f t="shared" si="37"/>
        <v>70174861.428571507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1014919.5714285694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1246948.5125263333</v>
      </c>
      <c r="Q188" s="2">
        <f t="shared" si="39"/>
        <v>450000</v>
      </c>
      <c r="R188" s="2">
        <f t="shared" si="38"/>
        <v>71189781</v>
      </c>
      <c r="S188" s="2">
        <f t="shared" si="17"/>
        <v>446135.85714285076</v>
      </c>
      <c r="T188" s="2">
        <f t="shared" si="18"/>
        <v>3864.1428571428405</v>
      </c>
      <c r="U188" s="2">
        <f t="shared" si="19"/>
        <v>450000</v>
      </c>
      <c r="V188" s="2">
        <f t="shared" si="33"/>
        <v>32699449.428571463</v>
      </c>
      <c r="W188" s="2">
        <f t="shared" si="20"/>
        <v>446135.85714285821</v>
      </c>
      <c r="X188" s="2">
        <f t="shared" si="6"/>
        <v>3864.1428571417928</v>
      </c>
      <c r="Y188" s="2">
        <f t="shared" si="35"/>
        <v>38490331.571428575</v>
      </c>
      <c r="Z188" s="2" t="str">
        <f t="shared" si="8"/>
        <v>HERE</v>
      </c>
      <c r="AA188" s="2">
        <f>IF(Z188="HERE",Y188,AA187+Graph!$G$1*1000)</f>
        <v>38490331.571428575</v>
      </c>
      <c r="AB188" s="2">
        <f t="shared" si="21"/>
        <v>3864.1428571417928</v>
      </c>
      <c r="AC188" s="2">
        <f t="shared" si="36"/>
        <v>32699449.428571463</v>
      </c>
      <c r="AD188" s="3">
        <f t="shared" si="10"/>
        <v>38490331.571428575</v>
      </c>
      <c r="AE188" s="2">
        <f>IF(AE186&gt;=52800000,52800000,IF(AB167=Graph!G$1*1000,AE187+Graph!G$1*1000,AC188))</f>
        <v>32699449.428571463</v>
      </c>
      <c r="AF188" s="3">
        <f t="shared" si="11"/>
        <v>32699449.428571463</v>
      </c>
      <c r="AG188" s="3">
        <f t="shared" si="27"/>
        <v>35734795.935714312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124</v>
      </c>
      <c r="C189" s="7"/>
      <c r="D189" s="2" t="e">
        <f t="shared" si="12"/>
        <v>#N/A</v>
      </c>
      <c r="E189" s="2" t="e">
        <f t="shared" si="22"/>
        <v>#N/A</v>
      </c>
      <c r="F189" s="2">
        <v>1252974.6874032617</v>
      </c>
      <c r="G189" s="2">
        <f t="shared" si="26"/>
        <v>446135.85714285716</v>
      </c>
      <c r="H189" s="2">
        <f t="shared" si="37"/>
        <v>70620997.285714358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1018783.7142857122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1253248.162702322</v>
      </c>
      <c r="Q189" s="2">
        <f t="shared" si="39"/>
        <v>450000</v>
      </c>
      <c r="R189" s="2">
        <f t="shared" si="38"/>
        <v>71639781</v>
      </c>
      <c r="S189" s="2">
        <f t="shared" si="17"/>
        <v>446135.85714285076</v>
      </c>
      <c r="T189" s="2">
        <f t="shared" si="18"/>
        <v>3864.1428571428405</v>
      </c>
      <c r="U189" s="2">
        <f t="shared" si="19"/>
        <v>450000</v>
      </c>
      <c r="V189" s="2">
        <f t="shared" si="33"/>
        <v>33145585.285714321</v>
      </c>
      <c r="W189" s="2">
        <f t="shared" si="20"/>
        <v>446135.85714285821</v>
      </c>
      <c r="X189" s="2">
        <f t="shared" si="6"/>
        <v>3864.1428571417928</v>
      </c>
      <c r="Y189" s="2">
        <f t="shared" si="35"/>
        <v>38494195.714285716</v>
      </c>
      <c r="Z189" s="2" t="str">
        <f t="shared" si="8"/>
        <v>HERE</v>
      </c>
      <c r="AA189" s="2">
        <f>IF(Z189="HERE",Y189,AA188+Graph!$G$1*1000)</f>
        <v>38494195.714285716</v>
      </c>
      <c r="AB189" s="2">
        <f t="shared" si="21"/>
        <v>3864.1428571417928</v>
      </c>
      <c r="AC189" s="2">
        <f t="shared" si="36"/>
        <v>33145585.285714321</v>
      </c>
      <c r="AD189" s="3">
        <f t="shared" si="10"/>
        <v>38494195.714285716</v>
      </c>
      <c r="AE189" s="2">
        <f>IF(AE187&gt;=52800000,52800000,IF(AB168=Graph!G$1*1000,AE188+Graph!G$1*1000,AC189))</f>
        <v>33145585.285714321</v>
      </c>
      <c r="AF189" s="3">
        <f t="shared" si="11"/>
        <v>33145585.285714321</v>
      </c>
      <c r="AG189" s="3">
        <f t="shared" si="27"/>
        <v>35760580.457142882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125</v>
      </c>
      <c r="C190" s="7"/>
      <c r="D190" s="2" t="e">
        <f t="shared" si="12"/>
        <v>#N/A</v>
      </c>
      <c r="E190" s="2" t="e">
        <f t="shared" si="22"/>
        <v>#N/A</v>
      </c>
      <c r="F190" s="2">
        <v>1259296.3412386179</v>
      </c>
      <c r="G190" s="2">
        <f t="shared" si="26"/>
        <v>446135.85714285716</v>
      </c>
      <c r="H190" s="2">
        <f t="shared" si="37"/>
        <v>71067133.142857209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1022647.8571428551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1259547.8128782511</v>
      </c>
      <c r="Q190" s="2">
        <f t="shared" si="39"/>
        <v>450000</v>
      </c>
      <c r="R190" s="2">
        <f t="shared" si="38"/>
        <v>72089781</v>
      </c>
      <c r="S190" s="2">
        <f t="shared" si="17"/>
        <v>446135.85714285076</v>
      </c>
      <c r="T190" s="2">
        <f t="shared" si="18"/>
        <v>3864.1428571428405</v>
      </c>
      <c r="U190" s="2">
        <f t="shared" si="19"/>
        <v>450000</v>
      </c>
      <c r="V190" s="2">
        <f t="shared" si="33"/>
        <v>33591721.142857179</v>
      </c>
      <c r="W190" s="2">
        <f t="shared" si="20"/>
        <v>446135.85714285821</v>
      </c>
      <c r="X190" s="2">
        <f t="shared" si="6"/>
        <v>3864.1428571417928</v>
      </c>
      <c r="Y190" s="2">
        <f t="shared" si="35"/>
        <v>38498059.857142858</v>
      </c>
      <c r="Z190" s="2" t="str">
        <f t="shared" si="8"/>
        <v>HERE</v>
      </c>
      <c r="AA190" s="2">
        <f>IF(Z190="HERE",Y190,AA189+Graph!$G$1*1000)</f>
        <v>38498059.857142858</v>
      </c>
      <c r="AB190" s="2">
        <f t="shared" si="21"/>
        <v>3864.1428571417928</v>
      </c>
      <c r="AC190" s="2">
        <f t="shared" si="36"/>
        <v>33591721.142857179</v>
      </c>
      <c r="AD190" s="3">
        <f t="shared" si="10"/>
        <v>38498059.857142858</v>
      </c>
      <c r="AE190" s="2">
        <f>IF(AE188&gt;=52800000,52800000,IF(AB169=Graph!G$1*1000,AE189+Graph!G$1*1000,AC190))</f>
        <v>33591721.142857179</v>
      </c>
      <c r="AF190" s="3">
        <f t="shared" si="11"/>
        <v>33591721.142857179</v>
      </c>
      <c r="AG190" s="3">
        <f t="shared" si="27"/>
        <v>35786364.978571452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126</v>
      </c>
      <c r="C191" s="7"/>
      <c r="D191" s="2" t="e">
        <f t="shared" si="12"/>
        <v>#N/A</v>
      </c>
      <c r="E191" s="2" t="e">
        <f t="shared" si="22"/>
        <v>#N/A</v>
      </c>
      <c r="F191" s="2">
        <v>1265617.9950739145</v>
      </c>
      <c r="G191" s="2">
        <f t="shared" si="26"/>
        <v>446135.85714285716</v>
      </c>
      <c r="H191" s="2">
        <f t="shared" si="37"/>
        <v>71513269.00000006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1026511.9999999979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1265847.4630541801</v>
      </c>
      <c r="Q191" s="2">
        <f t="shared" si="39"/>
        <v>450000</v>
      </c>
      <c r="R191" s="2">
        <f t="shared" si="38"/>
        <v>72539781</v>
      </c>
      <c r="S191" s="2">
        <f t="shared" si="17"/>
        <v>446135.85714285076</v>
      </c>
      <c r="T191" s="2">
        <f t="shared" si="18"/>
        <v>3864.1428571428405</v>
      </c>
      <c r="U191" s="2">
        <f t="shared" si="19"/>
        <v>450000</v>
      </c>
      <c r="V191" s="2">
        <f t="shared" si="33"/>
        <v>34037857.000000037</v>
      </c>
      <c r="W191" s="2">
        <f t="shared" si="20"/>
        <v>446135.85714285821</v>
      </c>
      <c r="X191" s="2">
        <f t="shared" si="6"/>
        <v>3864.1428571417928</v>
      </c>
      <c r="Y191" s="2">
        <f t="shared" si="35"/>
        <v>38501924</v>
      </c>
      <c r="Z191" s="2" t="str">
        <f t="shared" si="8"/>
        <v>HERE</v>
      </c>
      <c r="AA191" s="2">
        <f>IF(Z191="HERE",Y191,AA190+Graph!$G$1*1000)</f>
        <v>38501924</v>
      </c>
      <c r="AB191" s="2">
        <f t="shared" si="21"/>
        <v>3864.1428571417928</v>
      </c>
      <c r="AC191" s="2">
        <f t="shared" si="36"/>
        <v>34037857.000000037</v>
      </c>
      <c r="AD191" s="3">
        <f t="shared" si="10"/>
        <v>38501924</v>
      </c>
      <c r="AE191" s="2">
        <f>IF(AE189&gt;=52800000,52800000,IF(AB170=Graph!G$1*1000,AE190+Graph!G$1*1000,AC191))</f>
        <v>34037857.000000037</v>
      </c>
      <c r="AF191" s="3">
        <f t="shared" si="11"/>
        <v>34037857.000000037</v>
      </c>
      <c r="AG191" s="3">
        <f t="shared" si="27"/>
        <v>35812149.500000022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127</v>
      </c>
      <c r="C192" s="7"/>
      <c r="D192" s="2" t="e">
        <f t="shared" si="12"/>
        <v>#N/A</v>
      </c>
      <c r="E192" s="2" t="e">
        <f t="shared" si="22"/>
        <v>#N/A</v>
      </c>
      <c r="F192" s="2">
        <v>1271939.6489092708</v>
      </c>
      <c r="G192" s="2">
        <f t="shared" si="26"/>
        <v>446135.85714285716</v>
      </c>
      <c r="H192" s="2">
        <f t="shared" si="37"/>
        <v>71959404.85714291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1030376.1428571407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1272147.1132301092</v>
      </c>
      <c r="Q192" s="2">
        <f t="shared" si="39"/>
        <v>450000</v>
      </c>
      <c r="R192" s="2">
        <f t="shared" si="38"/>
        <v>72989781</v>
      </c>
      <c r="S192" s="2">
        <f t="shared" si="17"/>
        <v>446135.85714285076</v>
      </c>
      <c r="T192" s="2">
        <f t="shared" si="18"/>
        <v>3864.1428571428405</v>
      </c>
      <c r="U192" s="2">
        <f t="shared" si="19"/>
        <v>450000</v>
      </c>
      <c r="V192" s="2">
        <f t="shared" si="33"/>
        <v>34483992.857142895</v>
      </c>
      <c r="W192" s="2">
        <f t="shared" si="20"/>
        <v>446135.85714285821</v>
      </c>
      <c r="X192" s="2">
        <f t="shared" si="6"/>
        <v>3864.1428571417928</v>
      </c>
      <c r="Y192" s="2">
        <f t="shared" si="35"/>
        <v>38505788.142857142</v>
      </c>
      <c r="Z192" s="2" t="str">
        <f t="shared" si="8"/>
        <v>HERE</v>
      </c>
      <c r="AA192" s="2">
        <f>IF(Z192="HERE",Y192,AA191+Graph!$G$1*1000)</f>
        <v>38505788.142857142</v>
      </c>
      <c r="AB192" s="2">
        <f t="shared" si="21"/>
        <v>3864.1428571417928</v>
      </c>
      <c r="AC192" s="2">
        <f t="shared" si="36"/>
        <v>34483992.857142895</v>
      </c>
      <c r="AD192" s="3">
        <f t="shared" si="10"/>
        <v>38505788.142857142</v>
      </c>
      <c r="AE192" s="2">
        <f>IF(AE190&gt;=52800000,52800000,IF(AB171=Graph!G$1*1000,AE191+Graph!G$1*1000,AC192))</f>
        <v>34483992.857142895</v>
      </c>
      <c r="AF192" s="3">
        <f t="shared" si="11"/>
        <v>34483992.857142895</v>
      </c>
      <c r="AG192" s="3">
        <f t="shared" si="27"/>
        <v>35837934.021428593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128</v>
      </c>
      <c r="C193" s="7"/>
      <c r="D193" s="2" t="e">
        <f t="shared" si="12"/>
        <v>#N/A</v>
      </c>
      <c r="E193" s="2" t="e">
        <f t="shared" si="22"/>
        <v>#N/A</v>
      </c>
      <c r="F193" s="2">
        <v>1278261.3027445674</v>
      </c>
      <c r="G193" s="2">
        <f t="shared" si="26"/>
        <v>446135.85714285716</v>
      </c>
      <c r="H193" s="2">
        <f t="shared" si="37"/>
        <v>72405540.714285761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1034240.2857142836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1278446.7634060383</v>
      </c>
      <c r="Q193" s="2">
        <f t="shared" si="39"/>
        <v>450000</v>
      </c>
      <c r="R193" s="2">
        <f t="shared" si="38"/>
        <v>73439781</v>
      </c>
      <c r="S193" s="2">
        <f t="shared" si="17"/>
        <v>446135.85714285076</v>
      </c>
      <c r="T193" s="2">
        <f t="shared" si="18"/>
        <v>3864.1428571428405</v>
      </c>
      <c r="U193" s="2">
        <f t="shared" si="19"/>
        <v>450000</v>
      </c>
      <c r="V193" s="2">
        <f t="shared" si="33"/>
        <v>34930128.714285754</v>
      </c>
      <c r="W193" s="2">
        <f t="shared" si="20"/>
        <v>446135.85714285821</v>
      </c>
      <c r="X193" s="2">
        <f t="shared" si="6"/>
        <v>3864.1428571417928</v>
      </c>
      <c r="Y193" s="2">
        <f t="shared" si="35"/>
        <v>38509652.285714284</v>
      </c>
      <c r="Z193" s="2" t="str">
        <f t="shared" si="8"/>
        <v>HERE</v>
      </c>
      <c r="AA193" s="2">
        <f>IF(Z193="HERE",Y193,AA192+Graph!$G$1*1000)</f>
        <v>38509652.285714284</v>
      </c>
      <c r="AB193" s="2">
        <f t="shared" si="21"/>
        <v>3864.1428571417928</v>
      </c>
      <c r="AC193" s="2">
        <f t="shared" si="36"/>
        <v>34930128.714285754</v>
      </c>
      <c r="AD193" s="3">
        <f t="shared" si="10"/>
        <v>38509652.285714284</v>
      </c>
      <c r="AE193" s="2">
        <f>IF(AE191&gt;=52800000,52800000,IF(AB172=Graph!G$1*1000,AE192+Graph!G$1*1000,AC193))</f>
        <v>34930128.714285754</v>
      </c>
      <c r="AF193" s="3">
        <f t="shared" si="11"/>
        <v>34930128.714285754</v>
      </c>
      <c r="AG193" s="3">
        <f t="shared" si="27"/>
        <v>35863718.542857163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129</v>
      </c>
      <c r="C194" s="7"/>
      <c r="D194" s="2" t="e">
        <f t="shared" si="12"/>
        <v>#N/A</v>
      </c>
      <c r="E194" s="2" t="e">
        <f t="shared" si="22"/>
        <v>#N/A</v>
      </c>
      <c r="F194" s="2">
        <v>1284582.9565799236</v>
      </c>
      <c r="G194" s="2">
        <f t="shared" si="26"/>
        <v>446135.85714285716</v>
      </c>
      <c r="H194" s="2">
        <f t="shared" si="37"/>
        <v>72851676.571428612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1038104.4285714264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1284746.4135819674</v>
      </c>
      <c r="Q194" s="2">
        <f t="shared" si="39"/>
        <v>450000</v>
      </c>
      <c r="R194" s="2">
        <f t="shared" si="38"/>
        <v>73889781</v>
      </c>
      <c r="S194" s="2">
        <f t="shared" si="17"/>
        <v>446135.85714285076</v>
      </c>
      <c r="T194" s="2">
        <f t="shared" si="18"/>
        <v>3864.1428571428405</v>
      </c>
      <c r="U194" s="2">
        <f t="shared" si="19"/>
        <v>450000</v>
      </c>
      <c r="V194" s="2">
        <f t="shared" si="33"/>
        <v>35376264.571428612</v>
      </c>
      <c r="W194" s="2">
        <f t="shared" si="20"/>
        <v>446135.85714285821</v>
      </c>
      <c r="X194" s="2">
        <f t="shared" si="6"/>
        <v>3864.1428571417928</v>
      </c>
      <c r="Y194" s="2">
        <f t="shared" si="35"/>
        <v>38513516.428571425</v>
      </c>
      <c r="Z194" s="2" t="str">
        <f t="shared" si="8"/>
        <v>HERE</v>
      </c>
      <c r="AA194" s="2">
        <f>IF(Z194="HERE",Y194,AA193+Graph!$G$1*1000)</f>
        <v>38513516.428571425</v>
      </c>
      <c r="AB194" s="2">
        <f t="shared" si="21"/>
        <v>3864.1428571417928</v>
      </c>
      <c r="AC194" s="2">
        <f t="shared" si="36"/>
        <v>35376264.571428612</v>
      </c>
      <c r="AD194" s="3">
        <f t="shared" si="10"/>
        <v>38513516.428571425</v>
      </c>
      <c r="AE194" s="2">
        <f>IF(AE192&gt;=52800000,52800000,IF(AB173=Graph!G$1*1000,AE193+Graph!G$1*1000,AC194))</f>
        <v>35376264.571428612</v>
      </c>
      <c r="AF194" s="3">
        <f t="shared" si="11"/>
        <v>35376264.571428612</v>
      </c>
      <c r="AG194" s="3">
        <f t="shared" si="27"/>
        <v>35889503.064285733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130</v>
      </c>
      <c r="C195" s="7"/>
      <c r="D195" s="2" t="e">
        <f t="shared" si="12"/>
        <v>#N/A</v>
      </c>
      <c r="E195" s="2" t="e">
        <f t="shared" si="22"/>
        <v>#N/A</v>
      </c>
      <c r="F195" s="2">
        <v>1290904.6104152203</v>
      </c>
      <c r="G195" s="2">
        <f t="shared" si="26"/>
        <v>446135.85714285716</v>
      </c>
      <c r="H195" s="2">
        <f t="shared" si="37"/>
        <v>73297812.428571463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1041968.5714285693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1291046.0637578964</v>
      </c>
      <c r="Q195" s="2">
        <f t="shared" si="39"/>
        <v>450000</v>
      </c>
      <c r="R195" s="2">
        <f t="shared" si="38"/>
        <v>74339781</v>
      </c>
      <c r="S195" s="2">
        <f t="shared" si="17"/>
        <v>446135.85714285076</v>
      </c>
      <c r="T195" s="2">
        <f t="shared" si="18"/>
        <v>3864.1428571428405</v>
      </c>
      <c r="U195" s="2">
        <f t="shared" si="19"/>
        <v>450000</v>
      </c>
      <c r="V195" s="2">
        <f t="shared" si="33"/>
        <v>35822400.42857147</v>
      </c>
      <c r="W195" s="2">
        <f t="shared" si="20"/>
        <v>446135.85714285821</v>
      </c>
      <c r="X195" s="2">
        <f t="shared" si="6"/>
        <v>3864.1428571417928</v>
      </c>
      <c r="Y195" s="2">
        <f t="shared" si="35"/>
        <v>38517380.571428567</v>
      </c>
      <c r="Z195" s="2" t="str">
        <f t="shared" si="8"/>
        <v>HERE</v>
      </c>
      <c r="AA195" s="2">
        <f>IF(Z195="HERE",Y195,AA194+Graph!$G$1*1000)</f>
        <v>38517380.571428567</v>
      </c>
      <c r="AB195" s="2">
        <f t="shared" si="21"/>
        <v>3864.1428571417928</v>
      </c>
      <c r="AC195" s="2">
        <f t="shared" si="36"/>
        <v>35822400.42857147</v>
      </c>
      <c r="AD195" s="3">
        <f t="shared" si="10"/>
        <v>38517380.571428567</v>
      </c>
      <c r="AE195" s="2">
        <f>IF(AE193&gt;=52800000,52800000,IF(AB174=Graph!G$1*1000,AE194+Graph!G$1*1000,AC195))</f>
        <v>35822400.42857147</v>
      </c>
      <c r="AF195" s="3">
        <f t="shared" si="11"/>
        <v>35822400.42857147</v>
      </c>
      <c r="AG195" s="3">
        <f t="shared" si="27"/>
        <v>35915287.585714303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131</v>
      </c>
      <c r="C196" s="7"/>
      <c r="D196" s="2" t="e">
        <f t="shared" si="12"/>
        <v>#N/A</v>
      </c>
      <c r="E196" s="2" t="e">
        <f t="shared" si="22"/>
        <v>#N/A</v>
      </c>
      <c r="F196" s="2">
        <v>1297226.2642505765</v>
      </c>
      <c r="G196" s="2">
        <f t="shared" si="26"/>
        <v>446135.85714285716</v>
      </c>
      <c r="H196" s="2">
        <f t="shared" si="37"/>
        <v>73743948.285714313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1045832.7142857121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1297345.7139338255</v>
      </c>
      <c r="Q196" s="2">
        <f t="shared" si="39"/>
        <v>450000</v>
      </c>
      <c r="R196" s="2">
        <f t="shared" si="38"/>
        <v>74789781</v>
      </c>
      <c r="S196" s="2">
        <f t="shared" si="17"/>
        <v>446135.85714285076</v>
      </c>
      <c r="T196" s="2">
        <f t="shared" si="18"/>
        <v>3864.1428571428405</v>
      </c>
      <c r="U196" s="2">
        <f t="shared" si="19"/>
        <v>450000</v>
      </c>
      <c r="V196" s="2">
        <f t="shared" si="33"/>
        <v>36268536.285714328</v>
      </c>
      <c r="W196" s="2">
        <f t="shared" si="20"/>
        <v>446135.85714285821</v>
      </c>
      <c r="X196" s="2">
        <f t="shared" si="6"/>
        <v>3864.1428571417928</v>
      </c>
      <c r="Y196" s="2">
        <f t="shared" si="35"/>
        <v>38521244.714285709</v>
      </c>
      <c r="Z196" s="2" t="str">
        <f t="shared" si="8"/>
        <v>HERE</v>
      </c>
      <c r="AA196" s="2">
        <f>IF(Z196="HERE",Y196,AA195+Graph!$G$1*1000)</f>
        <v>38521244.714285709</v>
      </c>
      <c r="AB196" s="2">
        <f t="shared" si="21"/>
        <v>3864.1428571417928</v>
      </c>
      <c r="AC196" s="2">
        <f t="shared" si="36"/>
        <v>36268536.285714328</v>
      </c>
      <c r="AD196" s="3">
        <f t="shared" si="10"/>
        <v>38521244.714285709</v>
      </c>
      <c r="AE196" s="2">
        <f>IF(AE194&gt;=52800000,52800000,IF(AB175=Graph!G$1*1000,AE195+Graph!G$1*1000,AC196))</f>
        <v>36268536.285714328</v>
      </c>
      <c r="AF196" s="3">
        <f t="shared" si="11"/>
        <v>36268536.285714328</v>
      </c>
      <c r="AG196" s="3">
        <f t="shared" si="27"/>
        <v>35941072.107142873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132</v>
      </c>
      <c r="C197" s="7"/>
      <c r="D197" s="2" t="e">
        <f t="shared" si="12"/>
        <v>#N/A</v>
      </c>
      <c r="E197" s="2" t="e">
        <f t="shared" si="22"/>
        <v>#N/A</v>
      </c>
      <c r="F197" s="2">
        <v>1303547.9180858731</v>
      </c>
      <c r="G197" s="2">
        <f t="shared" si="26"/>
        <v>446135.85714285716</v>
      </c>
      <c r="H197" s="2">
        <f t="shared" si="37"/>
        <v>74190084.142857164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1049696.8571428549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1303645.3641097546</v>
      </c>
      <c r="Q197" s="2">
        <f t="shared" si="39"/>
        <v>450000</v>
      </c>
      <c r="R197" s="2">
        <f t="shared" si="38"/>
        <v>75239781</v>
      </c>
      <c r="S197" s="2">
        <f t="shared" si="17"/>
        <v>446135.85714285076</v>
      </c>
      <c r="T197" s="2">
        <f t="shared" si="18"/>
        <v>3864.1428571428405</v>
      </c>
      <c r="U197" s="2">
        <f t="shared" si="19"/>
        <v>450000</v>
      </c>
      <c r="V197" s="2">
        <f t="shared" si="33"/>
        <v>36714672.142857186</v>
      </c>
      <c r="W197" s="2">
        <f t="shared" si="20"/>
        <v>446135.85714285821</v>
      </c>
      <c r="X197" s="2">
        <f t="shared" si="6"/>
        <v>3864.1428571417928</v>
      </c>
      <c r="Y197" s="2">
        <f t="shared" si="35"/>
        <v>38525108.857142851</v>
      </c>
      <c r="Z197" s="2" t="str">
        <f t="shared" si="8"/>
        <v>HERE</v>
      </c>
      <c r="AA197" s="2">
        <f>IF(Z197="HERE",Y197,AA196+Graph!$G$1*1000)</f>
        <v>38525108.857142851</v>
      </c>
      <c r="AB197" s="2">
        <f t="shared" si="21"/>
        <v>3864.1428571417928</v>
      </c>
      <c r="AC197" s="2">
        <f t="shared" si="36"/>
        <v>36714672.142857186</v>
      </c>
      <c r="AD197" s="3">
        <f t="shared" si="10"/>
        <v>38525108.857142851</v>
      </c>
      <c r="AE197" s="2">
        <f>IF(AE195&gt;=52800000,52800000,IF(AB176=Graph!G$1*1000,AE196+Graph!G$1*1000,AC197))</f>
        <v>36714672.142857186</v>
      </c>
      <c r="AF197" s="3">
        <f t="shared" si="11"/>
        <v>36714672.142857186</v>
      </c>
      <c r="AG197" s="3">
        <f t="shared" si="27"/>
        <v>35966856.628571443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133</v>
      </c>
      <c r="C198" s="7"/>
      <c r="D198" s="2" t="e">
        <f t="shared" si="12"/>
        <v>#N/A</v>
      </c>
      <c r="E198" s="2" t="e">
        <f t="shared" si="22"/>
        <v>#N/A</v>
      </c>
      <c r="F198" s="2">
        <v>1309869.5719212294</v>
      </c>
      <c r="G198" s="2">
        <f t="shared" si="26"/>
        <v>446135.85714285716</v>
      </c>
      <c r="H198" s="2">
        <f t="shared" si="37"/>
        <v>74636220.000000015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1053560.9999999979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1309945.0142856836</v>
      </c>
      <c r="Q198" s="2">
        <f t="shared" si="39"/>
        <v>450000</v>
      </c>
      <c r="R198" s="2">
        <f t="shared" si="38"/>
        <v>75689781</v>
      </c>
      <c r="S198" s="2">
        <f t="shared" si="17"/>
        <v>446135.85714285076</v>
      </c>
      <c r="T198" s="2">
        <f t="shared" si="18"/>
        <v>3864.1428571429569</v>
      </c>
      <c r="U198" s="2">
        <f t="shared" si="19"/>
        <v>450000</v>
      </c>
      <c r="V198" s="2">
        <f t="shared" si="33"/>
        <v>37160808.000000045</v>
      </c>
      <c r="W198" s="2">
        <f t="shared" si="20"/>
        <v>446135.85714285821</v>
      </c>
      <c r="X198" s="2">
        <f t="shared" si="6"/>
        <v>3864.1428571417928</v>
      </c>
      <c r="Y198" s="2">
        <f t="shared" si="35"/>
        <v>38528972.999999993</v>
      </c>
      <c r="Z198" s="2" t="str">
        <f t="shared" si="8"/>
        <v>HERE</v>
      </c>
      <c r="AA198" s="2">
        <f>IF(Z198="HERE",Y198,AA197+Graph!$G$1*1000)</f>
        <v>38528972.999999993</v>
      </c>
      <c r="AB198" s="2">
        <f t="shared" si="21"/>
        <v>3864.1428571417928</v>
      </c>
      <c r="AC198" s="2">
        <f t="shared" si="36"/>
        <v>37160808.000000045</v>
      </c>
      <c r="AD198" s="3">
        <f t="shared" si="10"/>
        <v>38528972.999999993</v>
      </c>
      <c r="AE198" s="2">
        <f>IF(AE196&gt;=52800000,52800000,IF(AB177=Graph!G$1*1000,AE197+Graph!G$1*1000,AC198))</f>
        <v>37160808.000000045</v>
      </c>
      <c r="AF198" s="3">
        <f t="shared" si="11"/>
        <v>37160808.000000045</v>
      </c>
      <c r="AG198" s="3">
        <f t="shared" si="27"/>
        <v>35992641.150000013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134</v>
      </c>
      <c r="C199" s="7"/>
      <c r="D199" s="2" t="e">
        <f t="shared" si="12"/>
        <v>#N/A</v>
      </c>
      <c r="E199" s="2" t="e">
        <f t="shared" si="22"/>
        <v>#N/A</v>
      </c>
      <c r="F199" s="2">
        <v>1316191.225756526</v>
      </c>
      <c r="G199" s="2">
        <f t="shared" si="26"/>
        <v>446135.85714285716</v>
      </c>
      <c r="H199" s="2">
        <f t="shared" si="37"/>
        <v>75082355.857142866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1057425.1428571409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1316244.6644616127</v>
      </c>
      <c r="Q199" s="2">
        <f t="shared" si="39"/>
        <v>450000</v>
      </c>
      <c r="R199" s="2">
        <f t="shared" si="38"/>
        <v>76139781</v>
      </c>
      <c r="S199" s="2">
        <f t="shared" si="17"/>
        <v>446135.85714285076</v>
      </c>
      <c r="T199" s="2">
        <f t="shared" si="18"/>
        <v>3864.1428571429569</v>
      </c>
      <c r="U199" s="2">
        <f t="shared" si="19"/>
        <v>450000</v>
      </c>
      <c r="V199" s="2">
        <f t="shared" si="33"/>
        <v>37606943.857142903</v>
      </c>
      <c r="W199" s="2">
        <f t="shared" si="20"/>
        <v>446135.85714285821</v>
      </c>
      <c r="X199" s="2">
        <f t="shared" si="6"/>
        <v>3864.1428571417928</v>
      </c>
      <c r="Y199" s="2">
        <f t="shared" si="35"/>
        <v>38532837.142857134</v>
      </c>
      <c r="Z199" s="2" t="str">
        <f t="shared" si="8"/>
        <v>HERE</v>
      </c>
      <c r="AA199" s="2">
        <f>IF(Z199="HERE",Y199,AA198+Graph!$G$1*1000)</f>
        <v>38532837.142857134</v>
      </c>
      <c r="AB199" s="2">
        <f t="shared" si="21"/>
        <v>3864.1428571417928</v>
      </c>
      <c r="AC199" s="2">
        <f t="shared" si="36"/>
        <v>37606943.857142903</v>
      </c>
      <c r="AD199" s="3">
        <f t="shared" si="10"/>
        <v>38532837.142857134</v>
      </c>
      <c r="AE199" s="2">
        <f>IF(AE197&gt;=52800000,52800000,IF(AB178=Graph!G$1*1000,AE198+Graph!G$1*1000,AC199))</f>
        <v>37606943.857142903</v>
      </c>
      <c r="AF199" s="3">
        <f t="shared" si="11"/>
        <v>37606943.857142903</v>
      </c>
      <c r="AG199" s="3">
        <f t="shared" si="27"/>
        <v>36018425.671428591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135</v>
      </c>
      <c r="C200" s="7"/>
      <c r="D200" s="2" t="e">
        <f t="shared" si="12"/>
        <v>#N/A</v>
      </c>
      <c r="E200" s="2" t="e">
        <f t="shared" si="22"/>
        <v>#N/A</v>
      </c>
      <c r="F200" s="2">
        <v>1322512.8795918822</v>
      </c>
      <c r="G200" s="2">
        <f t="shared" si="26"/>
        <v>446135.85714285716</v>
      </c>
      <c r="H200" s="2">
        <f t="shared" si="37"/>
        <v>75528491.714285716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1061289.2857142838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1322544.3146375418</v>
      </c>
      <c r="Q200" s="2">
        <f t="shared" si="39"/>
        <v>450000</v>
      </c>
      <c r="R200" s="2">
        <f t="shared" si="38"/>
        <v>76589781</v>
      </c>
      <c r="S200" s="2">
        <f t="shared" si="17"/>
        <v>446135.85714285076</v>
      </c>
      <c r="T200" s="2">
        <f t="shared" si="18"/>
        <v>3864.1428571429569</v>
      </c>
      <c r="U200" s="2">
        <f t="shared" si="19"/>
        <v>450000</v>
      </c>
      <c r="V200" s="2">
        <f t="shared" si="33"/>
        <v>38053079.714285761</v>
      </c>
      <c r="W200" s="2">
        <f t="shared" si="20"/>
        <v>446135.85714285821</v>
      </c>
      <c r="X200" s="2">
        <f t="shared" si="6"/>
        <v>3864.1428571417928</v>
      </c>
      <c r="Y200" s="2">
        <f t="shared" si="35"/>
        <v>38536701.285714276</v>
      </c>
      <c r="Z200" s="2" t="str">
        <f t="shared" si="8"/>
        <v>HERE</v>
      </c>
      <c r="AA200" s="2">
        <f>IF(Z200="HERE",Y200,AA199+Graph!$G$1*1000)</f>
        <v>38536701.285714276</v>
      </c>
      <c r="AB200" s="2">
        <f t="shared" si="21"/>
        <v>3864.1428571417928</v>
      </c>
      <c r="AC200" s="2">
        <f t="shared" si="36"/>
        <v>38053079.714285761</v>
      </c>
      <c r="AD200" s="3">
        <f t="shared" si="10"/>
        <v>38536701.285714276</v>
      </c>
      <c r="AE200" s="2">
        <f>IF(AE198&gt;=52800000,52800000,IF(AB179=Graph!G$1*1000,AE199+Graph!G$1*1000,AC200))</f>
        <v>38053079.714285761</v>
      </c>
      <c r="AF200" s="3">
        <f t="shared" si="11"/>
        <v>38053079.714285761</v>
      </c>
      <c r="AG200" s="3">
        <f t="shared" si="27"/>
        <v>36044210.192857161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136</v>
      </c>
      <c r="C201" s="7"/>
      <c r="D201" s="2" t="e">
        <f t="shared" si="12"/>
        <v>#N/A</v>
      </c>
      <c r="E201" s="2" t="e">
        <f t="shared" si="22"/>
        <v>#N/A</v>
      </c>
      <c r="F201" s="2">
        <v>1328834.5334271789</v>
      </c>
      <c r="G201" s="2">
        <f t="shared" si="26"/>
        <v>446135.85714285716</v>
      </c>
      <c r="H201" s="2">
        <f t="shared" si="37"/>
        <v>75974627.571428567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1065153.4285714268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1328843.9648134708</v>
      </c>
      <c r="Q201" s="2">
        <f t="shared" si="39"/>
        <v>450000</v>
      </c>
      <c r="R201" s="2">
        <f t="shared" si="38"/>
        <v>77039781</v>
      </c>
      <c r="S201" s="2">
        <f t="shared" si="17"/>
        <v>446135.85714285076</v>
      </c>
      <c r="T201" s="2">
        <f t="shared" si="18"/>
        <v>3864.1428571429569</v>
      </c>
      <c r="U201" s="2">
        <f t="shared" si="19"/>
        <v>450000</v>
      </c>
      <c r="V201" s="2">
        <f t="shared" si="33"/>
        <v>38499215.571428619</v>
      </c>
      <c r="W201" s="2">
        <f t="shared" si="20"/>
        <v>446135.85714285821</v>
      </c>
      <c r="X201" s="2">
        <f t="shared" si="6"/>
        <v>3864.1428571417928</v>
      </c>
      <c r="Y201" s="2">
        <f t="shared" si="35"/>
        <v>38540565.428571418</v>
      </c>
      <c r="Z201" s="2" t="str">
        <f t="shared" si="8"/>
        <v>HERE</v>
      </c>
      <c r="AA201" s="2">
        <f>IF(Z201="HERE",Y201,AA200+Graph!$G$1*1000)</f>
        <v>38540565.428571418</v>
      </c>
      <c r="AB201" s="2">
        <f t="shared" si="21"/>
        <v>3864.1428571417928</v>
      </c>
      <c r="AC201" s="2">
        <f t="shared" si="36"/>
        <v>38053079.714285761</v>
      </c>
      <c r="AD201" s="3">
        <f t="shared" si="10"/>
        <v>38540565.428571418</v>
      </c>
      <c r="AE201" s="2">
        <f>IF(AE199&gt;=52800000,52800000,IF(AB180=Graph!G$1*1000,AE200+Graph!G$1*1000,AC201))</f>
        <v>38053079.714285761</v>
      </c>
      <c r="AF201" s="3">
        <f t="shared" si="11"/>
        <v>38053079.714285761</v>
      </c>
      <c r="AG201" s="3">
        <f t="shared" si="27"/>
        <v>36069994.714285724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137</v>
      </c>
      <c r="C202" s="7"/>
      <c r="D202" s="2" t="e">
        <f t="shared" si="12"/>
        <v>#N/A</v>
      </c>
      <c r="E202" s="2" t="e">
        <f t="shared" si="22"/>
        <v>#N/A</v>
      </c>
      <c r="F202" s="2">
        <v>1335156.1872625351</v>
      </c>
      <c r="G202" s="2">
        <f t="shared" si="26"/>
        <v>446135.85714285716</v>
      </c>
      <c r="H202" s="2">
        <f t="shared" si="37"/>
        <v>76420763.428571418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1069017.5714285697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1335143.6149893999</v>
      </c>
      <c r="Q202" s="2">
        <f t="shared" si="39"/>
        <v>450000</v>
      </c>
      <c r="R202" s="2">
        <f t="shared" si="38"/>
        <v>77489781</v>
      </c>
      <c r="S202" s="2">
        <f t="shared" si="17"/>
        <v>446135.85714285076</v>
      </c>
      <c r="T202" s="2">
        <f t="shared" si="18"/>
        <v>3864.1428571429569</v>
      </c>
      <c r="U202" s="2">
        <f t="shared" si="19"/>
        <v>450000</v>
      </c>
      <c r="V202" s="2">
        <f t="shared" si="33"/>
        <v>38945351.428571478</v>
      </c>
      <c r="W202" s="2">
        <f t="shared" si="20"/>
        <v>446135.85714285821</v>
      </c>
      <c r="X202" s="2">
        <f t="shared" si="6"/>
        <v>3864.1428571417928</v>
      </c>
      <c r="Y202" s="2">
        <f t="shared" si="35"/>
        <v>38544429.57142856</v>
      </c>
      <c r="Z202" s="2" t="str">
        <f t="shared" si="8"/>
        <v>MEEP</v>
      </c>
      <c r="AA202" s="2">
        <f>IF(Z202="HERE",Y202,AA201+Graph!$G$1*1000)</f>
        <v>39340565.428571418</v>
      </c>
      <c r="AB202" s="2">
        <f t="shared" si="21"/>
        <v>800000</v>
      </c>
      <c r="AC202" s="2">
        <f t="shared" si="36"/>
        <v>38053079.714285761</v>
      </c>
      <c r="AD202" s="3">
        <f t="shared" si="10"/>
        <v>39340565.428571418</v>
      </c>
      <c r="AE202" s="2">
        <f>IF(AE200&gt;=52800000,52800000,IF(AB181=Graph!G$1*1000,AE201+Graph!G$1*1000,AC202))</f>
        <v>38053079.714285761</v>
      </c>
      <c r="AF202" s="3">
        <f t="shared" si="11"/>
        <v>38053079.714285761</v>
      </c>
      <c r="AG202" s="3">
        <f t="shared" si="27"/>
        <v>36095779.235714301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138</v>
      </c>
      <c r="C203" s="7"/>
      <c r="D203" s="2" t="e">
        <f t="shared" si="12"/>
        <v>#N/A</v>
      </c>
      <c r="E203" s="2" t="e">
        <f t="shared" si="22"/>
        <v>#N/A</v>
      </c>
      <c r="F203" s="2">
        <v>1341477.8410978317</v>
      </c>
      <c r="G203" s="2">
        <f t="shared" si="26"/>
        <v>446135.85714285716</v>
      </c>
      <c r="H203" s="2">
        <f t="shared" si="37"/>
        <v>76866899.285714269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1072881.7142857127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1341443.265165329</v>
      </c>
      <c r="Q203" s="2">
        <f t="shared" si="39"/>
        <v>450000</v>
      </c>
      <c r="R203" s="2">
        <f t="shared" si="38"/>
        <v>77939781</v>
      </c>
      <c r="S203" s="2">
        <f t="shared" si="17"/>
        <v>446135.85714285076</v>
      </c>
      <c r="T203" s="2">
        <f t="shared" si="18"/>
        <v>3864.1428571429569</v>
      </c>
      <c r="U203" s="2">
        <f t="shared" si="19"/>
        <v>450000</v>
      </c>
      <c r="V203" s="2">
        <f t="shared" si="33"/>
        <v>39391487.285714336</v>
      </c>
      <c r="W203" s="2">
        <f t="shared" si="20"/>
        <v>446135.85714285821</v>
      </c>
      <c r="X203" s="2">
        <f t="shared" si="6"/>
        <v>3864.1428571417928</v>
      </c>
      <c r="Y203" s="2">
        <f t="shared" si="35"/>
        <v>38548293.714285702</v>
      </c>
      <c r="Z203" s="2" t="str">
        <f t="shared" si="8"/>
        <v>MEEP</v>
      </c>
      <c r="AA203" s="2">
        <f>IF(Z203="HERE",Y203,AA202+Graph!$G$1*1000)</f>
        <v>40140565.428571418</v>
      </c>
      <c r="AB203" s="2">
        <f t="shared" si="21"/>
        <v>800000</v>
      </c>
      <c r="AC203" s="2">
        <f t="shared" si="36"/>
        <v>38053079.714285761</v>
      </c>
      <c r="AD203" s="3">
        <f t="shared" si="10"/>
        <v>40140565.428571418</v>
      </c>
      <c r="AE203" s="2">
        <f>IF(AE201&gt;=52800000,52800000,IF(AB182=Graph!G$1*1000,AE202+Graph!G$1*1000,AC203))</f>
        <v>38053079.714285761</v>
      </c>
      <c r="AF203" s="3">
        <f t="shared" si="11"/>
        <v>38053079.714285761</v>
      </c>
      <c r="AG203" s="3">
        <f t="shared" si="27"/>
        <v>36121563.757142872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139</v>
      </c>
      <c r="C204" s="7"/>
      <c r="D204" s="2" t="e">
        <f t="shared" si="12"/>
        <v>#N/A</v>
      </c>
      <c r="E204" s="2" t="e">
        <f t="shared" si="22"/>
        <v>#N/A</v>
      </c>
      <c r="F204" s="2">
        <v>1347799.494933188</v>
      </c>
      <c r="G204" s="2">
        <f t="shared" si="26"/>
        <v>446135.85714285716</v>
      </c>
      <c r="H204" s="2">
        <f t="shared" si="37"/>
        <v>77313035.142857119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1076745.8571428556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1347742.915341258</v>
      </c>
      <c r="Q204" s="2">
        <f t="shared" si="39"/>
        <v>450000</v>
      </c>
      <c r="R204" s="2">
        <f t="shared" si="38"/>
        <v>78389781</v>
      </c>
      <c r="S204" s="2">
        <f t="shared" si="17"/>
        <v>446135.85714285076</v>
      </c>
      <c r="T204" s="2">
        <f t="shared" si="18"/>
        <v>3864.1428571429569</v>
      </c>
      <c r="U204" s="2">
        <f t="shared" si="19"/>
        <v>450000</v>
      </c>
      <c r="V204" s="2">
        <f t="shared" si="33"/>
        <v>39837623.142857194</v>
      </c>
      <c r="W204" s="2">
        <f t="shared" si="20"/>
        <v>446135.85714285821</v>
      </c>
      <c r="X204" s="2">
        <f t="shared" si="6"/>
        <v>3864.1428571417928</v>
      </c>
      <c r="Y204" s="2">
        <f t="shared" si="35"/>
        <v>38552157.857142843</v>
      </c>
      <c r="Z204" s="2" t="str">
        <f t="shared" si="8"/>
        <v>MEEP</v>
      </c>
      <c r="AA204" s="2">
        <f>IF(Z204="HERE",Y204,AA203+Graph!$G$1*1000)</f>
        <v>40940565.428571418</v>
      </c>
      <c r="AB204" s="2">
        <f t="shared" si="21"/>
        <v>800000</v>
      </c>
      <c r="AC204" s="2">
        <f t="shared" si="36"/>
        <v>38053079.714285761</v>
      </c>
      <c r="AD204" s="3">
        <f t="shared" si="10"/>
        <v>40940565.428571418</v>
      </c>
      <c r="AE204" s="2">
        <f>IF(AE202&gt;=52800000,52800000,IF(AB183=Graph!G$1*1000,AE203+Graph!G$1*1000,AC204))</f>
        <v>38053079.714285761</v>
      </c>
      <c r="AF204" s="3">
        <f t="shared" si="11"/>
        <v>38053079.714285761</v>
      </c>
      <c r="AG204" s="3">
        <f t="shared" si="27"/>
        <v>36147348.278571434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140</v>
      </c>
      <c r="C205" s="7"/>
      <c r="D205" s="2" t="e">
        <f t="shared" si="12"/>
        <v>#N/A</v>
      </c>
      <c r="E205" s="2" t="e">
        <f t="shared" si="22"/>
        <v>#N/A</v>
      </c>
      <c r="F205" s="2">
        <v>1354121.1487684846</v>
      </c>
      <c r="G205" s="2">
        <f t="shared" si="26"/>
        <v>446135.85714285716</v>
      </c>
      <c r="H205" s="2">
        <f t="shared" si="37"/>
        <v>77759170.99999997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1080609.9999999986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1354042.5655171871</v>
      </c>
      <c r="Q205" s="2">
        <f t="shared" si="39"/>
        <v>450000</v>
      </c>
      <c r="R205" s="2">
        <f t="shared" si="38"/>
        <v>78839781</v>
      </c>
      <c r="S205" s="2">
        <f t="shared" si="17"/>
        <v>446135.85714285076</v>
      </c>
      <c r="T205" s="2">
        <f t="shared" si="18"/>
        <v>3864.1428571429569</v>
      </c>
      <c r="U205" s="2">
        <f t="shared" si="19"/>
        <v>450000</v>
      </c>
      <c r="V205" s="2">
        <f t="shared" si="33"/>
        <v>40283759.000000052</v>
      </c>
      <c r="W205" s="2">
        <f t="shared" si="20"/>
        <v>446135.85714285821</v>
      </c>
      <c r="X205" s="2">
        <f t="shared" si="6"/>
        <v>3864.1428571417928</v>
      </c>
      <c r="Y205" s="2">
        <f t="shared" si="35"/>
        <v>38556021.999999985</v>
      </c>
      <c r="Z205" s="2" t="str">
        <f t="shared" si="8"/>
        <v>MEEP</v>
      </c>
      <c r="AA205" s="2">
        <f>IF(Z205="HERE",Y205,AA204+Graph!$G$1*1000)</f>
        <v>41740565.428571418</v>
      </c>
      <c r="AB205" s="2">
        <f t="shared" si="21"/>
        <v>800000</v>
      </c>
      <c r="AC205" s="2">
        <f t="shared" si="36"/>
        <v>38053079.714285761</v>
      </c>
      <c r="AD205" s="3">
        <f t="shared" si="10"/>
        <v>41740565.428571418</v>
      </c>
      <c r="AE205" s="2">
        <f>IF(AE203&gt;=52800000,52800000,IF(AB184=Graph!G$1*1000,AE204+Graph!G$1*1000,AC205))</f>
        <v>38053079.714285761</v>
      </c>
      <c r="AF205" s="3">
        <f t="shared" si="11"/>
        <v>38053079.714285761</v>
      </c>
      <c r="AG205" s="3">
        <f t="shared" si="27"/>
        <v>36173132.800000012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141</v>
      </c>
      <c r="C206" s="7"/>
      <c r="D206" s="2" t="e">
        <f t="shared" si="12"/>
        <v>#N/A</v>
      </c>
      <c r="E206" s="2" t="e">
        <f t="shared" si="22"/>
        <v>#N/A</v>
      </c>
      <c r="F206" s="2">
        <v>1360442.8026038408</v>
      </c>
      <c r="G206" s="2">
        <f t="shared" si="26"/>
        <v>446135.85714285716</v>
      </c>
      <c r="H206" s="2">
        <f t="shared" si="37"/>
        <v>78205306.857142821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1084474.1428571416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1360342.2156931162</v>
      </c>
      <c r="Q206" s="2">
        <f t="shared" si="39"/>
        <v>450000</v>
      </c>
      <c r="R206" s="2">
        <f t="shared" si="38"/>
        <v>79289781</v>
      </c>
      <c r="S206" s="2">
        <f t="shared" si="17"/>
        <v>446135.85714285076</v>
      </c>
      <c r="T206" s="2">
        <f t="shared" si="18"/>
        <v>3864.1428571429569</v>
      </c>
      <c r="U206" s="2">
        <f t="shared" si="19"/>
        <v>450000</v>
      </c>
      <c r="V206" s="2">
        <f t="shared" si="33"/>
        <v>40729894.85714291</v>
      </c>
      <c r="W206" s="2">
        <f t="shared" si="20"/>
        <v>446135.85714285821</v>
      </c>
      <c r="X206" s="2">
        <f t="shared" si="6"/>
        <v>3864.1428571417928</v>
      </c>
      <c r="Y206" s="2">
        <f t="shared" si="35"/>
        <v>38559886.142857127</v>
      </c>
      <c r="Z206" s="2" t="str">
        <f t="shared" si="8"/>
        <v>MEEP</v>
      </c>
      <c r="AA206" s="2">
        <f>IF(Z206="HERE",Y206,AA205+Graph!$G$1*1000)</f>
        <v>42540565.428571418</v>
      </c>
      <c r="AB206" s="2">
        <f t="shared" si="21"/>
        <v>800000</v>
      </c>
      <c r="AC206" s="2">
        <f t="shared" si="36"/>
        <v>38053079.714285761</v>
      </c>
      <c r="AD206" s="3">
        <f t="shared" si="10"/>
        <v>42540565.428571418</v>
      </c>
      <c r="AE206" s="2">
        <f>IF(AE204&gt;=52800000,52800000,IF(AB185=Graph!G$1*1000,AE205+Graph!G$1*1000,AC206))</f>
        <v>38053079.714285761</v>
      </c>
      <c r="AF206" s="3">
        <f t="shared" si="11"/>
        <v>38053079.714285761</v>
      </c>
      <c r="AG206" s="3">
        <f t="shared" si="27"/>
        <v>36198917.321428582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142</v>
      </c>
      <c r="C207" s="7"/>
      <c r="D207" s="2" t="e">
        <f t="shared" si="12"/>
        <v>#N/A</v>
      </c>
      <c r="E207" s="2" t="e">
        <f t="shared" si="22"/>
        <v>#N/A</v>
      </c>
      <c r="F207" s="2">
        <v>1366764.4564391971</v>
      </c>
      <c r="G207" s="2">
        <f t="shared" si="26"/>
        <v>446135.85714285716</v>
      </c>
      <c r="H207" s="2">
        <f t="shared" si="37"/>
        <v>78651442.714285672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1088338.2857142845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1366641.8658691049</v>
      </c>
      <c r="Q207" s="2">
        <f t="shared" si="39"/>
        <v>450000</v>
      </c>
      <c r="R207" s="2">
        <f t="shared" si="38"/>
        <v>79739781</v>
      </c>
      <c r="S207" s="2">
        <f t="shared" si="17"/>
        <v>446135.85714285076</v>
      </c>
      <c r="T207" s="2">
        <f t="shared" si="18"/>
        <v>3864.1428571429569</v>
      </c>
      <c r="U207" s="2">
        <f t="shared" si="19"/>
        <v>450000</v>
      </c>
      <c r="V207" s="2">
        <f t="shared" si="33"/>
        <v>41176030.714285769</v>
      </c>
      <c r="W207" s="2">
        <f t="shared" si="20"/>
        <v>446135.85714285821</v>
      </c>
      <c r="X207" s="2">
        <f t="shared" si="6"/>
        <v>3864.1428571417928</v>
      </c>
      <c r="Y207" s="2">
        <f t="shared" si="35"/>
        <v>38563750.285714269</v>
      </c>
      <c r="Z207" s="2" t="str">
        <f t="shared" si="8"/>
        <v>MEEP</v>
      </c>
      <c r="AA207" s="2">
        <f>IF(Z207="HERE",Y207,AA206+Graph!$G$1*1000)</f>
        <v>43340565.428571418</v>
      </c>
      <c r="AB207" s="2">
        <f t="shared" si="21"/>
        <v>800000</v>
      </c>
      <c r="AC207" s="2">
        <f t="shared" si="36"/>
        <v>38053079.714285761</v>
      </c>
      <c r="AD207" s="3">
        <f t="shared" si="10"/>
        <v>43340565.428571418</v>
      </c>
      <c r="AE207" s="2">
        <f>IF(AE205&gt;=52800000,52800000,IF(AB186=Graph!G$1*1000,AE206+Graph!G$1*1000,AC207))</f>
        <v>38053079.714285761</v>
      </c>
      <c r="AF207" s="3">
        <f t="shared" si="11"/>
        <v>38053079.714285761</v>
      </c>
      <c r="AG207" s="3">
        <f t="shared" si="27"/>
        <v>36224701.842857145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143</v>
      </c>
      <c r="C208" s="7"/>
      <c r="D208" s="2" t="e">
        <f t="shared" si="12"/>
        <v>#N/A</v>
      </c>
      <c r="E208" s="2" t="e">
        <f t="shared" si="22"/>
        <v>#N/A</v>
      </c>
      <c r="F208" s="2">
        <v>1373086.1102744937</v>
      </c>
      <c r="G208" s="2">
        <f t="shared" si="26"/>
        <v>446135.85714285716</v>
      </c>
      <c r="H208" s="2">
        <f t="shared" si="37"/>
        <v>79097578.571428522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1092202.4285714275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1372941.5160450339</v>
      </c>
      <c r="Q208" s="2">
        <f t="shared" si="39"/>
        <v>450000</v>
      </c>
      <c r="R208" s="2">
        <f t="shared" si="38"/>
        <v>80189781</v>
      </c>
      <c r="S208" s="2">
        <f t="shared" si="17"/>
        <v>446135.85714285076</v>
      </c>
      <c r="T208" s="2">
        <f t="shared" si="18"/>
        <v>3864.1428571429569</v>
      </c>
      <c r="U208" s="2">
        <f t="shared" si="19"/>
        <v>450000</v>
      </c>
      <c r="V208" s="2">
        <f t="shared" si="33"/>
        <v>41622166.571428627</v>
      </c>
      <c r="W208" s="2">
        <f t="shared" si="20"/>
        <v>446135.85714285821</v>
      </c>
      <c r="X208" s="2">
        <f t="shared" si="6"/>
        <v>3864.1428571417928</v>
      </c>
      <c r="Y208" s="2">
        <f t="shared" si="35"/>
        <v>38567614.42857141</v>
      </c>
      <c r="Z208" s="2" t="str">
        <f t="shared" si="8"/>
        <v>MEEP</v>
      </c>
      <c r="AA208" s="2">
        <f>IF(Z208="HERE",Y208,AA207+Graph!$G$1*1000)</f>
        <v>44140565.428571418</v>
      </c>
      <c r="AB208" s="2">
        <f t="shared" si="21"/>
        <v>800000</v>
      </c>
      <c r="AC208" s="2">
        <f t="shared" si="36"/>
        <v>38053079.714285761</v>
      </c>
      <c r="AD208" s="3">
        <f t="shared" si="10"/>
        <v>44140565.428571418</v>
      </c>
      <c r="AE208" s="2">
        <f>IF(AE206&gt;=52800000,52800000,IF(AB187=Graph!G$1*1000,AE207+Graph!G$1*1000,AC208))</f>
        <v>38053079.714285761</v>
      </c>
      <c r="AF208" s="3">
        <f t="shared" si="11"/>
        <v>38053079.714285761</v>
      </c>
      <c r="AG208" s="3">
        <f t="shared" si="27"/>
        <v>36250486.364285722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144</v>
      </c>
      <c r="C209" s="7"/>
      <c r="D209" s="2" t="e">
        <f t="shared" si="12"/>
        <v>#N/A</v>
      </c>
      <c r="E209" s="2" t="e">
        <f t="shared" si="22"/>
        <v>#N/A</v>
      </c>
      <c r="F209" s="2">
        <v>1379407.7641098499</v>
      </c>
      <c r="G209" s="2">
        <f t="shared" si="26"/>
        <v>446135.85714285716</v>
      </c>
      <c r="H209" s="2">
        <f t="shared" si="37"/>
        <v>79543714.428571373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1096066.5714285704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1379241.166220963</v>
      </c>
      <c r="Q209" s="2">
        <f t="shared" si="39"/>
        <v>450000</v>
      </c>
      <c r="R209" s="2">
        <f t="shared" si="38"/>
        <v>80639781</v>
      </c>
      <c r="S209" s="2">
        <f t="shared" si="17"/>
        <v>446135.85714285076</v>
      </c>
      <c r="T209" s="2">
        <f t="shared" si="18"/>
        <v>3864.1428571429569</v>
      </c>
      <c r="U209" s="2">
        <f t="shared" si="19"/>
        <v>450000</v>
      </c>
      <c r="V209" s="2">
        <f t="shared" si="33"/>
        <v>42068302.428571485</v>
      </c>
      <c r="W209" s="2">
        <f t="shared" si="20"/>
        <v>446135.85714285821</v>
      </c>
      <c r="X209" s="2">
        <f t="shared" si="6"/>
        <v>3864.1428571417928</v>
      </c>
      <c r="Y209" s="2">
        <f t="shared" si="35"/>
        <v>38571478.571428552</v>
      </c>
      <c r="Z209" s="2" t="str">
        <f t="shared" si="8"/>
        <v>MEEP</v>
      </c>
      <c r="AA209" s="2">
        <f>IF(Z209="HERE",Y209,AA208+Graph!$G$1*1000)</f>
        <v>44940565.428571418</v>
      </c>
      <c r="AB209" s="2">
        <f t="shared" si="21"/>
        <v>800000</v>
      </c>
      <c r="AC209" s="2">
        <f t="shared" si="36"/>
        <v>38053079.714285761</v>
      </c>
      <c r="AD209" s="3">
        <f t="shared" si="10"/>
        <v>44940565.428571418</v>
      </c>
      <c r="AE209" s="2">
        <f>IF(AE207&gt;=52800000,52800000,IF(AB188=Graph!G$1*1000,AE208+Graph!G$1*1000,AC209))</f>
        <v>38053079.714285761</v>
      </c>
      <c r="AF209" s="3">
        <f t="shared" si="11"/>
        <v>38053079.714285761</v>
      </c>
      <c r="AG209" s="3">
        <f t="shared" si="27"/>
        <v>36276270.885714293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145</v>
      </c>
      <c r="C210" s="7"/>
      <c r="D210" s="2" t="e">
        <f t="shared" si="12"/>
        <v>#N/A</v>
      </c>
      <c r="E210" s="2" t="e">
        <f t="shared" si="22"/>
        <v>#N/A</v>
      </c>
      <c r="F210" s="2">
        <v>1385729.4179451466</v>
      </c>
      <c r="G210" s="2">
        <f t="shared" si="26"/>
        <v>446135.85714285716</v>
      </c>
      <c r="H210" s="2">
        <f t="shared" si="37"/>
        <v>79989850.285714224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1099930.7142857134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1385540.8163968921</v>
      </c>
      <c r="Q210" s="2">
        <f t="shared" si="39"/>
        <v>450000</v>
      </c>
      <c r="R210" s="2">
        <f t="shared" si="38"/>
        <v>81089781</v>
      </c>
      <c r="S210" s="2">
        <f t="shared" si="17"/>
        <v>446135.85714285076</v>
      </c>
      <c r="T210" s="2">
        <f t="shared" si="18"/>
        <v>3864.1428571429569</v>
      </c>
      <c r="U210" s="2">
        <f t="shared" si="19"/>
        <v>450000</v>
      </c>
      <c r="V210" s="2">
        <f t="shared" si="33"/>
        <v>42514438.285714343</v>
      </c>
      <c r="W210" s="2">
        <f t="shared" si="20"/>
        <v>446135.85714285821</v>
      </c>
      <c r="X210" s="2">
        <f t="shared" si="6"/>
        <v>3864.1428571417928</v>
      </c>
      <c r="Y210" s="2">
        <f t="shared" si="35"/>
        <v>38575342.714285694</v>
      </c>
      <c r="Z210" s="2" t="str">
        <f t="shared" si="8"/>
        <v>MEEP</v>
      </c>
      <c r="AA210" s="2">
        <f>IF(Z210="HERE",Y210,AA209+Graph!$G$1*1000)</f>
        <v>45740565.428571418</v>
      </c>
      <c r="AB210" s="2">
        <f t="shared" si="21"/>
        <v>800000</v>
      </c>
      <c r="AC210" s="2">
        <f t="shared" si="36"/>
        <v>38053079.714285761</v>
      </c>
      <c r="AD210" s="3">
        <f t="shared" si="10"/>
        <v>45740565.428571418</v>
      </c>
      <c r="AE210" s="2">
        <f>IF(AE208&gt;=52800000,52800000,IF(AB189=Graph!G$1*1000,AE209+Graph!G$1*1000,AC210))</f>
        <v>38053079.714285761</v>
      </c>
      <c r="AF210" s="3">
        <f t="shared" si="11"/>
        <v>38053079.714285761</v>
      </c>
      <c r="AG210" s="3">
        <f t="shared" si="27"/>
        <v>36302055.407142863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146</v>
      </c>
      <c r="C211" s="7"/>
      <c r="D211" s="2" t="e">
        <f t="shared" si="12"/>
        <v>#N/A</v>
      </c>
      <c r="E211" s="2" t="e">
        <f t="shared" si="22"/>
        <v>#N/A</v>
      </c>
      <c r="F211" s="2">
        <v>1392051.0717805028</v>
      </c>
      <c r="G211" s="2">
        <f t="shared" si="26"/>
        <v>446135.85714285716</v>
      </c>
      <c r="H211" s="2">
        <f t="shared" si="37"/>
        <v>80435986.142857075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1103794.8571428563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1391840.4665728211</v>
      </c>
      <c r="Q211" s="2">
        <f t="shared" si="39"/>
        <v>450000</v>
      </c>
      <c r="R211" s="2">
        <f t="shared" si="38"/>
        <v>81539781</v>
      </c>
      <c r="S211" s="2">
        <f t="shared" si="17"/>
        <v>446135.85714285076</v>
      </c>
      <c r="T211" s="2">
        <f t="shared" si="18"/>
        <v>3864.1428571429569</v>
      </c>
      <c r="U211" s="2">
        <f t="shared" si="19"/>
        <v>450000</v>
      </c>
      <c r="V211" s="2">
        <f t="shared" si="33"/>
        <v>42960574.142857201</v>
      </c>
      <c r="W211" s="2">
        <f t="shared" si="20"/>
        <v>446135.85714285821</v>
      </c>
      <c r="X211" s="2">
        <f t="shared" si="6"/>
        <v>3864.1428571417928</v>
      </c>
      <c r="Y211" s="2">
        <f t="shared" si="35"/>
        <v>38579206.857142836</v>
      </c>
      <c r="Z211" s="2" t="str">
        <f t="shared" si="8"/>
        <v>MEEP</v>
      </c>
      <c r="AA211" s="2">
        <f>IF(Z211="HERE",Y211,AA210+Graph!$G$1*1000)</f>
        <v>46540565.428571418</v>
      </c>
      <c r="AB211" s="2">
        <f t="shared" si="21"/>
        <v>800000</v>
      </c>
      <c r="AC211" s="2">
        <f t="shared" si="36"/>
        <v>38053079.714285761</v>
      </c>
      <c r="AD211" s="3">
        <f t="shared" si="10"/>
        <v>46540565.428571418</v>
      </c>
      <c r="AE211" s="2">
        <f>IF(AE209&gt;=52800000,52800000,IF(AB190=Graph!G$1*1000,AE210+Graph!G$1*1000,AC211))</f>
        <v>38053079.714285761</v>
      </c>
      <c r="AF211" s="3">
        <f t="shared" si="11"/>
        <v>38053079.714285761</v>
      </c>
      <c r="AG211" s="3">
        <f t="shared" si="27"/>
        <v>36327839.928571433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147</v>
      </c>
      <c r="C212" s="7"/>
      <c r="D212" s="2" t="e">
        <f t="shared" si="12"/>
        <v>#N/A</v>
      </c>
      <c r="E212" s="2" t="e">
        <f t="shared" si="22"/>
        <v>#N/A</v>
      </c>
      <c r="F212" s="2">
        <v>1398372.7256157994</v>
      </c>
      <c r="G212" s="2">
        <f t="shared" si="26"/>
        <v>446135.85714285716</v>
      </c>
      <c r="H212" s="2">
        <f t="shared" si="37"/>
        <v>80882121.999999925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1107658.9999999993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1398140.1167487502</v>
      </c>
      <c r="Q212" s="2">
        <f t="shared" si="39"/>
        <v>450000</v>
      </c>
      <c r="R212" s="2">
        <f t="shared" si="38"/>
        <v>81989781</v>
      </c>
      <c r="S212" s="2">
        <f t="shared" si="17"/>
        <v>446135.85714285076</v>
      </c>
      <c r="T212" s="2">
        <f t="shared" si="18"/>
        <v>3864.1428571429569</v>
      </c>
      <c r="U212" s="2">
        <f t="shared" si="19"/>
        <v>450000</v>
      </c>
      <c r="V212" s="2">
        <f t="shared" si="33"/>
        <v>43406710.00000006</v>
      </c>
      <c r="W212" s="2">
        <f t="shared" si="20"/>
        <v>446135.85714285821</v>
      </c>
      <c r="X212" s="2">
        <f t="shared" si="6"/>
        <v>3864.1428571417928</v>
      </c>
      <c r="Y212" s="2">
        <f t="shared" si="35"/>
        <v>38583070.999999978</v>
      </c>
      <c r="Z212" s="2" t="str">
        <f t="shared" si="8"/>
        <v>MEEP</v>
      </c>
      <c r="AA212" s="2">
        <f>IF(Z212="HERE",Y212,AA211+Graph!$G$1*1000)</f>
        <v>47340565.428571418</v>
      </c>
      <c r="AB212" s="2">
        <f t="shared" si="21"/>
        <v>800000</v>
      </c>
      <c r="AC212" s="2">
        <f t="shared" si="36"/>
        <v>38053079.714285761</v>
      </c>
      <c r="AD212" s="3">
        <f t="shared" si="10"/>
        <v>47340565.428571418</v>
      </c>
      <c r="AE212" s="2">
        <f>IF(AE210&gt;=52800000,52800000,IF(AB191=Graph!G$1*1000,AE211+Graph!G$1*1000,AC212))</f>
        <v>38053079.714285761</v>
      </c>
      <c r="AF212" s="3">
        <f t="shared" si="11"/>
        <v>38053079.714285761</v>
      </c>
      <c r="AG212" s="3">
        <f t="shared" si="27"/>
        <v>36353624.450000003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148</v>
      </c>
      <c r="C213" s="7"/>
      <c r="D213" s="2" t="e">
        <f t="shared" si="12"/>
        <v>#N/A</v>
      </c>
      <c r="E213" s="2" t="e">
        <f t="shared" si="22"/>
        <v>#N/A</v>
      </c>
      <c r="F213" s="2">
        <v>1404694.3794511557</v>
      </c>
      <c r="G213" s="2">
        <f t="shared" si="26"/>
        <v>446135.85714285716</v>
      </c>
      <c r="H213" s="2">
        <f t="shared" si="37"/>
        <v>81328257.857142776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1111523.1428571423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1404439.7669246793</v>
      </c>
      <c r="Q213" s="2">
        <f t="shared" si="39"/>
        <v>450000</v>
      </c>
      <c r="R213" s="2">
        <f t="shared" si="38"/>
        <v>82439781</v>
      </c>
      <c r="S213" s="2">
        <f t="shared" si="17"/>
        <v>446135.85714285076</v>
      </c>
      <c r="T213" s="2">
        <f t="shared" si="18"/>
        <v>3864.1428571429569</v>
      </c>
      <c r="U213" s="2">
        <f t="shared" si="19"/>
        <v>450000</v>
      </c>
      <c r="V213" s="2">
        <f t="shared" si="33"/>
        <v>43852845.857142918</v>
      </c>
      <c r="W213" s="2">
        <f t="shared" si="20"/>
        <v>446135.85714285821</v>
      </c>
      <c r="X213" s="2">
        <f t="shared" si="6"/>
        <v>3864.1428571417928</v>
      </c>
      <c r="Y213" s="2">
        <f t="shared" si="35"/>
        <v>38586935.142857119</v>
      </c>
      <c r="Z213" s="2" t="str">
        <f t="shared" si="8"/>
        <v>MEEP</v>
      </c>
      <c r="AA213" s="2">
        <f>IF(Z213="HERE",Y213,AA212+Graph!$G$1*1000)</f>
        <v>48140565.428571418</v>
      </c>
      <c r="AB213" s="2">
        <f t="shared" si="21"/>
        <v>800000</v>
      </c>
      <c r="AC213" s="2">
        <f t="shared" si="36"/>
        <v>38053079.714285761</v>
      </c>
      <c r="AD213" s="3">
        <f t="shared" si="10"/>
        <v>48140565.428571418</v>
      </c>
      <c r="AE213" s="2">
        <f>IF(AE211&gt;=52800000,52800000,IF(AB192=Graph!G$1*1000,AE212+Graph!G$1*1000,AC213))</f>
        <v>38053079.714285761</v>
      </c>
      <c r="AF213" s="3">
        <f t="shared" si="11"/>
        <v>38053079.714285761</v>
      </c>
      <c r="AG213" s="3">
        <f t="shared" si="27"/>
        <v>36379408.971428573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149</v>
      </c>
      <c r="C214" s="7"/>
      <c r="D214" s="2" t="e">
        <f t="shared" si="12"/>
        <v>#N/A</v>
      </c>
      <c r="E214" s="2" t="e">
        <f t="shared" si="22"/>
        <v>#N/A</v>
      </c>
      <c r="F214" s="2">
        <v>1411016.0332864523</v>
      </c>
      <c r="G214" s="2">
        <f t="shared" si="26"/>
        <v>446135.85714285716</v>
      </c>
      <c r="H214" s="2">
        <f t="shared" si="37"/>
        <v>81774393.714285627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1115387.2857142852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1410739.4171006083</v>
      </c>
      <c r="Q214" s="2">
        <f t="shared" si="39"/>
        <v>450000</v>
      </c>
      <c r="R214" s="2">
        <f t="shared" si="38"/>
        <v>82889781</v>
      </c>
      <c r="S214" s="2">
        <f t="shared" si="17"/>
        <v>446135.85714285076</v>
      </c>
      <c r="T214" s="2">
        <f t="shared" si="18"/>
        <v>3864.1428571429569</v>
      </c>
      <c r="U214" s="2">
        <f t="shared" si="19"/>
        <v>450000</v>
      </c>
      <c r="V214" s="2">
        <f t="shared" si="33"/>
        <v>44298981.714285776</v>
      </c>
      <c r="W214" s="2">
        <f t="shared" si="20"/>
        <v>446135.85714285821</v>
      </c>
      <c r="X214" s="2">
        <f t="shared" si="6"/>
        <v>3864.1428571417928</v>
      </c>
      <c r="Y214" s="2">
        <f t="shared" si="35"/>
        <v>38590799.285714261</v>
      </c>
      <c r="Z214" s="2" t="str">
        <f t="shared" si="8"/>
        <v>MEEP</v>
      </c>
      <c r="AA214" s="2">
        <f>IF(Z214="HERE",Y214,AA213+Graph!$G$1*1000)</f>
        <v>48940565.428571418</v>
      </c>
      <c r="AB214" s="2">
        <f t="shared" si="21"/>
        <v>800000</v>
      </c>
      <c r="AC214" s="2">
        <f t="shared" si="36"/>
        <v>38053079.714285761</v>
      </c>
      <c r="AD214" s="3">
        <f t="shared" si="10"/>
        <v>48940565.428571418</v>
      </c>
      <c r="AE214" s="2">
        <f>IF(AE212&gt;=52800000,52800000,IF(AB193=Graph!G$1*1000,AE213+Graph!G$1*1000,AC214))</f>
        <v>38053079.714285761</v>
      </c>
      <c r="AF214" s="3">
        <f t="shared" si="11"/>
        <v>38053079.714285761</v>
      </c>
      <c r="AG214" s="3">
        <f t="shared" si="27"/>
        <v>36405193.492857143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150</v>
      </c>
      <c r="C215" s="7"/>
      <c r="D215" s="2" t="e">
        <f t="shared" si="12"/>
        <v>#N/A</v>
      </c>
      <c r="E215" s="2" t="e">
        <f t="shared" si="22"/>
        <v>#N/A</v>
      </c>
      <c r="F215" s="2">
        <v>1417337.6871218085</v>
      </c>
      <c r="G215" s="2">
        <f t="shared" si="26"/>
        <v>446135.85714285716</v>
      </c>
      <c r="H215" s="2">
        <f t="shared" si="37"/>
        <v>82220529.571428478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1119251.4285714282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1417039.0672765374</v>
      </c>
      <c r="Q215" s="2">
        <f t="shared" si="39"/>
        <v>450000</v>
      </c>
      <c r="R215" s="2">
        <f t="shared" si="38"/>
        <v>83339781</v>
      </c>
      <c r="S215" s="2">
        <f t="shared" si="17"/>
        <v>446135.85714285076</v>
      </c>
      <c r="T215" s="2">
        <f t="shared" si="18"/>
        <v>3864.1428571429569</v>
      </c>
      <c r="U215" s="2">
        <f t="shared" si="19"/>
        <v>450000</v>
      </c>
      <c r="V215" s="2">
        <f t="shared" si="33"/>
        <v>44745117.571428634</v>
      </c>
      <c r="W215" s="2">
        <f t="shared" si="20"/>
        <v>446135.85714285821</v>
      </c>
      <c r="X215" s="2">
        <f t="shared" si="6"/>
        <v>3864.1428571417928</v>
      </c>
      <c r="Y215" s="2">
        <f t="shared" si="35"/>
        <v>38594663.428571403</v>
      </c>
      <c r="Z215" s="2" t="str">
        <f t="shared" si="8"/>
        <v>MEEP</v>
      </c>
      <c r="AA215" s="2">
        <f>IF(Z215="HERE",Y215,AA214+Graph!$G$1*1000)</f>
        <v>49740565.428571418</v>
      </c>
      <c r="AB215" s="2">
        <f t="shared" si="21"/>
        <v>800000</v>
      </c>
      <c r="AC215" s="2">
        <f t="shared" si="36"/>
        <v>38053079.714285761</v>
      </c>
      <c r="AD215" s="3">
        <f t="shared" si="10"/>
        <v>49740565.428571418</v>
      </c>
      <c r="AE215" s="2">
        <f>IF(AE213&gt;=52800000,52800000,IF(AB194=Graph!G$1*1000,AE214+Graph!G$1*1000,AC215))</f>
        <v>38053079.714285761</v>
      </c>
      <c r="AF215" s="3">
        <f t="shared" si="11"/>
        <v>38053079.714285761</v>
      </c>
      <c r="AG215" s="3">
        <f t="shared" si="27"/>
        <v>36430978.014285713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151</v>
      </c>
      <c r="C216" s="7"/>
      <c r="D216" s="2" t="e">
        <f t="shared" si="12"/>
        <v>#N/A</v>
      </c>
      <c r="E216" s="2" t="e">
        <f t="shared" si="22"/>
        <v>#N/A</v>
      </c>
      <c r="F216" s="2">
        <v>1423659.3409571052</v>
      </c>
      <c r="G216" s="2">
        <f t="shared" si="26"/>
        <v>446135.85714285716</v>
      </c>
      <c r="H216" s="2">
        <f t="shared" si="37"/>
        <v>82666665.428571329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1123115.5714285711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1423338.7174524665</v>
      </c>
      <c r="Q216" s="2">
        <f t="shared" si="39"/>
        <v>450000</v>
      </c>
      <c r="R216" s="2">
        <f t="shared" si="38"/>
        <v>83789781</v>
      </c>
      <c r="S216" s="2">
        <f t="shared" si="17"/>
        <v>446135.85714285076</v>
      </c>
      <c r="T216" s="2">
        <f t="shared" si="18"/>
        <v>3864.1428571429569</v>
      </c>
      <c r="U216" s="2">
        <f t="shared" si="19"/>
        <v>450000</v>
      </c>
      <c r="V216" s="2">
        <f t="shared" si="33"/>
        <v>45191253.428571492</v>
      </c>
      <c r="W216" s="2">
        <f t="shared" si="20"/>
        <v>446135.85714285821</v>
      </c>
      <c r="X216" s="2">
        <f t="shared" si="6"/>
        <v>3864.1428571417928</v>
      </c>
      <c r="Y216" s="2">
        <f t="shared" si="35"/>
        <v>38598527.571428545</v>
      </c>
      <c r="Z216" s="2" t="str">
        <f t="shared" si="8"/>
        <v>MEEP</v>
      </c>
      <c r="AA216" s="2">
        <f>IF(Z216="HERE",Y216,AA215+Graph!$G$1*1000)</f>
        <v>50540565.428571418</v>
      </c>
      <c r="AB216" s="2">
        <f t="shared" si="21"/>
        <v>800000</v>
      </c>
      <c r="AC216" s="2">
        <f t="shared" si="36"/>
        <v>38053079.714285761</v>
      </c>
      <c r="AD216" s="3">
        <f t="shared" si="10"/>
        <v>50540565.428571418</v>
      </c>
      <c r="AE216" s="2">
        <f>IF(AE214&gt;=52800000,52800000,IF(AB195=Graph!G$1*1000,AE215+Graph!G$1*1000,AC216))</f>
        <v>38053079.714285761</v>
      </c>
      <c r="AF216" s="3">
        <f t="shared" si="11"/>
        <v>38053079.714285761</v>
      </c>
      <c r="AG216" s="3">
        <f t="shared" si="27"/>
        <v>36456762.535714284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152</v>
      </c>
      <c r="C217" s="7"/>
      <c r="D217" s="2" t="e">
        <f t="shared" si="12"/>
        <v>#N/A</v>
      </c>
      <c r="E217" s="2" t="e">
        <f t="shared" si="22"/>
        <v>#N/A</v>
      </c>
      <c r="F217" s="2">
        <v>1429980.9947924614</v>
      </c>
      <c r="G217" s="2">
        <f t="shared" si="26"/>
        <v>446135.85714285716</v>
      </c>
      <c r="H217" s="2">
        <f t="shared" si="37"/>
        <v>83112801.285714179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1126979.7142857141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1429638.3676283956</v>
      </c>
      <c r="Q217" s="2">
        <f t="shared" si="39"/>
        <v>450000</v>
      </c>
      <c r="R217" s="2">
        <f t="shared" si="38"/>
        <v>84239781</v>
      </c>
      <c r="S217" s="2">
        <f t="shared" si="17"/>
        <v>446135.85714285076</v>
      </c>
      <c r="T217" s="2">
        <f t="shared" si="18"/>
        <v>3864.1428571429569</v>
      </c>
      <c r="U217" s="2">
        <f t="shared" si="19"/>
        <v>450000</v>
      </c>
      <c r="V217" s="2">
        <f t="shared" si="33"/>
        <v>45637389.285714351</v>
      </c>
      <c r="W217" s="2">
        <f t="shared" si="20"/>
        <v>446135.85714285821</v>
      </c>
      <c r="X217" s="2">
        <f t="shared" si="6"/>
        <v>3864.1428571417928</v>
      </c>
      <c r="Y217" s="2">
        <f t="shared" si="35"/>
        <v>38602391.714285687</v>
      </c>
      <c r="Z217" s="2" t="str">
        <f t="shared" si="8"/>
        <v>MEEP</v>
      </c>
      <c r="AA217" s="2">
        <f>IF(Z217="HERE",Y217,AA216+Graph!$G$1*1000)</f>
        <v>51340565.428571418</v>
      </c>
      <c r="AB217" s="2">
        <f t="shared" si="21"/>
        <v>800000</v>
      </c>
      <c r="AC217" s="2">
        <f t="shared" si="36"/>
        <v>38053079.714285761</v>
      </c>
      <c r="AD217" s="3">
        <f t="shared" si="10"/>
        <v>51340565.428571418</v>
      </c>
      <c r="AE217" s="2">
        <f>IF(AE215&gt;=52800000,52800000,IF(AB196=Graph!G$1*1000,AE216+Graph!G$1*1000,AC217))</f>
        <v>38053079.714285761</v>
      </c>
      <c r="AF217" s="3">
        <f t="shared" si="11"/>
        <v>38053079.714285761</v>
      </c>
      <c r="AG217" s="3">
        <f t="shared" si="27"/>
        <v>36482547.057142854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153</v>
      </c>
      <c r="C218" s="7"/>
      <c r="D218" s="2" t="e">
        <f t="shared" si="12"/>
        <v>#N/A</v>
      </c>
      <c r="E218" s="2" t="e">
        <f t="shared" si="22"/>
        <v>#N/A</v>
      </c>
      <c r="F218" s="2">
        <v>1436302.648627758</v>
      </c>
      <c r="G218" s="2">
        <f t="shared" si="26"/>
        <v>446135.85714285716</v>
      </c>
      <c r="H218" s="2">
        <f t="shared" si="37"/>
        <v>83558937.14285703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1130843.857142857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1435938.0178043246</v>
      </c>
      <c r="Q218" s="2">
        <f t="shared" si="39"/>
        <v>450000</v>
      </c>
      <c r="R218" s="2">
        <f t="shared" si="38"/>
        <v>84689781</v>
      </c>
      <c r="S218" s="2">
        <f t="shared" si="17"/>
        <v>446135.85714285076</v>
      </c>
      <c r="T218" s="2">
        <f t="shared" si="18"/>
        <v>3864.1428571429569</v>
      </c>
      <c r="U218" s="2">
        <f t="shared" si="19"/>
        <v>450000</v>
      </c>
      <c r="V218" s="2">
        <f t="shared" si="33"/>
        <v>46083525.142857209</v>
      </c>
      <c r="W218" s="2">
        <f t="shared" si="20"/>
        <v>446135.85714285821</v>
      </c>
      <c r="X218" s="2">
        <f t="shared" si="6"/>
        <v>3864.1428571417928</v>
      </c>
      <c r="Y218" s="2">
        <f t="shared" si="35"/>
        <v>38606255.857142828</v>
      </c>
      <c r="Z218" s="2" t="str">
        <f t="shared" si="8"/>
        <v>MEEP</v>
      </c>
      <c r="AA218" s="2">
        <f>IF(Z218="HERE",Y218,AA217+Graph!$G$1*1000)</f>
        <v>52140565.428571418</v>
      </c>
      <c r="AB218" s="2">
        <f t="shared" si="21"/>
        <v>800000</v>
      </c>
      <c r="AC218" s="2">
        <f t="shared" si="36"/>
        <v>38053079.714285761</v>
      </c>
      <c r="AD218" s="3">
        <f t="shared" si="10"/>
        <v>52140565.428571418</v>
      </c>
      <c r="AE218" s="2">
        <f>IF(AE216&gt;=52800000,52800000,IF(AB197=Graph!G$1*1000,AE217+Graph!G$1*1000,AC218))</f>
        <v>38053079.714285761</v>
      </c>
      <c r="AF218" s="3">
        <f t="shared" si="11"/>
        <v>38053079.714285761</v>
      </c>
      <c r="AG218" s="3">
        <f t="shared" si="27"/>
        <v>36508331.578571424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154</v>
      </c>
      <c r="C219" s="7"/>
      <c r="D219" s="2" t="e">
        <f t="shared" si="12"/>
        <v>#N/A</v>
      </c>
      <c r="E219" s="2" t="e">
        <f t="shared" si="22"/>
        <v>#N/A</v>
      </c>
      <c r="F219" s="2">
        <v>1442624.3024631143</v>
      </c>
      <c r="G219" s="2">
        <f t="shared" si="26"/>
        <v>446135.85714285716</v>
      </c>
      <c r="H219" s="2">
        <f t="shared" si="37"/>
        <v>84005072.999999881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1134708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1442237.6679802537</v>
      </c>
      <c r="Q219" s="2">
        <f t="shared" si="39"/>
        <v>450000</v>
      </c>
      <c r="R219" s="2">
        <f t="shared" si="38"/>
        <v>85139781</v>
      </c>
      <c r="S219" s="2">
        <f t="shared" si="17"/>
        <v>446135.85714285076</v>
      </c>
      <c r="T219" s="2">
        <f t="shared" si="18"/>
        <v>3864.1428571429569</v>
      </c>
      <c r="U219" s="2">
        <f t="shared" si="19"/>
        <v>450000</v>
      </c>
      <c r="V219" s="2">
        <f t="shared" si="33"/>
        <v>46529661.000000067</v>
      </c>
      <c r="W219" s="2">
        <f t="shared" si="20"/>
        <v>446135.85714285821</v>
      </c>
      <c r="X219" s="2">
        <f t="shared" si="6"/>
        <v>3864.1428571417928</v>
      </c>
      <c r="Y219" s="2">
        <f t="shared" si="35"/>
        <v>38610119.99999997</v>
      </c>
      <c r="Z219" s="2" t="str">
        <f t="shared" si="8"/>
        <v>MEEP</v>
      </c>
      <c r="AA219" s="2">
        <f>IF(Z219="HERE",Y219,AA218+Graph!$G$1*1000)</f>
        <v>52940565.428571418</v>
      </c>
      <c r="AB219" s="2">
        <f t="shared" si="21"/>
        <v>800000</v>
      </c>
      <c r="AC219" s="2">
        <f t="shared" si="36"/>
        <v>38053079.714285761</v>
      </c>
      <c r="AD219" s="3">
        <f t="shared" si="10"/>
        <v>52800000</v>
      </c>
      <c r="AE219" s="2">
        <f>IF(AE217&gt;=52800000,52800000,IF(AB198=Graph!G$1*1000,AE218+Graph!G$1*1000,AC219))</f>
        <v>38053079.714285761</v>
      </c>
      <c r="AF219" s="3">
        <f t="shared" si="11"/>
        <v>38053079.714285761</v>
      </c>
      <c r="AG219" s="3">
        <f t="shared" si="27"/>
        <v>36534116.099999994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155</v>
      </c>
      <c r="C220" s="7"/>
      <c r="D220" s="2" t="e">
        <f t="shared" si="12"/>
        <v>#N/A</v>
      </c>
      <c r="E220" s="2" t="e">
        <f t="shared" si="22"/>
        <v>#N/A</v>
      </c>
      <c r="F220" s="2">
        <v>1448945.9562984109</v>
      </c>
      <c r="G220" s="2">
        <f t="shared" si="26"/>
        <v>446135.85714285716</v>
      </c>
      <c r="H220" s="2">
        <f t="shared" si="37"/>
        <v>84451208.857142732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1138572.142857143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1448537.3181561828</v>
      </c>
      <c r="Q220" s="2">
        <f t="shared" si="39"/>
        <v>450000</v>
      </c>
      <c r="R220" s="2">
        <f t="shared" si="38"/>
        <v>85589781</v>
      </c>
      <c r="S220" s="2">
        <f t="shared" si="17"/>
        <v>446135.85714285076</v>
      </c>
      <c r="T220" s="2">
        <f t="shared" si="18"/>
        <v>3864.1428571429569</v>
      </c>
      <c r="U220" s="2">
        <f t="shared" si="19"/>
        <v>450000</v>
      </c>
      <c r="V220" s="2">
        <f t="shared" si="33"/>
        <v>46975796.857142925</v>
      </c>
      <c r="W220" s="2">
        <f t="shared" si="20"/>
        <v>446135.85714285821</v>
      </c>
      <c r="X220" s="2">
        <f t="shared" si="6"/>
        <v>3864.1428571417928</v>
      </c>
      <c r="Y220" s="2">
        <f t="shared" si="35"/>
        <v>38613984.142857112</v>
      </c>
      <c r="Z220" s="2" t="str">
        <f t="shared" si="8"/>
        <v>MEEP</v>
      </c>
      <c r="AA220" s="2">
        <f>IF(Z220="HERE",Y220,AA219+Graph!$G$1*1000)</f>
        <v>53740565.428571418</v>
      </c>
      <c r="AB220" s="2">
        <f t="shared" si="21"/>
        <v>800000</v>
      </c>
      <c r="AC220" s="2">
        <f t="shared" si="36"/>
        <v>38053079.714285761</v>
      </c>
      <c r="AD220" s="3">
        <f t="shared" si="10"/>
        <v>52800000</v>
      </c>
      <c r="AE220" s="2">
        <f>IF(AE218&gt;=52800000,52800000,IF(AB199=Graph!G$1*1000,AE219+Graph!G$1*1000,AC220))</f>
        <v>38053079.714285761</v>
      </c>
      <c r="AF220" s="3">
        <f t="shared" si="11"/>
        <v>38053079.714285761</v>
      </c>
      <c r="AG220" s="3">
        <f t="shared" si="27"/>
        <v>36559900.621428572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156</v>
      </c>
      <c r="C221" s="7"/>
      <c r="D221" s="2" t="e">
        <f t="shared" si="12"/>
        <v>#N/A</v>
      </c>
      <c r="E221" s="2" t="e">
        <f t="shared" si="22"/>
        <v>#N/A</v>
      </c>
      <c r="F221" s="2">
        <v>1455267.6101337671</v>
      </c>
      <c r="G221" s="2">
        <f t="shared" si="26"/>
        <v>446135.85714285716</v>
      </c>
      <c r="H221" s="2">
        <f t="shared" si="37"/>
        <v>84897344.714285582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1142436.2857142859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1454836.9683321118</v>
      </c>
      <c r="Q221" s="2">
        <f t="shared" si="39"/>
        <v>450000</v>
      </c>
      <c r="R221" s="2">
        <f t="shared" si="38"/>
        <v>86039781</v>
      </c>
      <c r="S221" s="2">
        <f t="shared" si="17"/>
        <v>446135.85714285076</v>
      </c>
      <c r="T221" s="2">
        <f t="shared" si="18"/>
        <v>3864.1428571429569</v>
      </c>
      <c r="U221" s="2">
        <f t="shared" si="19"/>
        <v>450000</v>
      </c>
      <c r="V221" s="2">
        <f t="shared" si="33"/>
        <v>47421932.714285783</v>
      </c>
      <c r="W221" s="2">
        <f t="shared" si="20"/>
        <v>446135.85714285821</v>
      </c>
      <c r="X221" s="2">
        <f t="shared" si="6"/>
        <v>3864.1428571417928</v>
      </c>
      <c r="Y221" s="2">
        <f t="shared" si="35"/>
        <v>38617848.285714254</v>
      </c>
      <c r="Z221" s="2" t="str">
        <f t="shared" si="8"/>
        <v>MEEP</v>
      </c>
      <c r="AA221" s="2">
        <f>IF(Z221="HERE",Y221,AA220+Graph!$G$1*1000)</f>
        <v>54540565.428571418</v>
      </c>
      <c r="AB221" s="2">
        <f t="shared" si="21"/>
        <v>800000</v>
      </c>
      <c r="AC221" s="2">
        <f t="shared" si="36"/>
        <v>38053079.714285761</v>
      </c>
      <c r="AD221" s="3">
        <f t="shared" si="10"/>
        <v>52800000</v>
      </c>
      <c r="AE221" s="2">
        <f>IF(AE219&gt;=52800000,52800000,IF(AB200=Graph!G$1*1000,AE220+Graph!G$1*1000,AC221))</f>
        <v>38053079.714285761</v>
      </c>
      <c r="AF221" s="3">
        <f t="shared" si="11"/>
        <v>38053079.714285761</v>
      </c>
      <c r="AG221" s="3">
        <f t="shared" si="27"/>
        <v>36585685.142857134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157</v>
      </c>
      <c r="C222" s="7"/>
      <c r="D222" s="2" t="e">
        <f t="shared" si="12"/>
        <v>#N/A</v>
      </c>
      <c r="E222" s="2" t="e">
        <f t="shared" si="22"/>
        <v>#N/A</v>
      </c>
      <c r="F222" s="2">
        <v>1461589.2639690638</v>
      </c>
      <c r="G222" s="2">
        <f t="shared" si="26"/>
        <v>446135.85714285716</v>
      </c>
      <c r="H222" s="2">
        <f t="shared" si="37"/>
        <v>85343480.571428433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1146300.4285714289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1461136.6185080409</v>
      </c>
      <c r="Q222" s="2">
        <f t="shared" si="39"/>
        <v>450000</v>
      </c>
      <c r="R222" s="2">
        <f t="shared" si="38"/>
        <v>86489781</v>
      </c>
      <c r="S222" s="2">
        <f t="shared" si="17"/>
        <v>446135.85714285076</v>
      </c>
      <c r="T222" s="2">
        <f t="shared" si="18"/>
        <v>3864.1428571429569</v>
      </c>
      <c r="U222" s="2">
        <f t="shared" si="19"/>
        <v>450000</v>
      </c>
      <c r="V222" s="2">
        <f t="shared" si="33"/>
        <v>47868068.571428642</v>
      </c>
      <c r="W222" s="2">
        <f t="shared" si="20"/>
        <v>446135.85714285821</v>
      </c>
      <c r="X222" s="2">
        <f t="shared" si="6"/>
        <v>3864.1428571417928</v>
      </c>
      <c r="Y222" s="2">
        <f t="shared" si="35"/>
        <v>38621712.428571396</v>
      </c>
      <c r="Z222" s="2" t="str">
        <f t="shared" si="8"/>
        <v>MEEP</v>
      </c>
      <c r="AA222" s="2">
        <f>IF(Z222="HERE",Y222,AA221+Graph!$G$1*1000)</f>
        <v>55340565.428571418</v>
      </c>
      <c r="AB222" s="2">
        <f t="shared" si="21"/>
        <v>800000</v>
      </c>
      <c r="AC222" s="2">
        <f t="shared" si="36"/>
        <v>38053079.714285761</v>
      </c>
      <c r="AD222" s="3">
        <f t="shared" si="10"/>
        <v>52800000</v>
      </c>
      <c r="AE222" s="2">
        <f>IF(AE220&gt;=52800000,52800000,IF(AB201=Graph!G$1*1000,AE221+Graph!G$1*1000,AC222))</f>
        <v>38053079.714285761</v>
      </c>
      <c r="AF222" s="3">
        <f t="shared" si="11"/>
        <v>38053079.714285761</v>
      </c>
      <c r="AG222" s="3">
        <f t="shared" si="27"/>
        <v>36589162.871428564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158</v>
      </c>
      <c r="C223" s="7"/>
      <c r="D223" s="2" t="e">
        <f t="shared" si="12"/>
        <v>#N/A</v>
      </c>
      <c r="E223" s="2" t="e">
        <f t="shared" si="22"/>
        <v>#N/A</v>
      </c>
      <c r="F223" s="2">
        <v>1467910.91780442</v>
      </c>
      <c r="G223" s="2">
        <f t="shared" si="26"/>
        <v>446135.85714285716</v>
      </c>
      <c r="H223" s="2">
        <f t="shared" si="37"/>
        <v>85789616.428571284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1150164.5714285718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1467436.26868397</v>
      </c>
      <c r="Q223" s="2">
        <f t="shared" si="39"/>
        <v>450000</v>
      </c>
      <c r="R223" s="2">
        <f t="shared" si="38"/>
        <v>86939781</v>
      </c>
      <c r="S223" s="2">
        <f t="shared" si="17"/>
        <v>446135.85714285076</v>
      </c>
      <c r="T223" s="2">
        <f t="shared" si="18"/>
        <v>3864.1428571429569</v>
      </c>
      <c r="U223" s="2">
        <f t="shared" si="19"/>
        <v>450000</v>
      </c>
      <c r="V223" s="2">
        <f t="shared" si="33"/>
        <v>48314204.4285715</v>
      </c>
      <c r="W223" s="2">
        <f t="shared" si="20"/>
        <v>446135.85714285821</v>
      </c>
      <c r="X223" s="2">
        <f t="shared" si="6"/>
        <v>3864.1428571417928</v>
      </c>
      <c r="Y223" s="2">
        <f t="shared" ref="Y223:Y286" si="40">IF(COUNT($C224)=0,IF(COUNT($C223)=1,C223,SUM(Y222+X223)),C223)</f>
        <v>38625576.571428537</v>
      </c>
      <c r="Z223" s="2" t="str">
        <f t="shared" si="8"/>
        <v>MEEP</v>
      </c>
      <c r="AA223" s="2">
        <f>IF(Z223="HERE",Y223,AA222+Graph!$G$1*1000)</f>
        <v>56140565.428571418</v>
      </c>
      <c r="AB223" s="2">
        <f t="shared" si="21"/>
        <v>800000</v>
      </c>
      <c r="AC223" s="2">
        <f t="shared" ref="AC223:AC286" si="41">IF(Z224="HERE",V223,AC222)</f>
        <v>38053079.714285761</v>
      </c>
      <c r="AD223" s="3">
        <f t="shared" si="10"/>
        <v>52800000</v>
      </c>
      <c r="AE223" s="2">
        <f>IF(AE221&gt;=52800000,52800000,IF(AB202=Graph!G$1*1000,AE222+Graph!G$1*1000,AC223))</f>
        <v>38853079.714285761</v>
      </c>
      <c r="AF223" s="3">
        <f t="shared" si="11"/>
        <v>38853079.714285761</v>
      </c>
      <c r="AG223" s="3">
        <f t="shared" si="27"/>
        <v>37309162.871428564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159</v>
      </c>
      <c r="C224" s="7"/>
      <c r="D224" s="2" t="e">
        <f t="shared" si="12"/>
        <v>#N/A</v>
      </c>
      <c r="E224" s="2" t="e">
        <f t="shared" si="22"/>
        <v>#N/A</v>
      </c>
      <c r="F224" s="2">
        <v>1474232.5716397166</v>
      </c>
      <c r="G224" s="2">
        <f t="shared" si="26"/>
        <v>446135.85714285716</v>
      </c>
      <c r="H224" s="2">
        <f t="shared" ref="H224:H287" si="42">IF(COUNT($C225)=0,IF(COUNT($C224)=1,C224,SUM(H223+G224)),C224)</f>
        <v>86235752.285714135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1154028.7142857148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1473735.918859899</v>
      </c>
      <c r="Q224" s="2">
        <f t="shared" si="39"/>
        <v>450000</v>
      </c>
      <c r="R224" s="2">
        <f t="shared" ref="R224:R287" si="43">IF(COUNT($C225)=0,IF(COUNT($C224)=1,M224,SUM(R223+Q224)),M224)</f>
        <v>87389781</v>
      </c>
      <c r="S224" s="2">
        <f t="shared" si="17"/>
        <v>446135.85714285076</v>
      </c>
      <c r="T224" s="2">
        <f t="shared" si="18"/>
        <v>3864.1428571429569</v>
      </c>
      <c r="U224" s="2">
        <f t="shared" si="19"/>
        <v>450000</v>
      </c>
      <c r="V224" s="2">
        <f t="shared" si="33"/>
        <v>48760340.285714358</v>
      </c>
      <c r="W224" s="2">
        <f t="shared" si="20"/>
        <v>446135.85714285821</v>
      </c>
      <c r="X224" s="2">
        <f t="shared" si="6"/>
        <v>3864.1428571417928</v>
      </c>
      <c r="Y224" s="2">
        <f t="shared" si="40"/>
        <v>38629440.714285679</v>
      </c>
      <c r="Z224" s="2" t="str">
        <f t="shared" si="8"/>
        <v>MEEP</v>
      </c>
      <c r="AA224" s="2">
        <f>IF(Z224="HERE",Y224,AA223+Graph!$G$1*1000)</f>
        <v>56940565.428571418</v>
      </c>
      <c r="AB224" s="2">
        <f t="shared" si="21"/>
        <v>800000</v>
      </c>
      <c r="AC224" s="2">
        <f t="shared" si="41"/>
        <v>38053079.714285761</v>
      </c>
      <c r="AD224" s="3">
        <f t="shared" si="10"/>
        <v>52800000</v>
      </c>
      <c r="AE224" s="2">
        <f>IF(AE222&gt;=52800000,52800000,IF(AB203=Graph!G$1*1000,AE223+Graph!G$1*1000,AC224))</f>
        <v>39653079.714285761</v>
      </c>
      <c r="AF224" s="3">
        <f t="shared" si="11"/>
        <v>39653079.714285761</v>
      </c>
      <c r="AG224" s="3">
        <f t="shared" si="27"/>
        <v>38029162.871428564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160</v>
      </c>
      <c r="C225" s="7"/>
      <c r="D225" s="2" t="e">
        <f t="shared" si="12"/>
        <v>#N/A</v>
      </c>
      <c r="E225" s="2" t="e">
        <f t="shared" si="22"/>
        <v>#N/A</v>
      </c>
      <c r="F225" s="2">
        <v>1480554.2254750729</v>
      </c>
      <c r="G225" s="2">
        <f t="shared" si="26"/>
        <v>446135.85714285716</v>
      </c>
      <c r="H225" s="2">
        <f t="shared" si="42"/>
        <v>86681888.142856985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1157892.8571428577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1480035.5690358877</v>
      </c>
      <c r="Q225" s="2">
        <f t="shared" si="39"/>
        <v>450000</v>
      </c>
      <c r="R225" s="2">
        <f t="shared" si="43"/>
        <v>87839781</v>
      </c>
      <c r="S225" s="2">
        <f t="shared" si="17"/>
        <v>446135.85714285076</v>
      </c>
      <c r="T225" s="2">
        <f t="shared" si="18"/>
        <v>3864.1428571429569</v>
      </c>
      <c r="U225" s="2">
        <f t="shared" si="19"/>
        <v>450000</v>
      </c>
      <c r="V225" s="2">
        <f t="shared" si="33"/>
        <v>49206476.142857216</v>
      </c>
      <c r="W225" s="2">
        <f t="shared" si="20"/>
        <v>446135.85714285821</v>
      </c>
      <c r="X225" s="2">
        <f t="shared" si="6"/>
        <v>3864.1428571417928</v>
      </c>
      <c r="Y225" s="2">
        <f t="shared" si="40"/>
        <v>38633304.857142821</v>
      </c>
      <c r="Z225" s="2" t="str">
        <f t="shared" si="8"/>
        <v>MEEP</v>
      </c>
      <c r="AA225" s="2">
        <f>IF(Z225="HERE",Y225,AA224+Graph!$G$1*1000)</f>
        <v>57740565.428571418</v>
      </c>
      <c r="AB225" s="2">
        <f t="shared" si="21"/>
        <v>800000</v>
      </c>
      <c r="AC225" s="2">
        <f t="shared" si="41"/>
        <v>38053079.714285761</v>
      </c>
      <c r="AD225" s="3">
        <f t="shared" si="10"/>
        <v>52800000</v>
      </c>
      <c r="AE225" s="2">
        <f>IF(AE223&gt;=52800000,52800000,IF(AB204=Graph!G$1*1000,AE224+Graph!G$1*1000,AC225))</f>
        <v>40453079.714285761</v>
      </c>
      <c r="AF225" s="3">
        <f t="shared" si="11"/>
        <v>40453079.714285761</v>
      </c>
      <c r="AG225" s="3">
        <f t="shared" si="27"/>
        <v>38749162.871428564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161</v>
      </c>
      <c r="C226" s="7"/>
      <c r="D226" s="2" t="e">
        <f t="shared" si="12"/>
        <v>#N/A</v>
      </c>
      <c r="E226" s="2" t="e">
        <f t="shared" si="22"/>
        <v>#N/A</v>
      </c>
      <c r="F226" s="2">
        <v>1486875.8793103695</v>
      </c>
      <c r="G226" s="2">
        <f t="shared" si="26"/>
        <v>446135.85714285716</v>
      </c>
      <c r="H226" s="2">
        <f t="shared" si="42"/>
        <v>87128023.999999836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1161757.0000000007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1486335.2192118168</v>
      </c>
      <c r="Q226" s="2">
        <f t="shared" si="39"/>
        <v>450000</v>
      </c>
      <c r="R226" s="2">
        <f t="shared" si="43"/>
        <v>88289781</v>
      </c>
      <c r="S226" s="2">
        <f t="shared" si="17"/>
        <v>446135.85714285076</v>
      </c>
      <c r="T226" s="2">
        <f t="shared" si="18"/>
        <v>3864.1428571429569</v>
      </c>
      <c r="U226" s="2">
        <f t="shared" si="19"/>
        <v>450000</v>
      </c>
      <c r="V226" s="2">
        <f t="shared" si="33"/>
        <v>49652612.000000075</v>
      </c>
      <c r="W226" s="2">
        <f t="shared" si="20"/>
        <v>446135.85714285821</v>
      </c>
      <c r="X226" s="2">
        <f t="shared" si="6"/>
        <v>3864.1428571417928</v>
      </c>
      <c r="Y226" s="2">
        <f t="shared" si="40"/>
        <v>38637168.999999963</v>
      </c>
      <c r="Z226" s="2" t="str">
        <f t="shared" si="8"/>
        <v>MEEP</v>
      </c>
      <c r="AA226" s="2">
        <f>IF(Z226="HERE",Y226,AA225+Graph!$G$1*1000)</f>
        <v>58540565.428571418</v>
      </c>
      <c r="AB226" s="2">
        <f t="shared" si="21"/>
        <v>800000</v>
      </c>
      <c r="AC226" s="2">
        <f t="shared" si="41"/>
        <v>38053079.714285761</v>
      </c>
      <c r="AD226" s="3">
        <f t="shared" si="10"/>
        <v>52800000</v>
      </c>
      <c r="AE226" s="2">
        <f>IF(AE224&gt;=52800000,52800000,IF(AB205=Graph!G$1*1000,AE225+Graph!G$1*1000,AC226))</f>
        <v>41253079.714285761</v>
      </c>
      <c r="AF226" s="3">
        <f t="shared" si="11"/>
        <v>41253079.714285761</v>
      </c>
      <c r="AG226" s="3">
        <f t="shared" si="27"/>
        <v>39469162.871428564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162</v>
      </c>
      <c r="C227" s="7"/>
      <c r="D227" s="2" t="e">
        <f t="shared" si="12"/>
        <v>#N/A</v>
      </c>
      <c r="E227" s="2" t="e">
        <f t="shared" si="22"/>
        <v>#N/A</v>
      </c>
      <c r="F227" s="2">
        <v>1493197.5331457257</v>
      </c>
      <c r="G227" s="2">
        <f t="shared" si="26"/>
        <v>446135.85714285716</v>
      </c>
      <c r="H227" s="2">
        <f t="shared" si="42"/>
        <v>87574159.857142687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1165621.1428571437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1492634.8693877459</v>
      </c>
      <c r="Q227" s="2">
        <f t="shared" si="39"/>
        <v>450000</v>
      </c>
      <c r="R227" s="2">
        <f t="shared" si="43"/>
        <v>88739781</v>
      </c>
      <c r="S227" s="2">
        <f t="shared" si="17"/>
        <v>446135.85714285076</v>
      </c>
      <c r="T227" s="2">
        <f t="shared" si="18"/>
        <v>3864.1428571429569</v>
      </c>
      <c r="U227" s="2">
        <f t="shared" si="19"/>
        <v>450000</v>
      </c>
      <c r="V227" s="2">
        <f t="shared" si="33"/>
        <v>50098747.857142933</v>
      </c>
      <c r="W227" s="2">
        <f t="shared" si="20"/>
        <v>446135.85714285821</v>
      </c>
      <c r="X227" s="2">
        <f t="shared" si="6"/>
        <v>3864.1428571417928</v>
      </c>
      <c r="Y227" s="2">
        <f t="shared" si="40"/>
        <v>38641033.142857105</v>
      </c>
      <c r="Z227" s="2" t="str">
        <f t="shared" si="8"/>
        <v>MEEP</v>
      </c>
      <c r="AA227" s="2">
        <f>IF(Z227="HERE",Y227,AA226+Graph!$G$1*1000)</f>
        <v>59340565.428571418</v>
      </c>
      <c r="AB227" s="2">
        <f t="shared" si="21"/>
        <v>800000</v>
      </c>
      <c r="AC227" s="2">
        <f t="shared" si="41"/>
        <v>38053079.714285761</v>
      </c>
      <c r="AD227" s="3">
        <f t="shared" si="10"/>
        <v>52800000</v>
      </c>
      <c r="AE227" s="2">
        <f>IF(AE225&gt;=52800000,52800000,IF(AB206=Graph!G$1*1000,AE226+Graph!G$1*1000,AC227))</f>
        <v>42053079.714285761</v>
      </c>
      <c r="AF227" s="3">
        <f t="shared" si="11"/>
        <v>42053079.714285761</v>
      </c>
      <c r="AG227" s="3">
        <f t="shared" si="27"/>
        <v>40189162.871428564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163</v>
      </c>
      <c r="C228" s="7"/>
      <c r="D228" s="2" t="e">
        <f t="shared" si="12"/>
        <v>#N/A</v>
      </c>
      <c r="E228" s="2" t="e">
        <f t="shared" si="22"/>
        <v>#N/A</v>
      </c>
      <c r="F228" s="2">
        <v>1499519.1869810224</v>
      </c>
      <c r="G228" s="2">
        <f t="shared" si="26"/>
        <v>446135.85714285716</v>
      </c>
      <c r="H228" s="2">
        <f t="shared" si="42"/>
        <v>88020295.714285538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1169485.2857142866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1498934.5195636749</v>
      </c>
      <c r="Q228" s="2">
        <f t="shared" si="39"/>
        <v>450000</v>
      </c>
      <c r="R228" s="2">
        <f t="shared" si="43"/>
        <v>89189781</v>
      </c>
      <c r="S228" s="2">
        <f t="shared" si="17"/>
        <v>446135.85714285076</v>
      </c>
      <c r="T228" s="2">
        <f t="shared" si="18"/>
        <v>3864.1428571429569</v>
      </c>
      <c r="U228" s="2">
        <f t="shared" si="19"/>
        <v>450000</v>
      </c>
      <c r="V228" s="2">
        <f t="shared" si="33"/>
        <v>50544883.714285791</v>
      </c>
      <c r="W228" s="2">
        <f t="shared" si="20"/>
        <v>446135.85714285821</v>
      </c>
      <c r="X228" s="2">
        <f t="shared" si="6"/>
        <v>3864.1428571417928</v>
      </c>
      <c r="Y228" s="2">
        <f t="shared" si="40"/>
        <v>38644897.285714246</v>
      </c>
      <c r="Z228" s="2" t="str">
        <f t="shared" si="8"/>
        <v>MEEP</v>
      </c>
      <c r="AA228" s="2">
        <f>IF(Z228="HERE",Y228,AA227+Graph!$G$1*1000)</f>
        <v>60140565.428571418</v>
      </c>
      <c r="AB228" s="2">
        <f t="shared" si="21"/>
        <v>800000</v>
      </c>
      <c r="AC228" s="2">
        <f t="shared" si="41"/>
        <v>38053079.714285761</v>
      </c>
      <c r="AD228" s="3">
        <f t="shared" si="10"/>
        <v>52800000</v>
      </c>
      <c r="AE228" s="2">
        <f>IF(AE226&gt;=52800000,52800000,IF(AB207=Graph!G$1*1000,AE227+Graph!G$1*1000,AC228))</f>
        <v>42853079.714285761</v>
      </c>
      <c r="AF228" s="3">
        <f t="shared" si="11"/>
        <v>42853079.714285761</v>
      </c>
      <c r="AG228" s="3">
        <f t="shared" si="27"/>
        <v>40909162.871428564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164</v>
      </c>
      <c r="C229" s="7"/>
      <c r="D229" s="2" t="e">
        <f t="shared" si="12"/>
        <v>#N/A</v>
      </c>
      <c r="E229" s="2" t="e">
        <f t="shared" si="22"/>
        <v>#N/A</v>
      </c>
      <c r="F229" s="2">
        <v>1505840.8408163786</v>
      </c>
      <c r="G229" s="2">
        <f t="shared" si="26"/>
        <v>446135.85714285716</v>
      </c>
      <c r="H229" s="2">
        <f t="shared" si="42"/>
        <v>88466431.571428388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1173349.4285714296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1505234.169739604</v>
      </c>
      <c r="Q229" s="2">
        <f t="shared" si="39"/>
        <v>450000</v>
      </c>
      <c r="R229" s="2">
        <f t="shared" si="43"/>
        <v>89639781</v>
      </c>
      <c r="S229" s="2">
        <f t="shared" si="17"/>
        <v>446135.85714285076</v>
      </c>
      <c r="T229" s="2">
        <f t="shared" si="18"/>
        <v>3864.1428571429569</v>
      </c>
      <c r="U229" s="2">
        <f t="shared" si="19"/>
        <v>450000</v>
      </c>
      <c r="V229" s="2">
        <f t="shared" si="33"/>
        <v>50991019.571428649</v>
      </c>
      <c r="W229" s="2">
        <f t="shared" si="20"/>
        <v>446135.85714285821</v>
      </c>
      <c r="X229" s="2">
        <f t="shared" si="6"/>
        <v>3864.1428571417928</v>
      </c>
      <c r="Y229" s="2">
        <f t="shared" si="40"/>
        <v>38648761.428571388</v>
      </c>
      <c r="Z229" s="2" t="str">
        <f t="shared" si="8"/>
        <v>MEEP</v>
      </c>
      <c r="AA229" s="2">
        <f>IF(Z229="HERE",Y229,AA228+Graph!$G$1*1000)</f>
        <v>60940565.428571418</v>
      </c>
      <c r="AB229" s="2">
        <f t="shared" si="21"/>
        <v>800000</v>
      </c>
      <c r="AC229" s="2">
        <f t="shared" si="41"/>
        <v>38053079.714285761</v>
      </c>
      <c r="AD229" s="3">
        <f t="shared" si="10"/>
        <v>52800000</v>
      </c>
      <c r="AE229" s="2">
        <f>IF(AE227&gt;=52800000,52800000,IF(AB208=Graph!G$1*1000,AE228+Graph!G$1*1000,AC229))</f>
        <v>43653079.714285761</v>
      </c>
      <c r="AF229" s="3">
        <f t="shared" si="11"/>
        <v>43653079.714285761</v>
      </c>
      <c r="AG229" s="3">
        <f t="shared" si="27"/>
        <v>41629162.871428564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165</v>
      </c>
      <c r="C230" s="7"/>
      <c r="D230" s="2" t="e">
        <f t="shared" si="12"/>
        <v>#N/A</v>
      </c>
      <c r="E230" s="2" t="e">
        <f t="shared" si="22"/>
        <v>#N/A</v>
      </c>
      <c r="F230" s="2">
        <v>1512162.4946516752</v>
      </c>
      <c r="G230" s="2">
        <f t="shared" si="26"/>
        <v>446135.85714285716</v>
      </c>
      <c r="H230" s="2">
        <f t="shared" si="42"/>
        <v>88912567.428571239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1177213.5714285725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1511533.8199155331</v>
      </c>
      <c r="Q230" s="2">
        <f t="shared" ref="Q230:Q293" si="44">IF(P230&gt;450000,450000,P230)</f>
        <v>450000</v>
      </c>
      <c r="R230" s="2">
        <f t="shared" si="43"/>
        <v>90089781</v>
      </c>
      <c r="S230" s="2">
        <f t="shared" si="17"/>
        <v>446135.85714285076</v>
      </c>
      <c r="T230" s="2">
        <f t="shared" si="18"/>
        <v>3864.1428571429569</v>
      </c>
      <c r="U230" s="2">
        <f t="shared" si="19"/>
        <v>450000</v>
      </c>
      <c r="V230" s="2">
        <f t="shared" si="33"/>
        <v>51437155.428571507</v>
      </c>
      <c r="W230" s="2">
        <f t="shared" si="20"/>
        <v>446135.85714285821</v>
      </c>
      <c r="X230" s="2">
        <f t="shared" si="6"/>
        <v>3864.1428571417928</v>
      </c>
      <c r="Y230" s="2">
        <f t="shared" si="40"/>
        <v>38652625.57142853</v>
      </c>
      <c r="Z230" s="2" t="str">
        <f t="shared" si="8"/>
        <v>MEEP</v>
      </c>
      <c r="AA230" s="2">
        <f>IF(Z230="HERE",Y230,AA229+Graph!$G$1*1000)</f>
        <v>61740565.428571418</v>
      </c>
      <c r="AB230" s="2">
        <f t="shared" si="21"/>
        <v>800000</v>
      </c>
      <c r="AC230" s="2">
        <f t="shared" si="41"/>
        <v>38053079.714285761</v>
      </c>
      <c r="AD230" s="3">
        <f t="shared" si="10"/>
        <v>52800000</v>
      </c>
      <c r="AE230" s="2">
        <f>IF(AE228&gt;=52800000,52800000,IF(AB209=Graph!G$1*1000,AE229+Graph!G$1*1000,AC230))</f>
        <v>44453079.714285761</v>
      </c>
      <c r="AF230" s="3">
        <f t="shared" si="11"/>
        <v>44453079.714285761</v>
      </c>
      <c r="AG230" s="3">
        <f t="shared" si="27"/>
        <v>42349162.871428564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166</v>
      </c>
      <c r="C231" s="7"/>
      <c r="D231" s="2" t="e">
        <f t="shared" si="12"/>
        <v>#N/A</v>
      </c>
      <c r="E231" s="2" t="e">
        <f t="shared" si="22"/>
        <v>#N/A</v>
      </c>
      <c r="F231" s="2">
        <v>1518484.1484870315</v>
      </c>
      <c r="G231" s="2">
        <f t="shared" si="26"/>
        <v>446135.85714285716</v>
      </c>
      <c r="H231" s="2">
        <f t="shared" si="42"/>
        <v>89358703.28571409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1181077.7142857155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1517833.4700914621</v>
      </c>
      <c r="Q231" s="2">
        <f t="shared" si="44"/>
        <v>450000</v>
      </c>
      <c r="R231" s="2">
        <f t="shared" si="43"/>
        <v>90539781</v>
      </c>
      <c r="S231" s="2">
        <f t="shared" si="17"/>
        <v>446135.85714285076</v>
      </c>
      <c r="T231" s="2">
        <f t="shared" si="18"/>
        <v>3864.1428571429569</v>
      </c>
      <c r="U231" s="2">
        <f t="shared" si="19"/>
        <v>450000</v>
      </c>
      <c r="V231" s="2">
        <f t="shared" si="33"/>
        <v>51883291.285714366</v>
      </c>
      <c r="W231" s="2">
        <f t="shared" si="20"/>
        <v>446135.85714285821</v>
      </c>
      <c r="X231" s="2">
        <f t="shared" si="6"/>
        <v>3864.1428571417928</v>
      </c>
      <c r="Y231" s="2">
        <f t="shared" si="40"/>
        <v>38656489.714285672</v>
      </c>
      <c r="Z231" s="2" t="str">
        <f t="shared" si="8"/>
        <v>MEEP</v>
      </c>
      <c r="AA231" s="2">
        <f>IF(Z231="HERE",Y231,AA230+Graph!$G$1*1000)</f>
        <v>62540565.428571418</v>
      </c>
      <c r="AB231" s="2">
        <f t="shared" si="21"/>
        <v>800000</v>
      </c>
      <c r="AC231" s="2">
        <f t="shared" si="41"/>
        <v>38053079.714285761</v>
      </c>
      <c r="AD231" s="3">
        <f t="shared" si="10"/>
        <v>52800000</v>
      </c>
      <c r="AE231" s="2">
        <f>IF(AE229&gt;=52800000,52800000,IF(AB210=Graph!G$1*1000,AE230+Graph!G$1*1000,AC231))</f>
        <v>45253079.714285761</v>
      </c>
      <c r="AF231" s="3">
        <f t="shared" si="11"/>
        <v>45253079.714285761</v>
      </c>
      <c r="AG231" s="3">
        <f t="shared" si="27"/>
        <v>43069162.871428564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167</v>
      </c>
      <c r="C232" s="7"/>
      <c r="D232" s="2" t="e">
        <f t="shared" si="12"/>
        <v>#N/A</v>
      </c>
      <c r="E232" s="2" t="e">
        <f t="shared" si="22"/>
        <v>#N/A</v>
      </c>
      <c r="F232" s="2">
        <v>1524805.8023223281</v>
      </c>
      <c r="G232" s="2">
        <f t="shared" si="26"/>
        <v>446135.85714285716</v>
      </c>
      <c r="H232" s="2">
        <f t="shared" si="42"/>
        <v>89804839.142856941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1184941.8571428584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1524133.1202673912</v>
      </c>
      <c r="Q232" s="2">
        <f t="shared" si="44"/>
        <v>450000</v>
      </c>
      <c r="R232" s="2">
        <f t="shared" si="43"/>
        <v>90989781</v>
      </c>
      <c r="S232" s="2">
        <f t="shared" si="17"/>
        <v>446135.85714285076</v>
      </c>
      <c r="T232" s="2">
        <f t="shared" si="18"/>
        <v>3864.1428571429569</v>
      </c>
      <c r="U232" s="2">
        <f t="shared" si="19"/>
        <v>450000</v>
      </c>
      <c r="V232" s="2">
        <f t="shared" si="33"/>
        <v>52329427.142857224</v>
      </c>
      <c r="W232" s="2">
        <f t="shared" si="20"/>
        <v>446135.85714285821</v>
      </c>
      <c r="X232" s="2">
        <f t="shared" si="6"/>
        <v>3864.1428571417928</v>
      </c>
      <c r="Y232" s="2">
        <f t="shared" si="40"/>
        <v>38660353.857142814</v>
      </c>
      <c r="Z232" s="2" t="str">
        <f t="shared" si="8"/>
        <v>MEEP</v>
      </c>
      <c r="AA232" s="2">
        <f>IF(Z232="HERE",Y232,AA231+Graph!$G$1*1000)</f>
        <v>63340565.428571418</v>
      </c>
      <c r="AB232" s="2">
        <f t="shared" si="21"/>
        <v>800000</v>
      </c>
      <c r="AC232" s="2">
        <f t="shared" si="41"/>
        <v>38053079.714285761</v>
      </c>
      <c r="AD232" s="3">
        <f t="shared" si="10"/>
        <v>52800000</v>
      </c>
      <c r="AE232" s="2">
        <f>IF(AE230&gt;=52800000,52800000,IF(AB211=Graph!G$1*1000,AE231+Graph!G$1*1000,AC232))</f>
        <v>46053079.714285761</v>
      </c>
      <c r="AF232" s="3">
        <f t="shared" si="11"/>
        <v>46053079.714285761</v>
      </c>
      <c r="AG232" s="3">
        <f t="shared" si="27"/>
        <v>43789162.871428564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168</v>
      </c>
      <c r="C233" s="7"/>
      <c r="D233" s="2" t="e">
        <f t="shared" si="12"/>
        <v>#N/A</v>
      </c>
      <c r="E233" s="2" t="e">
        <f t="shared" si="22"/>
        <v>#N/A</v>
      </c>
      <c r="F233" s="2">
        <v>1531127.4561576843</v>
      </c>
      <c r="G233" s="2">
        <f t="shared" si="26"/>
        <v>446135.85714285716</v>
      </c>
      <c r="H233" s="2">
        <f t="shared" si="42"/>
        <v>90250974.999999791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1188806.0000000014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1530432.7704433203</v>
      </c>
      <c r="Q233" s="2">
        <f t="shared" si="44"/>
        <v>450000</v>
      </c>
      <c r="R233" s="2">
        <f t="shared" si="43"/>
        <v>91439781</v>
      </c>
      <c r="S233" s="2">
        <f t="shared" si="17"/>
        <v>446135.85714285076</v>
      </c>
      <c r="T233" s="2">
        <f t="shared" si="18"/>
        <v>3864.1428571429569</v>
      </c>
      <c r="U233" s="2">
        <f t="shared" si="19"/>
        <v>450000</v>
      </c>
      <c r="V233" s="2">
        <f t="shared" si="33"/>
        <v>52775563.000000082</v>
      </c>
      <c r="W233" s="2">
        <f t="shared" si="20"/>
        <v>446135.85714285821</v>
      </c>
      <c r="X233" s="2">
        <f t="shared" si="6"/>
        <v>3864.1428571417928</v>
      </c>
      <c r="Y233" s="2">
        <f t="shared" si="40"/>
        <v>38664217.999999955</v>
      </c>
      <c r="Z233" s="2" t="str">
        <f t="shared" si="8"/>
        <v>MEEP</v>
      </c>
      <c r="AA233" s="2">
        <f>IF(Z233="HERE",Y233,AA232+Graph!$G$1*1000)</f>
        <v>64140565.428571418</v>
      </c>
      <c r="AB233" s="2">
        <f t="shared" si="21"/>
        <v>800000</v>
      </c>
      <c r="AC233" s="2">
        <f t="shared" si="41"/>
        <v>38053079.714285761</v>
      </c>
      <c r="AD233" s="3">
        <f t="shared" si="10"/>
        <v>52800000</v>
      </c>
      <c r="AE233" s="2">
        <f>IF(AE231&gt;=52800000,52800000,IF(AB212=Graph!G$1*1000,AE232+Graph!G$1*1000,AC233))</f>
        <v>46853079.714285761</v>
      </c>
      <c r="AF233" s="3">
        <f t="shared" si="11"/>
        <v>46853079.714285761</v>
      </c>
      <c r="AG233" s="3">
        <f t="shared" si="27"/>
        <v>44509162.871428564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169</v>
      </c>
      <c r="C234" s="7"/>
      <c r="D234" s="2" t="e">
        <f t="shared" si="12"/>
        <v>#N/A</v>
      </c>
      <c r="E234" s="2" t="e">
        <f t="shared" si="22"/>
        <v>#N/A</v>
      </c>
      <c r="F234" s="2">
        <v>1537449.109992981</v>
      </c>
      <c r="G234" s="2">
        <f t="shared" si="26"/>
        <v>446135.85714285716</v>
      </c>
      <c r="H234" s="2">
        <f t="shared" si="42"/>
        <v>90697110.857142642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1192670.1428571444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1536732.4206192493</v>
      </c>
      <c r="Q234" s="2">
        <f t="shared" si="44"/>
        <v>450000</v>
      </c>
      <c r="R234" s="2">
        <f t="shared" si="43"/>
        <v>91889781</v>
      </c>
      <c r="S234" s="2">
        <f t="shared" si="17"/>
        <v>446135.85714285076</v>
      </c>
      <c r="T234" s="2">
        <f t="shared" si="18"/>
        <v>3864.1428571429569</v>
      </c>
      <c r="U234" s="2">
        <f t="shared" si="19"/>
        <v>450000</v>
      </c>
      <c r="V234" s="2">
        <f t="shared" si="33"/>
        <v>53221698.85714294</v>
      </c>
      <c r="W234" s="2">
        <f t="shared" si="20"/>
        <v>446135.85714285821</v>
      </c>
      <c r="X234" s="2">
        <f t="shared" si="6"/>
        <v>3864.1428571417928</v>
      </c>
      <c r="Y234" s="2">
        <f t="shared" si="40"/>
        <v>38668082.142857097</v>
      </c>
      <c r="Z234" s="2" t="str">
        <f t="shared" si="8"/>
        <v>MEEP</v>
      </c>
      <c r="AA234" s="2">
        <f>IF(Z234="HERE",Y234,AA233+Graph!$G$1*1000)</f>
        <v>64940565.428571418</v>
      </c>
      <c r="AB234" s="2">
        <f t="shared" si="21"/>
        <v>800000</v>
      </c>
      <c r="AC234" s="2">
        <f t="shared" si="41"/>
        <v>38053079.714285761</v>
      </c>
      <c r="AD234" s="3">
        <f t="shared" si="10"/>
        <v>52800000</v>
      </c>
      <c r="AE234" s="2">
        <f>IF(AE232&gt;=52800000,52800000,IF(AB213=Graph!G$1*1000,AE233+Graph!G$1*1000,AC234))</f>
        <v>47653079.714285761</v>
      </c>
      <c r="AF234" s="3">
        <f t="shared" si="11"/>
        <v>47653079.714285761</v>
      </c>
      <c r="AG234" s="3">
        <f t="shared" si="27"/>
        <v>45229162.871428564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170</v>
      </c>
      <c r="C235" s="7"/>
      <c r="D235" s="2" t="e">
        <f t="shared" si="12"/>
        <v>#N/A</v>
      </c>
      <c r="E235" s="2" t="e">
        <f t="shared" si="22"/>
        <v>#N/A</v>
      </c>
      <c r="F235" s="2">
        <v>1543770.7638283372</v>
      </c>
      <c r="G235" s="2">
        <f t="shared" si="26"/>
        <v>446135.85714285716</v>
      </c>
      <c r="H235" s="2">
        <f t="shared" si="42"/>
        <v>91143246.714285493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1196534.2857142873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1543032.0707951784</v>
      </c>
      <c r="Q235" s="2">
        <f t="shared" si="44"/>
        <v>450000</v>
      </c>
      <c r="R235" s="2">
        <f t="shared" si="43"/>
        <v>92339781</v>
      </c>
      <c r="S235" s="2">
        <f t="shared" si="17"/>
        <v>446135.85714285076</v>
      </c>
      <c r="T235" s="2">
        <f t="shared" si="18"/>
        <v>3864.1428571429569</v>
      </c>
      <c r="U235" s="2">
        <f t="shared" si="19"/>
        <v>450000</v>
      </c>
      <c r="V235" s="2">
        <f t="shared" si="33"/>
        <v>53667834.714285798</v>
      </c>
      <c r="W235" s="2">
        <f t="shared" si="20"/>
        <v>446135.85714285821</v>
      </c>
      <c r="X235" s="2">
        <f t="shared" si="6"/>
        <v>3864.1428571417928</v>
      </c>
      <c r="Y235" s="2">
        <f t="shared" si="40"/>
        <v>38671946.285714239</v>
      </c>
      <c r="Z235" s="2" t="str">
        <f t="shared" si="8"/>
        <v>MEEP</v>
      </c>
      <c r="AA235" s="2">
        <f>IF(Z235="HERE",Y235,AA234+Graph!$G$1*1000)</f>
        <v>65740565.428571418</v>
      </c>
      <c r="AB235" s="2">
        <f t="shared" si="21"/>
        <v>800000</v>
      </c>
      <c r="AC235" s="2">
        <f t="shared" si="41"/>
        <v>38053079.714285761</v>
      </c>
      <c r="AD235" s="3">
        <f t="shared" si="10"/>
        <v>52800000</v>
      </c>
      <c r="AE235" s="2">
        <f>IF(AE233&gt;=52800000,52800000,IF(AB214=Graph!G$1*1000,AE234+Graph!G$1*1000,AC235))</f>
        <v>48453079.714285761</v>
      </c>
      <c r="AF235" s="3">
        <f t="shared" si="11"/>
        <v>48453079.714285761</v>
      </c>
      <c r="AG235" s="3">
        <f t="shared" si="27"/>
        <v>45949162.871428564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171</v>
      </c>
      <c r="C236" s="7"/>
      <c r="D236" s="2" t="e">
        <f t="shared" si="12"/>
        <v>#N/A</v>
      </c>
      <c r="E236" s="2" t="e">
        <f t="shared" si="22"/>
        <v>#N/A</v>
      </c>
      <c r="F236" s="2">
        <v>1550092.4176636338</v>
      </c>
      <c r="G236" s="2">
        <f t="shared" si="26"/>
        <v>446135.85714285716</v>
      </c>
      <c r="H236" s="2">
        <f t="shared" si="42"/>
        <v>91589382.571428344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1200398.4285714303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1549331.7209711075</v>
      </c>
      <c r="Q236" s="2">
        <f t="shared" si="44"/>
        <v>450000</v>
      </c>
      <c r="R236" s="2">
        <f t="shared" si="43"/>
        <v>92789781</v>
      </c>
      <c r="S236" s="2">
        <f t="shared" si="17"/>
        <v>446135.85714285076</v>
      </c>
      <c r="T236" s="2">
        <f t="shared" si="18"/>
        <v>3864.1428571429569</v>
      </c>
      <c r="U236" s="2">
        <f t="shared" si="19"/>
        <v>450000</v>
      </c>
      <c r="V236" s="2">
        <f t="shared" si="33"/>
        <v>54113970.571428657</v>
      </c>
      <c r="W236" s="2">
        <f t="shared" si="20"/>
        <v>446135.85714285821</v>
      </c>
      <c r="X236" s="2">
        <f t="shared" si="6"/>
        <v>3864.1428571417928</v>
      </c>
      <c r="Y236" s="2">
        <f t="shared" si="40"/>
        <v>38675810.428571381</v>
      </c>
      <c r="Z236" s="2" t="str">
        <f t="shared" si="8"/>
        <v>MEEP</v>
      </c>
      <c r="AA236" s="2">
        <f>IF(Z236="HERE",Y236,AA235+Graph!$G$1*1000)</f>
        <v>66540565.428571418</v>
      </c>
      <c r="AB236" s="2">
        <f t="shared" si="21"/>
        <v>800000</v>
      </c>
      <c r="AC236" s="2">
        <f t="shared" si="41"/>
        <v>38053079.714285761</v>
      </c>
      <c r="AD236" s="3">
        <f t="shared" si="10"/>
        <v>52800000</v>
      </c>
      <c r="AE236" s="2">
        <f>IF(AE234&gt;=52800000,52800000,IF(AB215=Graph!G$1*1000,AE235+Graph!G$1*1000,AC236))</f>
        <v>49253079.714285761</v>
      </c>
      <c r="AF236" s="3">
        <f t="shared" si="11"/>
        <v>49253079.714285761</v>
      </c>
      <c r="AG236" s="3">
        <f t="shared" si="27"/>
        <v>46669162.871428564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172</v>
      </c>
      <c r="C237" s="7"/>
      <c r="D237" s="2" t="e">
        <f t="shared" si="12"/>
        <v>#N/A</v>
      </c>
      <c r="E237" s="2" t="e">
        <f t="shared" si="22"/>
        <v>#N/A</v>
      </c>
      <c r="F237" s="2">
        <v>1556414.0714989901</v>
      </c>
      <c r="G237" s="2">
        <f t="shared" si="26"/>
        <v>446135.85714285716</v>
      </c>
      <c r="H237" s="2">
        <f t="shared" si="42"/>
        <v>92035518.428571194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1204262.5714285732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1555631.3711470366</v>
      </c>
      <c r="Q237" s="2">
        <f t="shared" si="44"/>
        <v>450000</v>
      </c>
      <c r="R237" s="2">
        <f t="shared" si="43"/>
        <v>93239781</v>
      </c>
      <c r="S237" s="2">
        <f t="shared" si="17"/>
        <v>446135.85714285076</v>
      </c>
      <c r="T237" s="2">
        <f t="shared" si="18"/>
        <v>3864.1428571429569</v>
      </c>
      <c r="U237" s="2">
        <f t="shared" si="19"/>
        <v>450000</v>
      </c>
      <c r="V237" s="2">
        <f t="shared" si="33"/>
        <v>54560106.428571515</v>
      </c>
      <c r="W237" s="2">
        <f t="shared" si="20"/>
        <v>446135.85714285821</v>
      </c>
      <c r="X237" s="2">
        <f t="shared" si="6"/>
        <v>3864.1428571417928</v>
      </c>
      <c r="Y237" s="2">
        <f t="shared" si="40"/>
        <v>38679674.571428522</v>
      </c>
      <c r="Z237" s="2" t="str">
        <f t="shared" si="8"/>
        <v>MEEP</v>
      </c>
      <c r="AA237" s="2">
        <f>IF(Z237="HERE",Y237,AA236+Graph!$G$1*1000)</f>
        <v>67340565.428571418</v>
      </c>
      <c r="AB237" s="2">
        <f t="shared" si="21"/>
        <v>800000</v>
      </c>
      <c r="AC237" s="2">
        <f t="shared" si="41"/>
        <v>38053079.714285761</v>
      </c>
      <c r="AD237" s="3">
        <f t="shared" si="10"/>
        <v>52800000</v>
      </c>
      <c r="AE237" s="2">
        <f>IF(AE235&gt;=52800000,52800000,IF(AB216=Graph!G$1*1000,AE236+Graph!G$1*1000,AC237))</f>
        <v>50053079.714285761</v>
      </c>
      <c r="AF237" s="3">
        <f t="shared" si="11"/>
        <v>50053079.714285761</v>
      </c>
      <c r="AG237" s="3">
        <f t="shared" si="27"/>
        <v>47389162.871428564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173</v>
      </c>
      <c r="C238" s="7"/>
      <c r="D238" s="2" t="e">
        <f t="shared" si="12"/>
        <v>#N/A</v>
      </c>
      <c r="E238" s="2" t="e">
        <f t="shared" si="22"/>
        <v>#N/A</v>
      </c>
      <c r="F238" s="2">
        <v>1562735.7253342867</v>
      </c>
      <c r="G238" s="2">
        <f t="shared" si="26"/>
        <v>446135.85714285716</v>
      </c>
      <c r="H238" s="2">
        <f t="shared" si="42"/>
        <v>92481654.285714045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1208126.7142857162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1561931.0213229656</v>
      </c>
      <c r="Q238" s="2">
        <f t="shared" si="44"/>
        <v>450000</v>
      </c>
      <c r="R238" s="2">
        <f t="shared" si="43"/>
        <v>93689781</v>
      </c>
      <c r="S238" s="2">
        <f t="shared" si="17"/>
        <v>446135.85714285076</v>
      </c>
      <c r="T238" s="2">
        <f t="shared" si="18"/>
        <v>3864.1428571429569</v>
      </c>
      <c r="U238" s="2">
        <f t="shared" si="19"/>
        <v>450000</v>
      </c>
      <c r="V238" s="2">
        <f t="shared" si="33"/>
        <v>55006242.285714373</v>
      </c>
      <c r="W238" s="2">
        <f t="shared" si="20"/>
        <v>446135.85714285821</v>
      </c>
      <c r="X238" s="2">
        <f t="shared" si="6"/>
        <v>3864.1428571417928</v>
      </c>
      <c r="Y238" s="2">
        <f t="shared" si="40"/>
        <v>38683538.714285664</v>
      </c>
      <c r="Z238" s="2" t="str">
        <f t="shared" si="8"/>
        <v>MEEP</v>
      </c>
      <c r="AA238" s="2">
        <f>IF(Z238="HERE",Y238,AA237+Graph!$G$1*1000)</f>
        <v>68140565.428571418</v>
      </c>
      <c r="AB238" s="2">
        <f t="shared" si="21"/>
        <v>800000</v>
      </c>
      <c r="AC238" s="2">
        <f t="shared" si="41"/>
        <v>38053079.714285761</v>
      </c>
      <c r="AD238" s="3">
        <f t="shared" si="10"/>
        <v>52800000</v>
      </c>
      <c r="AE238" s="2">
        <f>IF(AE236&gt;=52800000,52800000,IF(AB217=Graph!G$1*1000,AE237+Graph!G$1*1000,AC238))</f>
        <v>50853079.714285761</v>
      </c>
      <c r="AF238" s="3">
        <f t="shared" si="11"/>
        <v>50853079.714285761</v>
      </c>
      <c r="AG238" s="3">
        <f t="shared" si="27"/>
        <v>48109162.871428564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174</v>
      </c>
      <c r="C239" s="7"/>
      <c r="D239" s="2" t="e">
        <f t="shared" si="12"/>
        <v>#N/A</v>
      </c>
      <c r="E239" s="2" t="e">
        <f t="shared" si="22"/>
        <v>#N/A</v>
      </c>
      <c r="F239" s="2">
        <v>1569057.3791696429</v>
      </c>
      <c r="G239" s="2">
        <f t="shared" si="26"/>
        <v>446135.85714285716</v>
      </c>
      <c r="H239" s="2">
        <f t="shared" si="42"/>
        <v>92927790.142856896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1211990.8571428591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1568230.6714988947</v>
      </c>
      <c r="Q239" s="2">
        <f t="shared" si="44"/>
        <v>450000</v>
      </c>
      <c r="R239" s="2">
        <f t="shared" si="43"/>
        <v>94139781</v>
      </c>
      <c r="S239" s="2">
        <f t="shared" si="17"/>
        <v>446135.85714285076</v>
      </c>
      <c r="T239" s="2">
        <f t="shared" si="18"/>
        <v>3864.1428571429569</v>
      </c>
      <c r="U239" s="2">
        <f t="shared" si="19"/>
        <v>450000</v>
      </c>
      <c r="V239" s="2">
        <f t="shared" si="33"/>
        <v>55452378.142857231</v>
      </c>
      <c r="W239" s="2">
        <f t="shared" si="20"/>
        <v>446135.85714285821</v>
      </c>
      <c r="X239" s="2">
        <f t="shared" si="6"/>
        <v>3864.1428571417928</v>
      </c>
      <c r="Y239" s="2">
        <f t="shared" si="40"/>
        <v>38687402.857142806</v>
      </c>
      <c r="Z239" s="2" t="str">
        <f t="shared" si="8"/>
        <v>MEEP</v>
      </c>
      <c r="AA239" s="2">
        <f>IF(Z239="HERE",Y239,AA238+Graph!$G$1*1000)</f>
        <v>68940565.428571418</v>
      </c>
      <c r="AB239" s="2">
        <f t="shared" si="21"/>
        <v>800000</v>
      </c>
      <c r="AC239" s="2">
        <f t="shared" si="41"/>
        <v>38053079.714285761</v>
      </c>
      <c r="AD239" s="3">
        <f t="shared" si="10"/>
        <v>52800000</v>
      </c>
      <c r="AE239" s="2">
        <f>IF(AE237&gt;=52800000,52800000,IF(AB218=Graph!G$1*1000,AE238+Graph!G$1*1000,AC239))</f>
        <v>51653079.714285761</v>
      </c>
      <c r="AF239" s="3">
        <f t="shared" si="11"/>
        <v>51653079.714285761</v>
      </c>
      <c r="AG239" s="3">
        <f t="shared" si="27"/>
        <v>48829162.871428564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175</v>
      </c>
      <c r="C240" s="7"/>
      <c r="D240" s="2" t="e">
        <f t="shared" si="12"/>
        <v>#N/A</v>
      </c>
      <c r="E240" s="2" t="e">
        <f t="shared" si="22"/>
        <v>#N/A</v>
      </c>
      <c r="F240" s="2">
        <v>1575379.0330049396</v>
      </c>
      <c r="G240" s="2">
        <f t="shared" si="26"/>
        <v>446135.85714285716</v>
      </c>
      <c r="H240" s="2">
        <f t="shared" si="42"/>
        <v>93373925.999999747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1215855.0000000021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1574530.3216748238</v>
      </c>
      <c r="Q240" s="2">
        <f t="shared" si="44"/>
        <v>450000</v>
      </c>
      <c r="R240" s="2">
        <f t="shared" si="43"/>
        <v>94589781</v>
      </c>
      <c r="S240" s="2">
        <f t="shared" si="17"/>
        <v>446135.85714285076</v>
      </c>
      <c r="T240" s="2">
        <f t="shared" si="18"/>
        <v>3864.1428571429569</v>
      </c>
      <c r="U240" s="2">
        <f t="shared" si="19"/>
        <v>450000</v>
      </c>
      <c r="V240" s="2">
        <f t="shared" si="33"/>
        <v>55898514.000000089</v>
      </c>
      <c r="W240" s="2">
        <f t="shared" si="20"/>
        <v>446135.85714285821</v>
      </c>
      <c r="X240" s="2">
        <f t="shared" si="6"/>
        <v>3864.1428571417928</v>
      </c>
      <c r="Y240" s="2">
        <f t="shared" si="40"/>
        <v>38691266.999999948</v>
      </c>
      <c r="Z240" s="2" t="str">
        <f t="shared" si="8"/>
        <v>MEEP</v>
      </c>
      <c r="AA240" s="2">
        <f>IF(Z240="HERE",Y240,AA239+Graph!$G$1*1000)</f>
        <v>69740565.428571418</v>
      </c>
      <c r="AB240" s="2">
        <f t="shared" si="21"/>
        <v>800000</v>
      </c>
      <c r="AC240" s="2">
        <f t="shared" si="41"/>
        <v>38053079.714285761</v>
      </c>
      <c r="AD240" s="3">
        <f t="shared" si="10"/>
        <v>52800000</v>
      </c>
      <c r="AE240" s="2">
        <f>IF(AE238&gt;=52800000,52800000,IF(AB219=Graph!G$1*1000,AE239+Graph!G$1*1000,AC240))</f>
        <v>52453079.714285761</v>
      </c>
      <c r="AF240" s="3">
        <f t="shared" si="11"/>
        <v>52453079.714285761</v>
      </c>
      <c r="AG240" s="3">
        <f t="shared" si="27"/>
        <v>49422653.985714287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176</v>
      </c>
      <c r="C241" s="7"/>
      <c r="D241" s="2" t="e">
        <f t="shared" si="12"/>
        <v>#N/A</v>
      </c>
      <c r="E241" s="2" t="e">
        <f t="shared" si="22"/>
        <v>#N/A</v>
      </c>
      <c r="F241" s="2">
        <v>1581700.6868402958</v>
      </c>
      <c r="G241" s="2">
        <f t="shared" si="26"/>
        <v>446135.85714285716</v>
      </c>
      <c r="H241" s="2">
        <f t="shared" si="42"/>
        <v>93820061.857142597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1219719.1428571451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1580829.9718507528</v>
      </c>
      <c r="Q241" s="2">
        <f t="shared" si="44"/>
        <v>450000</v>
      </c>
      <c r="R241" s="2">
        <f t="shared" si="43"/>
        <v>95039781</v>
      </c>
      <c r="S241" s="2">
        <f t="shared" si="17"/>
        <v>446135.85714285076</v>
      </c>
      <c r="T241" s="2">
        <f t="shared" si="18"/>
        <v>3864.1428571429569</v>
      </c>
      <c r="U241" s="2">
        <f t="shared" si="19"/>
        <v>450000</v>
      </c>
      <c r="V241" s="2">
        <f t="shared" si="33"/>
        <v>56344649.857142948</v>
      </c>
      <c r="W241" s="2">
        <f t="shared" si="20"/>
        <v>446135.85714285821</v>
      </c>
      <c r="X241" s="2">
        <f t="shared" si="6"/>
        <v>3864.1428571417928</v>
      </c>
      <c r="Y241" s="2">
        <f t="shared" si="40"/>
        <v>38695131.14285709</v>
      </c>
      <c r="Z241" s="2" t="str">
        <f t="shared" si="8"/>
        <v>MEEP</v>
      </c>
      <c r="AA241" s="2">
        <f>IF(Z241="HERE",Y241,AA240+Graph!$G$1*1000)</f>
        <v>70540565.428571418</v>
      </c>
      <c r="AB241" s="2">
        <f t="shared" si="21"/>
        <v>800000</v>
      </c>
      <c r="AC241" s="2">
        <f t="shared" si="41"/>
        <v>38053079.714285761</v>
      </c>
      <c r="AD241" s="3">
        <f t="shared" si="10"/>
        <v>52800000</v>
      </c>
      <c r="AE241" s="2">
        <f>IF(AE239&gt;=52800000,52800000,IF(AB220=Graph!G$1*1000,AE240+Graph!G$1*1000,AC241))</f>
        <v>53253079.714285761</v>
      </c>
      <c r="AF241" s="3">
        <f t="shared" si="11"/>
        <v>52800000</v>
      </c>
      <c r="AG241" s="3">
        <f t="shared" si="27"/>
        <v>49422653.985714287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177</v>
      </c>
      <c r="C242" s="7"/>
      <c r="D242" s="2" t="e">
        <f t="shared" si="12"/>
        <v>#N/A</v>
      </c>
      <c r="E242" s="2" t="e">
        <f t="shared" si="22"/>
        <v>#N/A</v>
      </c>
      <c r="F242" s="2">
        <v>1588022.3406755924</v>
      </c>
      <c r="G242" s="2">
        <f t="shared" si="26"/>
        <v>446135.85714285716</v>
      </c>
      <c r="H242" s="2">
        <f t="shared" si="42"/>
        <v>94266197.714285448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1223583.285714288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1587129.6220267415</v>
      </c>
      <c r="Q242" s="2">
        <f t="shared" si="44"/>
        <v>450000</v>
      </c>
      <c r="R242" s="2">
        <f t="shared" si="43"/>
        <v>95489781</v>
      </c>
      <c r="S242" s="2">
        <f t="shared" si="17"/>
        <v>446135.85714285076</v>
      </c>
      <c r="T242" s="2">
        <f t="shared" si="18"/>
        <v>3864.1428571429569</v>
      </c>
      <c r="U242" s="2">
        <f t="shared" si="19"/>
        <v>450000</v>
      </c>
      <c r="V242" s="2">
        <f t="shared" si="33"/>
        <v>56790785.714285806</v>
      </c>
      <c r="W242" s="2">
        <f t="shared" si="20"/>
        <v>446135.85714285821</v>
      </c>
      <c r="X242" s="2">
        <f t="shared" si="6"/>
        <v>3864.1428571417928</v>
      </c>
      <c r="Y242" s="2">
        <f t="shared" si="40"/>
        <v>38698995.285714231</v>
      </c>
      <c r="Z242" s="2" t="str">
        <f t="shared" si="8"/>
        <v>MEEP</v>
      </c>
      <c r="AA242" s="2">
        <f>IF(Z242="HERE",Y242,AA241+Graph!$G$1*1000)</f>
        <v>71340565.428571418</v>
      </c>
      <c r="AB242" s="2">
        <f t="shared" si="21"/>
        <v>800000</v>
      </c>
      <c r="AC242" s="2">
        <f t="shared" si="41"/>
        <v>38053079.714285761</v>
      </c>
      <c r="AD242" s="3">
        <f t="shared" si="10"/>
        <v>52800000</v>
      </c>
      <c r="AE242" s="2">
        <f>IF(AE240&gt;=52800000,52800000,IF(AB221=Graph!G$1*1000,AE241+Graph!G$1*1000,AC242))</f>
        <v>54053079.714285761</v>
      </c>
      <c r="AF242" s="3">
        <f t="shared" si="11"/>
        <v>52800000</v>
      </c>
      <c r="AG242" s="3">
        <f t="shared" si="27"/>
        <v>49422653.985714287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178</v>
      </c>
      <c r="C243" s="7"/>
      <c r="D243" s="2" t="e">
        <f t="shared" si="12"/>
        <v>#N/A</v>
      </c>
      <c r="E243" s="2" t="e">
        <f t="shared" si="22"/>
        <v>#N/A</v>
      </c>
      <c r="F243" s="2">
        <v>1594343.9945109487</v>
      </c>
      <c r="G243" s="2">
        <f t="shared" si="26"/>
        <v>446135.85714285716</v>
      </c>
      <c r="H243" s="2">
        <f t="shared" si="42"/>
        <v>94712333.571428299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1227447.428571431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1593429.2722026706</v>
      </c>
      <c r="Q243" s="2">
        <f t="shared" si="44"/>
        <v>450000</v>
      </c>
      <c r="R243" s="2">
        <f t="shared" si="43"/>
        <v>95939781</v>
      </c>
      <c r="S243" s="2">
        <f t="shared" si="17"/>
        <v>446135.85714285076</v>
      </c>
      <c r="T243" s="2">
        <f t="shared" si="18"/>
        <v>3864.1428571429569</v>
      </c>
      <c r="U243" s="2">
        <f t="shared" si="19"/>
        <v>450000</v>
      </c>
      <c r="V243" s="2">
        <f t="shared" si="33"/>
        <v>57236921.571428664</v>
      </c>
      <c r="W243" s="2">
        <f t="shared" si="20"/>
        <v>446135.85714285821</v>
      </c>
      <c r="X243" s="2">
        <f t="shared" si="6"/>
        <v>3864.1428571417928</v>
      </c>
      <c r="Y243" s="2">
        <f t="shared" si="40"/>
        <v>38702859.428571373</v>
      </c>
      <c r="Z243" s="2" t="str">
        <f t="shared" si="8"/>
        <v>MEEP</v>
      </c>
      <c r="AA243" s="2">
        <f>IF(Z243="HERE",Y243,AA242+Graph!$G$1*1000)</f>
        <v>72140565.428571418</v>
      </c>
      <c r="AB243" s="2">
        <f t="shared" si="21"/>
        <v>800000</v>
      </c>
      <c r="AC243" s="2">
        <f t="shared" si="41"/>
        <v>38053079.714285761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7"/>
        <v>49422653.985714287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179</v>
      </c>
      <c r="C244" s="7"/>
      <c r="D244" s="2" t="e">
        <f t="shared" si="12"/>
        <v>#N/A</v>
      </c>
      <c r="E244" s="2" t="e">
        <f t="shared" si="22"/>
        <v>#N/A</v>
      </c>
      <c r="F244" s="2">
        <v>1600665.6483463049</v>
      </c>
      <c r="G244" s="2">
        <f t="shared" si="26"/>
        <v>446135.85714285716</v>
      </c>
      <c r="H244" s="2">
        <f t="shared" si="42"/>
        <v>95158469.42857115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1231311.5714285739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1599728.9223785996</v>
      </c>
      <c r="Q244" s="2">
        <f t="shared" si="44"/>
        <v>450000</v>
      </c>
      <c r="R244" s="2">
        <f t="shared" si="43"/>
        <v>96389781</v>
      </c>
      <c r="S244" s="2">
        <f t="shared" si="17"/>
        <v>446135.85714285076</v>
      </c>
      <c r="T244" s="2">
        <f t="shared" si="18"/>
        <v>3864.1428571429569</v>
      </c>
      <c r="U244" s="2">
        <f t="shared" si="19"/>
        <v>450000</v>
      </c>
      <c r="V244" s="2">
        <f t="shared" si="33"/>
        <v>57683057.428571522</v>
      </c>
      <c r="W244" s="2">
        <f t="shared" si="20"/>
        <v>446135.85714285821</v>
      </c>
      <c r="X244" s="2">
        <f t="shared" si="6"/>
        <v>3864.1428571417928</v>
      </c>
      <c r="Y244" s="2">
        <f t="shared" si="40"/>
        <v>38706723.571428515</v>
      </c>
      <c r="Z244" s="2" t="str">
        <f t="shared" si="8"/>
        <v>MEEP</v>
      </c>
      <c r="AA244" s="2">
        <f>IF(Z244="HERE",Y244,AA243+Graph!$G$1*1000)</f>
        <v>72940565.428571418</v>
      </c>
      <c r="AB244" s="2">
        <f t="shared" si="21"/>
        <v>800000</v>
      </c>
      <c r="AC244" s="2">
        <f t="shared" si="41"/>
        <v>38053079.714285761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7"/>
        <v>49462653.985714287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180</v>
      </c>
      <c r="C245" s="7"/>
      <c r="D245" s="2" t="e">
        <f t="shared" si="12"/>
        <v>#N/A</v>
      </c>
      <c r="E245" s="2" t="e">
        <f t="shared" si="22"/>
        <v>#N/A</v>
      </c>
      <c r="F245" s="2">
        <v>1606987.3021816015</v>
      </c>
      <c r="G245" s="2">
        <f t="shared" si="26"/>
        <v>446135.85714285716</v>
      </c>
      <c r="H245" s="2">
        <f t="shared" si="42"/>
        <v>95604605.285714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1235175.7142857169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1606028.5725545287</v>
      </c>
      <c r="Q245" s="2">
        <f t="shared" si="44"/>
        <v>450000</v>
      </c>
      <c r="R245" s="2">
        <f t="shared" si="43"/>
        <v>96839781</v>
      </c>
      <c r="S245" s="2">
        <f t="shared" si="17"/>
        <v>446135.85714285076</v>
      </c>
      <c r="T245" s="2">
        <f t="shared" si="18"/>
        <v>3864.1428571429569</v>
      </c>
      <c r="U245" s="2">
        <f t="shared" si="19"/>
        <v>450000</v>
      </c>
      <c r="V245" s="2">
        <f t="shared" si="33"/>
        <v>58129193.28571438</v>
      </c>
      <c r="W245" s="2">
        <f t="shared" si="20"/>
        <v>446135.85714285821</v>
      </c>
      <c r="X245" s="2">
        <f t="shared" si="6"/>
        <v>3864.1428571417928</v>
      </c>
      <c r="Y245" s="2">
        <f t="shared" si="40"/>
        <v>38710587.714285657</v>
      </c>
      <c r="Z245" s="2" t="str">
        <f t="shared" si="8"/>
        <v>MEEP</v>
      </c>
      <c r="AA245" s="2">
        <f>IF(Z245="HERE",Y245,AA244+Graph!$G$1*1000)</f>
        <v>73740565.428571418</v>
      </c>
      <c r="AB245" s="2">
        <f t="shared" si="21"/>
        <v>800000</v>
      </c>
      <c r="AC245" s="2">
        <f t="shared" si="41"/>
        <v>38053079.714285761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7"/>
        <v>49502653.985714287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181</v>
      </c>
      <c r="C246" s="7"/>
      <c r="D246" s="2" t="e">
        <f t="shared" si="12"/>
        <v>#N/A</v>
      </c>
      <c r="E246" s="2" t="e">
        <f t="shared" si="22"/>
        <v>#N/A</v>
      </c>
      <c r="F246" s="2">
        <v>1613308.9560169578</v>
      </c>
      <c r="G246" s="2">
        <f t="shared" si="26"/>
        <v>446135.85714285716</v>
      </c>
      <c r="H246" s="2">
        <f t="shared" si="42"/>
        <v>96050741.142856851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1239039.8571428598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1612328.2227304578</v>
      </c>
      <c r="Q246" s="2">
        <f t="shared" si="44"/>
        <v>450000</v>
      </c>
      <c r="R246" s="2">
        <f t="shared" si="43"/>
        <v>97289781</v>
      </c>
      <c r="S246" s="2">
        <f t="shared" si="17"/>
        <v>446135.85714285076</v>
      </c>
      <c r="T246" s="2">
        <f t="shared" si="18"/>
        <v>3864.1428571429569</v>
      </c>
      <c r="U246" s="2">
        <f t="shared" si="19"/>
        <v>450000</v>
      </c>
      <c r="V246" s="2">
        <f t="shared" si="33"/>
        <v>58575329.142857239</v>
      </c>
      <c r="W246" s="2">
        <f t="shared" si="20"/>
        <v>446135.85714285821</v>
      </c>
      <c r="X246" s="2">
        <f t="shared" si="6"/>
        <v>3864.1428571417928</v>
      </c>
      <c r="Y246" s="2">
        <f t="shared" si="40"/>
        <v>38714451.857142799</v>
      </c>
      <c r="Z246" s="2" t="str">
        <f t="shared" si="8"/>
        <v>MEEP</v>
      </c>
      <c r="AA246" s="2">
        <f>IF(Z246="HERE",Y246,AA245+Graph!$G$1*1000)</f>
        <v>74540565.428571418</v>
      </c>
      <c r="AB246" s="2">
        <f t="shared" si="21"/>
        <v>800000</v>
      </c>
      <c r="AC246" s="2">
        <f t="shared" si="41"/>
        <v>38053079.714285761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7"/>
        <v>49542653.985714287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182</v>
      </c>
      <c r="C247" s="7"/>
      <c r="D247" s="2" t="e">
        <f t="shared" si="12"/>
        <v>#N/A</v>
      </c>
      <c r="E247" s="2" t="e">
        <f t="shared" si="22"/>
        <v>#N/A</v>
      </c>
      <c r="F247" s="2">
        <v>1619630.6098522544</v>
      </c>
      <c r="G247" s="2">
        <f t="shared" si="26"/>
        <v>446135.85714285716</v>
      </c>
      <c r="H247" s="2">
        <f t="shared" si="42"/>
        <v>96496876.999999702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1242904.0000000028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1618627.8729063869</v>
      </c>
      <c r="Q247" s="2">
        <f t="shared" si="44"/>
        <v>450000</v>
      </c>
      <c r="R247" s="2">
        <f t="shared" si="43"/>
        <v>97739781</v>
      </c>
      <c r="S247" s="2">
        <f t="shared" si="17"/>
        <v>446135.85714285076</v>
      </c>
      <c r="T247" s="2">
        <f t="shared" si="18"/>
        <v>3864.1428571429569</v>
      </c>
      <c r="U247" s="2">
        <f t="shared" si="19"/>
        <v>450000</v>
      </c>
      <c r="V247" s="2">
        <f t="shared" si="33"/>
        <v>59021465.000000097</v>
      </c>
      <c r="W247" s="2">
        <f t="shared" si="20"/>
        <v>446135.85714285821</v>
      </c>
      <c r="X247" s="2">
        <f t="shared" si="6"/>
        <v>3864.1428571417928</v>
      </c>
      <c r="Y247" s="2">
        <f t="shared" si="40"/>
        <v>38718315.99999994</v>
      </c>
      <c r="Z247" s="2" t="str">
        <f t="shared" si="8"/>
        <v>MEEP</v>
      </c>
      <c r="AA247" s="2">
        <f>IF(Z247="HERE",Y247,AA246+Graph!$G$1*1000)</f>
        <v>75340565.428571418</v>
      </c>
      <c r="AB247" s="2">
        <f t="shared" si="21"/>
        <v>800000</v>
      </c>
      <c r="AC247" s="2">
        <f t="shared" si="41"/>
        <v>38053079.714285761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7"/>
        <v>49582653.985714287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183</v>
      </c>
      <c r="C248" s="7"/>
      <c r="D248" s="2" t="e">
        <f t="shared" si="12"/>
        <v>#N/A</v>
      </c>
      <c r="E248" s="2" t="e">
        <f t="shared" si="22"/>
        <v>#N/A</v>
      </c>
      <c r="F248" s="2">
        <v>1625952.2636876106</v>
      </c>
      <c r="G248" s="2">
        <f t="shared" si="26"/>
        <v>446135.85714285716</v>
      </c>
      <c r="H248" s="2">
        <f t="shared" si="42"/>
        <v>96943012.857142553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1246768.1428571458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1624927.5230823159</v>
      </c>
      <c r="Q248" s="2">
        <f t="shared" si="44"/>
        <v>450000</v>
      </c>
      <c r="R248" s="2">
        <f t="shared" si="43"/>
        <v>98189781</v>
      </c>
      <c r="S248" s="2">
        <f t="shared" si="17"/>
        <v>446135.85714285076</v>
      </c>
      <c r="T248" s="2">
        <f t="shared" si="18"/>
        <v>3864.1428571429569</v>
      </c>
      <c r="U248" s="2">
        <f t="shared" si="19"/>
        <v>450000</v>
      </c>
      <c r="V248" s="2">
        <f t="shared" si="33"/>
        <v>59467600.857142955</v>
      </c>
      <c r="W248" s="2">
        <f t="shared" si="20"/>
        <v>446135.85714285821</v>
      </c>
      <c r="X248" s="2">
        <f t="shared" si="6"/>
        <v>3864.1428571417928</v>
      </c>
      <c r="Y248" s="2">
        <f t="shared" si="40"/>
        <v>38722180.142857082</v>
      </c>
      <c r="Z248" s="2" t="str">
        <f t="shared" si="8"/>
        <v>MEEP</v>
      </c>
      <c r="AA248" s="2">
        <f>IF(Z248="HERE",Y248,AA247+Graph!$G$1*1000)</f>
        <v>76140565.428571418</v>
      </c>
      <c r="AB248" s="2">
        <f t="shared" si="21"/>
        <v>800000</v>
      </c>
      <c r="AC248" s="2">
        <f t="shared" si="41"/>
        <v>38053079.714285761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7"/>
        <v>49622653.985714287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184</v>
      </c>
      <c r="C249" s="7"/>
      <c r="D249" s="2" t="e">
        <f t="shared" si="12"/>
        <v>#N/A</v>
      </c>
      <c r="E249" s="2" t="e">
        <f t="shared" si="22"/>
        <v>#N/A</v>
      </c>
      <c r="F249" s="2">
        <v>1632273.9175229073</v>
      </c>
      <c r="G249" s="2">
        <f t="shared" si="26"/>
        <v>446135.85714285716</v>
      </c>
      <c r="H249" s="2">
        <f t="shared" si="42"/>
        <v>97389148.714285403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1250632.2857142887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1631227.173258245</v>
      </c>
      <c r="Q249" s="2">
        <f t="shared" si="44"/>
        <v>450000</v>
      </c>
      <c r="R249" s="2">
        <f t="shared" si="43"/>
        <v>98639781</v>
      </c>
      <c r="S249" s="2">
        <f t="shared" si="17"/>
        <v>446135.85714285076</v>
      </c>
      <c r="T249" s="2">
        <f t="shared" si="18"/>
        <v>3864.1428571429569</v>
      </c>
      <c r="U249" s="2">
        <f t="shared" si="19"/>
        <v>450000</v>
      </c>
      <c r="V249" s="2">
        <f t="shared" si="33"/>
        <v>59913736.714285813</v>
      </c>
      <c r="W249" s="2">
        <f t="shared" si="20"/>
        <v>446135.85714285821</v>
      </c>
      <c r="X249" s="2">
        <f t="shared" si="6"/>
        <v>3864.1428571417928</v>
      </c>
      <c r="Y249" s="2">
        <f t="shared" si="40"/>
        <v>38726044.285714224</v>
      </c>
      <c r="Z249" s="2" t="str">
        <f t="shared" si="8"/>
        <v>MEEP</v>
      </c>
      <c r="AA249" s="2">
        <f>IF(Z249="HERE",Y249,AA248+Graph!$G$1*1000)</f>
        <v>76940565.428571418</v>
      </c>
      <c r="AB249" s="2">
        <f t="shared" si="21"/>
        <v>800000</v>
      </c>
      <c r="AC249" s="2">
        <f t="shared" si="41"/>
        <v>38053079.714285761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7"/>
        <v>49662653.985714287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185</v>
      </c>
      <c r="C250" s="7"/>
      <c r="D250" s="2" t="e">
        <f t="shared" si="12"/>
        <v>#N/A</v>
      </c>
      <c r="E250" s="2" t="e">
        <f t="shared" si="22"/>
        <v>#N/A</v>
      </c>
      <c r="F250" s="2">
        <v>1638595.5713582635</v>
      </c>
      <c r="G250" s="2">
        <f t="shared" si="26"/>
        <v>446135.85714285716</v>
      </c>
      <c r="H250" s="2">
        <f t="shared" si="42"/>
        <v>97835284.571428254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1254496.4285714317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1637526.8234341741</v>
      </c>
      <c r="Q250" s="2">
        <f t="shared" si="44"/>
        <v>450000</v>
      </c>
      <c r="R250" s="2">
        <f t="shared" si="43"/>
        <v>99089781</v>
      </c>
      <c r="S250" s="2">
        <f t="shared" si="17"/>
        <v>446135.85714285076</v>
      </c>
      <c r="T250" s="2">
        <f t="shared" si="18"/>
        <v>3864.1428571429569</v>
      </c>
      <c r="U250" s="2">
        <f t="shared" si="19"/>
        <v>450000</v>
      </c>
      <c r="V250" s="2">
        <f t="shared" si="33"/>
        <v>60359872.571428671</v>
      </c>
      <c r="W250" s="2">
        <f t="shared" si="20"/>
        <v>446135.85714285821</v>
      </c>
      <c r="X250" s="2">
        <f t="shared" si="6"/>
        <v>3864.1428571417928</v>
      </c>
      <c r="Y250" s="2">
        <f t="shared" si="40"/>
        <v>38729908.428571366</v>
      </c>
      <c r="Z250" s="2" t="str">
        <f t="shared" si="8"/>
        <v>MEEP</v>
      </c>
      <c r="AA250" s="2">
        <f>IF(Z250="HERE",Y250,AA249+Graph!$G$1*1000)</f>
        <v>77740565.428571418</v>
      </c>
      <c r="AB250" s="2">
        <f t="shared" si="21"/>
        <v>800000</v>
      </c>
      <c r="AC250" s="2">
        <f t="shared" si="41"/>
        <v>38053079.714285761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7"/>
        <v>49702653.985714287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186</v>
      </c>
      <c r="C251" s="7"/>
      <c r="D251" s="2" t="e">
        <f t="shared" si="12"/>
        <v>#N/A</v>
      </c>
      <c r="E251" s="2" t="e">
        <f t="shared" si="22"/>
        <v>#N/A</v>
      </c>
      <c r="F251" s="2">
        <v>1644917.2251935601</v>
      </c>
      <c r="G251" s="2">
        <f t="shared" si="26"/>
        <v>446135.85714285716</v>
      </c>
      <c r="H251" s="2">
        <f t="shared" si="42"/>
        <v>98281420.428571105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1258360.5714285746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1643826.4736101031</v>
      </c>
      <c r="Q251" s="2">
        <f t="shared" si="44"/>
        <v>450000</v>
      </c>
      <c r="R251" s="2">
        <f t="shared" si="43"/>
        <v>99539781</v>
      </c>
      <c r="S251" s="2">
        <f t="shared" si="17"/>
        <v>446135.85714285076</v>
      </c>
      <c r="T251" s="2">
        <f t="shared" si="18"/>
        <v>3864.1428571429569</v>
      </c>
      <c r="U251" s="2">
        <f t="shared" si="19"/>
        <v>450000</v>
      </c>
      <c r="V251" s="2">
        <f t="shared" si="33"/>
        <v>60806008.42857153</v>
      </c>
      <c r="W251" s="2">
        <f t="shared" si="20"/>
        <v>446135.85714285821</v>
      </c>
      <c r="X251" s="2">
        <f t="shared" si="6"/>
        <v>3864.1428571417928</v>
      </c>
      <c r="Y251" s="2">
        <f t="shared" si="40"/>
        <v>38733772.571428508</v>
      </c>
      <c r="Z251" s="2" t="str">
        <f t="shared" si="8"/>
        <v>MEEP</v>
      </c>
      <c r="AA251" s="2">
        <f>IF(Z251="HERE",Y251,AA250+Graph!$G$1*1000)</f>
        <v>78540565.428571418</v>
      </c>
      <c r="AB251" s="2">
        <f t="shared" si="21"/>
        <v>800000</v>
      </c>
      <c r="AC251" s="2">
        <f t="shared" si="41"/>
        <v>38053079.714285761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7"/>
        <v>49742653.985714287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187</v>
      </c>
      <c r="C252" s="7"/>
      <c r="D252" s="2" t="e">
        <f t="shared" si="12"/>
        <v>#N/A</v>
      </c>
      <c r="E252" s="2" t="e">
        <f t="shared" si="22"/>
        <v>#N/A</v>
      </c>
      <c r="F252" s="2">
        <v>1651238.8790289164</v>
      </c>
      <c r="G252" s="2">
        <f t="shared" si="26"/>
        <v>446135.85714285716</v>
      </c>
      <c r="H252" s="2">
        <f t="shared" si="42"/>
        <v>98727556.285713956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1262224.7142857176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1650126.1237860322</v>
      </c>
      <c r="Q252" s="2">
        <f t="shared" si="44"/>
        <v>450000</v>
      </c>
      <c r="R252" s="2">
        <f t="shared" si="43"/>
        <v>99989781</v>
      </c>
      <c r="S252" s="2">
        <f t="shared" si="17"/>
        <v>446135.85714285076</v>
      </c>
      <c r="T252" s="2">
        <f t="shared" si="18"/>
        <v>3864.1428571429569</v>
      </c>
      <c r="U252" s="2">
        <f t="shared" si="19"/>
        <v>450000</v>
      </c>
      <c r="V252" s="2">
        <f t="shared" si="33"/>
        <v>61252144.285714388</v>
      </c>
      <c r="W252" s="2">
        <f t="shared" si="20"/>
        <v>446135.85714285821</v>
      </c>
      <c r="X252" s="2">
        <f t="shared" si="6"/>
        <v>3864.1428571417928</v>
      </c>
      <c r="Y252" s="2">
        <f t="shared" si="40"/>
        <v>38737636.714285649</v>
      </c>
      <c r="Z252" s="2" t="str">
        <f t="shared" si="8"/>
        <v>MEEP</v>
      </c>
      <c r="AA252" s="2">
        <f>IF(Z252="HERE",Y252,AA251+Graph!$G$1*1000)</f>
        <v>79340565.428571418</v>
      </c>
      <c r="AB252" s="2">
        <f t="shared" si="21"/>
        <v>800000</v>
      </c>
      <c r="AC252" s="2">
        <f t="shared" si="41"/>
        <v>38053079.714285761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7"/>
        <v>49782653.985714287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188</v>
      </c>
      <c r="C253" s="7"/>
      <c r="D253" s="2" t="e">
        <f t="shared" si="12"/>
        <v>#N/A</v>
      </c>
      <c r="E253" s="2" t="e">
        <f t="shared" si="22"/>
        <v>#N/A</v>
      </c>
      <c r="F253" s="2">
        <v>1657560.532864213</v>
      </c>
      <c r="G253" s="2">
        <f t="shared" si="26"/>
        <v>446135.85714285716</v>
      </c>
      <c r="H253" s="2">
        <f t="shared" si="42"/>
        <v>99173692.142856807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1266088.8571428605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1656425.7739619613</v>
      </c>
      <c r="Q253" s="2">
        <f t="shared" si="44"/>
        <v>450000</v>
      </c>
      <c r="R253" s="2">
        <f t="shared" si="43"/>
        <v>100439781</v>
      </c>
      <c r="S253" s="2">
        <f t="shared" si="17"/>
        <v>446135.85714285076</v>
      </c>
      <c r="T253" s="2">
        <f t="shared" si="18"/>
        <v>3864.1428571429569</v>
      </c>
      <c r="U253" s="2">
        <f t="shared" si="19"/>
        <v>450000</v>
      </c>
      <c r="V253" s="2">
        <f t="shared" si="33"/>
        <v>61698280.142857246</v>
      </c>
      <c r="W253" s="2">
        <f t="shared" si="20"/>
        <v>446135.85714285821</v>
      </c>
      <c r="X253" s="2">
        <f t="shared" si="6"/>
        <v>3864.1428571417928</v>
      </c>
      <c r="Y253" s="2">
        <f t="shared" si="40"/>
        <v>38741500.857142791</v>
      </c>
      <c r="Z253" s="2" t="str">
        <f t="shared" si="8"/>
        <v>MEEP</v>
      </c>
      <c r="AA253" s="2">
        <f>IF(Z253="HERE",Y253,AA252+Graph!$G$1*1000)</f>
        <v>80140565.428571418</v>
      </c>
      <c r="AB253" s="2">
        <f t="shared" si="21"/>
        <v>800000</v>
      </c>
      <c r="AC253" s="2">
        <f t="shared" si="41"/>
        <v>38053079.714285761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7"/>
        <v>49822653.985714287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189</v>
      </c>
      <c r="C254" s="7"/>
      <c r="D254" s="2" t="e">
        <f t="shared" si="12"/>
        <v>#N/A</v>
      </c>
      <c r="E254" s="2" t="e">
        <f t="shared" si="22"/>
        <v>#N/A</v>
      </c>
      <c r="F254" s="2">
        <v>1663882.1866995692</v>
      </c>
      <c r="G254" s="2">
        <f t="shared" si="26"/>
        <v>446135.85714285716</v>
      </c>
      <c r="H254" s="2">
        <f t="shared" si="42"/>
        <v>99619827.999999657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1269953.0000000035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1662725.4241378903</v>
      </c>
      <c r="Q254" s="2">
        <f t="shared" si="44"/>
        <v>450000</v>
      </c>
      <c r="R254" s="2">
        <f t="shared" si="43"/>
        <v>100889781</v>
      </c>
      <c r="S254" s="2">
        <f t="shared" si="17"/>
        <v>446135.85714285076</v>
      </c>
      <c r="T254" s="2">
        <f t="shared" si="18"/>
        <v>3864.1428571429569</v>
      </c>
      <c r="U254" s="2">
        <f t="shared" si="19"/>
        <v>450000</v>
      </c>
      <c r="V254" s="2">
        <f t="shared" si="33"/>
        <v>62144416.000000104</v>
      </c>
      <c r="W254" s="2">
        <f t="shared" si="20"/>
        <v>446135.85714285821</v>
      </c>
      <c r="X254" s="2">
        <f t="shared" si="6"/>
        <v>3864.1428571417928</v>
      </c>
      <c r="Y254" s="2">
        <f t="shared" si="40"/>
        <v>38745364.999999933</v>
      </c>
      <c r="Z254" s="2" t="str">
        <f t="shared" si="8"/>
        <v>MEEP</v>
      </c>
      <c r="AA254" s="2">
        <f>IF(Z254="HERE",Y254,AA253+Graph!$G$1*1000)</f>
        <v>80940565.428571418</v>
      </c>
      <c r="AB254" s="2">
        <f t="shared" si="21"/>
        <v>800000</v>
      </c>
      <c r="AC254" s="2">
        <f t="shared" si="41"/>
        <v>38053079.714285761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7"/>
        <v>49862653.985714287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190</v>
      </c>
      <c r="C255" s="7"/>
      <c r="D255" s="2" t="e">
        <f t="shared" si="12"/>
        <v>#N/A</v>
      </c>
      <c r="E255" s="2" t="e">
        <f t="shared" si="22"/>
        <v>#N/A</v>
      </c>
      <c r="F255" s="2">
        <v>1670203.8405348659</v>
      </c>
      <c r="G255" s="2">
        <f t="shared" si="26"/>
        <v>446135.85714285716</v>
      </c>
      <c r="H255" s="2">
        <f t="shared" si="42"/>
        <v>100065963.85714251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1273817.1428571464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1669025.0743138194</v>
      </c>
      <c r="Q255" s="2">
        <f t="shared" si="44"/>
        <v>450000</v>
      </c>
      <c r="R255" s="2">
        <f t="shared" si="43"/>
        <v>101339781</v>
      </c>
      <c r="S255" s="2">
        <f t="shared" si="17"/>
        <v>446135.85714285076</v>
      </c>
      <c r="T255" s="2">
        <f t="shared" si="18"/>
        <v>3864.1428571429569</v>
      </c>
      <c r="U255" s="2">
        <f t="shared" si="19"/>
        <v>450000</v>
      </c>
      <c r="V255" s="2">
        <f t="shared" si="33"/>
        <v>62590551.857142963</v>
      </c>
      <c r="W255" s="2">
        <f t="shared" si="20"/>
        <v>446135.85714285821</v>
      </c>
      <c r="X255" s="2">
        <f t="shared" si="6"/>
        <v>3864.1428571417928</v>
      </c>
      <c r="Y255" s="2">
        <f t="shared" si="40"/>
        <v>38749229.142857075</v>
      </c>
      <c r="Z255" s="2" t="str">
        <f t="shared" si="8"/>
        <v>MEEP</v>
      </c>
      <c r="AA255" s="2">
        <f>IF(Z255="HERE",Y255,AA254+Graph!$G$1*1000)</f>
        <v>81740565.428571418</v>
      </c>
      <c r="AB255" s="2">
        <f t="shared" si="21"/>
        <v>800000</v>
      </c>
      <c r="AC255" s="2">
        <f t="shared" si="41"/>
        <v>38053079.714285761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7"/>
        <v>49902653.985714287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191</v>
      </c>
      <c r="C256" s="7"/>
      <c r="D256" s="2" t="e">
        <f t="shared" si="12"/>
        <v>#N/A</v>
      </c>
      <c r="E256" s="2" t="e">
        <f t="shared" si="22"/>
        <v>#N/A</v>
      </c>
      <c r="F256" s="2">
        <v>1676525.4943702221</v>
      </c>
      <c r="G256" s="2">
        <f t="shared" si="26"/>
        <v>446135.85714285716</v>
      </c>
      <c r="H256" s="2">
        <f t="shared" si="42"/>
        <v>100512099.71428536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1277681.2857142894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1675324.7244897485</v>
      </c>
      <c r="Q256" s="2">
        <f t="shared" si="44"/>
        <v>450000</v>
      </c>
      <c r="R256" s="2">
        <f t="shared" si="43"/>
        <v>101789781</v>
      </c>
      <c r="S256" s="2">
        <f t="shared" si="17"/>
        <v>446135.85714285076</v>
      </c>
      <c r="T256" s="2">
        <f t="shared" si="18"/>
        <v>3864.1428571429569</v>
      </c>
      <c r="U256" s="2">
        <f t="shared" si="19"/>
        <v>450000</v>
      </c>
      <c r="V256" s="2">
        <f t="shared" si="33"/>
        <v>63036687.714285821</v>
      </c>
      <c r="W256" s="2">
        <f t="shared" si="20"/>
        <v>446135.85714285821</v>
      </c>
      <c r="X256" s="2">
        <f t="shared" si="6"/>
        <v>3864.1428571417928</v>
      </c>
      <c r="Y256" s="2">
        <f t="shared" si="40"/>
        <v>38753093.285714217</v>
      </c>
      <c r="Z256" s="2" t="str">
        <f t="shared" si="8"/>
        <v>MEEP</v>
      </c>
      <c r="AA256" s="2">
        <f>IF(Z256="HERE",Y256,AA255+Graph!$G$1*1000)</f>
        <v>82540565.428571418</v>
      </c>
      <c r="AB256" s="2">
        <f t="shared" si="21"/>
        <v>800000</v>
      </c>
      <c r="AC256" s="2">
        <f t="shared" si="41"/>
        <v>38053079.714285761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7"/>
        <v>49942653.985714287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192</v>
      </c>
      <c r="C257" s="7"/>
      <c r="D257" s="2" t="e">
        <f t="shared" si="12"/>
        <v>#N/A</v>
      </c>
      <c r="E257" s="2" t="e">
        <f t="shared" si="22"/>
        <v>#N/A</v>
      </c>
      <c r="F257" s="2">
        <v>1682847.1482055187</v>
      </c>
      <c r="G257" s="2">
        <f t="shared" si="26"/>
        <v>446135.85714285716</v>
      </c>
      <c r="H257" s="2">
        <f t="shared" si="42"/>
        <v>100958235.57142821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1281545.4285714324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1681624.3746656775</v>
      </c>
      <c r="Q257" s="2">
        <f t="shared" si="44"/>
        <v>450000</v>
      </c>
      <c r="R257" s="2">
        <f t="shared" si="43"/>
        <v>102239781</v>
      </c>
      <c r="S257" s="2">
        <f t="shared" si="17"/>
        <v>446135.85714285076</v>
      </c>
      <c r="T257" s="2">
        <f t="shared" si="18"/>
        <v>3864.1428571429569</v>
      </c>
      <c r="U257" s="2">
        <f t="shared" si="19"/>
        <v>450000</v>
      </c>
      <c r="V257" s="2">
        <f t="shared" si="33"/>
        <v>63482823.571428679</v>
      </c>
      <c r="W257" s="2">
        <f t="shared" si="20"/>
        <v>446135.85714285821</v>
      </c>
      <c r="X257" s="2">
        <f t="shared" si="6"/>
        <v>3864.1428571417928</v>
      </c>
      <c r="Y257" s="2">
        <f t="shared" si="40"/>
        <v>38756957.428571358</v>
      </c>
      <c r="Z257" s="2" t="str">
        <f t="shared" si="8"/>
        <v>MEEP</v>
      </c>
      <c r="AA257" s="2">
        <f>IF(Z257="HERE",Y257,AA256+Graph!$G$1*1000)</f>
        <v>83340565.428571418</v>
      </c>
      <c r="AB257" s="2">
        <f t="shared" si="21"/>
        <v>800000</v>
      </c>
      <c r="AC257" s="2">
        <f t="shared" si="41"/>
        <v>38053079.714285761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7"/>
        <v>49982653.985714287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193</v>
      </c>
      <c r="C258" s="7"/>
      <c r="D258" s="2" t="e">
        <f t="shared" si="12"/>
        <v>#N/A</v>
      </c>
      <c r="E258" s="2" t="e">
        <f t="shared" si="22"/>
        <v>#N/A</v>
      </c>
      <c r="F258" s="2">
        <v>1689168.802040875</v>
      </c>
      <c r="G258" s="2">
        <f t="shared" si="26"/>
        <v>446135.85714285716</v>
      </c>
      <c r="H258" s="2">
        <f t="shared" si="42"/>
        <v>101404371.42857106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1285409.5714285753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1687924.0248416066</v>
      </c>
      <c r="Q258" s="2">
        <f t="shared" si="44"/>
        <v>450000</v>
      </c>
      <c r="R258" s="2">
        <f t="shared" si="43"/>
        <v>102689781</v>
      </c>
      <c r="S258" s="2">
        <f t="shared" si="17"/>
        <v>446135.85714285076</v>
      </c>
      <c r="T258" s="2">
        <f t="shared" si="18"/>
        <v>3864.1428571429569</v>
      </c>
      <c r="U258" s="2">
        <f t="shared" si="19"/>
        <v>450000</v>
      </c>
      <c r="V258" s="2">
        <f t="shared" si="33"/>
        <v>63928959.428571537</v>
      </c>
      <c r="W258" s="2">
        <f t="shared" si="20"/>
        <v>446135.85714285821</v>
      </c>
      <c r="X258" s="2">
        <f t="shared" si="6"/>
        <v>3864.1428571417928</v>
      </c>
      <c r="Y258" s="2">
        <f t="shared" si="40"/>
        <v>38760821.5714285</v>
      </c>
      <c r="Z258" s="2" t="str">
        <f t="shared" si="8"/>
        <v>MEEP</v>
      </c>
      <c r="AA258" s="2">
        <f>IF(Z258="HERE",Y258,AA257+Graph!$G$1*1000)</f>
        <v>84140565.428571418</v>
      </c>
      <c r="AB258" s="2">
        <f t="shared" si="21"/>
        <v>800000</v>
      </c>
      <c r="AC258" s="2">
        <f t="shared" si="41"/>
        <v>38053079.714285761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7"/>
        <v>50022653.985714287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194</v>
      </c>
      <c r="C259" s="7"/>
      <c r="D259" s="2" t="e">
        <f t="shared" si="12"/>
        <v>#N/A</v>
      </c>
      <c r="E259" s="2" t="e">
        <f t="shared" si="22"/>
        <v>#N/A</v>
      </c>
      <c r="F259" s="2">
        <v>1695490.4558761716</v>
      </c>
      <c r="G259" s="2">
        <f t="shared" si="26"/>
        <v>446135.85714285716</v>
      </c>
      <c r="H259" s="2">
        <f t="shared" si="42"/>
        <v>101850507.28571391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1289273.7142857183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1694223.6750175357</v>
      </c>
      <c r="Q259" s="2">
        <f t="shared" si="44"/>
        <v>450000</v>
      </c>
      <c r="R259" s="2">
        <f t="shared" si="43"/>
        <v>103139781</v>
      </c>
      <c r="S259" s="2">
        <f t="shared" si="17"/>
        <v>446135.85714285076</v>
      </c>
      <c r="T259" s="2">
        <f t="shared" si="18"/>
        <v>3864.1428571429569</v>
      </c>
      <c r="U259" s="2">
        <f t="shared" si="19"/>
        <v>450000</v>
      </c>
      <c r="V259" s="2">
        <f t="shared" si="33"/>
        <v>64375095.285714395</v>
      </c>
      <c r="W259" s="2">
        <f t="shared" si="20"/>
        <v>446135.85714285821</v>
      </c>
      <c r="X259" s="2">
        <f t="shared" si="6"/>
        <v>3864.1428571417928</v>
      </c>
      <c r="Y259" s="2">
        <f t="shared" si="40"/>
        <v>38764685.714285642</v>
      </c>
      <c r="Z259" s="2" t="str">
        <f t="shared" si="8"/>
        <v>MEEP</v>
      </c>
      <c r="AA259" s="2">
        <f>IF(Z259="HERE",Y259,AA258+Graph!$G$1*1000)</f>
        <v>84940565.428571418</v>
      </c>
      <c r="AB259" s="2">
        <f t="shared" si="21"/>
        <v>800000</v>
      </c>
      <c r="AC259" s="2">
        <f t="shared" si="41"/>
        <v>38053079.714285761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7"/>
        <v>50062653.985714287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195</v>
      </c>
      <c r="C260" s="7"/>
      <c r="D260" s="2" t="e">
        <f t="shared" si="12"/>
        <v>#N/A</v>
      </c>
      <c r="E260" s="2" t="e">
        <f t="shared" si="22"/>
        <v>#N/A</v>
      </c>
      <c r="F260" s="2">
        <v>1701812.1097115278</v>
      </c>
      <c r="G260" s="2">
        <f t="shared" si="26"/>
        <v>446135.85714285716</v>
      </c>
      <c r="H260" s="2">
        <f t="shared" si="42"/>
        <v>102296643.14285676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1293137.8571428612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1700523.3251935244</v>
      </c>
      <c r="Q260" s="2">
        <f t="shared" si="44"/>
        <v>450000</v>
      </c>
      <c r="R260" s="2">
        <f t="shared" si="43"/>
        <v>103589781</v>
      </c>
      <c r="S260" s="2">
        <f t="shared" si="17"/>
        <v>446135.85714285076</v>
      </c>
      <c r="T260" s="2">
        <f t="shared" si="18"/>
        <v>3864.1428571429569</v>
      </c>
      <c r="U260" s="2">
        <f t="shared" si="19"/>
        <v>450000</v>
      </c>
      <c r="V260" s="2">
        <f t="shared" si="33"/>
        <v>64821231.142857254</v>
      </c>
      <c r="W260" s="2">
        <f t="shared" si="20"/>
        <v>446135.85714285821</v>
      </c>
      <c r="X260" s="2">
        <f t="shared" si="6"/>
        <v>3864.1428571417928</v>
      </c>
      <c r="Y260" s="2">
        <f t="shared" si="40"/>
        <v>38768549.857142784</v>
      </c>
      <c r="Z260" s="2" t="str">
        <f t="shared" si="8"/>
        <v>MEEP</v>
      </c>
      <c r="AA260" s="2">
        <f>IF(Z260="HERE",Y260,AA259+Graph!$G$1*1000)</f>
        <v>85740565.428571418</v>
      </c>
      <c r="AB260" s="2">
        <f t="shared" si="21"/>
        <v>800000</v>
      </c>
      <c r="AC260" s="2">
        <f t="shared" si="41"/>
        <v>38053079.714285761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50102653.985714287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196</v>
      </c>
      <c r="C261" s="7"/>
      <c r="D261" s="2" t="e">
        <f t="shared" si="12"/>
        <v>#N/A</v>
      </c>
      <c r="E261" s="2" t="e">
        <f t="shared" si="22"/>
        <v>#N/A</v>
      </c>
      <c r="F261" s="2">
        <v>1708133.7635468245</v>
      </c>
      <c r="G261" s="2">
        <f t="shared" si="26"/>
        <v>446135.85714285716</v>
      </c>
      <c r="H261" s="2">
        <f t="shared" si="42"/>
        <v>102742778.99999961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1297002.0000000042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1706822.9753694534</v>
      </c>
      <c r="Q261" s="2">
        <f t="shared" si="44"/>
        <v>450000</v>
      </c>
      <c r="R261" s="2">
        <f t="shared" si="43"/>
        <v>104039781</v>
      </c>
      <c r="S261" s="2">
        <f t="shared" si="17"/>
        <v>446135.85714285076</v>
      </c>
      <c r="T261" s="2">
        <f t="shared" si="18"/>
        <v>3864.1428571429569</v>
      </c>
      <c r="U261" s="2">
        <f t="shared" si="19"/>
        <v>450000</v>
      </c>
      <c r="V261" s="2">
        <f t="shared" si="33"/>
        <v>65267367.000000112</v>
      </c>
      <c r="W261" s="2">
        <f t="shared" si="20"/>
        <v>446135.85714285821</v>
      </c>
      <c r="X261" s="2">
        <f t="shared" si="6"/>
        <v>3864.1428571417928</v>
      </c>
      <c r="Y261" s="2">
        <f t="shared" si="40"/>
        <v>38772413.999999925</v>
      </c>
      <c r="Z261" s="2" t="str">
        <f t="shared" si="8"/>
        <v>MEEP</v>
      </c>
      <c r="AA261" s="2">
        <f>IF(Z261="HERE",Y261,AA260+Graph!$G$1*1000)</f>
        <v>86540565.428571418</v>
      </c>
      <c r="AB261" s="2">
        <f t="shared" si="21"/>
        <v>800000</v>
      </c>
      <c r="AC261" s="2">
        <f t="shared" si="41"/>
        <v>38053079.714285761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50142653.985714287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197</v>
      </c>
      <c r="C262" s="7"/>
      <c r="D262" s="2" t="e">
        <f t="shared" si="12"/>
        <v>#N/A</v>
      </c>
      <c r="E262" s="2" t="e">
        <f t="shared" si="22"/>
        <v>#N/A</v>
      </c>
      <c r="F262" s="2">
        <v>1714455.4173821807</v>
      </c>
      <c r="G262" s="2">
        <f t="shared" si="26"/>
        <v>446135.85714285716</v>
      </c>
      <c r="H262" s="2">
        <f t="shared" si="42"/>
        <v>103188914.85714246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1300866.1428571471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1713122.6255453825</v>
      </c>
      <c r="Q262" s="2">
        <f t="shared" si="44"/>
        <v>450000</v>
      </c>
      <c r="R262" s="2">
        <f t="shared" si="43"/>
        <v>104489781</v>
      </c>
      <c r="S262" s="2">
        <f t="shared" si="17"/>
        <v>446135.85714285076</v>
      </c>
      <c r="T262" s="2">
        <f t="shared" si="18"/>
        <v>3864.1428571429569</v>
      </c>
      <c r="U262" s="2">
        <f t="shared" si="19"/>
        <v>450000</v>
      </c>
      <c r="V262" s="2">
        <f t="shared" si="33"/>
        <v>65713502.85714297</v>
      </c>
      <c r="W262" s="2">
        <f t="shared" si="20"/>
        <v>446135.85714285821</v>
      </c>
      <c r="X262" s="2">
        <f t="shared" si="6"/>
        <v>3864.1428571417928</v>
      </c>
      <c r="Y262" s="2">
        <f t="shared" si="40"/>
        <v>38776278.142857067</v>
      </c>
      <c r="Z262" s="2" t="str">
        <f t="shared" si="8"/>
        <v>MEEP</v>
      </c>
      <c r="AA262" s="2">
        <f>IF(Z262="HERE",Y262,AA261+Graph!$G$1*1000)</f>
        <v>87340565.428571418</v>
      </c>
      <c r="AB262" s="2">
        <f t="shared" si="21"/>
        <v>800000</v>
      </c>
      <c r="AC262" s="2">
        <f t="shared" si="41"/>
        <v>38053079.714285761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198</v>
      </c>
      <c r="C263" s="7"/>
      <c r="D263" s="2" t="e">
        <f t="shared" si="12"/>
        <v>#N/A</v>
      </c>
      <c r="E263" s="2" t="e">
        <f t="shared" si="22"/>
        <v>#N/A</v>
      </c>
      <c r="F263" s="2">
        <v>1720777.0712174773</v>
      </c>
      <c r="G263" s="2">
        <f t="shared" si="26"/>
        <v>446135.85714285716</v>
      </c>
      <c r="H263" s="2">
        <f t="shared" si="42"/>
        <v>103635050.71428531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1304730.2857142901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1719422.2757213116</v>
      </c>
      <c r="Q263" s="2">
        <f t="shared" si="44"/>
        <v>450000</v>
      </c>
      <c r="R263" s="2">
        <f t="shared" si="43"/>
        <v>104939781</v>
      </c>
      <c r="S263" s="2">
        <f t="shared" si="17"/>
        <v>446135.85714285076</v>
      </c>
      <c r="T263" s="2">
        <f t="shared" si="18"/>
        <v>3864.1428571429569</v>
      </c>
      <c r="U263" s="2">
        <f t="shared" si="19"/>
        <v>450000</v>
      </c>
      <c r="V263" s="2">
        <f t="shared" si="33"/>
        <v>66159638.714285828</v>
      </c>
      <c r="W263" s="2">
        <f t="shared" si="20"/>
        <v>446135.85714285821</v>
      </c>
      <c r="X263" s="2">
        <f t="shared" si="6"/>
        <v>3864.1428571417928</v>
      </c>
      <c r="Y263" s="2">
        <f t="shared" si="40"/>
        <v>38780142.285714209</v>
      </c>
      <c r="Z263" s="2" t="str">
        <f t="shared" si="8"/>
        <v>MEEP</v>
      </c>
      <c r="AA263" s="2">
        <f>IF(Z263="HERE",Y263,AA262+Graph!$G$1*1000)</f>
        <v>88140565.428571418</v>
      </c>
      <c r="AB263" s="2">
        <f t="shared" si="21"/>
        <v>800000</v>
      </c>
      <c r="AC263" s="2">
        <f t="shared" si="41"/>
        <v>38053079.714285761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199</v>
      </c>
      <c r="C264" s="7"/>
      <c r="D264" s="2" t="e">
        <f t="shared" si="12"/>
        <v>#N/A</v>
      </c>
      <c r="E264" s="2" t="e">
        <f t="shared" si="22"/>
        <v>#N/A</v>
      </c>
      <c r="F264" s="2">
        <v>1727098.7250528336</v>
      </c>
      <c r="G264" s="2">
        <f t="shared" si="26"/>
        <v>446135.85714285716</v>
      </c>
      <c r="H264" s="2">
        <f t="shared" si="42"/>
        <v>104081186.57142816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1308594.4285714331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1725721.9258972406</v>
      </c>
      <c r="Q264" s="2">
        <f t="shared" si="44"/>
        <v>450000</v>
      </c>
      <c r="R264" s="2">
        <f t="shared" si="43"/>
        <v>105389781</v>
      </c>
      <c r="S264" s="2">
        <f t="shared" si="17"/>
        <v>446135.85714285076</v>
      </c>
      <c r="T264" s="2">
        <f t="shared" si="18"/>
        <v>3864.1428571429569</v>
      </c>
      <c r="U264" s="2">
        <f t="shared" si="19"/>
        <v>450000</v>
      </c>
      <c r="V264" s="2">
        <f t="shared" si="33"/>
        <v>66605774.571428686</v>
      </c>
      <c r="W264" s="2">
        <f t="shared" si="20"/>
        <v>446135.85714285821</v>
      </c>
      <c r="X264" s="2">
        <f t="shared" si="6"/>
        <v>3864.1428571417928</v>
      </c>
      <c r="Y264" s="2">
        <f t="shared" si="40"/>
        <v>38784006.428571351</v>
      </c>
      <c r="Z264" s="2" t="str">
        <f t="shared" si="8"/>
        <v>MEEP</v>
      </c>
      <c r="AA264" s="2">
        <f>IF(Z264="HERE",Y264,AA263+Graph!$G$1*1000)</f>
        <v>88940565.428571418</v>
      </c>
      <c r="AB264" s="2">
        <f t="shared" si="21"/>
        <v>800000</v>
      </c>
      <c r="AC264" s="2">
        <f t="shared" si="41"/>
        <v>38053079.714285761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200</v>
      </c>
      <c r="C265" s="7"/>
      <c r="D265" s="2" t="e">
        <f t="shared" si="12"/>
        <v>#N/A</v>
      </c>
      <c r="E265" s="2" t="e">
        <f t="shared" si="22"/>
        <v>#N/A</v>
      </c>
      <c r="F265" s="2">
        <v>1733420.3788881302</v>
      </c>
      <c r="G265" s="2">
        <f t="shared" si="26"/>
        <v>446135.85714285716</v>
      </c>
      <c r="H265" s="2">
        <f t="shared" si="42"/>
        <v>104527322.42857102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1312458.571428576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1732021.5760731697</v>
      </c>
      <c r="Q265" s="2">
        <f t="shared" si="44"/>
        <v>450000</v>
      </c>
      <c r="R265" s="2">
        <f t="shared" si="43"/>
        <v>105839781</v>
      </c>
      <c r="S265" s="2">
        <f t="shared" si="17"/>
        <v>446135.85714285076</v>
      </c>
      <c r="T265" s="2">
        <f t="shared" si="18"/>
        <v>3864.1428571429569</v>
      </c>
      <c r="U265" s="2">
        <f t="shared" si="19"/>
        <v>450000</v>
      </c>
      <c r="V265" s="2">
        <f t="shared" si="33"/>
        <v>67051910.428571545</v>
      </c>
      <c r="W265" s="2">
        <f t="shared" si="20"/>
        <v>446135.85714285821</v>
      </c>
      <c r="X265" s="2">
        <f t="shared" si="6"/>
        <v>3864.1428571417928</v>
      </c>
      <c r="Y265" s="2">
        <f t="shared" si="40"/>
        <v>38787870.571428493</v>
      </c>
      <c r="Z265" s="2" t="str">
        <f t="shared" si="8"/>
        <v>MEEP</v>
      </c>
      <c r="AA265" s="2">
        <f>IF(Z265="HERE",Y265,AA264+Graph!$G$1*1000)</f>
        <v>89740565.428571418</v>
      </c>
      <c r="AB265" s="2">
        <f t="shared" si="21"/>
        <v>800000</v>
      </c>
      <c r="AC265" s="2">
        <f t="shared" si="41"/>
        <v>38053079.714285761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201</v>
      </c>
      <c r="C266" s="7"/>
      <c r="D266" s="2" t="e">
        <f t="shared" si="12"/>
        <v>#N/A</v>
      </c>
      <c r="E266" s="2" t="e">
        <f t="shared" si="22"/>
        <v>#N/A</v>
      </c>
      <c r="F266" s="2">
        <v>1739742.0327234864</v>
      </c>
      <c r="G266" s="2">
        <f t="shared" si="26"/>
        <v>446135.85714285716</v>
      </c>
      <c r="H266" s="2">
        <f t="shared" si="42"/>
        <v>104973458.28571387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1316322.714285719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1738321.2262490988</v>
      </c>
      <c r="Q266" s="2">
        <f t="shared" si="44"/>
        <v>450000</v>
      </c>
      <c r="R266" s="2">
        <f t="shared" si="43"/>
        <v>106289781</v>
      </c>
      <c r="S266" s="2">
        <f t="shared" si="17"/>
        <v>446135.85714285076</v>
      </c>
      <c r="T266" s="2">
        <f t="shared" si="18"/>
        <v>3864.1428571429569</v>
      </c>
      <c r="U266" s="2">
        <f t="shared" si="19"/>
        <v>450000</v>
      </c>
      <c r="V266" s="2">
        <f t="shared" si="33"/>
        <v>67498046.285714403</v>
      </c>
      <c r="W266" s="2">
        <f t="shared" si="20"/>
        <v>446135.85714285821</v>
      </c>
      <c r="X266" s="2">
        <f t="shared" si="6"/>
        <v>3864.1428571417928</v>
      </c>
      <c r="Y266" s="2">
        <f t="shared" si="40"/>
        <v>38791734.714285634</v>
      </c>
      <c r="Z266" s="2" t="str">
        <f t="shared" si="8"/>
        <v>MEEP</v>
      </c>
      <c r="AA266" s="2">
        <f>IF(Z266="HERE",Y266,AA265+Graph!$G$1*1000)</f>
        <v>90540565.428571418</v>
      </c>
      <c r="AB266" s="2">
        <f t="shared" si="21"/>
        <v>800000</v>
      </c>
      <c r="AC266" s="2">
        <f t="shared" si="41"/>
        <v>38053079.714285761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202</v>
      </c>
      <c r="C267" s="7"/>
      <c r="D267" s="2" t="e">
        <f t="shared" si="12"/>
        <v>#N/A</v>
      </c>
      <c r="E267" s="2" t="e">
        <f t="shared" si="22"/>
        <v>#N/A</v>
      </c>
      <c r="F267" s="2">
        <v>1746063.6865587831</v>
      </c>
      <c r="G267" s="2">
        <f t="shared" si="26"/>
        <v>446135.85714285716</v>
      </c>
      <c r="H267" s="2">
        <f t="shared" si="42"/>
        <v>105419594.14285672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1320186.8571428619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1744620.8764250278</v>
      </c>
      <c r="Q267" s="2">
        <f t="shared" si="44"/>
        <v>450000</v>
      </c>
      <c r="R267" s="2">
        <f t="shared" si="43"/>
        <v>106739781</v>
      </c>
      <c r="S267" s="2">
        <f t="shared" si="17"/>
        <v>446135.85714285076</v>
      </c>
      <c r="T267" s="2">
        <f t="shared" si="18"/>
        <v>3864.1428571429569</v>
      </c>
      <c r="U267" s="2">
        <f t="shared" si="19"/>
        <v>450000</v>
      </c>
      <c r="V267" s="2">
        <f t="shared" si="33"/>
        <v>67944182.142857254</v>
      </c>
      <c r="W267" s="2">
        <f t="shared" si="20"/>
        <v>446135.85714285076</v>
      </c>
      <c r="X267" s="2">
        <f t="shared" si="6"/>
        <v>3864.1428571492434</v>
      </c>
      <c r="Y267" s="2">
        <f t="shared" si="40"/>
        <v>38795598.857142784</v>
      </c>
      <c r="Z267" s="2" t="str">
        <f t="shared" si="8"/>
        <v>MEEP</v>
      </c>
      <c r="AA267" s="2">
        <f>IF(Z267="HERE",Y267,AA266+Graph!$G$1*1000)</f>
        <v>91340565.428571418</v>
      </c>
      <c r="AB267" s="2">
        <f t="shared" si="21"/>
        <v>800000</v>
      </c>
      <c r="AC267" s="2">
        <f t="shared" si="41"/>
        <v>38053079.714285761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203</v>
      </c>
      <c r="C268" s="7"/>
      <c r="D268" s="2" t="e">
        <f t="shared" si="12"/>
        <v>#N/A</v>
      </c>
      <c r="E268" s="2" t="e">
        <f t="shared" si="22"/>
        <v>#N/A</v>
      </c>
      <c r="F268" s="2">
        <v>1752385.3403941393</v>
      </c>
      <c r="G268" s="2">
        <f t="shared" si="26"/>
        <v>446135.85714285716</v>
      </c>
      <c r="H268" s="2">
        <f t="shared" si="42"/>
        <v>105865729.99999957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1324051.0000000049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1750920.5266009569</v>
      </c>
      <c r="Q268" s="2">
        <f t="shared" si="44"/>
        <v>450000</v>
      </c>
      <c r="R268" s="2">
        <f t="shared" si="43"/>
        <v>107189781</v>
      </c>
      <c r="S268" s="2">
        <f t="shared" si="17"/>
        <v>446135.85714285076</v>
      </c>
      <c r="T268" s="2">
        <f t="shared" si="18"/>
        <v>3864.1428571429569</v>
      </c>
      <c r="U268" s="2">
        <f t="shared" si="19"/>
        <v>450000</v>
      </c>
      <c r="V268" s="2">
        <f t="shared" si="33"/>
        <v>68390318.000000104</v>
      </c>
      <c r="W268" s="2">
        <f t="shared" si="20"/>
        <v>446135.85714285076</v>
      </c>
      <c r="X268" s="2">
        <f t="shared" si="6"/>
        <v>3864.1428571492434</v>
      </c>
      <c r="Y268" s="2">
        <f t="shared" si="40"/>
        <v>38799462.999999933</v>
      </c>
      <c r="Z268" s="2" t="str">
        <f t="shared" si="8"/>
        <v>MEEP</v>
      </c>
      <c r="AA268" s="2">
        <f>IF(Z268="HERE",Y268,AA267+Graph!$G$1*1000)</f>
        <v>92140565.428571418</v>
      </c>
      <c r="AB268" s="2">
        <f t="shared" si="21"/>
        <v>800000</v>
      </c>
      <c r="AC268" s="2">
        <f t="shared" si="41"/>
        <v>38053079.714285761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204</v>
      </c>
      <c r="C269" s="7"/>
      <c r="D269" s="2" t="e">
        <f t="shared" si="12"/>
        <v>#N/A</v>
      </c>
      <c r="E269" s="2" t="e">
        <f t="shared" si="22"/>
        <v>#N/A</v>
      </c>
      <c r="F269" s="2">
        <v>1758706.9942294359</v>
      </c>
      <c r="G269" s="2">
        <f t="shared" si="26"/>
        <v>446135.85714285716</v>
      </c>
      <c r="H269" s="2">
        <f t="shared" si="42"/>
        <v>106311865.85714242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1327915.1428571478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1757220.176776886</v>
      </c>
      <c r="Q269" s="2">
        <f t="shared" si="44"/>
        <v>450000</v>
      </c>
      <c r="R269" s="2">
        <f t="shared" si="43"/>
        <v>107639781</v>
      </c>
      <c r="S269" s="2">
        <f t="shared" si="17"/>
        <v>446135.85714285076</v>
      </c>
      <c r="T269" s="2">
        <f t="shared" si="18"/>
        <v>3864.1428571429569</v>
      </c>
      <c r="U269" s="2">
        <f t="shared" si="19"/>
        <v>450000</v>
      </c>
      <c r="V269" s="2">
        <f t="shared" si="33"/>
        <v>68836453.857142955</v>
      </c>
      <c r="W269" s="2">
        <f t="shared" si="20"/>
        <v>446135.85714285076</v>
      </c>
      <c r="X269" s="2">
        <f t="shared" si="6"/>
        <v>3864.1428571492434</v>
      </c>
      <c r="Y269" s="2">
        <f t="shared" si="40"/>
        <v>38803327.142857082</v>
      </c>
      <c r="Z269" s="2" t="str">
        <f t="shared" si="8"/>
        <v>MEEP</v>
      </c>
      <c r="AA269" s="2">
        <f>IF(Z269="HERE",Y269,AA268+Graph!$G$1*1000)</f>
        <v>92940565.428571418</v>
      </c>
      <c r="AB269" s="2">
        <f t="shared" si="21"/>
        <v>800000</v>
      </c>
      <c r="AC269" s="2">
        <f t="shared" si="41"/>
        <v>38053079.714285761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205</v>
      </c>
      <c r="C270" s="7"/>
      <c r="D270" s="2" t="e">
        <f t="shared" si="12"/>
        <v>#N/A</v>
      </c>
      <c r="E270" s="2" t="e">
        <f t="shared" si="22"/>
        <v>#N/A</v>
      </c>
      <c r="F270" s="2">
        <v>1765028.6480647922</v>
      </c>
      <c r="G270" s="2">
        <f t="shared" si="26"/>
        <v>446135.85714285716</v>
      </c>
      <c r="H270" s="2">
        <f t="shared" si="42"/>
        <v>106758001.71428527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1331779.2857142908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1763519.8269528151</v>
      </c>
      <c r="Q270" s="2">
        <f t="shared" si="44"/>
        <v>450000</v>
      </c>
      <c r="R270" s="2">
        <f t="shared" si="43"/>
        <v>108089781</v>
      </c>
      <c r="S270" s="2">
        <f t="shared" si="17"/>
        <v>446135.85714285076</v>
      </c>
      <c r="T270" s="2">
        <f t="shared" si="18"/>
        <v>3864.1428571429569</v>
      </c>
      <c r="U270" s="2">
        <f t="shared" si="19"/>
        <v>450000</v>
      </c>
      <c r="V270" s="2">
        <f t="shared" si="33"/>
        <v>69282589.714285806</v>
      </c>
      <c r="W270" s="2">
        <f t="shared" si="20"/>
        <v>446135.85714285076</v>
      </c>
      <c r="X270" s="2">
        <f t="shared" si="6"/>
        <v>3864.1428571492434</v>
      </c>
      <c r="Y270" s="2">
        <f t="shared" si="40"/>
        <v>38807191.285714231</v>
      </c>
      <c r="Z270" s="2" t="str">
        <f t="shared" si="8"/>
        <v>MEEP</v>
      </c>
      <c r="AA270" s="2">
        <f>IF(Z270="HERE",Y270,AA269+Graph!$G$1*1000)</f>
        <v>93740565.428571418</v>
      </c>
      <c r="AB270" s="2">
        <f t="shared" si="21"/>
        <v>800000</v>
      </c>
      <c r="AC270" s="2">
        <f t="shared" si="41"/>
        <v>38053079.714285761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206</v>
      </c>
      <c r="C271" s="7"/>
      <c r="D271" s="2" t="e">
        <f t="shared" si="12"/>
        <v>#N/A</v>
      </c>
      <c r="E271" s="2" t="e">
        <f t="shared" si="22"/>
        <v>#N/A</v>
      </c>
      <c r="F271" s="2">
        <v>1771350.3019000888</v>
      </c>
      <c r="G271" s="2">
        <f t="shared" si="26"/>
        <v>446135.85714285716</v>
      </c>
      <c r="H271" s="2">
        <f t="shared" si="42"/>
        <v>107204137.57142812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1335643.4285714338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1769819.4771287441</v>
      </c>
      <c r="Q271" s="2">
        <f t="shared" si="44"/>
        <v>450000</v>
      </c>
      <c r="R271" s="2">
        <f t="shared" si="43"/>
        <v>108539781</v>
      </c>
      <c r="S271" s="2">
        <f t="shared" si="17"/>
        <v>446135.85714285076</v>
      </c>
      <c r="T271" s="2">
        <f t="shared" si="18"/>
        <v>3864.1428571429569</v>
      </c>
      <c r="U271" s="2">
        <f t="shared" si="19"/>
        <v>450000</v>
      </c>
      <c r="V271" s="2">
        <f t="shared" si="33"/>
        <v>69728725.571428657</v>
      </c>
      <c r="W271" s="2">
        <f t="shared" si="20"/>
        <v>446135.85714285076</v>
      </c>
      <c r="X271" s="2">
        <f t="shared" si="6"/>
        <v>3864.1428571492434</v>
      </c>
      <c r="Y271" s="2">
        <f t="shared" si="40"/>
        <v>38811055.428571381</v>
      </c>
      <c r="Z271" s="2" t="str">
        <f t="shared" si="8"/>
        <v>MEEP</v>
      </c>
      <c r="AA271" s="2">
        <f>IF(Z271="HERE",Y271,AA270+Graph!$G$1*1000)</f>
        <v>94540565.428571418</v>
      </c>
      <c r="AB271" s="2">
        <f t="shared" si="21"/>
        <v>800000</v>
      </c>
      <c r="AC271" s="2">
        <f t="shared" si="41"/>
        <v>38053079.714285761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207</v>
      </c>
      <c r="C272" s="7"/>
      <c r="D272" s="2" t="e">
        <f t="shared" si="12"/>
        <v>#N/A</v>
      </c>
      <c r="E272" s="2" t="e">
        <f t="shared" si="22"/>
        <v>#N/A</v>
      </c>
      <c r="F272" s="2">
        <v>1777671.955735445</v>
      </c>
      <c r="G272" s="2">
        <f t="shared" si="26"/>
        <v>446135.85714285716</v>
      </c>
      <c r="H272" s="2">
        <f t="shared" si="42"/>
        <v>107650273.42857097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1339507.5714285767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1776119.1273046732</v>
      </c>
      <c r="Q272" s="2">
        <f t="shared" si="44"/>
        <v>450000</v>
      </c>
      <c r="R272" s="2">
        <f t="shared" si="43"/>
        <v>108989781</v>
      </c>
      <c r="S272" s="2">
        <f t="shared" si="17"/>
        <v>446135.85714285076</v>
      </c>
      <c r="T272" s="2">
        <f t="shared" si="18"/>
        <v>3864.1428571429569</v>
      </c>
      <c r="U272" s="2">
        <f t="shared" si="19"/>
        <v>450000</v>
      </c>
      <c r="V272" s="2">
        <f t="shared" si="33"/>
        <v>70174861.428571507</v>
      </c>
      <c r="W272" s="2">
        <f t="shared" si="20"/>
        <v>446135.85714285076</v>
      </c>
      <c r="X272" s="2">
        <f t="shared" si="6"/>
        <v>3864.1428571492434</v>
      </c>
      <c r="Y272" s="2">
        <f t="shared" si="40"/>
        <v>38814919.57142853</v>
      </c>
      <c r="Z272" s="2" t="str">
        <f t="shared" si="8"/>
        <v>MEEP</v>
      </c>
      <c r="AA272" s="2">
        <f>IF(Z272="HERE",Y272,AA271+Graph!$G$1*1000)</f>
        <v>95340565.428571418</v>
      </c>
      <c r="AB272" s="2">
        <f t="shared" si="21"/>
        <v>800000</v>
      </c>
      <c r="AC272" s="2">
        <f t="shared" si="41"/>
        <v>38053079.714285761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208</v>
      </c>
      <c r="C273" s="7"/>
      <c r="D273" s="2" t="e">
        <f t="shared" si="12"/>
        <v>#N/A</v>
      </c>
      <c r="E273" s="2" t="e">
        <f t="shared" si="22"/>
        <v>#N/A</v>
      </c>
      <c r="F273" s="2">
        <v>1783993.6095707417</v>
      </c>
      <c r="G273" s="2">
        <f t="shared" si="26"/>
        <v>446135.85714285716</v>
      </c>
      <c r="H273" s="2">
        <f t="shared" si="42"/>
        <v>108096409.28571382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1343371.7142857197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1782418.7774806023</v>
      </c>
      <c r="Q273" s="2">
        <f t="shared" si="44"/>
        <v>450000</v>
      </c>
      <c r="R273" s="2">
        <f t="shared" si="43"/>
        <v>109439781</v>
      </c>
      <c r="S273" s="2">
        <f t="shared" si="17"/>
        <v>446135.85714285076</v>
      </c>
      <c r="T273" s="2">
        <f t="shared" si="18"/>
        <v>3864.1428571429569</v>
      </c>
      <c r="U273" s="2">
        <f t="shared" si="19"/>
        <v>450000</v>
      </c>
      <c r="V273" s="2">
        <f t="shared" si="33"/>
        <v>70620997.285714358</v>
      </c>
      <c r="W273" s="2">
        <f t="shared" si="20"/>
        <v>446135.85714285076</v>
      </c>
      <c r="X273" s="2">
        <f t="shared" si="6"/>
        <v>3864.1428571492434</v>
      </c>
      <c r="Y273" s="2">
        <f t="shared" si="40"/>
        <v>38818783.714285679</v>
      </c>
      <c r="Z273" s="2" t="str">
        <f t="shared" si="8"/>
        <v>MEEP</v>
      </c>
      <c r="AA273" s="2">
        <f>IF(Z273="HERE",Y273,AA272+Graph!$G$1*1000)</f>
        <v>96140565.428571418</v>
      </c>
      <c r="AB273" s="2">
        <f t="shared" si="21"/>
        <v>800000</v>
      </c>
      <c r="AC273" s="2">
        <f t="shared" si="41"/>
        <v>38053079.714285761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209</v>
      </c>
      <c r="C274" s="7"/>
      <c r="D274" s="2" t="e">
        <f t="shared" si="12"/>
        <v>#N/A</v>
      </c>
      <c r="E274" s="2" t="e">
        <f t="shared" si="22"/>
        <v>#N/A</v>
      </c>
      <c r="F274" s="2">
        <v>1790315.2634060979</v>
      </c>
      <c r="G274" s="2">
        <f t="shared" si="26"/>
        <v>446135.85714285716</v>
      </c>
      <c r="H274" s="2">
        <f t="shared" si="42"/>
        <v>108542545.14285667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1347235.8571428626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1788718.4276565313</v>
      </c>
      <c r="Q274" s="2">
        <f t="shared" si="44"/>
        <v>450000</v>
      </c>
      <c r="R274" s="2">
        <f t="shared" si="43"/>
        <v>109889781</v>
      </c>
      <c r="S274" s="2">
        <f t="shared" si="17"/>
        <v>446135.85714285076</v>
      </c>
      <c r="T274" s="2">
        <f t="shared" si="18"/>
        <v>3864.1428571429569</v>
      </c>
      <c r="U274" s="2">
        <f t="shared" si="19"/>
        <v>450000</v>
      </c>
      <c r="V274" s="2">
        <f t="shared" si="33"/>
        <v>71067133.142857209</v>
      </c>
      <c r="W274" s="2">
        <f t="shared" si="20"/>
        <v>446135.85714285076</v>
      </c>
      <c r="X274" s="2">
        <f t="shared" si="6"/>
        <v>3864.1428571492434</v>
      </c>
      <c r="Y274" s="2">
        <f t="shared" si="40"/>
        <v>38822647.857142828</v>
      </c>
      <c r="Z274" s="2" t="str">
        <f t="shared" si="8"/>
        <v>MEEP</v>
      </c>
      <c r="AA274" s="2">
        <f>IF(Z274="HERE",Y274,AA273+Graph!$G$1*1000)</f>
        <v>96940565.428571418</v>
      </c>
      <c r="AB274" s="2">
        <f t="shared" si="21"/>
        <v>800000</v>
      </c>
      <c r="AC274" s="2">
        <f t="shared" si="41"/>
        <v>38053079.714285761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210</v>
      </c>
      <c r="C275" s="7"/>
      <c r="D275" s="2" t="e">
        <f t="shared" si="12"/>
        <v>#N/A</v>
      </c>
      <c r="E275" s="2" t="e">
        <f t="shared" si="22"/>
        <v>#N/A</v>
      </c>
      <c r="F275" s="2">
        <v>1796636.9172413945</v>
      </c>
      <c r="G275" s="2">
        <f t="shared" si="26"/>
        <v>446135.85714285716</v>
      </c>
      <c r="H275" s="2">
        <f t="shared" si="42"/>
        <v>108988680.99999952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1351100.0000000056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1795018.0778324604</v>
      </c>
      <c r="Q275" s="2">
        <f t="shared" si="44"/>
        <v>450000</v>
      </c>
      <c r="R275" s="2">
        <f t="shared" si="43"/>
        <v>110339781</v>
      </c>
      <c r="S275" s="2">
        <f t="shared" si="17"/>
        <v>446135.85714285076</v>
      </c>
      <c r="T275" s="2">
        <f t="shared" si="18"/>
        <v>3864.1428571429569</v>
      </c>
      <c r="U275" s="2">
        <f t="shared" si="19"/>
        <v>450000</v>
      </c>
      <c r="V275" s="2">
        <f t="shared" si="33"/>
        <v>71513269.00000006</v>
      </c>
      <c r="W275" s="2">
        <f t="shared" si="20"/>
        <v>446135.85714285076</v>
      </c>
      <c r="X275" s="2">
        <f t="shared" si="6"/>
        <v>3864.1428571492434</v>
      </c>
      <c r="Y275" s="2">
        <f t="shared" si="40"/>
        <v>38826511.999999978</v>
      </c>
      <c r="Z275" s="2" t="str">
        <f t="shared" si="8"/>
        <v>MEEP</v>
      </c>
      <c r="AA275" s="2">
        <f>IF(Z275="HERE",Y275,AA274+Graph!$G$1*1000)</f>
        <v>97740565.428571418</v>
      </c>
      <c r="AB275" s="2">
        <f t="shared" si="21"/>
        <v>800000</v>
      </c>
      <c r="AC275" s="2">
        <f t="shared" si="41"/>
        <v>38053079.714285761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211</v>
      </c>
      <c r="C276" s="7"/>
      <c r="D276" s="2" t="e">
        <f t="shared" si="12"/>
        <v>#N/A</v>
      </c>
      <c r="E276" s="2" t="e">
        <f t="shared" si="22"/>
        <v>#N/A</v>
      </c>
      <c r="F276" s="2">
        <v>1802958.5710767508</v>
      </c>
      <c r="G276" s="2">
        <f t="shared" si="26"/>
        <v>446135.85714285716</v>
      </c>
      <c r="H276" s="2">
        <f t="shared" si="42"/>
        <v>109434816.85714237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1354964.1428571485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1801317.7280083895</v>
      </c>
      <c r="Q276" s="2">
        <f t="shared" si="44"/>
        <v>450000</v>
      </c>
      <c r="R276" s="2">
        <f t="shared" si="43"/>
        <v>110789781</v>
      </c>
      <c r="S276" s="2">
        <f t="shared" si="17"/>
        <v>446135.85714285076</v>
      </c>
      <c r="T276" s="2">
        <f t="shared" si="18"/>
        <v>3864.1428571429569</v>
      </c>
      <c r="U276" s="2">
        <f t="shared" si="19"/>
        <v>450000</v>
      </c>
      <c r="V276" s="2">
        <f t="shared" si="33"/>
        <v>71959404.85714291</v>
      </c>
      <c r="W276" s="2">
        <f t="shared" si="20"/>
        <v>446135.85714285076</v>
      </c>
      <c r="X276" s="2">
        <f t="shared" si="6"/>
        <v>3864.1428571492434</v>
      </c>
      <c r="Y276" s="2">
        <f t="shared" si="40"/>
        <v>38830376.142857127</v>
      </c>
      <c r="Z276" s="2" t="str">
        <f t="shared" si="8"/>
        <v>MEEP</v>
      </c>
      <c r="AA276" s="2">
        <f>IF(Z276="HERE",Y276,AA275+Graph!$G$1*1000)</f>
        <v>98540565.428571418</v>
      </c>
      <c r="AB276" s="2">
        <f t="shared" si="21"/>
        <v>800000</v>
      </c>
      <c r="AC276" s="2">
        <f t="shared" si="41"/>
        <v>38053079.714285761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212</v>
      </c>
      <c r="C277" s="7"/>
      <c r="D277" s="2" t="e">
        <f t="shared" si="12"/>
        <v>#N/A</v>
      </c>
      <c r="E277" s="2" t="e">
        <f t="shared" si="22"/>
        <v>#N/A</v>
      </c>
      <c r="F277" s="2">
        <v>1809280.2249120474</v>
      </c>
      <c r="G277" s="2">
        <f t="shared" si="26"/>
        <v>446135.85714285716</v>
      </c>
      <c r="H277" s="2">
        <f t="shared" si="42"/>
        <v>109880952.71428522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1358828.2857142915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1807617.3781843185</v>
      </c>
      <c r="Q277" s="2">
        <f t="shared" si="44"/>
        <v>450000</v>
      </c>
      <c r="R277" s="2">
        <f t="shared" si="43"/>
        <v>111239781</v>
      </c>
      <c r="S277" s="2">
        <f t="shared" si="17"/>
        <v>446135.85714285076</v>
      </c>
      <c r="T277" s="2">
        <f t="shared" si="18"/>
        <v>3864.1428571429569</v>
      </c>
      <c r="U277" s="2">
        <f t="shared" si="19"/>
        <v>450000</v>
      </c>
      <c r="V277" s="2">
        <f t="shared" si="33"/>
        <v>72405540.714285761</v>
      </c>
      <c r="W277" s="2">
        <f t="shared" si="20"/>
        <v>446135.85714285076</v>
      </c>
      <c r="X277" s="2">
        <f t="shared" si="6"/>
        <v>3864.1428571492434</v>
      </c>
      <c r="Y277" s="2">
        <f t="shared" si="40"/>
        <v>38834240.285714276</v>
      </c>
      <c r="Z277" s="2" t="str">
        <f t="shared" si="8"/>
        <v>MEEP</v>
      </c>
      <c r="AA277" s="2">
        <f>IF(Z277="HERE",Y277,AA276+Graph!$G$1*1000)</f>
        <v>99340565.428571418</v>
      </c>
      <c r="AB277" s="2">
        <f t="shared" si="21"/>
        <v>800000</v>
      </c>
      <c r="AC277" s="2">
        <f t="shared" si="41"/>
        <v>38053079.714285761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50160000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213</v>
      </c>
      <c r="C278" s="7"/>
      <c r="D278" s="2" t="e">
        <f t="shared" si="12"/>
        <v>#N/A</v>
      </c>
      <c r="E278" s="2" t="e">
        <f t="shared" si="22"/>
        <v>#N/A</v>
      </c>
      <c r="F278" s="2">
        <v>1815601.8787474036</v>
      </c>
      <c r="G278" s="2">
        <f t="shared" si="26"/>
        <v>446135.85714285716</v>
      </c>
      <c r="H278" s="2">
        <f t="shared" si="42"/>
        <v>110327088.57142808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1362692.4285714345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1813917.0283603072</v>
      </c>
      <c r="Q278" s="2">
        <f t="shared" si="44"/>
        <v>450000</v>
      </c>
      <c r="R278" s="2">
        <f t="shared" si="43"/>
        <v>111689781</v>
      </c>
      <c r="S278" s="2">
        <f t="shared" si="17"/>
        <v>446135.85714285076</v>
      </c>
      <c r="T278" s="2">
        <f t="shared" si="18"/>
        <v>3864.1428571429569</v>
      </c>
      <c r="U278" s="2">
        <f t="shared" si="19"/>
        <v>450000</v>
      </c>
      <c r="V278" s="2">
        <f t="shared" si="33"/>
        <v>72851676.571428612</v>
      </c>
      <c r="W278" s="2">
        <f t="shared" si="20"/>
        <v>446135.85714285076</v>
      </c>
      <c r="X278" s="2">
        <f t="shared" si="6"/>
        <v>3864.1428571492434</v>
      </c>
      <c r="Y278" s="2">
        <f t="shared" si="40"/>
        <v>38838104.428571425</v>
      </c>
      <c r="Z278" s="2" t="str">
        <f t="shared" si="8"/>
        <v>MEEP</v>
      </c>
      <c r="AA278" s="2">
        <f>IF(Z278="HERE",Y278,AA277+Graph!$G$1*1000)</f>
        <v>100140565.42857142</v>
      </c>
      <c r="AB278" s="2">
        <f t="shared" si="21"/>
        <v>800000</v>
      </c>
      <c r="AC278" s="2">
        <f t="shared" si="41"/>
        <v>38053079.714285761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50160000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214</v>
      </c>
      <c r="C279" s="7"/>
      <c r="D279" s="2" t="e">
        <f t="shared" si="12"/>
        <v>#N/A</v>
      </c>
      <c r="E279" s="2" t="e">
        <f t="shared" si="22"/>
        <v>#N/A</v>
      </c>
      <c r="F279" s="2">
        <v>1821923.5325827003</v>
      </c>
      <c r="G279" s="2">
        <f t="shared" si="26"/>
        <v>446135.85714285716</v>
      </c>
      <c r="H279" s="2">
        <f t="shared" si="42"/>
        <v>110773224.42857093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1366556.5714285774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1820216.6785362363</v>
      </c>
      <c r="Q279" s="2">
        <f t="shared" si="44"/>
        <v>450000</v>
      </c>
      <c r="R279" s="2">
        <f t="shared" si="43"/>
        <v>112139781</v>
      </c>
      <c r="S279" s="2">
        <f t="shared" si="17"/>
        <v>446135.85714285076</v>
      </c>
      <c r="T279" s="2">
        <f t="shared" si="18"/>
        <v>3864.1428571429569</v>
      </c>
      <c r="U279" s="2">
        <f t="shared" si="19"/>
        <v>450000</v>
      </c>
      <c r="V279" s="2">
        <f t="shared" si="33"/>
        <v>73297812.428571463</v>
      </c>
      <c r="W279" s="2">
        <f t="shared" si="20"/>
        <v>446135.85714285076</v>
      </c>
      <c r="X279" s="2">
        <f t="shared" si="6"/>
        <v>3864.1428571492434</v>
      </c>
      <c r="Y279" s="2">
        <f t="shared" si="40"/>
        <v>38841968.571428575</v>
      </c>
      <c r="Z279" s="2" t="str">
        <f t="shared" si="8"/>
        <v>MEEP</v>
      </c>
      <c r="AA279" s="2">
        <f>IF(Z279="HERE",Y279,AA278+Graph!$G$1*1000)</f>
        <v>100940565.42857142</v>
      </c>
      <c r="AB279" s="2">
        <f t="shared" si="21"/>
        <v>800000</v>
      </c>
      <c r="AC279" s="2">
        <f t="shared" si="41"/>
        <v>38053079.714285761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215</v>
      </c>
      <c r="C280" s="7"/>
      <c r="D280" s="2" t="e">
        <f t="shared" si="12"/>
        <v>#N/A</v>
      </c>
      <c r="E280" s="2" t="e">
        <f t="shared" si="22"/>
        <v>#N/A</v>
      </c>
      <c r="F280" s="2">
        <v>1828245.1864180565</v>
      </c>
      <c r="G280" s="2">
        <f t="shared" si="26"/>
        <v>446135.85714285716</v>
      </c>
      <c r="H280" s="2">
        <f t="shared" si="42"/>
        <v>111219360.28571378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1370420.7142857204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1826516.3287121654</v>
      </c>
      <c r="Q280" s="2">
        <f t="shared" si="44"/>
        <v>450000</v>
      </c>
      <c r="R280" s="2">
        <f t="shared" si="43"/>
        <v>112589781</v>
      </c>
      <c r="S280" s="2">
        <f t="shared" si="17"/>
        <v>446135.85714285076</v>
      </c>
      <c r="T280" s="2">
        <f t="shared" si="18"/>
        <v>3864.1428571429569</v>
      </c>
      <c r="U280" s="2">
        <f t="shared" si="19"/>
        <v>450000</v>
      </c>
      <c r="V280" s="2">
        <f t="shared" si="33"/>
        <v>73743948.285714313</v>
      </c>
      <c r="W280" s="2">
        <f t="shared" si="20"/>
        <v>446135.85714285076</v>
      </c>
      <c r="X280" s="2">
        <f t="shared" si="6"/>
        <v>3864.1428571492434</v>
      </c>
      <c r="Y280" s="2">
        <f t="shared" si="40"/>
        <v>38845832.714285724</v>
      </c>
      <c r="Z280" s="2" t="str">
        <f t="shared" si="8"/>
        <v>MEEP</v>
      </c>
      <c r="AA280" s="2">
        <f>IF(Z280="HERE",Y280,AA279+Graph!$G$1*1000)</f>
        <v>101740565.42857142</v>
      </c>
      <c r="AB280" s="2">
        <f t="shared" si="21"/>
        <v>800000</v>
      </c>
      <c r="AC280" s="2">
        <f t="shared" si="41"/>
        <v>38053079.714285761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216</v>
      </c>
      <c r="C281" s="7"/>
      <c r="D281" s="2" t="e">
        <f t="shared" si="12"/>
        <v>#N/A</v>
      </c>
      <c r="E281" s="2" t="e">
        <f t="shared" si="22"/>
        <v>#N/A</v>
      </c>
      <c r="F281" s="2">
        <v>1834566.8402534127</v>
      </c>
      <c r="G281" s="2">
        <f t="shared" si="26"/>
        <v>446135.85714285716</v>
      </c>
      <c r="H281" s="2">
        <f t="shared" si="42"/>
        <v>111665496.14285663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1374284.8571428633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1832815.9788880944</v>
      </c>
      <c r="Q281" s="2">
        <f t="shared" si="44"/>
        <v>450000</v>
      </c>
      <c r="R281" s="2">
        <f t="shared" si="43"/>
        <v>113039781</v>
      </c>
      <c r="S281" s="2">
        <f t="shared" si="17"/>
        <v>446135.85714285076</v>
      </c>
      <c r="T281" s="2">
        <f t="shared" si="18"/>
        <v>3864.1428571429569</v>
      </c>
      <c r="U281" s="2">
        <f t="shared" si="19"/>
        <v>450000</v>
      </c>
      <c r="V281" s="2">
        <f t="shared" si="33"/>
        <v>74190084.142857164</v>
      </c>
      <c r="W281" s="2">
        <f t="shared" si="20"/>
        <v>446135.85714285076</v>
      </c>
      <c r="X281" s="2">
        <f t="shared" si="6"/>
        <v>3864.1428571492434</v>
      </c>
      <c r="Y281" s="2">
        <f t="shared" si="40"/>
        <v>38849696.857142873</v>
      </c>
      <c r="Z281" s="2" t="str">
        <f t="shared" si="8"/>
        <v>MEEP</v>
      </c>
      <c r="AA281" s="2">
        <f>IF(Z281="HERE",Y281,AA280+Graph!$G$1*1000)</f>
        <v>102540565.42857142</v>
      </c>
      <c r="AB281" s="2">
        <f t="shared" si="21"/>
        <v>800000</v>
      </c>
      <c r="AC281" s="2">
        <f t="shared" si="41"/>
        <v>38053079.714285761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217</v>
      </c>
      <c r="C282" s="7"/>
      <c r="D282" s="2" t="e">
        <f t="shared" si="12"/>
        <v>#N/A</v>
      </c>
      <c r="E282" s="2" t="e">
        <f t="shared" si="22"/>
        <v>#N/A</v>
      </c>
      <c r="F282" s="2">
        <v>1840888.4940887094</v>
      </c>
      <c r="G282" s="2">
        <f t="shared" si="26"/>
        <v>446135.85714285716</v>
      </c>
      <c r="H282" s="2">
        <f t="shared" si="42"/>
        <v>112111631.99999948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1378149.0000000063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1839115.6290640235</v>
      </c>
      <c r="Q282" s="2">
        <f t="shared" si="44"/>
        <v>450000</v>
      </c>
      <c r="R282" s="2">
        <f t="shared" si="43"/>
        <v>113489781</v>
      </c>
      <c r="S282" s="2">
        <f t="shared" si="17"/>
        <v>446135.85714285076</v>
      </c>
      <c r="T282" s="2">
        <f t="shared" si="18"/>
        <v>3864.1428571429569</v>
      </c>
      <c r="U282" s="2">
        <f t="shared" si="19"/>
        <v>450000</v>
      </c>
      <c r="V282" s="2">
        <f t="shared" si="33"/>
        <v>74636220.000000015</v>
      </c>
      <c r="W282" s="2">
        <f t="shared" si="20"/>
        <v>446135.85714285076</v>
      </c>
      <c r="X282" s="2">
        <f t="shared" si="6"/>
        <v>3864.1428571492434</v>
      </c>
      <c r="Y282" s="2">
        <f t="shared" si="40"/>
        <v>38853561.000000022</v>
      </c>
      <c r="Z282" s="2" t="str">
        <f t="shared" si="8"/>
        <v>MEEP</v>
      </c>
      <c r="AA282" s="2">
        <f>IF(Z282="HERE",Y282,AA281+Graph!$G$1*1000)</f>
        <v>103340565.42857142</v>
      </c>
      <c r="AB282" s="2">
        <f t="shared" si="21"/>
        <v>800000</v>
      </c>
      <c r="AC282" s="2">
        <f t="shared" si="41"/>
        <v>38053079.714285761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218</v>
      </c>
      <c r="C283" s="7"/>
      <c r="D283" s="2" t="e">
        <f t="shared" si="12"/>
        <v>#N/A</v>
      </c>
      <c r="E283" s="2" t="e">
        <f t="shared" si="22"/>
        <v>#N/A</v>
      </c>
      <c r="F283" s="2">
        <v>1847210.1479240656</v>
      </c>
      <c r="G283" s="2">
        <f t="shared" si="26"/>
        <v>446135.85714285716</v>
      </c>
      <c r="H283" s="2">
        <f t="shared" si="42"/>
        <v>112557767.85714233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1382013.1428571492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1845415.2792399526</v>
      </c>
      <c r="Q283" s="2">
        <f t="shared" si="44"/>
        <v>450000</v>
      </c>
      <c r="R283" s="2">
        <f t="shared" si="43"/>
        <v>113939781</v>
      </c>
      <c r="S283" s="2">
        <f t="shared" si="17"/>
        <v>446135.85714285076</v>
      </c>
      <c r="T283" s="2">
        <f t="shared" si="18"/>
        <v>3864.1428571429569</v>
      </c>
      <c r="U283" s="2">
        <f t="shared" si="19"/>
        <v>450000</v>
      </c>
      <c r="V283" s="2">
        <f t="shared" si="33"/>
        <v>75082355.857142866</v>
      </c>
      <c r="W283" s="2">
        <f t="shared" si="20"/>
        <v>446135.85714285076</v>
      </c>
      <c r="X283" s="2">
        <f t="shared" si="6"/>
        <v>3864.1428571492434</v>
      </c>
      <c r="Y283" s="2">
        <f t="shared" si="40"/>
        <v>38857425.142857172</v>
      </c>
      <c r="Z283" s="2" t="str">
        <f t="shared" si="8"/>
        <v>MEEP</v>
      </c>
      <c r="AA283" s="2">
        <f>IF(Z283="HERE",Y283,AA282+Graph!$G$1*1000)</f>
        <v>104140565.42857142</v>
      </c>
      <c r="AB283" s="2">
        <f t="shared" si="21"/>
        <v>800000</v>
      </c>
      <c r="AC283" s="2">
        <f t="shared" si="41"/>
        <v>38053079.714285761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219</v>
      </c>
      <c r="C284" s="7"/>
      <c r="D284" s="2" t="e">
        <f t="shared" si="12"/>
        <v>#N/A</v>
      </c>
      <c r="E284" s="2" t="e">
        <f t="shared" si="22"/>
        <v>#N/A</v>
      </c>
      <c r="F284" s="2">
        <v>1853531.8017593622</v>
      </c>
      <c r="G284" s="2">
        <f t="shared" si="26"/>
        <v>446135.85714285716</v>
      </c>
      <c r="H284" s="2">
        <f t="shared" si="42"/>
        <v>113003903.71428518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1385877.2857142922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1851714.9294158816</v>
      </c>
      <c r="Q284" s="2">
        <f t="shared" si="44"/>
        <v>450000</v>
      </c>
      <c r="R284" s="2">
        <f t="shared" si="43"/>
        <v>114389781</v>
      </c>
      <c r="S284" s="2">
        <f t="shared" si="17"/>
        <v>446135.85714285076</v>
      </c>
      <c r="T284" s="2">
        <f t="shared" si="18"/>
        <v>3864.1428571429569</v>
      </c>
      <c r="U284" s="2">
        <f t="shared" si="19"/>
        <v>450000</v>
      </c>
      <c r="V284" s="2">
        <f t="shared" si="33"/>
        <v>75528491.714285716</v>
      </c>
      <c r="W284" s="2">
        <f t="shared" si="20"/>
        <v>446135.85714285076</v>
      </c>
      <c r="X284" s="2">
        <f t="shared" si="6"/>
        <v>3864.1428571492434</v>
      </c>
      <c r="Y284" s="2">
        <f t="shared" si="40"/>
        <v>38861289.285714321</v>
      </c>
      <c r="Z284" s="2" t="str">
        <f t="shared" si="8"/>
        <v>MEEP</v>
      </c>
      <c r="AA284" s="2">
        <f>IF(Z284="HERE",Y284,AA283+Graph!$G$1*1000)</f>
        <v>104940565.42857142</v>
      </c>
      <c r="AB284" s="2">
        <f t="shared" si="21"/>
        <v>800000</v>
      </c>
      <c r="AC284" s="2">
        <f t="shared" si="41"/>
        <v>38053079.714285761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220</v>
      </c>
      <c r="C285" s="7"/>
      <c r="D285" s="2" t="e">
        <f t="shared" si="12"/>
        <v>#N/A</v>
      </c>
      <c r="E285" s="2" t="e">
        <f t="shared" si="22"/>
        <v>#N/A</v>
      </c>
      <c r="F285" s="2">
        <v>1859853.4555947185</v>
      </c>
      <c r="G285" s="2">
        <f t="shared" si="26"/>
        <v>446135.85714285716</v>
      </c>
      <c r="H285" s="2">
        <f t="shared" si="42"/>
        <v>113450039.57142803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1389741.4285714352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1858014.5795918107</v>
      </c>
      <c r="Q285" s="2">
        <f t="shared" si="44"/>
        <v>450000</v>
      </c>
      <c r="R285" s="2">
        <f t="shared" si="43"/>
        <v>114839781</v>
      </c>
      <c r="S285" s="2">
        <f t="shared" si="17"/>
        <v>446135.85714285076</v>
      </c>
      <c r="T285" s="2">
        <f t="shared" si="18"/>
        <v>3864.1428571429569</v>
      </c>
      <c r="U285" s="2">
        <f t="shared" si="19"/>
        <v>450000</v>
      </c>
      <c r="V285" s="2">
        <f t="shared" si="33"/>
        <v>75974627.571428567</v>
      </c>
      <c r="W285" s="2">
        <f t="shared" si="20"/>
        <v>446135.85714285076</v>
      </c>
      <c r="X285" s="2">
        <f t="shared" si="6"/>
        <v>3864.1428571492434</v>
      </c>
      <c r="Y285" s="2">
        <f t="shared" si="40"/>
        <v>38865153.42857147</v>
      </c>
      <c r="Z285" s="2" t="str">
        <f t="shared" si="8"/>
        <v>MEEP</v>
      </c>
      <c r="AA285" s="2">
        <f>IF(Z285="HERE",Y285,AA284+Graph!$G$1*1000)</f>
        <v>105740565.42857142</v>
      </c>
      <c r="AB285" s="2">
        <f t="shared" si="21"/>
        <v>800000</v>
      </c>
      <c r="AC285" s="2">
        <f t="shared" si="41"/>
        <v>38053079.714285761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221</v>
      </c>
      <c r="C286" s="7"/>
      <c r="D286" s="2" t="e">
        <f t="shared" si="12"/>
        <v>#N/A</v>
      </c>
      <c r="E286" s="2" t="e">
        <f t="shared" si="22"/>
        <v>#N/A</v>
      </c>
      <c r="F286" s="2">
        <v>1866175.1094300151</v>
      </c>
      <c r="G286" s="2">
        <f t="shared" si="26"/>
        <v>446135.85714285716</v>
      </c>
      <c r="H286" s="2">
        <f t="shared" si="42"/>
        <v>113896175.42857088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1393605.5714285781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1864314.2297677398</v>
      </c>
      <c r="Q286" s="2">
        <f t="shared" si="44"/>
        <v>450000</v>
      </c>
      <c r="R286" s="2">
        <f t="shared" si="43"/>
        <v>115289781</v>
      </c>
      <c r="S286" s="2">
        <f t="shared" si="17"/>
        <v>446135.85714285076</v>
      </c>
      <c r="T286" s="2">
        <f t="shared" si="18"/>
        <v>3864.1428571429569</v>
      </c>
      <c r="U286" s="2">
        <f t="shared" si="19"/>
        <v>450000</v>
      </c>
      <c r="V286" s="2">
        <f t="shared" si="33"/>
        <v>76420763.428571418</v>
      </c>
      <c r="W286" s="2">
        <f t="shared" si="20"/>
        <v>446135.85714285076</v>
      </c>
      <c r="X286" s="2">
        <f t="shared" ref="X286:X385" si="47">SUM(U286-W286)</f>
        <v>3864.1428571492434</v>
      </c>
      <c r="Y286" s="2">
        <f t="shared" si="40"/>
        <v>38869017.571428619</v>
      </c>
      <c r="Z286" s="2" t="str">
        <f t="shared" ref="Z286:Z385" si="48">IF(V286&lt;Y286,"HERE","MEEP")</f>
        <v>MEEP</v>
      </c>
      <c r="AA286" s="2">
        <f>IF(Z286="HERE",Y286,AA285+Graph!$G$1*1000)</f>
        <v>106540565.42857142</v>
      </c>
      <c r="AB286" s="2">
        <f t="shared" si="21"/>
        <v>800000</v>
      </c>
      <c r="AC286" s="2">
        <f t="shared" si="41"/>
        <v>38053079.714285761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222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1872496.7632653713</v>
      </c>
      <c r="G287" s="2">
        <f t="shared" si="26"/>
        <v>446135.85714285716</v>
      </c>
      <c r="H287" s="2">
        <f t="shared" si="42"/>
        <v>114342311.28571373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1397469.7142857211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1870613.8799436688</v>
      </c>
      <c r="Q287" s="2">
        <f t="shared" si="44"/>
        <v>450000</v>
      </c>
      <c r="R287" s="2">
        <f t="shared" si="43"/>
        <v>115739781</v>
      </c>
      <c r="S287" s="2">
        <f t="shared" ref="S287:S385" si="54">SUM(H287-H286)</f>
        <v>446135.85714285076</v>
      </c>
      <c r="T287" s="2">
        <f t="shared" ref="T287:T385" si="55">SUM(L287-L286)</f>
        <v>3864.1428571429569</v>
      </c>
      <c r="U287" s="2">
        <f t="shared" ref="U287:U385" si="56">SUM(R287-R286)</f>
        <v>450000</v>
      </c>
      <c r="V287" s="2">
        <f t="shared" si="33"/>
        <v>76866899.285714269</v>
      </c>
      <c r="W287" s="2">
        <f t="shared" ref="W287:W385" si="57">SUM(V287-V286)</f>
        <v>446135.85714285076</v>
      </c>
      <c r="X287" s="2">
        <f t="shared" si="47"/>
        <v>3864.1428571492434</v>
      </c>
      <c r="Y287" s="2">
        <f t="shared" ref="Y287:Y350" si="58">IF(COUNT($C288)=0,IF(COUNT($C287)=1,C287,SUM(Y286+X287)),C287)</f>
        <v>38872881.714285769</v>
      </c>
      <c r="Z287" s="2" t="str">
        <f t="shared" si="48"/>
        <v>MEEP</v>
      </c>
      <c r="AA287" s="2">
        <f>IF(Z287="HERE",Y287,AA286+Graph!$G$1*1000)</f>
        <v>107340565.42857142</v>
      </c>
      <c r="AB287" s="2">
        <f t="shared" ref="AB287:AB385" si="59">SUM(AA287-AA286)</f>
        <v>800000</v>
      </c>
      <c r="AC287" s="2">
        <f t="shared" ref="AC287:AC350" si="60">IF(Z288="HERE",V287,AC286)</f>
        <v>38053079.714285761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223</v>
      </c>
      <c r="C288" s="7"/>
      <c r="D288" s="2" t="e">
        <f t="shared" si="51"/>
        <v>#N/A</v>
      </c>
      <c r="E288" s="2" t="e">
        <f t="shared" si="22"/>
        <v>#N/A</v>
      </c>
      <c r="F288" s="2">
        <v>1878818.417100668</v>
      </c>
      <c r="G288" s="2">
        <f t="shared" si="26"/>
        <v>446135.85714285716</v>
      </c>
      <c r="H288" s="2">
        <f t="shared" ref="H288:H351" si="61">IF(COUNT($C289)=0,IF(COUNT($C288)=1,C288,SUM(H287+G288)),C288)</f>
        <v>114788447.14285658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1401333.857142864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1876913.5301195979</v>
      </c>
      <c r="Q288" s="2">
        <f t="shared" si="44"/>
        <v>450000</v>
      </c>
      <c r="R288" s="2">
        <f t="shared" ref="R288:R351" si="62">IF(COUNT($C289)=0,IF(COUNT($C288)=1,M288,SUM(R287+Q288)),M288)</f>
        <v>116189781</v>
      </c>
      <c r="S288" s="2">
        <f t="shared" si="54"/>
        <v>446135.85714285076</v>
      </c>
      <c r="T288" s="2">
        <f t="shared" si="55"/>
        <v>3864.1428571429569</v>
      </c>
      <c r="U288" s="2">
        <f t="shared" si="56"/>
        <v>450000</v>
      </c>
      <c r="V288" s="2">
        <f t="shared" si="33"/>
        <v>77313035.142857119</v>
      </c>
      <c r="W288" s="2">
        <f t="shared" si="57"/>
        <v>446135.85714285076</v>
      </c>
      <c r="X288" s="2">
        <f t="shared" si="47"/>
        <v>3864.1428571492434</v>
      </c>
      <c r="Y288" s="2">
        <f t="shared" si="58"/>
        <v>38876745.857142918</v>
      </c>
      <c r="Z288" s="2" t="str">
        <f t="shared" si="48"/>
        <v>MEEP</v>
      </c>
      <c r="AA288" s="2">
        <f>IF(Z288="HERE",Y288,AA287+Graph!$G$1*1000)</f>
        <v>108140565.42857142</v>
      </c>
      <c r="AB288" s="2">
        <f t="shared" si="59"/>
        <v>800000</v>
      </c>
      <c r="AC288" s="2">
        <f t="shared" si="60"/>
        <v>38053079.714285761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224</v>
      </c>
      <c r="C289" s="7"/>
      <c r="D289" s="2" t="e">
        <f t="shared" si="51"/>
        <v>#N/A</v>
      </c>
      <c r="E289" s="2" t="e">
        <f t="shared" si="22"/>
        <v>#N/A</v>
      </c>
      <c r="F289" s="2">
        <v>1885140.0709360242</v>
      </c>
      <c r="G289" s="2">
        <f t="shared" si="26"/>
        <v>446135.85714285716</v>
      </c>
      <c r="H289" s="2">
        <f t="shared" si="61"/>
        <v>115234582.99999943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1405198.000000007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1883213.180295527</v>
      </c>
      <c r="Q289" s="2">
        <f t="shared" si="44"/>
        <v>450000</v>
      </c>
      <c r="R289" s="2">
        <f t="shared" si="62"/>
        <v>116639781</v>
      </c>
      <c r="S289" s="2">
        <f t="shared" si="54"/>
        <v>446135.85714285076</v>
      </c>
      <c r="T289" s="2">
        <f t="shared" si="55"/>
        <v>3864.1428571429569</v>
      </c>
      <c r="U289" s="2">
        <f t="shared" si="56"/>
        <v>450000</v>
      </c>
      <c r="V289" s="2">
        <f t="shared" si="33"/>
        <v>77759170.99999997</v>
      </c>
      <c r="W289" s="2">
        <f t="shared" si="57"/>
        <v>446135.85714285076</v>
      </c>
      <c r="X289" s="2">
        <f t="shared" si="47"/>
        <v>3864.1428571492434</v>
      </c>
      <c r="Y289" s="2">
        <f t="shared" si="58"/>
        <v>38880610.000000067</v>
      </c>
      <c r="Z289" s="2" t="str">
        <f t="shared" si="48"/>
        <v>MEEP</v>
      </c>
      <c r="AA289" s="2">
        <f>IF(Z289="HERE",Y289,AA288+Graph!$G$1*1000)</f>
        <v>108940565.42857142</v>
      </c>
      <c r="AB289" s="2">
        <f t="shared" si="59"/>
        <v>800000</v>
      </c>
      <c r="AC289" s="2">
        <f t="shared" si="60"/>
        <v>38053079.714285761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225</v>
      </c>
      <c r="C290" s="7"/>
      <c r="D290" s="2" t="e">
        <f t="shared" si="51"/>
        <v>#N/A</v>
      </c>
      <c r="E290" s="2" t="e">
        <f t="shared" si="22"/>
        <v>#N/A</v>
      </c>
      <c r="F290" s="2">
        <v>1891461.7247713208</v>
      </c>
      <c r="G290" s="2">
        <f t="shared" si="26"/>
        <v>446135.85714285716</v>
      </c>
      <c r="H290" s="2">
        <f t="shared" si="61"/>
        <v>115680718.85714228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1409062.1428571499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1889512.8304714561</v>
      </c>
      <c r="Q290" s="2">
        <f t="shared" si="44"/>
        <v>450000</v>
      </c>
      <c r="R290" s="2">
        <f t="shared" si="62"/>
        <v>117089781</v>
      </c>
      <c r="S290" s="2">
        <f t="shared" si="54"/>
        <v>446135.85714285076</v>
      </c>
      <c r="T290" s="2">
        <f t="shared" si="55"/>
        <v>3864.1428571429569</v>
      </c>
      <c r="U290" s="2">
        <f t="shared" si="56"/>
        <v>450000</v>
      </c>
      <c r="V290" s="2">
        <f t="shared" si="33"/>
        <v>78205306.857142821</v>
      </c>
      <c r="W290" s="2">
        <f t="shared" si="57"/>
        <v>446135.85714285076</v>
      </c>
      <c r="X290" s="2">
        <f t="shared" si="47"/>
        <v>3864.1428571492434</v>
      </c>
      <c r="Y290" s="2">
        <f t="shared" si="58"/>
        <v>38884474.142857216</v>
      </c>
      <c r="Z290" s="2" t="str">
        <f t="shared" si="48"/>
        <v>MEEP</v>
      </c>
      <c r="AA290" s="2">
        <f>IF(Z290="HERE",Y290,AA289+Graph!$G$1*1000)</f>
        <v>109740565.42857142</v>
      </c>
      <c r="AB290" s="2">
        <f t="shared" si="59"/>
        <v>800000</v>
      </c>
      <c r="AC290" s="2">
        <f t="shared" si="60"/>
        <v>38053079.714285761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226</v>
      </c>
      <c r="C291" s="7"/>
      <c r="D291" s="2" t="e">
        <f t="shared" si="51"/>
        <v>#N/A</v>
      </c>
      <c r="E291" s="2" t="e">
        <f t="shared" si="22"/>
        <v>#N/A</v>
      </c>
      <c r="F291" s="2">
        <v>1897783.3786066771</v>
      </c>
      <c r="G291" s="2">
        <f t="shared" si="26"/>
        <v>446135.85714285716</v>
      </c>
      <c r="H291" s="2">
        <f t="shared" si="61"/>
        <v>116126854.71428514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1412926.2857142929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1895812.4806473851</v>
      </c>
      <c r="Q291" s="2">
        <f t="shared" si="44"/>
        <v>450000</v>
      </c>
      <c r="R291" s="2">
        <f t="shared" si="62"/>
        <v>117539781</v>
      </c>
      <c r="S291" s="2">
        <f t="shared" si="54"/>
        <v>446135.85714285076</v>
      </c>
      <c r="T291" s="2">
        <f t="shared" si="55"/>
        <v>3864.1428571429569</v>
      </c>
      <c r="U291" s="2">
        <f t="shared" si="56"/>
        <v>450000</v>
      </c>
      <c r="V291" s="2">
        <f t="shared" si="33"/>
        <v>78651442.714285672</v>
      </c>
      <c r="W291" s="2">
        <f t="shared" si="57"/>
        <v>446135.85714285076</v>
      </c>
      <c r="X291" s="2">
        <f t="shared" si="47"/>
        <v>3864.1428571492434</v>
      </c>
      <c r="Y291" s="2">
        <f t="shared" si="58"/>
        <v>38888338.285714366</v>
      </c>
      <c r="Z291" s="2" t="str">
        <f t="shared" si="48"/>
        <v>MEEP</v>
      </c>
      <c r="AA291" s="2">
        <f>IF(Z291="HERE",Y291,AA290+Graph!$G$1*1000)</f>
        <v>110540565.42857142</v>
      </c>
      <c r="AB291" s="2">
        <f t="shared" si="59"/>
        <v>800000</v>
      </c>
      <c r="AC291" s="2">
        <f t="shared" si="60"/>
        <v>38053079.714285761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227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1904105.0324419737</v>
      </c>
      <c r="G292" s="2">
        <f t="shared" ref="G292:G385" si="64">IF(F292&gt;$AK$31*1000,$AK$31*1000,F292)</f>
        <v>446135.85714285716</v>
      </c>
      <c r="H292" s="2">
        <f t="shared" si="61"/>
        <v>116572990.57142799</v>
      </c>
      <c r="I292" s="7"/>
      <c r="J292" s="2" t="e">
        <f t="shared" si="52"/>
        <v>#N/A</v>
      </c>
      <c r="K292" s="2" t="e">
        <f t="shared" ref="K292:K385" si="65">IF(COUNT($C292)=1,AVERAGE(J286:J292),#N/A)</f>
        <v>#N/A</v>
      </c>
      <c r="L292" s="2">
        <f t="array" ref="L292">IF(COUNT($C293)=0,IF(COUNT($C292)=1,I292,SUM(L291+LOOKUP(2,1/(ISNUMBER($K$1:$K$194)),$K$1:$K$194))),I292)</f>
        <v>1416790.4285714359</v>
      </c>
      <c r="M292" s="8" t="e">
        <f t="shared" si="28"/>
        <v>#N/A</v>
      </c>
      <c r="N292" s="2" t="e">
        <f t="shared" si="53"/>
        <v>#N/A</v>
      </c>
      <c r="O292" s="2" t="e">
        <f t="shared" ref="O292:O385" si="66">IF(COUNT($C292)=1,AVERAGE(N286:N292),#N/A)</f>
        <v>#N/A</v>
      </c>
      <c r="P292" s="2">
        <v>1902112.1308233142</v>
      </c>
      <c r="Q292" s="2">
        <f t="shared" si="44"/>
        <v>450000</v>
      </c>
      <c r="R292" s="2">
        <f t="shared" si="62"/>
        <v>117989781</v>
      </c>
      <c r="S292" s="2">
        <f t="shared" si="54"/>
        <v>446135.85714285076</v>
      </c>
      <c r="T292" s="2">
        <f t="shared" si="55"/>
        <v>3864.1428571429569</v>
      </c>
      <c r="U292" s="2">
        <f t="shared" si="56"/>
        <v>450000</v>
      </c>
      <c r="V292" s="2">
        <f t="shared" si="33"/>
        <v>79097578.571428522</v>
      </c>
      <c r="W292" s="2">
        <f t="shared" si="57"/>
        <v>446135.85714285076</v>
      </c>
      <c r="X292" s="2">
        <f t="shared" si="47"/>
        <v>3864.1428571492434</v>
      </c>
      <c r="Y292" s="2">
        <f t="shared" si="58"/>
        <v>38892202.428571515</v>
      </c>
      <c r="Z292" s="2" t="str">
        <f t="shared" si="48"/>
        <v>MEEP</v>
      </c>
      <c r="AA292" s="2">
        <f>IF(Z292="HERE",Y292,AA291+Graph!$G$1*1000)</f>
        <v>111340565.42857142</v>
      </c>
      <c r="AB292" s="2">
        <f t="shared" si="59"/>
        <v>800000</v>
      </c>
      <c r="AC292" s="2">
        <f t="shared" si="60"/>
        <v>38053079.714285761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228</v>
      </c>
      <c r="C293" s="7"/>
      <c r="D293" s="2" t="e">
        <f t="shared" si="51"/>
        <v>#N/A</v>
      </c>
      <c r="E293" s="2" t="e">
        <f t="shared" si="63"/>
        <v>#N/A</v>
      </c>
      <c r="F293" s="2">
        <v>1910426.6862773299</v>
      </c>
      <c r="G293" s="2">
        <f t="shared" si="64"/>
        <v>446135.85714285716</v>
      </c>
      <c r="H293" s="2">
        <f t="shared" si="61"/>
        <v>117019126.42857084</v>
      </c>
      <c r="I293" s="7"/>
      <c r="J293" s="2" t="e">
        <f t="shared" si="52"/>
        <v>#N/A</v>
      </c>
      <c r="K293" s="2" t="e">
        <f t="shared" si="65"/>
        <v>#N/A</v>
      </c>
      <c r="L293" s="2">
        <f t="array" ref="L293">IF(COUNT($C294)=0,IF(COUNT($C293)=1,I293,SUM(L292+LOOKUP(2,1/(ISNUMBER($K$1:$K$194)),$K$1:$K$194))),I293)</f>
        <v>1420654.5714285788</v>
      </c>
      <c r="M293" s="8" t="e">
        <f t="shared" si="28"/>
        <v>#N/A</v>
      </c>
      <c r="N293" s="2" t="e">
        <f t="shared" si="53"/>
        <v>#N/A</v>
      </c>
      <c r="O293" s="2" t="e">
        <f t="shared" si="66"/>
        <v>#N/A</v>
      </c>
      <c r="P293" s="2">
        <v>1908411.7809992433</v>
      </c>
      <c r="Q293" s="2">
        <f t="shared" si="44"/>
        <v>450000</v>
      </c>
      <c r="R293" s="2">
        <f t="shared" si="62"/>
        <v>118439781</v>
      </c>
      <c r="S293" s="2">
        <f t="shared" si="54"/>
        <v>446135.85714285076</v>
      </c>
      <c r="T293" s="2">
        <f t="shared" si="55"/>
        <v>3864.1428571429569</v>
      </c>
      <c r="U293" s="2">
        <f t="shared" si="56"/>
        <v>450000</v>
      </c>
      <c r="V293" s="2">
        <f t="shared" si="33"/>
        <v>79543714.428571373</v>
      </c>
      <c r="W293" s="2">
        <f t="shared" si="57"/>
        <v>446135.85714285076</v>
      </c>
      <c r="X293" s="2">
        <f t="shared" si="47"/>
        <v>3864.1428571492434</v>
      </c>
      <c r="Y293" s="2">
        <f t="shared" si="58"/>
        <v>38896066.571428664</v>
      </c>
      <c r="Z293" s="2" t="str">
        <f t="shared" si="48"/>
        <v>MEEP</v>
      </c>
      <c r="AA293" s="2">
        <f>IF(Z293="HERE",Y293,AA292+Graph!$G$1*1000)</f>
        <v>112140565.42857142</v>
      </c>
      <c r="AB293" s="2">
        <f t="shared" si="59"/>
        <v>800000</v>
      </c>
      <c r="AC293" s="2">
        <f t="shared" si="60"/>
        <v>38053079.714285761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229</v>
      </c>
      <c r="C294" s="7"/>
      <c r="D294" s="2" t="e">
        <f t="shared" si="51"/>
        <v>#N/A</v>
      </c>
      <c r="E294" s="2" t="e">
        <f t="shared" si="63"/>
        <v>#N/A</v>
      </c>
      <c r="F294" s="2">
        <v>1916748.3401126266</v>
      </c>
      <c r="G294" s="2">
        <f t="shared" si="64"/>
        <v>446135.85714285716</v>
      </c>
      <c r="H294" s="2">
        <f t="shared" si="61"/>
        <v>117465262.28571369</v>
      </c>
      <c r="I294" s="7"/>
      <c r="J294" s="2" t="e">
        <f t="shared" si="52"/>
        <v>#N/A</v>
      </c>
      <c r="K294" s="2" t="e">
        <f t="shared" si="65"/>
        <v>#N/A</v>
      </c>
      <c r="L294" s="2">
        <f t="array" ref="L294">IF(COUNT($C295)=0,IF(COUNT($C294)=1,I294,SUM(L293+LOOKUP(2,1/(ISNUMBER($K$1:$K$194)),$K$1:$K$194))),I294)</f>
        <v>1424518.7142857218</v>
      </c>
      <c r="M294" s="8" t="e">
        <f t="shared" si="28"/>
        <v>#N/A</v>
      </c>
      <c r="N294" s="2" t="e">
        <f t="shared" si="53"/>
        <v>#N/A</v>
      </c>
      <c r="O294" s="2" t="e">
        <f t="shared" si="66"/>
        <v>#N/A</v>
      </c>
      <c r="P294" s="2">
        <v>1914711.4311751723</v>
      </c>
      <c r="Q294" s="2">
        <f t="shared" ref="Q294:Q357" si="67">IF(P294&gt;450000,450000,P294)</f>
        <v>450000</v>
      </c>
      <c r="R294" s="2">
        <f t="shared" si="62"/>
        <v>118889781</v>
      </c>
      <c r="S294" s="2">
        <f t="shared" si="54"/>
        <v>446135.85714285076</v>
      </c>
      <c r="T294" s="2">
        <f t="shared" si="55"/>
        <v>3864.1428571429569</v>
      </c>
      <c r="U294" s="2">
        <f t="shared" si="56"/>
        <v>450000</v>
      </c>
      <c r="V294" s="2">
        <f t="shared" si="33"/>
        <v>79989850.285714224</v>
      </c>
      <c r="W294" s="2">
        <f t="shared" si="57"/>
        <v>446135.85714285076</v>
      </c>
      <c r="X294" s="2">
        <f t="shared" si="47"/>
        <v>3864.1428571492434</v>
      </c>
      <c r="Y294" s="2">
        <f t="shared" si="58"/>
        <v>38899930.714285813</v>
      </c>
      <c r="Z294" s="2" t="str">
        <f t="shared" si="48"/>
        <v>MEEP</v>
      </c>
      <c r="AA294" s="2">
        <f>IF(Z294="HERE",Y294,AA293+Graph!$G$1*1000)</f>
        <v>112940565.42857142</v>
      </c>
      <c r="AB294" s="2">
        <f t="shared" si="59"/>
        <v>800000</v>
      </c>
      <c r="AC294" s="2">
        <f t="shared" si="60"/>
        <v>38053079.714285761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230</v>
      </c>
      <c r="C295" s="7"/>
      <c r="D295" s="2" t="e">
        <f t="shared" si="51"/>
        <v>#N/A</v>
      </c>
      <c r="E295" s="2" t="e">
        <f t="shared" si="63"/>
        <v>#N/A</v>
      </c>
      <c r="F295" s="2">
        <v>1923069.9939479828</v>
      </c>
      <c r="G295" s="2">
        <f t="shared" si="64"/>
        <v>446135.85714285716</v>
      </c>
      <c r="H295" s="2">
        <f t="shared" si="61"/>
        <v>117911398.14285654</v>
      </c>
      <c r="I295" s="7"/>
      <c r="J295" s="2" t="e">
        <f t="shared" si="52"/>
        <v>#N/A</v>
      </c>
      <c r="K295" s="2" t="e">
        <f t="shared" si="65"/>
        <v>#N/A</v>
      </c>
      <c r="L295" s="2">
        <f t="array" ref="L295">IF(COUNT($C296)=0,IF(COUNT($C295)=1,I295,SUM(L294+LOOKUP(2,1/(ISNUMBER($K$1:$K$194)),$K$1:$K$194))),I295)</f>
        <v>1428382.8571428647</v>
      </c>
      <c r="M295" s="8" t="e">
        <f t="shared" si="28"/>
        <v>#N/A</v>
      </c>
      <c r="N295" s="2" t="e">
        <f t="shared" si="53"/>
        <v>#N/A</v>
      </c>
      <c r="O295" s="2" t="e">
        <f t="shared" si="66"/>
        <v>#N/A</v>
      </c>
      <c r="P295" s="2">
        <v>1921011.081351161</v>
      </c>
      <c r="Q295" s="2">
        <f t="shared" si="67"/>
        <v>450000</v>
      </c>
      <c r="R295" s="2">
        <f t="shared" si="62"/>
        <v>119339781</v>
      </c>
      <c r="S295" s="2">
        <f t="shared" si="54"/>
        <v>446135.85714285076</v>
      </c>
      <c r="T295" s="2">
        <f t="shared" si="55"/>
        <v>3864.1428571429569</v>
      </c>
      <c r="U295" s="2">
        <f t="shared" si="56"/>
        <v>450000</v>
      </c>
      <c r="V295" s="2">
        <f t="shared" si="33"/>
        <v>80435986.142857075</v>
      </c>
      <c r="W295" s="2">
        <f t="shared" si="57"/>
        <v>446135.85714285076</v>
      </c>
      <c r="X295" s="2">
        <f t="shared" si="47"/>
        <v>3864.1428571492434</v>
      </c>
      <c r="Y295" s="2">
        <f t="shared" si="58"/>
        <v>38903794.857142963</v>
      </c>
      <c r="Z295" s="2" t="str">
        <f t="shared" si="48"/>
        <v>MEEP</v>
      </c>
      <c r="AA295" s="2">
        <f>IF(Z295="HERE",Y295,AA294+Graph!$G$1*1000)</f>
        <v>113740565.42857142</v>
      </c>
      <c r="AB295" s="2">
        <f t="shared" si="59"/>
        <v>800000</v>
      </c>
      <c r="AC295" s="2">
        <f t="shared" si="60"/>
        <v>38053079.714285761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231</v>
      </c>
      <c r="C296" s="7"/>
      <c r="D296" s="2" t="e">
        <f t="shared" si="51"/>
        <v>#N/A</v>
      </c>
      <c r="E296" s="2" t="e">
        <f t="shared" si="63"/>
        <v>#N/A</v>
      </c>
      <c r="F296" s="2">
        <v>1929391.6477832794</v>
      </c>
      <c r="G296" s="2">
        <f t="shared" si="64"/>
        <v>446135.85714285716</v>
      </c>
      <c r="H296" s="2">
        <f t="shared" si="61"/>
        <v>118357533.99999939</v>
      </c>
      <c r="I296" s="7"/>
      <c r="J296" s="2" t="e">
        <f t="shared" si="52"/>
        <v>#N/A</v>
      </c>
      <c r="K296" s="2" t="e">
        <f t="shared" si="65"/>
        <v>#N/A</v>
      </c>
      <c r="L296" s="2">
        <f t="array" ref="L296">IF(COUNT($C297)=0,IF(COUNT($C296)=1,I296,SUM(L295+LOOKUP(2,1/(ISNUMBER($K$1:$K$194)),$K$1:$K$194))),I296)</f>
        <v>1432247.0000000077</v>
      </c>
      <c r="M296" s="8" t="e">
        <f t="shared" si="28"/>
        <v>#N/A</v>
      </c>
      <c r="N296" s="2" t="e">
        <f t="shared" si="53"/>
        <v>#N/A</v>
      </c>
      <c r="O296" s="2" t="e">
        <f t="shared" si="66"/>
        <v>#N/A</v>
      </c>
      <c r="P296" s="2">
        <v>1927310.7315270901</v>
      </c>
      <c r="Q296" s="2">
        <f t="shared" si="67"/>
        <v>450000</v>
      </c>
      <c r="R296" s="2">
        <f t="shared" si="62"/>
        <v>119789781</v>
      </c>
      <c r="S296" s="2">
        <f t="shared" si="54"/>
        <v>446135.85714285076</v>
      </c>
      <c r="T296" s="2">
        <f t="shared" si="55"/>
        <v>3864.1428571429569</v>
      </c>
      <c r="U296" s="2">
        <f t="shared" si="56"/>
        <v>450000</v>
      </c>
      <c r="V296" s="2">
        <f t="shared" si="33"/>
        <v>80882121.999999925</v>
      </c>
      <c r="W296" s="2">
        <f t="shared" si="57"/>
        <v>446135.85714285076</v>
      </c>
      <c r="X296" s="2">
        <f t="shared" si="47"/>
        <v>3864.1428571492434</v>
      </c>
      <c r="Y296" s="2">
        <f t="shared" si="58"/>
        <v>38907659.000000112</v>
      </c>
      <c r="Z296" s="2" t="str">
        <f t="shared" si="48"/>
        <v>MEEP</v>
      </c>
      <c r="AA296" s="2">
        <f>IF(Z296="HERE",Y296,AA295+Graph!$G$1*1000)</f>
        <v>114540565.42857142</v>
      </c>
      <c r="AB296" s="2">
        <f t="shared" si="59"/>
        <v>800000</v>
      </c>
      <c r="AC296" s="2">
        <f t="shared" si="60"/>
        <v>38053079.714285761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232</v>
      </c>
      <c r="C297" s="7"/>
      <c r="D297" s="2" t="e">
        <f t="shared" si="51"/>
        <v>#N/A</v>
      </c>
      <c r="E297" s="2" t="e">
        <f t="shared" si="63"/>
        <v>#N/A</v>
      </c>
      <c r="F297" s="2">
        <v>1935713.3016186357</v>
      </c>
      <c r="G297" s="2">
        <f t="shared" si="64"/>
        <v>446135.85714285716</v>
      </c>
      <c r="H297" s="2">
        <f t="shared" si="61"/>
        <v>118803669.85714224</v>
      </c>
      <c r="I297" s="7"/>
      <c r="J297" s="2" t="e">
        <f t="shared" si="52"/>
        <v>#N/A</v>
      </c>
      <c r="K297" s="2" t="e">
        <f t="shared" si="65"/>
        <v>#N/A</v>
      </c>
      <c r="L297" s="2">
        <f t="array" ref="L297">IF(COUNT($C298)=0,IF(COUNT($C297)=1,I297,SUM(L296+LOOKUP(2,1/(ISNUMBER($K$1:$K$194)),$K$1:$K$194))),I297)</f>
        <v>1436111.1428571506</v>
      </c>
      <c r="M297" s="8" t="e">
        <f t="shared" si="28"/>
        <v>#N/A</v>
      </c>
      <c r="N297" s="2" t="e">
        <f t="shared" si="53"/>
        <v>#N/A</v>
      </c>
      <c r="O297" s="2" t="e">
        <f t="shared" si="66"/>
        <v>#N/A</v>
      </c>
      <c r="P297" s="2">
        <v>1933610.3817030191</v>
      </c>
      <c r="Q297" s="2">
        <f t="shared" si="67"/>
        <v>450000</v>
      </c>
      <c r="R297" s="2">
        <f t="shared" si="62"/>
        <v>120239781</v>
      </c>
      <c r="S297" s="2">
        <f t="shared" si="54"/>
        <v>446135.85714285076</v>
      </c>
      <c r="T297" s="2">
        <f t="shared" si="55"/>
        <v>3864.1428571429569</v>
      </c>
      <c r="U297" s="2">
        <f t="shared" si="56"/>
        <v>450000</v>
      </c>
      <c r="V297" s="2">
        <f t="shared" si="33"/>
        <v>81328257.857142776</v>
      </c>
      <c r="W297" s="2">
        <f t="shared" si="57"/>
        <v>446135.85714285076</v>
      </c>
      <c r="X297" s="2">
        <f t="shared" si="47"/>
        <v>3864.1428571492434</v>
      </c>
      <c r="Y297" s="2">
        <f t="shared" si="58"/>
        <v>38911523.142857261</v>
      </c>
      <c r="Z297" s="2" t="str">
        <f t="shared" si="48"/>
        <v>MEEP</v>
      </c>
      <c r="AA297" s="2">
        <f>IF(Z297="HERE",Y297,AA296+Graph!$G$1*1000)</f>
        <v>115340565.42857142</v>
      </c>
      <c r="AB297" s="2">
        <f t="shared" si="59"/>
        <v>800000</v>
      </c>
      <c r="AC297" s="2">
        <f t="shared" si="60"/>
        <v>38053079.714285761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233</v>
      </c>
      <c r="C298" s="7"/>
      <c r="D298" s="2" t="e">
        <f t="shared" si="51"/>
        <v>#N/A</v>
      </c>
      <c r="E298" s="2" t="e">
        <f t="shared" si="63"/>
        <v>#N/A</v>
      </c>
      <c r="F298" s="2">
        <v>1942034.9554539323</v>
      </c>
      <c r="G298" s="2">
        <f t="shared" si="64"/>
        <v>446135.85714285716</v>
      </c>
      <c r="H298" s="2">
        <f t="shared" si="61"/>
        <v>119249805.71428509</v>
      </c>
      <c r="I298" s="7"/>
      <c r="J298" s="2" t="e">
        <f t="shared" si="52"/>
        <v>#N/A</v>
      </c>
      <c r="K298" s="2" t="e">
        <f t="shared" si="65"/>
        <v>#N/A</v>
      </c>
      <c r="L298" s="2">
        <f t="array" ref="L298">IF(COUNT($C299)=0,IF(COUNT($C298)=1,I298,SUM(L297+LOOKUP(2,1/(ISNUMBER($K$1:$K$194)),$K$1:$K$194))),I298)</f>
        <v>1439975.2857142936</v>
      </c>
      <c r="M298" s="8" t="e">
        <f t="shared" si="28"/>
        <v>#N/A</v>
      </c>
      <c r="N298" s="2" t="e">
        <f t="shared" si="53"/>
        <v>#N/A</v>
      </c>
      <c r="O298" s="2" t="e">
        <f t="shared" si="66"/>
        <v>#N/A</v>
      </c>
      <c r="P298" s="2">
        <v>1939910.0318789482</v>
      </c>
      <c r="Q298" s="2">
        <f t="shared" si="67"/>
        <v>450000</v>
      </c>
      <c r="R298" s="2">
        <f t="shared" si="62"/>
        <v>120689781</v>
      </c>
      <c r="S298" s="2">
        <f t="shared" si="54"/>
        <v>446135.85714285076</v>
      </c>
      <c r="T298" s="2">
        <f t="shared" si="55"/>
        <v>3864.1428571429569</v>
      </c>
      <c r="U298" s="2">
        <f t="shared" si="56"/>
        <v>450000</v>
      </c>
      <c r="V298" s="2">
        <f t="shared" si="33"/>
        <v>81774393.714285627</v>
      </c>
      <c r="W298" s="2">
        <f t="shared" si="57"/>
        <v>446135.85714285076</v>
      </c>
      <c r="X298" s="2">
        <f t="shared" si="47"/>
        <v>3864.1428571492434</v>
      </c>
      <c r="Y298" s="2">
        <f t="shared" si="58"/>
        <v>38915387.28571441</v>
      </c>
      <c r="Z298" s="2" t="str">
        <f t="shared" si="48"/>
        <v>MEEP</v>
      </c>
      <c r="AA298" s="2">
        <f>IF(Z298="HERE",Y298,AA297+Graph!$G$1*1000)</f>
        <v>116140565.42857142</v>
      </c>
      <c r="AB298" s="2">
        <f t="shared" si="59"/>
        <v>800000</v>
      </c>
      <c r="AC298" s="2">
        <f t="shared" si="60"/>
        <v>38053079.714285761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234</v>
      </c>
      <c r="C299" s="7"/>
      <c r="D299" s="2" t="e">
        <f t="shared" si="51"/>
        <v>#N/A</v>
      </c>
      <c r="E299" s="2" t="e">
        <f t="shared" si="63"/>
        <v>#N/A</v>
      </c>
      <c r="F299" s="2">
        <v>1948356.6092892885</v>
      </c>
      <c r="G299" s="2">
        <f t="shared" si="64"/>
        <v>446135.85714285716</v>
      </c>
      <c r="H299" s="2">
        <f t="shared" si="61"/>
        <v>119695941.57142794</v>
      </c>
      <c r="I299" s="7"/>
      <c r="J299" s="2" t="e">
        <f t="shared" si="52"/>
        <v>#N/A</v>
      </c>
      <c r="K299" s="2" t="e">
        <f t="shared" si="65"/>
        <v>#N/A</v>
      </c>
      <c r="L299" s="2">
        <f t="array" ref="L299">IF(COUNT($C300)=0,IF(COUNT($C299)=1,I299,SUM(L298+LOOKUP(2,1/(ISNUMBER($K$1:$K$194)),$K$1:$K$194))),I299)</f>
        <v>1443839.4285714366</v>
      </c>
      <c r="M299" s="8" t="e">
        <f t="shared" si="28"/>
        <v>#N/A</v>
      </c>
      <c r="N299" s="2" t="e">
        <f t="shared" si="53"/>
        <v>#N/A</v>
      </c>
      <c r="O299" s="2" t="e">
        <f t="shared" si="66"/>
        <v>#N/A</v>
      </c>
      <c r="P299" s="2">
        <v>1946209.6820548773</v>
      </c>
      <c r="Q299" s="2">
        <f t="shared" si="67"/>
        <v>450000</v>
      </c>
      <c r="R299" s="2">
        <f t="shared" si="62"/>
        <v>121139781</v>
      </c>
      <c r="S299" s="2">
        <f t="shared" si="54"/>
        <v>446135.85714285076</v>
      </c>
      <c r="T299" s="2">
        <f t="shared" si="55"/>
        <v>3864.1428571429569</v>
      </c>
      <c r="U299" s="2">
        <f t="shared" si="56"/>
        <v>450000</v>
      </c>
      <c r="V299" s="2">
        <f t="shared" si="33"/>
        <v>82220529.571428478</v>
      </c>
      <c r="W299" s="2">
        <f t="shared" si="57"/>
        <v>446135.85714285076</v>
      </c>
      <c r="X299" s="2">
        <f t="shared" si="47"/>
        <v>3864.1428571492434</v>
      </c>
      <c r="Y299" s="2">
        <f t="shared" si="58"/>
        <v>38919251.428571559</v>
      </c>
      <c r="Z299" s="2" t="str">
        <f t="shared" si="48"/>
        <v>MEEP</v>
      </c>
      <c r="AA299" s="2">
        <f>IF(Z299="HERE",Y299,AA298+Graph!$G$1*1000)</f>
        <v>116940565.42857142</v>
      </c>
      <c r="AB299" s="2">
        <f t="shared" si="59"/>
        <v>800000</v>
      </c>
      <c r="AC299" s="2">
        <f t="shared" si="60"/>
        <v>38053079.714285761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235</v>
      </c>
      <c r="C300" s="7"/>
      <c r="D300" s="2" t="e">
        <f t="shared" si="51"/>
        <v>#N/A</v>
      </c>
      <c r="E300" s="2" t="e">
        <f t="shared" si="63"/>
        <v>#N/A</v>
      </c>
      <c r="F300" s="2">
        <v>1954678.2631245852</v>
      </c>
      <c r="G300" s="2">
        <f t="shared" si="64"/>
        <v>446135.85714285716</v>
      </c>
      <c r="H300" s="2">
        <f t="shared" si="61"/>
        <v>120142077.42857079</v>
      </c>
      <c r="I300" s="7"/>
      <c r="J300" s="2" t="e">
        <f t="shared" si="52"/>
        <v>#N/A</v>
      </c>
      <c r="K300" s="2" t="e">
        <f t="shared" si="65"/>
        <v>#N/A</v>
      </c>
      <c r="L300" s="2">
        <f t="array" ref="L300">IF(COUNT($C301)=0,IF(COUNT($C300)=1,I300,SUM(L299+LOOKUP(2,1/(ISNUMBER($K$1:$K$194)),$K$1:$K$194))),I300)</f>
        <v>1447703.5714285795</v>
      </c>
      <c r="M300" s="8" t="e">
        <f t="shared" si="28"/>
        <v>#N/A</v>
      </c>
      <c r="N300" s="2" t="e">
        <f t="shared" si="53"/>
        <v>#N/A</v>
      </c>
      <c r="O300" s="2" t="e">
        <f t="shared" si="66"/>
        <v>#N/A</v>
      </c>
      <c r="P300" s="2">
        <v>1952509.3322308064</v>
      </c>
      <c r="Q300" s="2">
        <f t="shared" si="67"/>
        <v>450000</v>
      </c>
      <c r="R300" s="2">
        <f t="shared" si="62"/>
        <v>121589781</v>
      </c>
      <c r="S300" s="2">
        <f t="shared" si="54"/>
        <v>446135.85714285076</v>
      </c>
      <c r="T300" s="2">
        <f t="shared" si="55"/>
        <v>3864.1428571429569</v>
      </c>
      <c r="U300" s="2">
        <f t="shared" si="56"/>
        <v>450000</v>
      </c>
      <c r="V300" s="2">
        <f t="shared" si="33"/>
        <v>82666665.428571329</v>
      </c>
      <c r="W300" s="2">
        <f t="shared" si="57"/>
        <v>446135.85714285076</v>
      </c>
      <c r="X300" s="2">
        <f t="shared" si="47"/>
        <v>3864.1428571492434</v>
      </c>
      <c r="Y300" s="2">
        <f t="shared" si="58"/>
        <v>38923115.571428709</v>
      </c>
      <c r="Z300" s="2" t="str">
        <f t="shared" si="48"/>
        <v>MEEP</v>
      </c>
      <c r="AA300" s="2">
        <f>IF(Z300="HERE",Y300,AA299+Graph!$G$1*1000)</f>
        <v>117740565.42857142</v>
      </c>
      <c r="AB300" s="2">
        <f t="shared" si="59"/>
        <v>800000</v>
      </c>
      <c r="AC300" s="2">
        <f t="shared" si="60"/>
        <v>38053079.714285761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236</v>
      </c>
      <c r="C301" s="7"/>
      <c r="D301" s="2" t="e">
        <f t="shared" si="51"/>
        <v>#N/A</v>
      </c>
      <c r="E301" s="2" t="e">
        <f t="shared" si="63"/>
        <v>#N/A</v>
      </c>
      <c r="F301" s="2">
        <v>1960999.9169599414</v>
      </c>
      <c r="G301" s="2">
        <f t="shared" si="64"/>
        <v>446135.85714285716</v>
      </c>
      <c r="H301" s="2">
        <f t="shared" si="61"/>
        <v>120588213.28571364</v>
      </c>
      <c r="I301" s="7"/>
      <c r="J301" s="2" t="e">
        <f t="shared" si="52"/>
        <v>#N/A</v>
      </c>
      <c r="K301" s="2" t="e">
        <f t="shared" si="65"/>
        <v>#N/A</v>
      </c>
      <c r="L301" s="2">
        <f t="array" ref="L301">IF(COUNT($C302)=0,IF(COUNT($C301)=1,I301,SUM(L300+LOOKUP(2,1/(ISNUMBER($K$1:$K$194)),$K$1:$K$194))),I301)</f>
        <v>1451567.7142857225</v>
      </c>
      <c r="M301" s="8" t="e">
        <f t="shared" si="28"/>
        <v>#N/A</v>
      </c>
      <c r="N301" s="2" t="e">
        <f t="shared" si="53"/>
        <v>#N/A</v>
      </c>
      <c r="O301" s="2" t="e">
        <f t="shared" si="66"/>
        <v>#N/A</v>
      </c>
      <c r="P301" s="2">
        <v>1958808.9824067354</v>
      </c>
      <c r="Q301" s="2">
        <f t="shared" si="67"/>
        <v>450000</v>
      </c>
      <c r="R301" s="2">
        <f t="shared" si="62"/>
        <v>122039781</v>
      </c>
      <c r="S301" s="2">
        <f t="shared" si="54"/>
        <v>446135.85714285076</v>
      </c>
      <c r="T301" s="2">
        <f t="shared" si="55"/>
        <v>3864.1428571429569</v>
      </c>
      <c r="U301" s="2">
        <f t="shared" si="56"/>
        <v>450000</v>
      </c>
      <c r="V301" s="2">
        <f t="shared" si="33"/>
        <v>83112801.285714179</v>
      </c>
      <c r="W301" s="2">
        <f t="shared" si="57"/>
        <v>446135.85714285076</v>
      </c>
      <c r="X301" s="2">
        <f t="shared" si="47"/>
        <v>3864.1428571492434</v>
      </c>
      <c r="Y301" s="2">
        <f t="shared" si="58"/>
        <v>38926979.714285858</v>
      </c>
      <c r="Z301" s="2" t="str">
        <f t="shared" si="48"/>
        <v>MEEP</v>
      </c>
      <c r="AA301" s="2">
        <f>IF(Z301="HERE",Y301,AA300+Graph!$G$1*1000)</f>
        <v>118540565.42857142</v>
      </c>
      <c r="AB301" s="2">
        <f t="shared" si="59"/>
        <v>800000</v>
      </c>
      <c r="AC301" s="2">
        <f t="shared" si="60"/>
        <v>38053079.714285761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237</v>
      </c>
      <c r="C302" s="7"/>
      <c r="D302" s="2" t="e">
        <f t="shared" si="51"/>
        <v>#N/A</v>
      </c>
      <c r="E302" s="2" t="e">
        <f t="shared" si="63"/>
        <v>#N/A</v>
      </c>
      <c r="F302" s="2">
        <v>1967321.570795238</v>
      </c>
      <c r="G302" s="2">
        <f t="shared" si="64"/>
        <v>446135.85714285716</v>
      </c>
      <c r="H302" s="2">
        <f t="shared" si="61"/>
        <v>121034349.14285649</v>
      </c>
      <c r="I302" s="7"/>
      <c r="J302" s="2" t="e">
        <f t="shared" si="52"/>
        <v>#N/A</v>
      </c>
      <c r="K302" s="2" t="e">
        <f t="shared" si="65"/>
        <v>#N/A</v>
      </c>
      <c r="L302" s="2">
        <f t="array" ref="L302">IF(COUNT($C303)=0,IF(COUNT($C302)=1,I302,SUM(L301+LOOKUP(2,1/(ISNUMBER($K$1:$K$194)),$K$1:$K$194))),I302)</f>
        <v>1455431.8571428654</v>
      </c>
      <c r="M302" s="8" t="e">
        <f t="shared" si="28"/>
        <v>#N/A</v>
      </c>
      <c r="N302" s="2" t="e">
        <f t="shared" si="53"/>
        <v>#N/A</v>
      </c>
      <c r="O302" s="2" t="e">
        <f t="shared" si="66"/>
        <v>#N/A</v>
      </c>
      <c r="P302" s="2">
        <v>1965108.6325826645</v>
      </c>
      <c r="Q302" s="2">
        <f t="shared" si="67"/>
        <v>450000</v>
      </c>
      <c r="R302" s="2">
        <f t="shared" si="62"/>
        <v>122489781</v>
      </c>
      <c r="S302" s="2">
        <f t="shared" si="54"/>
        <v>446135.85714285076</v>
      </c>
      <c r="T302" s="2">
        <f t="shared" si="55"/>
        <v>3864.1428571429569</v>
      </c>
      <c r="U302" s="2">
        <f t="shared" si="56"/>
        <v>450000</v>
      </c>
      <c r="V302" s="2">
        <f t="shared" si="33"/>
        <v>83558937.14285703</v>
      </c>
      <c r="W302" s="2">
        <f t="shared" si="57"/>
        <v>446135.85714285076</v>
      </c>
      <c r="X302" s="2">
        <f t="shared" si="47"/>
        <v>3864.1428571492434</v>
      </c>
      <c r="Y302" s="2">
        <f t="shared" si="58"/>
        <v>38930843.857143007</v>
      </c>
      <c r="Z302" s="2" t="str">
        <f t="shared" si="48"/>
        <v>MEEP</v>
      </c>
      <c r="AA302" s="2">
        <f>IF(Z302="HERE",Y302,AA301+Graph!$G$1*1000)</f>
        <v>119340565.42857142</v>
      </c>
      <c r="AB302" s="2">
        <f t="shared" si="59"/>
        <v>800000</v>
      </c>
      <c r="AC302" s="2">
        <f t="shared" si="60"/>
        <v>38053079.714285761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238</v>
      </c>
      <c r="C303" s="7"/>
      <c r="D303" s="2" t="e">
        <f t="shared" si="51"/>
        <v>#N/A</v>
      </c>
      <c r="E303" s="2" t="e">
        <f t="shared" si="63"/>
        <v>#N/A</v>
      </c>
      <c r="F303" s="2">
        <v>1973643.2246305943</v>
      </c>
      <c r="G303" s="2">
        <f t="shared" si="64"/>
        <v>446135.85714285716</v>
      </c>
      <c r="H303" s="2">
        <f t="shared" si="61"/>
        <v>121480484.99999934</v>
      </c>
      <c r="I303" s="7"/>
      <c r="J303" s="2" t="e">
        <f t="shared" si="52"/>
        <v>#N/A</v>
      </c>
      <c r="K303" s="2" t="e">
        <f t="shared" si="65"/>
        <v>#N/A</v>
      </c>
      <c r="L303" s="2">
        <f t="array" ref="L303">IF(COUNT($C304)=0,IF(COUNT($C303)=1,I303,SUM(L302+LOOKUP(2,1/(ISNUMBER($K$1:$K$194)),$K$1:$K$194))),I303)</f>
        <v>1459296.0000000084</v>
      </c>
      <c r="M303" s="8" t="e">
        <f t="shared" si="28"/>
        <v>#N/A</v>
      </c>
      <c r="N303" s="2" t="e">
        <f t="shared" si="53"/>
        <v>#N/A</v>
      </c>
      <c r="O303" s="2" t="e">
        <f t="shared" si="66"/>
        <v>#N/A</v>
      </c>
      <c r="P303" s="2">
        <v>1971408.2827585936</v>
      </c>
      <c r="Q303" s="2">
        <f t="shared" si="67"/>
        <v>450000</v>
      </c>
      <c r="R303" s="2">
        <f t="shared" si="62"/>
        <v>122939781</v>
      </c>
      <c r="S303" s="2">
        <f t="shared" si="54"/>
        <v>446135.85714285076</v>
      </c>
      <c r="T303" s="2">
        <f t="shared" si="55"/>
        <v>3864.1428571429569</v>
      </c>
      <c r="U303" s="2">
        <f t="shared" si="56"/>
        <v>450000</v>
      </c>
      <c r="V303" s="2">
        <f t="shared" si="33"/>
        <v>84005072.999999881</v>
      </c>
      <c r="W303" s="2">
        <f t="shared" si="57"/>
        <v>446135.85714285076</v>
      </c>
      <c r="X303" s="2">
        <f t="shared" si="47"/>
        <v>3864.1428571492434</v>
      </c>
      <c r="Y303" s="2">
        <f t="shared" si="58"/>
        <v>38934708.000000156</v>
      </c>
      <c r="Z303" s="2" t="str">
        <f t="shared" si="48"/>
        <v>MEEP</v>
      </c>
      <c r="AA303" s="2">
        <f>IF(Z303="HERE",Y303,AA302+Graph!$G$1*1000)</f>
        <v>120140565.42857142</v>
      </c>
      <c r="AB303" s="2">
        <f t="shared" si="59"/>
        <v>800000</v>
      </c>
      <c r="AC303" s="2">
        <f t="shared" si="60"/>
        <v>38053079.714285761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239</v>
      </c>
      <c r="C304" s="7"/>
      <c r="D304" s="2" t="e">
        <f t="shared" si="51"/>
        <v>#N/A</v>
      </c>
      <c r="E304" s="2" t="e">
        <f t="shared" si="63"/>
        <v>#N/A</v>
      </c>
      <c r="F304" s="2">
        <v>1979964.8784658909</v>
      </c>
      <c r="G304" s="2">
        <f t="shared" si="64"/>
        <v>446135.85714285716</v>
      </c>
      <c r="H304" s="2">
        <f t="shared" si="61"/>
        <v>121926620.8571422</v>
      </c>
      <c r="I304" s="7"/>
      <c r="J304" s="2" t="e">
        <f t="shared" si="52"/>
        <v>#N/A</v>
      </c>
      <c r="K304" s="2" t="e">
        <f t="shared" si="65"/>
        <v>#N/A</v>
      </c>
      <c r="L304" s="2">
        <f t="array" ref="L304">IF(COUNT($C305)=0,IF(COUNT($C304)=1,I304,SUM(L303+LOOKUP(2,1/(ISNUMBER($K$1:$K$194)),$K$1:$K$194))),I304)</f>
        <v>1463160.1428571513</v>
      </c>
      <c r="M304" s="8" t="e">
        <f t="shared" si="28"/>
        <v>#N/A</v>
      </c>
      <c r="N304" s="2" t="e">
        <f t="shared" si="53"/>
        <v>#N/A</v>
      </c>
      <c r="O304" s="2" t="e">
        <f t="shared" si="66"/>
        <v>#N/A</v>
      </c>
      <c r="P304" s="2">
        <v>1977707.9329345226</v>
      </c>
      <c r="Q304" s="2">
        <f t="shared" si="67"/>
        <v>450000</v>
      </c>
      <c r="R304" s="2">
        <f t="shared" si="62"/>
        <v>123389781</v>
      </c>
      <c r="S304" s="2">
        <f t="shared" si="54"/>
        <v>446135.85714285076</v>
      </c>
      <c r="T304" s="2">
        <f t="shared" si="55"/>
        <v>3864.1428571429569</v>
      </c>
      <c r="U304" s="2">
        <f t="shared" si="56"/>
        <v>450000</v>
      </c>
      <c r="V304" s="2">
        <f t="shared" si="33"/>
        <v>84451208.857142732</v>
      </c>
      <c r="W304" s="2">
        <f t="shared" si="57"/>
        <v>446135.85714285076</v>
      </c>
      <c r="X304" s="2">
        <f t="shared" si="47"/>
        <v>3864.1428571492434</v>
      </c>
      <c r="Y304" s="2">
        <f t="shared" si="58"/>
        <v>38938572.142857306</v>
      </c>
      <c r="Z304" s="2" t="str">
        <f t="shared" si="48"/>
        <v>MEEP</v>
      </c>
      <c r="AA304" s="2">
        <f>IF(Z304="HERE",Y304,AA303+Graph!$G$1*1000)</f>
        <v>120940565.42857142</v>
      </c>
      <c r="AB304" s="2">
        <f t="shared" si="59"/>
        <v>800000</v>
      </c>
      <c r="AC304" s="2">
        <f t="shared" si="60"/>
        <v>38053079.714285761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240</v>
      </c>
      <c r="C305" s="7"/>
      <c r="D305" s="2" t="e">
        <f t="shared" si="51"/>
        <v>#N/A</v>
      </c>
      <c r="E305" s="2" t="e">
        <f t="shared" si="63"/>
        <v>#N/A</v>
      </c>
      <c r="F305" s="2">
        <v>1986286.5323012471</v>
      </c>
      <c r="G305" s="2">
        <f t="shared" si="64"/>
        <v>446135.85714285716</v>
      </c>
      <c r="H305" s="2">
        <f t="shared" si="61"/>
        <v>122372756.71428505</v>
      </c>
      <c r="I305" s="7"/>
      <c r="J305" s="2" t="e">
        <f t="shared" si="52"/>
        <v>#N/A</v>
      </c>
      <c r="K305" s="2" t="e">
        <f t="shared" si="65"/>
        <v>#N/A</v>
      </c>
      <c r="L305" s="2">
        <f t="array" ref="L305">IF(COUNT($C306)=0,IF(COUNT($C305)=1,I305,SUM(L304+LOOKUP(2,1/(ISNUMBER($K$1:$K$194)),$K$1:$K$194))),I305)</f>
        <v>1467024.2857142943</v>
      </c>
      <c r="M305" s="8" t="e">
        <f t="shared" si="28"/>
        <v>#N/A</v>
      </c>
      <c r="N305" s="2" t="e">
        <f t="shared" si="53"/>
        <v>#N/A</v>
      </c>
      <c r="O305" s="2" t="e">
        <f t="shared" si="66"/>
        <v>#N/A</v>
      </c>
      <c r="P305" s="2">
        <v>1984007.5831104517</v>
      </c>
      <c r="Q305" s="2">
        <f t="shared" si="67"/>
        <v>450000</v>
      </c>
      <c r="R305" s="2">
        <f t="shared" si="62"/>
        <v>123839781</v>
      </c>
      <c r="S305" s="2">
        <f t="shared" si="54"/>
        <v>446135.85714285076</v>
      </c>
      <c r="T305" s="2">
        <f t="shared" si="55"/>
        <v>3864.1428571429569</v>
      </c>
      <c r="U305" s="2">
        <f t="shared" si="56"/>
        <v>450000</v>
      </c>
      <c r="V305" s="2">
        <f t="shared" si="33"/>
        <v>84897344.714285582</v>
      </c>
      <c r="W305" s="2">
        <f t="shared" si="57"/>
        <v>446135.85714285076</v>
      </c>
      <c r="X305" s="2">
        <f t="shared" si="47"/>
        <v>3864.1428571492434</v>
      </c>
      <c r="Y305" s="2">
        <f t="shared" si="58"/>
        <v>38942436.285714455</v>
      </c>
      <c r="Z305" s="2" t="str">
        <f t="shared" si="48"/>
        <v>MEEP</v>
      </c>
      <c r="AA305" s="2">
        <f>IF(Z305="HERE",Y305,AA304+Graph!$G$1*1000)</f>
        <v>121740565.42857142</v>
      </c>
      <c r="AB305" s="2">
        <f t="shared" si="59"/>
        <v>800000</v>
      </c>
      <c r="AC305" s="2">
        <f t="shared" si="60"/>
        <v>38053079.714285761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241</v>
      </c>
      <c r="C306" s="7"/>
      <c r="D306" s="2" t="e">
        <f t="shared" si="51"/>
        <v>#N/A</v>
      </c>
      <c r="E306" s="2" t="e">
        <f t="shared" si="63"/>
        <v>#N/A</v>
      </c>
      <c r="F306" s="2">
        <v>1992608.1861365438</v>
      </c>
      <c r="G306" s="2">
        <f t="shared" si="64"/>
        <v>446135.85714285716</v>
      </c>
      <c r="H306" s="2">
        <f t="shared" si="61"/>
        <v>122818892.5714279</v>
      </c>
      <c r="I306" s="7"/>
      <c r="J306" s="2" t="e">
        <f t="shared" si="52"/>
        <v>#N/A</v>
      </c>
      <c r="K306" s="2" t="e">
        <f t="shared" si="65"/>
        <v>#N/A</v>
      </c>
      <c r="L306" s="2">
        <f t="array" ref="L306">IF(COUNT($C307)=0,IF(COUNT($C306)=1,I306,SUM(L305+LOOKUP(2,1/(ISNUMBER($K$1:$K$194)),$K$1:$K$194))),I306)</f>
        <v>1470888.4285714373</v>
      </c>
      <c r="M306" s="8" t="e">
        <f t="shared" si="28"/>
        <v>#N/A</v>
      </c>
      <c r="N306" s="2" t="e">
        <f t="shared" si="53"/>
        <v>#N/A</v>
      </c>
      <c r="O306" s="2" t="e">
        <f t="shared" si="66"/>
        <v>#N/A</v>
      </c>
      <c r="P306" s="2">
        <v>1990307.2332863808</v>
      </c>
      <c r="Q306" s="2">
        <f t="shared" si="67"/>
        <v>450000</v>
      </c>
      <c r="R306" s="2">
        <f t="shared" si="62"/>
        <v>124289781</v>
      </c>
      <c r="S306" s="2">
        <f t="shared" si="54"/>
        <v>446135.85714285076</v>
      </c>
      <c r="T306" s="2">
        <f t="shared" si="55"/>
        <v>3864.1428571429569</v>
      </c>
      <c r="U306" s="2">
        <f t="shared" si="56"/>
        <v>450000</v>
      </c>
      <c r="V306" s="2">
        <f t="shared" si="33"/>
        <v>85343480.571428433</v>
      </c>
      <c r="W306" s="2">
        <f t="shared" si="57"/>
        <v>446135.85714285076</v>
      </c>
      <c r="X306" s="2">
        <f t="shared" si="47"/>
        <v>3864.1428571492434</v>
      </c>
      <c r="Y306" s="2">
        <f t="shared" si="58"/>
        <v>38946300.428571604</v>
      </c>
      <c r="Z306" s="2" t="str">
        <f t="shared" si="48"/>
        <v>MEEP</v>
      </c>
      <c r="AA306" s="2">
        <f>IF(Z306="HERE",Y306,AA305+Graph!$G$1*1000)</f>
        <v>122540565.42857142</v>
      </c>
      <c r="AB306" s="2">
        <f t="shared" si="59"/>
        <v>800000</v>
      </c>
      <c r="AC306" s="2">
        <f t="shared" si="60"/>
        <v>38053079.714285761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242</v>
      </c>
      <c r="C307" s="7"/>
      <c r="D307" s="2" t="e">
        <f t="shared" si="51"/>
        <v>#N/A</v>
      </c>
      <c r="E307" s="2" t="e">
        <f t="shared" si="63"/>
        <v>#N/A</v>
      </c>
      <c r="F307" s="2">
        <v>1998929.8399719</v>
      </c>
      <c r="G307" s="2">
        <f t="shared" si="64"/>
        <v>446135.85714285716</v>
      </c>
      <c r="H307" s="2">
        <f t="shared" si="61"/>
        <v>123265028.42857075</v>
      </c>
      <c r="I307" s="7"/>
      <c r="J307" s="2" t="e">
        <f t="shared" si="52"/>
        <v>#N/A</v>
      </c>
      <c r="K307" s="2" t="e">
        <f t="shared" si="65"/>
        <v>#N/A</v>
      </c>
      <c r="L307" s="2">
        <f t="array" ref="L307">IF(COUNT($C308)=0,IF(COUNT($C307)=1,I307,SUM(L306+LOOKUP(2,1/(ISNUMBER($K$1:$K$194)),$K$1:$K$194))),I307)</f>
        <v>1474752.5714285802</v>
      </c>
      <c r="M307" s="8" t="e">
        <f t="shared" si="28"/>
        <v>#N/A</v>
      </c>
      <c r="N307" s="2" t="e">
        <f t="shared" si="53"/>
        <v>#N/A</v>
      </c>
      <c r="O307" s="2" t="e">
        <f t="shared" si="66"/>
        <v>#N/A</v>
      </c>
      <c r="P307" s="2">
        <v>1996606.8834623098</v>
      </c>
      <c r="Q307" s="2">
        <f t="shared" si="67"/>
        <v>450000</v>
      </c>
      <c r="R307" s="2">
        <f t="shared" si="62"/>
        <v>124739781</v>
      </c>
      <c r="S307" s="2">
        <f t="shared" si="54"/>
        <v>446135.85714285076</v>
      </c>
      <c r="T307" s="2">
        <f t="shared" si="55"/>
        <v>3864.1428571429569</v>
      </c>
      <c r="U307" s="2">
        <f t="shared" si="56"/>
        <v>450000</v>
      </c>
      <c r="V307" s="2">
        <f t="shared" si="33"/>
        <v>85789616.428571284</v>
      </c>
      <c r="W307" s="2">
        <f t="shared" si="57"/>
        <v>446135.85714285076</v>
      </c>
      <c r="X307" s="2">
        <f t="shared" si="47"/>
        <v>3864.1428571492434</v>
      </c>
      <c r="Y307" s="2">
        <f t="shared" si="58"/>
        <v>38950164.571428753</v>
      </c>
      <c r="Z307" s="2" t="str">
        <f t="shared" si="48"/>
        <v>MEEP</v>
      </c>
      <c r="AA307" s="2">
        <f>IF(Z307="HERE",Y307,AA306+Graph!$G$1*1000)</f>
        <v>123340565.42857142</v>
      </c>
      <c r="AB307" s="2">
        <f t="shared" si="59"/>
        <v>800000</v>
      </c>
      <c r="AC307" s="2">
        <f t="shared" si="60"/>
        <v>38053079.714285761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243</v>
      </c>
      <c r="C308" s="7"/>
      <c r="D308" s="2" t="e">
        <f t="shared" si="51"/>
        <v>#N/A</v>
      </c>
      <c r="E308" s="2" t="e">
        <f t="shared" si="63"/>
        <v>#N/A</v>
      </c>
      <c r="F308" s="2">
        <v>2005251.4938071966</v>
      </c>
      <c r="G308" s="2">
        <f t="shared" si="64"/>
        <v>446135.85714285716</v>
      </c>
      <c r="H308" s="2">
        <f t="shared" si="61"/>
        <v>123711164.2857136</v>
      </c>
      <c r="I308" s="7"/>
      <c r="J308" s="2" t="e">
        <f t="shared" si="52"/>
        <v>#N/A</v>
      </c>
      <c r="K308" s="2" t="e">
        <f t="shared" si="65"/>
        <v>#N/A</v>
      </c>
      <c r="L308" s="2">
        <f t="array" ref="L308">IF(COUNT($C309)=0,IF(COUNT($C308)=1,I308,SUM(L307+LOOKUP(2,1/(ISNUMBER($K$1:$K$194)),$K$1:$K$194))),I308)</f>
        <v>1478616.7142857232</v>
      </c>
      <c r="M308" s="8" t="e">
        <f t="shared" si="28"/>
        <v>#N/A</v>
      </c>
      <c r="N308" s="2" t="e">
        <f t="shared" si="53"/>
        <v>#N/A</v>
      </c>
      <c r="O308" s="2" t="e">
        <f t="shared" si="66"/>
        <v>#N/A</v>
      </c>
      <c r="P308" s="2">
        <v>2002906.5336382389</v>
      </c>
      <c r="Q308" s="2">
        <f t="shared" si="67"/>
        <v>450000</v>
      </c>
      <c r="R308" s="2">
        <f t="shared" si="62"/>
        <v>125189781</v>
      </c>
      <c r="S308" s="2">
        <f t="shared" si="54"/>
        <v>446135.85714285076</v>
      </c>
      <c r="T308" s="2">
        <f t="shared" si="55"/>
        <v>3864.1428571429569</v>
      </c>
      <c r="U308" s="2">
        <f t="shared" si="56"/>
        <v>450000</v>
      </c>
      <c r="V308" s="2">
        <f t="shared" si="33"/>
        <v>86235752.285714135</v>
      </c>
      <c r="W308" s="2">
        <f t="shared" si="57"/>
        <v>446135.85714285076</v>
      </c>
      <c r="X308" s="2">
        <f t="shared" si="47"/>
        <v>3864.1428571492434</v>
      </c>
      <c r="Y308" s="2">
        <f t="shared" si="58"/>
        <v>38954028.714285903</v>
      </c>
      <c r="Z308" s="2" t="str">
        <f t="shared" si="48"/>
        <v>MEEP</v>
      </c>
      <c r="AA308" s="2">
        <f>IF(Z308="HERE",Y308,AA307+Graph!$G$1*1000)</f>
        <v>124140565.42857142</v>
      </c>
      <c r="AB308" s="2">
        <f t="shared" si="59"/>
        <v>800000</v>
      </c>
      <c r="AC308" s="2">
        <f t="shared" si="60"/>
        <v>38053079.714285761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244</v>
      </c>
      <c r="C309" s="7"/>
      <c r="D309" s="2" t="e">
        <f t="shared" si="51"/>
        <v>#N/A</v>
      </c>
      <c r="E309" s="2" t="e">
        <f t="shared" si="63"/>
        <v>#N/A</v>
      </c>
      <c r="F309" s="2">
        <v>2011573.1476425529</v>
      </c>
      <c r="G309" s="2">
        <f t="shared" si="64"/>
        <v>446135.85714285716</v>
      </c>
      <c r="H309" s="2">
        <f t="shared" si="61"/>
        <v>124157300.14285645</v>
      </c>
      <c r="I309" s="7"/>
      <c r="J309" s="2" t="e">
        <f t="shared" si="52"/>
        <v>#N/A</v>
      </c>
      <c r="K309" s="2" t="e">
        <f t="shared" si="65"/>
        <v>#N/A</v>
      </c>
      <c r="L309" s="2">
        <f t="array" ref="L309">IF(COUNT($C310)=0,IF(COUNT($C309)=1,I309,SUM(L308+LOOKUP(2,1/(ISNUMBER($K$1:$K$194)),$K$1:$K$194))),I309)</f>
        <v>1482480.8571428661</v>
      </c>
      <c r="M309" s="8" t="e">
        <f t="shared" si="28"/>
        <v>#N/A</v>
      </c>
      <c r="N309" s="2" t="e">
        <f t="shared" si="53"/>
        <v>#N/A</v>
      </c>
      <c r="O309" s="2" t="e">
        <f t="shared" si="66"/>
        <v>#N/A</v>
      </c>
      <c r="P309" s="2">
        <v>2009206.183814168</v>
      </c>
      <c r="Q309" s="2">
        <f t="shared" si="67"/>
        <v>450000</v>
      </c>
      <c r="R309" s="2">
        <f t="shared" si="62"/>
        <v>125639781</v>
      </c>
      <c r="S309" s="2">
        <f t="shared" si="54"/>
        <v>446135.85714285076</v>
      </c>
      <c r="T309" s="2">
        <f t="shared" si="55"/>
        <v>3864.1428571429569</v>
      </c>
      <c r="U309" s="2">
        <f t="shared" si="56"/>
        <v>450000</v>
      </c>
      <c r="V309" s="2">
        <f t="shared" si="33"/>
        <v>86681888.142856985</v>
      </c>
      <c r="W309" s="2">
        <f t="shared" si="57"/>
        <v>446135.85714285076</v>
      </c>
      <c r="X309" s="2">
        <f t="shared" si="47"/>
        <v>3864.1428571492434</v>
      </c>
      <c r="Y309" s="2">
        <f t="shared" si="58"/>
        <v>38957892.857143052</v>
      </c>
      <c r="Z309" s="2" t="str">
        <f t="shared" si="48"/>
        <v>MEEP</v>
      </c>
      <c r="AA309" s="2">
        <f>IF(Z309="HERE",Y309,AA308+Graph!$G$1*1000)</f>
        <v>124940565.42857142</v>
      </c>
      <c r="AB309" s="2">
        <f t="shared" si="59"/>
        <v>800000</v>
      </c>
      <c r="AC309" s="2">
        <f t="shared" si="60"/>
        <v>38053079.714285761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245</v>
      </c>
      <c r="C310" s="7"/>
      <c r="D310" s="2" t="e">
        <f t="shared" si="51"/>
        <v>#N/A</v>
      </c>
      <c r="E310" s="2" t="e">
        <f t="shared" si="63"/>
        <v>#N/A</v>
      </c>
      <c r="F310" s="2">
        <v>2017894.8014778495</v>
      </c>
      <c r="G310" s="2">
        <f t="shared" si="64"/>
        <v>446135.85714285716</v>
      </c>
      <c r="H310" s="2">
        <f t="shared" si="61"/>
        <v>124603435.9999993</v>
      </c>
      <c r="I310" s="7"/>
      <c r="J310" s="2" t="e">
        <f t="shared" si="52"/>
        <v>#N/A</v>
      </c>
      <c r="K310" s="2" t="e">
        <f t="shared" si="65"/>
        <v>#N/A</v>
      </c>
      <c r="L310" s="2">
        <f t="array" ref="L310">IF(COUNT($C311)=0,IF(COUNT($C310)=1,I310,SUM(L309+LOOKUP(2,1/(ISNUMBER($K$1:$K$194)),$K$1:$K$194))),I310)</f>
        <v>1486345.0000000091</v>
      </c>
      <c r="M310" s="8" t="e">
        <f t="shared" si="28"/>
        <v>#N/A</v>
      </c>
      <c r="N310" s="2" t="e">
        <f t="shared" si="53"/>
        <v>#N/A</v>
      </c>
      <c r="O310" s="2" t="e">
        <f t="shared" si="66"/>
        <v>#N/A</v>
      </c>
      <c r="P310" s="2">
        <v>2015505.833990097</v>
      </c>
      <c r="Q310" s="2">
        <f t="shared" si="67"/>
        <v>450000</v>
      </c>
      <c r="R310" s="2">
        <f t="shared" si="62"/>
        <v>126089781</v>
      </c>
      <c r="S310" s="2">
        <f t="shared" si="54"/>
        <v>446135.85714285076</v>
      </c>
      <c r="T310" s="2">
        <f t="shared" si="55"/>
        <v>3864.1428571429569</v>
      </c>
      <c r="U310" s="2">
        <f t="shared" si="56"/>
        <v>450000</v>
      </c>
      <c r="V310" s="2">
        <f t="shared" si="33"/>
        <v>87128023.999999836</v>
      </c>
      <c r="W310" s="2">
        <f t="shared" si="57"/>
        <v>446135.85714285076</v>
      </c>
      <c r="X310" s="2">
        <f t="shared" si="47"/>
        <v>3864.1428571492434</v>
      </c>
      <c r="Y310" s="2">
        <f t="shared" si="58"/>
        <v>38961757.000000201</v>
      </c>
      <c r="Z310" s="2" t="str">
        <f t="shared" si="48"/>
        <v>MEEP</v>
      </c>
      <c r="AA310" s="2">
        <f>IF(Z310="HERE",Y310,AA309+Graph!$G$1*1000)</f>
        <v>125740565.42857142</v>
      </c>
      <c r="AB310" s="2">
        <f t="shared" si="59"/>
        <v>800000</v>
      </c>
      <c r="AC310" s="2">
        <f t="shared" si="60"/>
        <v>38053079.714285761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246</v>
      </c>
      <c r="C311" s="7"/>
      <c r="D311" s="2" t="e">
        <f t="shared" si="51"/>
        <v>#N/A</v>
      </c>
      <c r="E311" s="2" t="e">
        <f t="shared" si="63"/>
        <v>#N/A</v>
      </c>
      <c r="F311" s="2">
        <v>2024216.4553132057</v>
      </c>
      <c r="G311" s="2">
        <f t="shared" si="64"/>
        <v>446135.85714285716</v>
      </c>
      <c r="H311" s="2">
        <f t="shared" si="61"/>
        <v>125049571.85714215</v>
      </c>
      <c r="I311" s="7"/>
      <c r="J311" s="2" t="e">
        <f t="shared" si="52"/>
        <v>#N/A</v>
      </c>
      <c r="K311" s="2" t="e">
        <f t="shared" si="65"/>
        <v>#N/A</v>
      </c>
      <c r="L311" s="2">
        <f t="array" ref="L311">IF(COUNT($C312)=0,IF(COUNT($C311)=1,I311,SUM(L310+LOOKUP(2,1/(ISNUMBER($K$1:$K$194)),$K$1:$K$194))),I311)</f>
        <v>1490209.142857152</v>
      </c>
      <c r="M311" s="8" t="e">
        <f t="shared" si="28"/>
        <v>#N/A</v>
      </c>
      <c r="N311" s="2" t="e">
        <f t="shared" si="53"/>
        <v>#N/A</v>
      </c>
      <c r="O311" s="2" t="e">
        <f t="shared" si="66"/>
        <v>#N/A</v>
      </c>
      <c r="P311" s="2">
        <v>2021805.4841660261</v>
      </c>
      <c r="Q311" s="2">
        <f t="shared" si="67"/>
        <v>450000</v>
      </c>
      <c r="R311" s="2">
        <f t="shared" si="62"/>
        <v>126539781</v>
      </c>
      <c r="S311" s="2">
        <f t="shared" si="54"/>
        <v>446135.85714285076</v>
      </c>
      <c r="T311" s="2">
        <f t="shared" si="55"/>
        <v>3864.1428571429569</v>
      </c>
      <c r="U311" s="2">
        <f t="shared" si="56"/>
        <v>450000</v>
      </c>
      <c r="V311" s="2">
        <f t="shared" si="33"/>
        <v>87574159.857142687</v>
      </c>
      <c r="W311" s="2">
        <f t="shared" si="57"/>
        <v>446135.85714285076</v>
      </c>
      <c r="X311" s="2">
        <f t="shared" si="47"/>
        <v>3864.1428571492434</v>
      </c>
      <c r="Y311" s="2">
        <f t="shared" si="58"/>
        <v>38965621.14285735</v>
      </c>
      <c r="Z311" s="2" t="str">
        <f t="shared" si="48"/>
        <v>MEEP</v>
      </c>
      <c r="AA311" s="2">
        <f>IF(Z311="HERE",Y311,AA310+Graph!$G$1*1000)</f>
        <v>126540565.42857142</v>
      </c>
      <c r="AB311" s="2">
        <f t="shared" si="59"/>
        <v>800000</v>
      </c>
      <c r="AC311" s="2">
        <f t="shared" si="60"/>
        <v>38053079.714285761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247</v>
      </c>
      <c r="C312" s="7"/>
      <c r="D312" s="2" t="e">
        <f t="shared" si="51"/>
        <v>#N/A</v>
      </c>
      <c r="E312" s="2" t="e">
        <f t="shared" si="63"/>
        <v>#N/A</v>
      </c>
      <c r="F312" s="2">
        <v>2030538.1091485023</v>
      </c>
      <c r="G312" s="2">
        <f t="shared" si="64"/>
        <v>446135.85714285716</v>
      </c>
      <c r="H312" s="2">
        <f t="shared" si="61"/>
        <v>125495707.714285</v>
      </c>
      <c r="I312" s="7"/>
      <c r="J312" s="2" t="e">
        <f t="shared" si="52"/>
        <v>#N/A</v>
      </c>
      <c r="K312" s="2" t="e">
        <f t="shared" si="65"/>
        <v>#N/A</v>
      </c>
      <c r="L312" s="2">
        <f t="array" ref="L312">IF(COUNT($C313)=0,IF(COUNT($C312)=1,I312,SUM(L311+LOOKUP(2,1/(ISNUMBER($K$1:$K$194)),$K$1:$K$194))),I312)</f>
        <v>1494073.285714295</v>
      </c>
      <c r="M312" s="8" t="e">
        <f t="shared" si="28"/>
        <v>#N/A</v>
      </c>
      <c r="N312" s="2" t="e">
        <f t="shared" si="53"/>
        <v>#N/A</v>
      </c>
      <c r="O312" s="2" t="e">
        <f t="shared" si="66"/>
        <v>#N/A</v>
      </c>
      <c r="P312" s="2">
        <v>2028105.1343419552</v>
      </c>
      <c r="Q312" s="2">
        <f t="shared" si="67"/>
        <v>450000</v>
      </c>
      <c r="R312" s="2">
        <f t="shared" si="62"/>
        <v>126989781</v>
      </c>
      <c r="S312" s="2">
        <f t="shared" si="54"/>
        <v>446135.85714285076</v>
      </c>
      <c r="T312" s="2">
        <f t="shared" si="55"/>
        <v>3864.1428571429569</v>
      </c>
      <c r="U312" s="2">
        <f t="shared" si="56"/>
        <v>450000</v>
      </c>
      <c r="V312" s="2">
        <f t="shared" si="33"/>
        <v>88020295.714285538</v>
      </c>
      <c r="W312" s="2">
        <f t="shared" si="57"/>
        <v>446135.85714285076</v>
      </c>
      <c r="X312" s="2">
        <f t="shared" si="47"/>
        <v>3864.1428571492434</v>
      </c>
      <c r="Y312" s="2">
        <f t="shared" si="58"/>
        <v>38969485.2857145</v>
      </c>
      <c r="Z312" s="2" t="str">
        <f t="shared" si="48"/>
        <v>MEEP</v>
      </c>
      <c r="AA312" s="2">
        <f>IF(Z312="HERE",Y312,AA311+Graph!$G$1*1000)</f>
        <v>127340565.42857142</v>
      </c>
      <c r="AB312" s="2">
        <f t="shared" si="59"/>
        <v>800000</v>
      </c>
      <c r="AC312" s="2">
        <f t="shared" si="60"/>
        <v>38053079.714285761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248</v>
      </c>
      <c r="C313" s="7"/>
      <c r="D313" s="2" t="e">
        <f t="shared" si="51"/>
        <v>#N/A</v>
      </c>
      <c r="E313" s="2" t="e">
        <f t="shared" si="63"/>
        <v>#N/A</v>
      </c>
      <c r="F313" s="2">
        <v>2036859.7629838586</v>
      </c>
      <c r="G313" s="2">
        <f t="shared" si="64"/>
        <v>446135.85714285716</v>
      </c>
      <c r="H313" s="2">
        <f t="shared" si="61"/>
        <v>125941843.57142785</v>
      </c>
      <c r="I313" s="7"/>
      <c r="J313" s="2" t="e">
        <f t="shared" si="52"/>
        <v>#N/A</v>
      </c>
      <c r="K313" s="2" t="e">
        <f t="shared" si="65"/>
        <v>#N/A</v>
      </c>
      <c r="L313" s="2">
        <f t="array" ref="L313">IF(COUNT($C314)=0,IF(COUNT($C313)=1,I313,SUM(L312+LOOKUP(2,1/(ISNUMBER($K$1:$K$194)),$K$1:$K$194))),I313)</f>
        <v>1497937.428571438</v>
      </c>
      <c r="M313" s="8" t="e">
        <f t="shared" si="28"/>
        <v>#N/A</v>
      </c>
      <c r="N313" s="2" t="e">
        <f t="shared" si="53"/>
        <v>#N/A</v>
      </c>
      <c r="O313" s="2" t="e">
        <f t="shared" si="66"/>
        <v>#N/A</v>
      </c>
      <c r="P313" s="2">
        <v>2034404.7845179439</v>
      </c>
      <c r="Q313" s="2">
        <f t="shared" si="67"/>
        <v>450000</v>
      </c>
      <c r="R313" s="2">
        <f t="shared" si="62"/>
        <v>127439781</v>
      </c>
      <c r="S313" s="2">
        <f t="shared" si="54"/>
        <v>446135.85714285076</v>
      </c>
      <c r="T313" s="2">
        <f t="shared" si="55"/>
        <v>3864.1428571429569</v>
      </c>
      <c r="U313" s="2">
        <f t="shared" si="56"/>
        <v>450000</v>
      </c>
      <c r="V313" s="2">
        <f t="shared" si="33"/>
        <v>88466431.571428388</v>
      </c>
      <c r="W313" s="2">
        <f t="shared" si="57"/>
        <v>446135.85714285076</v>
      </c>
      <c r="X313" s="2">
        <f t="shared" si="47"/>
        <v>3864.1428571492434</v>
      </c>
      <c r="Y313" s="2">
        <f t="shared" si="58"/>
        <v>38973349.428571649</v>
      </c>
      <c r="Z313" s="2" t="str">
        <f t="shared" si="48"/>
        <v>MEEP</v>
      </c>
      <c r="AA313" s="2">
        <f>IF(Z313="HERE",Y313,AA312+Graph!$G$1*1000)</f>
        <v>128140565.42857142</v>
      </c>
      <c r="AB313" s="2">
        <f t="shared" si="59"/>
        <v>800000</v>
      </c>
      <c r="AC313" s="2">
        <f t="shared" si="60"/>
        <v>38053079.714285761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249</v>
      </c>
      <c r="C314" s="7"/>
      <c r="D314" s="2" t="e">
        <f t="shared" si="51"/>
        <v>#N/A</v>
      </c>
      <c r="E314" s="2" t="e">
        <f t="shared" si="63"/>
        <v>#N/A</v>
      </c>
      <c r="F314" s="2">
        <v>2043181.4168191552</v>
      </c>
      <c r="G314" s="2">
        <f t="shared" si="64"/>
        <v>446135.85714285716</v>
      </c>
      <c r="H314" s="2">
        <f t="shared" si="61"/>
        <v>126387979.4285707</v>
      </c>
      <c r="I314" s="7"/>
      <c r="J314" s="2" t="e">
        <f t="shared" si="52"/>
        <v>#N/A</v>
      </c>
      <c r="K314" s="2" t="e">
        <f t="shared" si="65"/>
        <v>#N/A</v>
      </c>
      <c r="L314" s="2">
        <f t="array" ref="L314">IF(COUNT($C315)=0,IF(COUNT($C314)=1,I314,SUM(L313+LOOKUP(2,1/(ISNUMBER($K$1:$K$194)),$K$1:$K$194))),I314)</f>
        <v>1501801.5714285809</v>
      </c>
      <c r="M314" s="8" t="e">
        <f t="shared" si="28"/>
        <v>#N/A</v>
      </c>
      <c r="N314" s="2" t="e">
        <f t="shared" si="53"/>
        <v>#N/A</v>
      </c>
      <c r="O314" s="2" t="e">
        <f t="shared" si="66"/>
        <v>#N/A</v>
      </c>
      <c r="P314" s="2">
        <v>2040704.4346938729</v>
      </c>
      <c r="Q314" s="2">
        <f t="shared" si="67"/>
        <v>450000</v>
      </c>
      <c r="R314" s="2">
        <f t="shared" si="62"/>
        <v>127889781</v>
      </c>
      <c r="S314" s="2">
        <f t="shared" si="54"/>
        <v>446135.85714285076</v>
      </c>
      <c r="T314" s="2">
        <f t="shared" si="55"/>
        <v>3864.1428571429569</v>
      </c>
      <c r="U314" s="2">
        <f t="shared" si="56"/>
        <v>450000</v>
      </c>
      <c r="V314" s="2">
        <f t="shared" si="33"/>
        <v>88912567.428571239</v>
      </c>
      <c r="W314" s="2">
        <f t="shared" si="57"/>
        <v>446135.85714285076</v>
      </c>
      <c r="X314" s="2">
        <f t="shared" si="47"/>
        <v>3864.1428571492434</v>
      </c>
      <c r="Y314" s="2">
        <f t="shared" si="58"/>
        <v>38977213.571428798</v>
      </c>
      <c r="Z314" s="2" t="str">
        <f t="shared" si="48"/>
        <v>MEEP</v>
      </c>
      <c r="AA314" s="2">
        <f>IF(Z314="HERE",Y314,AA313+Graph!$G$1*1000)</f>
        <v>128940565.42857142</v>
      </c>
      <c r="AB314" s="2">
        <f t="shared" si="59"/>
        <v>800000</v>
      </c>
      <c r="AC314" s="2">
        <f t="shared" si="60"/>
        <v>38053079.714285761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250</v>
      </c>
      <c r="C315" s="7"/>
      <c r="D315" s="2" t="e">
        <f t="shared" si="51"/>
        <v>#N/A</v>
      </c>
      <c r="E315" s="2" t="e">
        <f t="shared" si="63"/>
        <v>#N/A</v>
      </c>
      <c r="F315" s="2">
        <v>2049503.0706545115</v>
      </c>
      <c r="G315" s="2">
        <f t="shared" si="64"/>
        <v>446135.85714285716</v>
      </c>
      <c r="H315" s="2">
        <f t="shared" si="61"/>
        <v>126834115.28571355</v>
      </c>
      <c r="I315" s="7"/>
      <c r="J315" s="2" t="e">
        <f t="shared" si="52"/>
        <v>#N/A</v>
      </c>
      <c r="K315" s="2" t="e">
        <f t="shared" si="65"/>
        <v>#N/A</v>
      </c>
      <c r="L315" s="2">
        <f t="array" ref="L315">IF(COUNT($C316)=0,IF(COUNT($C315)=1,I315,SUM(L314+LOOKUP(2,1/(ISNUMBER($K$1:$K$194)),$K$1:$K$194))),I315)</f>
        <v>1505665.7142857239</v>
      </c>
      <c r="M315" s="8" t="e">
        <f t="shared" si="28"/>
        <v>#N/A</v>
      </c>
      <c r="N315" s="2" t="e">
        <f t="shared" si="53"/>
        <v>#N/A</v>
      </c>
      <c r="O315" s="2" t="e">
        <f t="shared" si="66"/>
        <v>#N/A</v>
      </c>
      <c r="P315" s="2">
        <v>2047004.084869802</v>
      </c>
      <c r="Q315" s="2">
        <f t="shared" si="67"/>
        <v>450000</v>
      </c>
      <c r="R315" s="2">
        <f t="shared" si="62"/>
        <v>128339781</v>
      </c>
      <c r="S315" s="2">
        <f t="shared" si="54"/>
        <v>446135.85714285076</v>
      </c>
      <c r="T315" s="2">
        <f t="shared" si="55"/>
        <v>3864.1428571429569</v>
      </c>
      <c r="U315" s="2">
        <f t="shared" si="56"/>
        <v>450000</v>
      </c>
      <c r="V315" s="2">
        <f t="shared" si="33"/>
        <v>89358703.28571409</v>
      </c>
      <c r="W315" s="2">
        <f t="shared" si="57"/>
        <v>446135.85714285076</v>
      </c>
      <c r="X315" s="2">
        <f t="shared" si="47"/>
        <v>3864.1428571492434</v>
      </c>
      <c r="Y315" s="2">
        <f t="shared" si="58"/>
        <v>38981077.714285947</v>
      </c>
      <c r="Z315" s="2" t="str">
        <f t="shared" si="48"/>
        <v>MEEP</v>
      </c>
      <c r="AA315" s="2">
        <f>IF(Z315="HERE",Y315,AA314+Graph!$G$1*1000)</f>
        <v>129740565.42857142</v>
      </c>
      <c r="AB315" s="2">
        <f t="shared" si="59"/>
        <v>800000</v>
      </c>
      <c r="AC315" s="2">
        <f t="shared" si="60"/>
        <v>38053079.714285761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251</v>
      </c>
      <c r="C316" s="7"/>
      <c r="D316" s="2" t="e">
        <f t="shared" si="51"/>
        <v>#N/A</v>
      </c>
      <c r="E316" s="2" t="e">
        <f t="shared" si="63"/>
        <v>#N/A</v>
      </c>
      <c r="F316" s="2">
        <v>2055824.7244898677</v>
      </c>
      <c r="G316" s="2">
        <f t="shared" si="64"/>
        <v>446135.85714285716</v>
      </c>
      <c r="H316" s="2">
        <f t="shared" si="61"/>
        <v>127280251.1428564</v>
      </c>
      <c r="I316" s="7"/>
      <c r="J316" s="2" t="e">
        <f t="shared" si="52"/>
        <v>#N/A</v>
      </c>
      <c r="K316" s="2" t="e">
        <f t="shared" si="65"/>
        <v>#N/A</v>
      </c>
      <c r="L316" s="2">
        <f t="array" ref="L316">IF(COUNT($C317)=0,IF(COUNT($C316)=1,I316,SUM(L315+LOOKUP(2,1/(ISNUMBER($K$1:$K$194)),$K$1:$K$194))),I316)</f>
        <v>1509529.8571428668</v>
      </c>
      <c r="M316" s="8" t="e">
        <f t="shared" si="28"/>
        <v>#N/A</v>
      </c>
      <c r="N316" s="2" t="e">
        <f t="shared" si="53"/>
        <v>#N/A</v>
      </c>
      <c r="O316" s="2" t="e">
        <f t="shared" si="66"/>
        <v>#N/A</v>
      </c>
      <c r="P316" s="2">
        <v>2053303.7350457311</v>
      </c>
      <c r="Q316" s="2">
        <f t="shared" si="67"/>
        <v>450000</v>
      </c>
      <c r="R316" s="2">
        <f t="shared" si="62"/>
        <v>128789781</v>
      </c>
      <c r="S316" s="2">
        <f t="shared" si="54"/>
        <v>446135.85714285076</v>
      </c>
      <c r="T316" s="2">
        <f t="shared" si="55"/>
        <v>3864.1428571429569</v>
      </c>
      <c r="U316" s="2">
        <f t="shared" si="56"/>
        <v>450000</v>
      </c>
      <c r="V316" s="2">
        <f t="shared" si="33"/>
        <v>89804839.142856941</v>
      </c>
      <c r="W316" s="2">
        <f t="shared" si="57"/>
        <v>446135.85714285076</v>
      </c>
      <c r="X316" s="2">
        <f t="shared" si="47"/>
        <v>3864.1428571492434</v>
      </c>
      <c r="Y316" s="2">
        <f t="shared" si="58"/>
        <v>38984941.857143097</v>
      </c>
      <c r="Z316" s="2" t="str">
        <f t="shared" si="48"/>
        <v>MEEP</v>
      </c>
      <c r="AA316" s="2">
        <f>IF(Z316="HERE",Y316,AA315+Graph!$G$1*1000)</f>
        <v>130540565.42857142</v>
      </c>
      <c r="AB316" s="2">
        <f t="shared" si="59"/>
        <v>800000</v>
      </c>
      <c r="AC316" s="2">
        <f t="shared" si="60"/>
        <v>38053079.714285761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252</v>
      </c>
      <c r="C317" s="7"/>
      <c r="D317" s="2" t="e">
        <f t="shared" si="51"/>
        <v>#N/A</v>
      </c>
      <c r="E317" s="2" t="e">
        <f t="shared" si="63"/>
        <v>#N/A</v>
      </c>
      <c r="F317" s="2">
        <v>2062146.3783251643</v>
      </c>
      <c r="G317" s="2">
        <f t="shared" si="64"/>
        <v>446135.85714285716</v>
      </c>
      <c r="H317" s="2">
        <f t="shared" si="61"/>
        <v>127726386.99999925</v>
      </c>
      <c r="I317" s="7"/>
      <c r="J317" s="2" t="e">
        <f t="shared" si="52"/>
        <v>#N/A</v>
      </c>
      <c r="K317" s="2" t="e">
        <f t="shared" si="65"/>
        <v>#N/A</v>
      </c>
      <c r="L317" s="2">
        <f t="array" ref="L317">IF(COUNT($C318)=0,IF(COUNT($C317)=1,I317,SUM(L316+LOOKUP(2,1/(ISNUMBER($K$1:$K$194)),$K$1:$K$194))),I317)</f>
        <v>1513394.0000000098</v>
      </c>
      <c r="M317" s="8" t="e">
        <f t="shared" si="28"/>
        <v>#N/A</v>
      </c>
      <c r="N317" s="2" t="e">
        <f t="shared" si="53"/>
        <v>#N/A</v>
      </c>
      <c r="O317" s="2" t="e">
        <f t="shared" si="66"/>
        <v>#N/A</v>
      </c>
      <c r="P317" s="2">
        <v>2059603.3852216601</v>
      </c>
      <c r="Q317" s="2">
        <f t="shared" si="67"/>
        <v>450000</v>
      </c>
      <c r="R317" s="2">
        <f t="shared" si="62"/>
        <v>129239781</v>
      </c>
      <c r="S317" s="2">
        <f t="shared" si="54"/>
        <v>446135.85714285076</v>
      </c>
      <c r="T317" s="2">
        <f t="shared" si="55"/>
        <v>3864.1428571429569</v>
      </c>
      <c r="U317" s="2">
        <f t="shared" si="56"/>
        <v>450000</v>
      </c>
      <c r="V317" s="2">
        <f t="shared" si="33"/>
        <v>90250974.999999791</v>
      </c>
      <c r="W317" s="2">
        <f t="shared" si="57"/>
        <v>446135.85714285076</v>
      </c>
      <c r="X317" s="2">
        <f t="shared" si="47"/>
        <v>3864.1428571492434</v>
      </c>
      <c r="Y317" s="2">
        <f t="shared" si="58"/>
        <v>38988806.000000246</v>
      </c>
      <c r="Z317" s="2" t="str">
        <f t="shared" si="48"/>
        <v>MEEP</v>
      </c>
      <c r="AA317" s="2">
        <f>IF(Z317="HERE",Y317,AA316+Graph!$G$1*1000)</f>
        <v>131340565.42857142</v>
      </c>
      <c r="AB317" s="2">
        <f t="shared" si="59"/>
        <v>800000</v>
      </c>
      <c r="AC317" s="2">
        <f t="shared" si="60"/>
        <v>38053079.714285761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253</v>
      </c>
      <c r="C318" s="7"/>
      <c r="D318" s="2" t="e">
        <f t="shared" si="51"/>
        <v>#N/A</v>
      </c>
      <c r="E318" s="2" t="e">
        <f t="shared" si="63"/>
        <v>#N/A</v>
      </c>
      <c r="F318" s="2">
        <v>2068468.0321605206</v>
      </c>
      <c r="G318" s="2">
        <f t="shared" si="64"/>
        <v>446135.85714285716</v>
      </c>
      <c r="H318" s="2">
        <f t="shared" si="61"/>
        <v>128172522.85714211</v>
      </c>
      <c r="I318" s="7"/>
      <c r="J318" s="2" t="e">
        <f t="shared" si="52"/>
        <v>#N/A</v>
      </c>
      <c r="K318" s="2" t="e">
        <f t="shared" si="65"/>
        <v>#N/A</v>
      </c>
      <c r="L318" s="2">
        <f t="array" ref="L318">IF(COUNT($C319)=0,IF(COUNT($C318)=1,I318,SUM(L317+LOOKUP(2,1/(ISNUMBER($K$1:$K$194)),$K$1:$K$194))),I318)</f>
        <v>1517258.1428571527</v>
      </c>
      <c r="M318" s="8" t="e">
        <f t="shared" si="28"/>
        <v>#N/A</v>
      </c>
      <c r="N318" s="2" t="e">
        <f t="shared" si="53"/>
        <v>#N/A</v>
      </c>
      <c r="O318" s="2" t="e">
        <f t="shared" si="66"/>
        <v>#N/A</v>
      </c>
      <c r="P318" s="2">
        <v>2065903.0353975892</v>
      </c>
      <c r="Q318" s="2">
        <f t="shared" si="67"/>
        <v>450000</v>
      </c>
      <c r="R318" s="2">
        <f t="shared" si="62"/>
        <v>129689781</v>
      </c>
      <c r="S318" s="2">
        <f t="shared" si="54"/>
        <v>446135.85714285076</v>
      </c>
      <c r="T318" s="2">
        <f t="shared" si="55"/>
        <v>3864.1428571429569</v>
      </c>
      <c r="U318" s="2">
        <f t="shared" si="56"/>
        <v>450000</v>
      </c>
      <c r="V318" s="2">
        <f t="shared" si="33"/>
        <v>90697110.857142642</v>
      </c>
      <c r="W318" s="2">
        <f t="shared" si="57"/>
        <v>446135.85714285076</v>
      </c>
      <c r="X318" s="2">
        <f t="shared" si="47"/>
        <v>3864.1428571492434</v>
      </c>
      <c r="Y318" s="2">
        <f t="shared" si="58"/>
        <v>38992670.142857395</v>
      </c>
      <c r="Z318" s="2" t="str">
        <f t="shared" si="48"/>
        <v>MEEP</v>
      </c>
      <c r="AA318" s="2">
        <f>IF(Z318="HERE",Y318,AA317+Graph!$G$1*1000)</f>
        <v>132140565.42857142</v>
      </c>
      <c r="AB318" s="2">
        <f t="shared" si="59"/>
        <v>800000</v>
      </c>
      <c r="AC318" s="2">
        <f t="shared" si="60"/>
        <v>38053079.714285761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254</v>
      </c>
      <c r="C319" s="7"/>
      <c r="D319" s="2" t="e">
        <f t="shared" si="51"/>
        <v>#N/A</v>
      </c>
      <c r="E319" s="2" t="e">
        <f t="shared" si="63"/>
        <v>#N/A</v>
      </c>
      <c r="F319" s="2">
        <v>2074789.6859958172</v>
      </c>
      <c r="G319" s="2">
        <f t="shared" si="64"/>
        <v>446135.85714285716</v>
      </c>
      <c r="H319" s="2">
        <f t="shared" si="61"/>
        <v>128618658.71428496</v>
      </c>
      <c r="I319" s="7"/>
      <c r="J319" s="2" t="e">
        <f t="shared" si="52"/>
        <v>#N/A</v>
      </c>
      <c r="K319" s="2" t="e">
        <f t="shared" si="65"/>
        <v>#N/A</v>
      </c>
      <c r="L319" s="2">
        <f t="array" ref="L319">IF(COUNT($C320)=0,IF(COUNT($C319)=1,I319,SUM(L318+LOOKUP(2,1/(ISNUMBER($K$1:$K$194)),$K$1:$K$194))),I319)</f>
        <v>1521122.2857142957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6"/>
        <v>#N/A</v>
      </c>
      <c r="P319" s="2">
        <v>2072202.6855735183</v>
      </c>
      <c r="Q319" s="2">
        <f t="shared" si="67"/>
        <v>450000</v>
      </c>
      <c r="R319" s="2">
        <f t="shared" si="62"/>
        <v>130139781</v>
      </c>
      <c r="S319" s="2">
        <f t="shared" si="54"/>
        <v>446135.85714285076</v>
      </c>
      <c r="T319" s="2">
        <f t="shared" si="55"/>
        <v>3864.1428571429569</v>
      </c>
      <c r="U319" s="2">
        <f t="shared" si="56"/>
        <v>450000</v>
      </c>
      <c r="V319" s="2">
        <f t="shared" si="33"/>
        <v>91143246.714285493</v>
      </c>
      <c r="W319" s="2">
        <f t="shared" si="57"/>
        <v>446135.85714285076</v>
      </c>
      <c r="X319" s="2">
        <f t="shared" si="47"/>
        <v>3864.1428571492434</v>
      </c>
      <c r="Y319" s="2">
        <f t="shared" si="58"/>
        <v>38996534.285714544</v>
      </c>
      <c r="Z319" s="2" t="str">
        <f t="shared" si="48"/>
        <v>MEEP</v>
      </c>
      <c r="AA319" s="2">
        <f>IF(Z319="HERE",Y319,AA318+Graph!$G$1*1000)</f>
        <v>132940565.42857142</v>
      </c>
      <c r="AB319" s="2">
        <f t="shared" si="59"/>
        <v>800000</v>
      </c>
      <c r="AC319" s="2">
        <f t="shared" si="60"/>
        <v>38053079.714285761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255</v>
      </c>
      <c r="C320" s="7"/>
      <c r="D320" s="2" t="e">
        <f t="shared" si="51"/>
        <v>#N/A</v>
      </c>
      <c r="E320" s="2" t="e">
        <f t="shared" si="63"/>
        <v>#N/A</v>
      </c>
      <c r="F320" s="2">
        <v>2081111.3398311734</v>
      </c>
      <c r="G320" s="2">
        <f t="shared" si="64"/>
        <v>446135.85714285716</v>
      </c>
      <c r="H320" s="2">
        <f t="shared" si="61"/>
        <v>129064794.57142781</v>
      </c>
      <c r="I320" s="7"/>
      <c r="J320" s="2" t="e">
        <f t="shared" si="52"/>
        <v>#N/A</v>
      </c>
      <c r="K320" s="2" t="e">
        <f t="shared" si="65"/>
        <v>#N/A</v>
      </c>
      <c r="L320" s="2">
        <f t="array" ref="L320">IF(COUNT($C321)=0,IF(COUNT($C320)=1,I320,SUM(L319+LOOKUP(2,1/(ISNUMBER($K$1:$K$194)),$K$1:$K$194))),I320)</f>
        <v>1524986.4285714386</v>
      </c>
      <c r="M320" s="8" t="e">
        <f t="shared" si="69"/>
        <v>#N/A</v>
      </c>
      <c r="N320" s="2" t="e">
        <f t="shared" si="53"/>
        <v>#N/A</v>
      </c>
      <c r="O320" s="2" t="e">
        <f t="shared" si="66"/>
        <v>#N/A</v>
      </c>
      <c r="P320" s="2">
        <v>2078502.3357494473</v>
      </c>
      <c r="Q320" s="2">
        <f t="shared" si="67"/>
        <v>450000</v>
      </c>
      <c r="R320" s="2">
        <f t="shared" si="62"/>
        <v>130589781</v>
      </c>
      <c r="S320" s="2">
        <f t="shared" si="54"/>
        <v>446135.85714285076</v>
      </c>
      <c r="T320" s="2">
        <f t="shared" si="55"/>
        <v>3864.1428571429569</v>
      </c>
      <c r="U320" s="2">
        <f t="shared" si="56"/>
        <v>450000</v>
      </c>
      <c r="V320" s="2">
        <f t="shared" si="33"/>
        <v>91589382.571428344</v>
      </c>
      <c r="W320" s="2">
        <f t="shared" si="57"/>
        <v>446135.85714285076</v>
      </c>
      <c r="X320" s="2">
        <f t="shared" si="47"/>
        <v>3864.1428571492434</v>
      </c>
      <c r="Y320" s="2">
        <f t="shared" si="58"/>
        <v>39000398.428571694</v>
      </c>
      <c r="Z320" s="2" t="str">
        <f t="shared" si="48"/>
        <v>MEEP</v>
      </c>
      <c r="AA320" s="2">
        <f>IF(Z320="HERE",Y320,AA319+Graph!$G$1*1000)</f>
        <v>133740565.42857142</v>
      </c>
      <c r="AB320" s="2">
        <f t="shared" si="59"/>
        <v>800000</v>
      </c>
      <c r="AC320" s="2">
        <f t="shared" si="60"/>
        <v>38053079.714285761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256</v>
      </c>
      <c r="C321" s="7"/>
      <c r="D321" s="2" t="e">
        <f t="shared" si="51"/>
        <v>#N/A</v>
      </c>
      <c r="E321" s="2" t="e">
        <f t="shared" si="63"/>
        <v>#N/A</v>
      </c>
      <c r="F321" s="2">
        <v>2087432.9936664701</v>
      </c>
      <c r="G321" s="2">
        <f t="shared" si="64"/>
        <v>446135.85714285716</v>
      </c>
      <c r="H321" s="2">
        <f t="shared" si="61"/>
        <v>129510930.42857066</v>
      </c>
      <c r="I321" s="7"/>
      <c r="J321" s="2" t="e">
        <f t="shared" si="52"/>
        <v>#N/A</v>
      </c>
      <c r="K321" s="2" t="e">
        <f t="shared" si="65"/>
        <v>#N/A</v>
      </c>
      <c r="L321" s="2">
        <f t="array" ref="L321">IF(COUNT($C322)=0,IF(COUNT($C321)=1,I321,SUM(L320+LOOKUP(2,1/(ISNUMBER($K$1:$K$194)),$K$1:$K$194))),I321)</f>
        <v>1528850.5714285816</v>
      </c>
      <c r="M321" s="8" t="e">
        <f t="shared" si="69"/>
        <v>#N/A</v>
      </c>
      <c r="N321" s="2" t="e">
        <f t="shared" si="53"/>
        <v>#N/A</v>
      </c>
      <c r="O321" s="2" t="e">
        <f t="shared" si="66"/>
        <v>#N/A</v>
      </c>
      <c r="P321" s="2">
        <v>2084801.9859253764</v>
      </c>
      <c r="Q321" s="2">
        <f t="shared" si="67"/>
        <v>450000</v>
      </c>
      <c r="R321" s="2">
        <f t="shared" si="62"/>
        <v>131039781</v>
      </c>
      <c r="S321" s="2">
        <f t="shared" si="54"/>
        <v>446135.85714285076</v>
      </c>
      <c r="T321" s="2">
        <f t="shared" si="55"/>
        <v>3864.1428571429569</v>
      </c>
      <c r="U321" s="2">
        <f t="shared" si="56"/>
        <v>450000</v>
      </c>
      <c r="V321" s="2">
        <f t="shared" si="33"/>
        <v>92035518.428571194</v>
      </c>
      <c r="W321" s="2">
        <f t="shared" si="57"/>
        <v>446135.85714285076</v>
      </c>
      <c r="X321" s="2">
        <f t="shared" si="47"/>
        <v>3864.1428571492434</v>
      </c>
      <c r="Y321" s="2">
        <f t="shared" si="58"/>
        <v>39004262.571428843</v>
      </c>
      <c r="Z321" s="2" t="str">
        <f t="shared" si="48"/>
        <v>MEEP</v>
      </c>
      <c r="AA321" s="2">
        <f>IF(Z321="HERE",Y321,AA320+Graph!$G$1*1000)</f>
        <v>134540565.4285714</v>
      </c>
      <c r="AB321" s="2">
        <f t="shared" si="59"/>
        <v>799999.9999999851</v>
      </c>
      <c r="AC321" s="2">
        <f t="shared" si="60"/>
        <v>38053079.714285761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257</v>
      </c>
      <c r="C322" s="7"/>
      <c r="D322" s="2" t="e">
        <f t="shared" si="51"/>
        <v>#N/A</v>
      </c>
      <c r="E322" s="2" t="e">
        <f t="shared" si="63"/>
        <v>#N/A</v>
      </c>
      <c r="F322" s="2">
        <v>2093754.6475018263</v>
      </c>
      <c r="G322" s="2">
        <f t="shared" si="64"/>
        <v>446135.85714285716</v>
      </c>
      <c r="H322" s="2">
        <f t="shared" si="61"/>
        <v>129957066.28571351</v>
      </c>
      <c r="I322" s="7"/>
      <c r="J322" s="2" t="e">
        <f t="shared" si="52"/>
        <v>#N/A</v>
      </c>
      <c r="K322" s="2" t="e">
        <f t="shared" si="65"/>
        <v>#N/A</v>
      </c>
      <c r="L322" s="2">
        <f t="array" ref="L322">IF(COUNT($C323)=0,IF(COUNT($C322)=1,I322,SUM(L321+LOOKUP(2,1/(ISNUMBER($K$1:$K$194)),$K$1:$K$194))),I322)</f>
        <v>1532714.7142857246</v>
      </c>
      <c r="M322" s="8" t="e">
        <f t="shared" si="69"/>
        <v>#N/A</v>
      </c>
      <c r="N322" s="2" t="e">
        <f t="shared" si="53"/>
        <v>#N/A</v>
      </c>
      <c r="O322" s="2" t="e">
        <f t="shared" si="66"/>
        <v>#N/A</v>
      </c>
      <c r="P322" s="2">
        <v>2091101.6361013055</v>
      </c>
      <c r="Q322" s="2">
        <f t="shared" si="67"/>
        <v>450000</v>
      </c>
      <c r="R322" s="2">
        <f t="shared" si="62"/>
        <v>131489781</v>
      </c>
      <c r="S322" s="2">
        <f t="shared" si="54"/>
        <v>446135.85714285076</v>
      </c>
      <c r="T322" s="2">
        <f t="shared" si="55"/>
        <v>3864.1428571429569</v>
      </c>
      <c r="U322" s="2">
        <f t="shared" si="56"/>
        <v>450000</v>
      </c>
      <c r="V322" s="2">
        <f t="shared" si="33"/>
        <v>92481654.285714045</v>
      </c>
      <c r="W322" s="2">
        <f t="shared" si="57"/>
        <v>446135.85714285076</v>
      </c>
      <c r="X322" s="2">
        <f t="shared" si="47"/>
        <v>3864.1428571492434</v>
      </c>
      <c r="Y322" s="2">
        <f t="shared" si="58"/>
        <v>39008126.714285992</v>
      </c>
      <c r="Z322" s="2" t="str">
        <f t="shared" si="48"/>
        <v>MEEP</v>
      </c>
      <c r="AA322" s="2">
        <f>IF(Z322="HERE",Y322,AA321+Graph!$G$1*1000)</f>
        <v>135340565.4285714</v>
      </c>
      <c r="AB322" s="2">
        <f t="shared" si="59"/>
        <v>800000</v>
      </c>
      <c r="AC322" s="2">
        <f t="shared" si="60"/>
        <v>38053079.714285761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258</v>
      </c>
      <c r="C323" s="7"/>
      <c r="D323" s="2" t="e">
        <f t="shared" si="51"/>
        <v>#N/A</v>
      </c>
      <c r="E323" s="2" t="e">
        <f t="shared" si="63"/>
        <v>#N/A</v>
      </c>
      <c r="F323" s="2">
        <v>2100076.3013371229</v>
      </c>
      <c r="G323" s="2">
        <f t="shared" si="64"/>
        <v>446135.85714285716</v>
      </c>
      <c r="H323" s="2">
        <f t="shared" si="61"/>
        <v>130403202.14285636</v>
      </c>
      <c r="I323" s="7"/>
      <c r="J323" s="2" t="e">
        <f t="shared" si="52"/>
        <v>#N/A</v>
      </c>
      <c r="K323" s="2" t="e">
        <f t="shared" si="65"/>
        <v>#N/A</v>
      </c>
      <c r="L323" s="2">
        <f t="array" ref="L323">IF(COUNT($C324)=0,IF(COUNT($C323)=1,I323,SUM(L322+LOOKUP(2,1/(ISNUMBER($K$1:$K$194)),$K$1:$K$194))),I323)</f>
        <v>1536578.8571428675</v>
      </c>
      <c r="M323" s="8" t="e">
        <f t="shared" si="69"/>
        <v>#N/A</v>
      </c>
      <c r="N323" s="2" t="e">
        <f t="shared" si="53"/>
        <v>#N/A</v>
      </c>
      <c r="O323" s="2" t="e">
        <f t="shared" si="66"/>
        <v>#N/A</v>
      </c>
      <c r="P323" s="2">
        <v>2097401.2862772346</v>
      </c>
      <c r="Q323" s="2">
        <f t="shared" si="67"/>
        <v>450000</v>
      </c>
      <c r="R323" s="2">
        <f t="shared" si="62"/>
        <v>131939781</v>
      </c>
      <c r="S323" s="2">
        <f t="shared" si="54"/>
        <v>446135.85714285076</v>
      </c>
      <c r="T323" s="2">
        <f t="shared" si="55"/>
        <v>3864.1428571429569</v>
      </c>
      <c r="U323" s="2">
        <f t="shared" si="56"/>
        <v>450000</v>
      </c>
      <c r="V323" s="2">
        <f t="shared" si="33"/>
        <v>92927790.142856896</v>
      </c>
      <c r="W323" s="2">
        <f t="shared" si="57"/>
        <v>446135.85714285076</v>
      </c>
      <c r="X323" s="2">
        <f t="shared" si="47"/>
        <v>3864.1428571492434</v>
      </c>
      <c r="Y323" s="2">
        <f t="shared" si="58"/>
        <v>39011990.857143141</v>
      </c>
      <c r="Z323" s="2" t="str">
        <f t="shared" si="48"/>
        <v>MEEP</v>
      </c>
      <c r="AA323" s="2">
        <f>IF(Z323="HERE",Y323,AA322+Graph!$G$1*1000)</f>
        <v>136140565.4285714</v>
      </c>
      <c r="AB323" s="2">
        <f t="shared" si="59"/>
        <v>800000</v>
      </c>
      <c r="AC323" s="2">
        <f t="shared" si="60"/>
        <v>38053079.714285761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259</v>
      </c>
      <c r="C324" s="7"/>
      <c r="D324" s="2" t="e">
        <f t="shared" si="51"/>
        <v>#N/A</v>
      </c>
      <c r="E324" s="2" t="e">
        <f t="shared" si="63"/>
        <v>#N/A</v>
      </c>
      <c r="F324" s="2">
        <v>2106397.9551724792</v>
      </c>
      <c r="G324" s="2">
        <f t="shared" si="64"/>
        <v>446135.85714285716</v>
      </c>
      <c r="H324" s="2">
        <f t="shared" si="61"/>
        <v>130849337.99999921</v>
      </c>
      <c r="I324" s="7"/>
      <c r="J324" s="2" t="e">
        <f t="shared" si="52"/>
        <v>#N/A</v>
      </c>
      <c r="K324" s="2" t="e">
        <f t="shared" si="65"/>
        <v>#N/A</v>
      </c>
      <c r="L324" s="2">
        <f t="array" ref="L324">IF(COUNT($C325)=0,IF(COUNT($C324)=1,I324,SUM(L323+LOOKUP(2,1/(ISNUMBER($K$1:$K$194)),$K$1:$K$194))),I324)</f>
        <v>1540443.0000000105</v>
      </c>
      <c r="M324" s="8" t="e">
        <f t="shared" si="69"/>
        <v>#N/A</v>
      </c>
      <c r="N324" s="2" t="e">
        <f t="shared" si="53"/>
        <v>#N/A</v>
      </c>
      <c r="O324" s="2" t="e">
        <f t="shared" si="66"/>
        <v>#N/A</v>
      </c>
      <c r="P324" s="2">
        <v>2103700.9364531636</v>
      </c>
      <c r="Q324" s="2">
        <f t="shared" si="67"/>
        <v>450000</v>
      </c>
      <c r="R324" s="2">
        <f t="shared" si="62"/>
        <v>132389781</v>
      </c>
      <c r="S324" s="2">
        <f t="shared" si="54"/>
        <v>446135.85714285076</v>
      </c>
      <c r="T324" s="2">
        <f t="shared" si="55"/>
        <v>3864.1428571429569</v>
      </c>
      <c r="U324" s="2">
        <f t="shared" si="56"/>
        <v>450000</v>
      </c>
      <c r="V324" s="2">
        <f t="shared" si="33"/>
        <v>93373925.999999747</v>
      </c>
      <c r="W324" s="2">
        <f t="shared" si="57"/>
        <v>446135.85714285076</v>
      </c>
      <c r="X324" s="2">
        <f t="shared" si="47"/>
        <v>3864.1428571492434</v>
      </c>
      <c r="Y324" s="2">
        <f t="shared" si="58"/>
        <v>39015855.000000291</v>
      </c>
      <c r="Z324" s="2" t="str">
        <f t="shared" si="48"/>
        <v>MEEP</v>
      </c>
      <c r="AA324" s="2">
        <f>IF(Z324="HERE",Y324,AA323+Graph!$G$1*1000)</f>
        <v>136940565.4285714</v>
      </c>
      <c r="AB324" s="2">
        <f t="shared" si="59"/>
        <v>800000</v>
      </c>
      <c r="AC324" s="2">
        <f t="shared" si="60"/>
        <v>38053079.714285761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260</v>
      </c>
      <c r="C325" s="7"/>
      <c r="D325" s="2" t="e">
        <f t="shared" si="51"/>
        <v>#N/A</v>
      </c>
      <c r="E325" s="2" t="e">
        <f t="shared" si="63"/>
        <v>#N/A</v>
      </c>
      <c r="F325" s="2">
        <v>2112719.6090077758</v>
      </c>
      <c r="G325" s="2">
        <f t="shared" si="64"/>
        <v>446135.85714285716</v>
      </c>
      <c r="H325" s="2">
        <f t="shared" si="61"/>
        <v>131295473.85714206</v>
      </c>
      <c r="I325" s="7"/>
      <c r="J325" s="2" t="e">
        <f t="shared" si="52"/>
        <v>#N/A</v>
      </c>
      <c r="K325" s="2" t="e">
        <f t="shared" si="65"/>
        <v>#N/A</v>
      </c>
      <c r="L325" s="2">
        <f t="array" ref="L325">IF(COUNT($C326)=0,IF(COUNT($C325)=1,I325,SUM(L324+LOOKUP(2,1/(ISNUMBER($K$1:$K$194)),$K$1:$K$194))),I325)</f>
        <v>1544307.1428571534</v>
      </c>
      <c r="M325" s="8" t="e">
        <f t="shared" si="69"/>
        <v>#N/A</v>
      </c>
      <c r="N325" s="2" t="e">
        <f t="shared" si="53"/>
        <v>#N/A</v>
      </c>
      <c r="O325" s="2" t="e">
        <f t="shared" si="66"/>
        <v>#N/A</v>
      </c>
      <c r="P325" s="2">
        <v>2110000.5866290927</v>
      </c>
      <c r="Q325" s="2">
        <f t="shared" si="67"/>
        <v>450000</v>
      </c>
      <c r="R325" s="2">
        <f t="shared" si="62"/>
        <v>132839781</v>
      </c>
      <c r="S325" s="2">
        <f t="shared" si="54"/>
        <v>446135.85714285076</v>
      </c>
      <c r="T325" s="2">
        <f t="shared" si="55"/>
        <v>3864.1428571429569</v>
      </c>
      <c r="U325" s="2">
        <f t="shared" si="56"/>
        <v>450000</v>
      </c>
      <c r="V325" s="2">
        <f t="shared" si="33"/>
        <v>93820061.857142597</v>
      </c>
      <c r="W325" s="2">
        <f t="shared" si="57"/>
        <v>446135.85714285076</v>
      </c>
      <c r="X325" s="2">
        <f t="shared" si="47"/>
        <v>3864.1428571492434</v>
      </c>
      <c r="Y325" s="2">
        <f t="shared" si="58"/>
        <v>39019719.14285744</v>
      </c>
      <c r="Z325" s="2" t="str">
        <f t="shared" si="48"/>
        <v>MEEP</v>
      </c>
      <c r="AA325" s="2">
        <f>IF(Z325="HERE",Y325,AA324+Graph!$G$1*1000)</f>
        <v>137740565.4285714</v>
      </c>
      <c r="AB325" s="2">
        <f t="shared" si="59"/>
        <v>800000</v>
      </c>
      <c r="AC325" s="2">
        <f t="shared" si="60"/>
        <v>38053079.714285761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261</v>
      </c>
      <c r="C326" s="7"/>
      <c r="D326" s="2" t="e">
        <f t="shared" si="51"/>
        <v>#N/A</v>
      </c>
      <c r="E326" s="2" t="e">
        <f t="shared" si="63"/>
        <v>#N/A</v>
      </c>
      <c r="F326" s="2">
        <v>2119041.262843132</v>
      </c>
      <c r="G326" s="2">
        <f t="shared" si="64"/>
        <v>446135.85714285716</v>
      </c>
      <c r="H326" s="2">
        <f t="shared" si="61"/>
        <v>131741609.71428491</v>
      </c>
      <c r="I326" s="7"/>
      <c r="J326" s="2" t="e">
        <f t="shared" si="52"/>
        <v>#N/A</v>
      </c>
      <c r="K326" s="2" t="e">
        <f t="shared" si="65"/>
        <v>#N/A</v>
      </c>
      <c r="L326" s="2">
        <f t="array" ref="L326">IF(COUNT($C327)=0,IF(COUNT($C326)=1,I326,SUM(L325+LOOKUP(2,1/(ISNUMBER($K$1:$K$194)),$K$1:$K$194))),I326)</f>
        <v>1548171.2857142964</v>
      </c>
      <c r="M326" s="8" t="e">
        <f t="shared" si="69"/>
        <v>#N/A</v>
      </c>
      <c r="N326" s="2" t="e">
        <f t="shared" si="53"/>
        <v>#N/A</v>
      </c>
      <c r="O326" s="2" t="e">
        <f t="shared" si="66"/>
        <v>#N/A</v>
      </c>
      <c r="P326" s="2">
        <v>2116300.2368050218</v>
      </c>
      <c r="Q326" s="2">
        <f t="shared" si="67"/>
        <v>450000</v>
      </c>
      <c r="R326" s="2">
        <f t="shared" si="62"/>
        <v>133289781</v>
      </c>
      <c r="S326" s="2">
        <f t="shared" si="54"/>
        <v>446135.85714285076</v>
      </c>
      <c r="T326" s="2">
        <f t="shared" si="55"/>
        <v>3864.1428571429569</v>
      </c>
      <c r="U326" s="2">
        <f t="shared" si="56"/>
        <v>450000</v>
      </c>
      <c r="V326" s="2">
        <f t="shared" si="33"/>
        <v>94266197.714285448</v>
      </c>
      <c r="W326" s="2">
        <f t="shared" si="57"/>
        <v>446135.85714285076</v>
      </c>
      <c r="X326" s="2">
        <f t="shared" si="47"/>
        <v>3864.1428571492434</v>
      </c>
      <c r="Y326" s="2">
        <f t="shared" si="58"/>
        <v>39023583.285714589</v>
      </c>
      <c r="Z326" s="2" t="str">
        <f t="shared" si="48"/>
        <v>MEEP</v>
      </c>
      <c r="AA326" s="2">
        <f>IF(Z326="HERE",Y326,AA325+Graph!$G$1*1000)</f>
        <v>138540565.4285714</v>
      </c>
      <c r="AB326" s="2">
        <f t="shared" si="59"/>
        <v>800000</v>
      </c>
      <c r="AC326" s="2">
        <f t="shared" si="60"/>
        <v>38053079.714285761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262</v>
      </c>
      <c r="C327" s="7"/>
      <c r="D327" s="2" t="e">
        <f t="shared" si="51"/>
        <v>#N/A</v>
      </c>
      <c r="E327" s="2" t="e">
        <f t="shared" si="63"/>
        <v>#N/A</v>
      </c>
      <c r="F327" s="2">
        <v>2125362.9166784286</v>
      </c>
      <c r="G327" s="2">
        <f t="shared" si="64"/>
        <v>446135.85714285716</v>
      </c>
      <c r="H327" s="2">
        <f t="shared" si="61"/>
        <v>132187745.57142776</v>
      </c>
      <c r="I327" s="7"/>
      <c r="J327" s="2" t="e">
        <f t="shared" si="52"/>
        <v>#N/A</v>
      </c>
      <c r="K327" s="2" t="e">
        <f t="shared" si="65"/>
        <v>#N/A</v>
      </c>
      <c r="L327" s="2">
        <f t="array" ref="L327">IF(COUNT($C328)=0,IF(COUNT($C327)=1,I327,SUM(L326+LOOKUP(2,1/(ISNUMBER($K$1:$K$194)),$K$1:$K$194))),I327)</f>
        <v>1552035.4285714393</v>
      </c>
      <c r="M327" s="8" t="e">
        <f t="shared" si="69"/>
        <v>#N/A</v>
      </c>
      <c r="N327" s="2" t="e">
        <f t="shared" si="53"/>
        <v>#N/A</v>
      </c>
      <c r="O327" s="2" t="e">
        <f t="shared" si="66"/>
        <v>#N/A</v>
      </c>
      <c r="P327" s="2">
        <v>2122599.8869809508</v>
      </c>
      <c r="Q327" s="2">
        <f t="shared" si="67"/>
        <v>450000</v>
      </c>
      <c r="R327" s="2">
        <f t="shared" si="62"/>
        <v>133739781</v>
      </c>
      <c r="S327" s="2">
        <f t="shared" si="54"/>
        <v>446135.85714285076</v>
      </c>
      <c r="T327" s="2">
        <f t="shared" si="55"/>
        <v>3864.1428571429569</v>
      </c>
      <c r="U327" s="2">
        <f t="shared" si="56"/>
        <v>450000</v>
      </c>
      <c r="V327" s="2">
        <f t="shared" si="33"/>
        <v>94712333.571428299</v>
      </c>
      <c r="W327" s="2">
        <f t="shared" si="57"/>
        <v>446135.85714285076</v>
      </c>
      <c r="X327" s="2">
        <f t="shared" si="47"/>
        <v>3864.1428571492434</v>
      </c>
      <c r="Y327" s="2">
        <f t="shared" si="58"/>
        <v>39027447.428571738</v>
      </c>
      <c r="Z327" s="2" t="str">
        <f t="shared" si="48"/>
        <v>MEEP</v>
      </c>
      <c r="AA327" s="2">
        <f>IF(Z327="HERE",Y327,AA326+Graph!$G$1*1000)</f>
        <v>139340565.4285714</v>
      </c>
      <c r="AB327" s="2">
        <f t="shared" si="59"/>
        <v>800000</v>
      </c>
      <c r="AC327" s="2">
        <f t="shared" si="60"/>
        <v>38053079.714285761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263</v>
      </c>
      <c r="C328" s="7"/>
      <c r="D328" s="2" t="e">
        <f t="shared" si="51"/>
        <v>#N/A</v>
      </c>
      <c r="E328" s="2" t="e">
        <f t="shared" si="63"/>
        <v>#N/A</v>
      </c>
      <c r="F328" s="2">
        <v>2131684.5705137849</v>
      </c>
      <c r="G328" s="2">
        <f t="shared" si="64"/>
        <v>446135.85714285716</v>
      </c>
      <c r="H328" s="2">
        <f t="shared" si="61"/>
        <v>132633881.42857061</v>
      </c>
      <c r="I328" s="7"/>
      <c r="J328" s="2" t="e">
        <f t="shared" si="52"/>
        <v>#N/A</v>
      </c>
      <c r="K328" s="2" t="e">
        <f t="shared" si="65"/>
        <v>#N/A</v>
      </c>
      <c r="L328" s="2">
        <f t="array" ref="L328">IF(COUNT($C329)=0,IF(COUNT($C328)=1,I328,SUM(L327+LOOKUP(2,1/(ISNUMBER($K$1:$K$194)),$K$1:$K$194))),I328)</f>
        <v>1555899.5714285823</v>
      </c>
      <c r="M328" s="8" t="e">
        <f t="shared" si="69"/>
        <v>#N/A</v>
      </c>
      <c r="N328" s="2" t="e">
        <f t="shared" si="53"/>
        <v>#N/A</v>
      </c>
      <c r="O328" s="2" t="e">
        <f t="shared" si="66"/>
        <v>#N/A</v>
      </c>
      <c r="P328" s="2">
        <v>2128899.5371568799</v>
      </c>
      <c r="Q328" s="2">
        <f t="shared" si="67"/>
        <v>450000</v>
      </c>
      <c r="R328" s="2">
        <f t="shared" si="62"/>
        <v>134189781</v>
      </c>
      <c r="S328" s="2">
        <f t="shared" si="54"/>
        <v>446135.85714285076</v>
      </c>
      <c r="T328" s="2">
        <f t="shared" si="55"/>
        <v>3864.1428571429569</v>
      </c>
      <c r="U328" s="2">
        <f t="shared" si="56"/>
        <v>450000</v>
      </c>
      <c r="V328" s="2">
        <f t="shared" si="33"/>
        <v>95158469.42857115</v>
      </c>
      <c r="W328" s="2">
        <f t="shared" si="57"/>
        <v>446135.85714285076</v>
      </c>
      <c r="X328" s="2">
        <f t="shared" si="47"/>
        <v>3864.1428571492434</v>
      </c>
      <c r="Y328" s="2">
        <f t="shared" si="58"/>
        <v>39031311.571428888</v>
      </c>
      <c r="Z328" s="2" t="str">
        <f t="shared" si="48"/>
        <v>MEEP</v>
      </c>
      <c r="AA328" s="2">
        <f>IF(Z328="HERE",Y328,AA327+Graph!$G$1*1000)</f>
        <v>140140565.4285714</v>
      </c>
      <c r="AB328" s="2">
        <f t="shared" si="59"/>
        <v>800000</v>
      </c>
      <c r="AC328" s="2">
        <f t="shared" si="60"/>
        <v>38053079.714285761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264</v>
      </c>
      <c r="C329" s="7"/>
      <c r="D329" s="2" t="e">
        <f t="shared" si="51"/>
        <v>#N/A</v>
      </c>
      <c r="E329" s="2" t="e">
        <f t="shared" si="63"/>
        <v>#N/A</v>
      </c>
      <c r="F329" s="2">
        <v>2138006.2243490815</v>
      </c>
      <c r="G329" s="2">
        <f t="shared" si="64"/>
        <v>446135.85714285716</v>
      </c>
      <c r="H329" s="2">
        <f t="shared" si="61"/>
        <v>133080017.28571346</v>
      </c>
      <c r="I329" s="7"/>
      <c r="J329" s="2" t="e">
        <f t="shared" si="52"/>
        <v>#N/A</v>
      </c>
      <c r="K329" s="2" t="e">
        <f t="shared" si="65"/>
        <v>#N/A</v>
      </c>
      <c r="L329" s="2">
        <f t="array" ref="L329">IF(COUNT($C330)=0,IF(COUNT($C329)=1,I329,SUM(L328+LOOKUP(2,1/(ISNUMBER($K$1:$K$194)),$K$1:$K$194))),I329)</f>
        <v>1559763.7142857253</v>
      </c>
      <c r="M329" s="8" t="e">
        <f t="shared" si="69"/>
        <v>#N/A</v>
      </c>
      <c r="N329" s="2" t="e">
        <f t="shared" si="53"/>
        <v>#N/A</v>
      </c>
      <c r="O329" s="2" t="e">
        <f t="shared" si="66"/>
        <v>#N/A</v>
      </c>
      <c r="P329" s="2">
        <v>2135199.187332809</v>
      </c>
      <c r="Q329" s="2">
        <f t="shared" si="67"/>
        <v>450000</v>
      </c>
      <c r="R329" s="2">
        <f t="shared" si="62"/>
        <v>134639781</v>
      </c>
      <c r="S329" s="2">
        <f t="shared" si="54"/>
        <v>446135.85714285076</v>
      </c>
      <c r="T329" s="2">
        <f t="shared" si="55"/>
        <v>3864.1428571429569</v>
      </c>
      <c r="U329" s="2">
        <f t="shared" si="56"/>
        <v>450000</v>
      </c>
      <c r="V329" s="2">
        <f t="shared" si="33"/>
        <v>95604605.285714</v>
      </c>
      <c r="W329" s="2">
        <f t="shared" si="57"/>
        <v>446135.85714285076</v>
      </c>
      <c r="X329" s="2">
        <f t="shared" si="47"/>
        <v>3864.1428571492434</v>
      </c>
      <c r="Y329" s="2">
        <f t="shared" si="58"/>
        <v>39035175.714286037</v>
      </c>
      <c r="Z329" s="2" t="str">
        <f t="shared" si="48"/>
        <v>MEEP</v>
      </c>
      <c r="AA329" s="2">
        <f>IF(Z329="HERE",Y329,AA328+Graph!$G$1*1000)</f>
        <v>140940565.4285714</v>
      </c>
      <c r="AB329" s="2">
        <f t="shared" si="59"/>
        <v>800000</v>
      </c>
      <c r="AC329" s="2">
        <f t="shared" si="60"/>
        <v>38053079.714285761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265</v>
      </c>
      <c r="C330" s="7"/>
      <c r="D330" s="2" t="e">
        <f t="shared" si="51"/>
        <v>#N/A</v>
      </c>
      <c r="E330" s="2" t="e">
        <f t="shared" si="63"/>
        <v>#N/A</v>
      </c>
      <c r="F330" s="2">
        <v>2144327.8781844378</v>
      </c>
      <c r="G330" s="2">
        <f t="shared" si="64"/>
        <v>446135.85714285716</v>
      </c>
      <c r="H330" s="2">
        <f t="shared" si="61"/>
        <v>133526153.14285631</v>
      </c>
      <c r="I330" s="7"/>
      <c r="J330" s="2" t="e">
        <f t="shared" si="52"/>
        <v>#N/A</v>
      </c>
      <c r="K330" s="2" t="e">
        <f t="shared" si="65"/>
        <v>#N/A</v>
      </c>
      <c r="L330" s="2">
        <f t="array" ref="L330">IF(COUNT($C331)=0,IF(COUNT($C330)=1,I330,SUM(L329+LOOKUP(2,1/(ISNUMBER($K$1:$K$194)),$K$1:$K$194))),I330)</f>
        <v>1563627.8571428682</v>
      </c>
      <c r="M330" s="8" t="e">
        <f t="shared" si="69"/>
        <v>#N/A</v>
      </c>
      <c r="N330" s="2" t="e">
        <f t="shared" si="53"/>
        <v>#N/A</v>
      </c>
      <c r="O330" s="2" t="e">
        <f t="shared" si="66"/>
        <v>#N/A</v>
      </c>
      <c r="P330" s="2">
        <v>2141498.837508738</v>
      </c>
      <c r="Q330" s="2">
        <f t="shared" si="67"/>
        <v>450000</v>
      </c>
      <c r="R330" s="2">
        <f t="shared" si="62"/>
        <v>135089781</v>
      </c>
      <c r="S330" s="2">
        <f t="shared" si="54"/>
        <v>446135.85714285076</v>
      </c>
      <c r="T330" s="2">
        <f t="shared" si="55"/>
        <v>3864.1428571429569</v>
      </c>
      <c r="U330" s="2">
        <f t="shared" si="56"/>
        <v>450000</v>
      </c>
      <c r="V330" s="2">
        <f t="shared" si="33"/>
        <v>96050741.142856851</v>
      </c>
      <c r="W330" s="2">
        <f t="shared" si="57"/>
        <v>446135.85714285076</v>
      </c>
      <c r="X330" s="2">
        <f t="shared" si="47"/>
        <v>3864.1428571492434</v>
      </c>
      <c r="Y330" s="2">
        <f t="shared" si="58"/>
        <v>39039039.857143186</v>
      </c>
      <c r="Z330" s="2" t="str">
        <f t="shared" si="48"/>
        <v>MEEP</v>
      </c>
      <c r="AA330" s="2">
        <f>IF(Z330="HERE",Y330,AA329+Graph!$G$1*1000)</f>
        <v>141740565.4285714</v>
      </c>
      <c r="AB330" s="2">
        <f t="shared" si="59"/>
        <v>800000</v>
      </c>
      <c r="AC330" s="2">
        <f t="shared" si="60"/>
        <v>38053079.714285761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266</v>
      </c>
      <c r="C331" s="7"/>
      <c r="D331" s="2" t="e">
        <f t="shared" si="51"/>
        <v>#N/A</v>
      </c>
      <c r="E331" s="2" t="e">
        <f t="shared" si="63"/>
        <v>#N/A</v>
      </c>
      <c r="F331" s="2">
        <v>2150649.5320197344</v>
      </c>
      <c r="G331" s="2">
        <f t="shared" si="64"/>
        <v>446135.85714285716</v>
      </c>
      <c r="H331" s="2">
        <f t="shared" si="61"/>
        <v>133972288.99999917</v>
      </c>
      <c r="I331" s="7"/>
      <c r="J331" s="2" t="e">
        <f t="shared" si="52"/>
        <v>#N/A</v>
      </c>
      <c r="K331" s="2" t="e">
        <f t="shared" si="65"/>
        <v>#N/A</v>
      </c>
      <c r="L331" s="2">
        <f t="array" ref="L331">IF(COUNT($C332)=0,IF(COUNT($C331)=1,I331,SUM(L330+LOOKUP(2,1/(ISNUMBER($K$1:$K$194)),$K$1:$K$194))),I331)</f>
        <v>1567492.0000000112</v>
      </c>
      <c r="M331" s="8" t="e">
        <f t="shared" si="69"/>
        <v>#N/A</v>
      </c>
      <c r="N331" s="2" t="e">
        <f t="shared" si="53"/>
        <v>#N/A</v>
      </c>
      <c r="O331" s="2" t="e">
        <f t="shared" si="66"/>
        <v>#N/A</v>
      </c>
      <c r="P331" s="2">
        <v>2147798.4876847267</v>
      </c>
      <c r="Q331" s="2">
        <f t="shared" si="67"/>
        <v>450000</v>
      </c>
      <c r="R331" s="2">
        <f t="shared" si="62"/>
        <v>135539781</v>
      </c>
      <c r="S331" s="2">
        <f t="shared" si="54"/>
        <v>446135.85714285076</v>
      </c>
      <c r="T331" s="2">
        <f t="shared" si="55"/>
        <v>3864.1428571429569</v>
      </c>
      <c r="U331" s="2">
        <f t="shared" si="56"/>
        <v>450000</v>
      </c>
      <c r="V331" s="2">
        <f t="shared" si="33"/>
        <v>96496876.999999702</v>
      </c>
      <c r="W331" s="2">
        <f t="shared" si="57"/>
        <v>446135.85714285076</v>
      </c>
      <c r="X331" s="2">
        <f t="shared" si="47"/>
        <v>3864.1428571492434</v>
      </c>
      <c r="Y331" s="2">
        <f t="shared" si="58"/>
        <v>39042904.000000335</v>
      </c>
      <c r="Z331" s="2" t="str">
        <f t="shared" si="48"/>
        <v>MEEP</v>
      </c>
      <c r="AA331" s="2">
        <f>IF(Z331="HERE",Y331,AA330+Graph!$G$1*1000)</f>
        <v>142540565.4285714</v>
      </c>
      <c r="AB331" s="2">
        <f t="shared" si="59"/>
        <v>800000</v>
      </c>
      <c r="AC331" s="2">
        <f t="shared" si="60"/>
        <v>38053079.714285761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267</v>
      </c>
      <c r="C332" s="7"/>
      <c r="D332" s="2" t="e">
        <f t="shared" si="51"/>
        <v>#N/A</v>
      </c>
      <c r="E332" s="2" t="e">
        <f t="shared" si="63"/>
        <v>#N/A</v>
      </c>
      <c r="F332" s="2">
        <v>2156971.1858550906</v>
      </c>
      <c r="G332" s="2">
        <f t="shared" si="64"/>
        <v>446135.85714285716</v>
      </c>
      <c r="H332" s="2">
        <f t="shared" si="61"/>
        <v>134418424.85714203</v>
      </c>
      <c r="I332" s="7"/>
      <c r="J332" s="2" t="e">
        <f t="shared" si="52"/>
        <v>#N/A</v>
      </c>
      <c r="K332" s="2" t="e">
        <f t="shared" si="65"/>
        <v>#N/A</v>
      </c>
      <c r="L332" s="2">
        <f t="array" ref="L332">IF(COUNT($C333)=0,IF(COUNT($C332)=1,I332,SUM(L331+LOOKUP(2,1/(ISNUMBER($K$1:$K$194)),$K$1:$K$194))),I332)</f>
        <v>1571356.1428571541</v>
      </c>
      <c r="M332" s="8" t="e">
        <f t="shared" si="69"/>
        <v>#N/A</v>
      </c>
      <c r="N332" s="2" t="e">
        <f t="shared" si="53"/>
        <v>#N/A</v>
      </c>
      <c r="O332" s="2" t="e">
        <f t="shared" si="66"/>
        <v>#N/A</v>
      </c>
      <c r="P332" s="2">
        <v>2154098.1378606558</v>
      </c>
      <c r="Q332" s="2">
        <f t="shared" si="67"/>
        <v>450000</v>
      </c>
      <c r="R332" s="2">
        <f t="shared" si="62"/>
        <v>135989781</v>
      </c>
      <c r="S332" s="2">
        <f t="shared" si="54"/>
        <v>446135.85714286566</v>
      </c>
      <c r="T332" s="2">
        <f t="shared" si="55"/>
        <v>3864.1428571429569</v>
      </c>
      <c r="U332" s="2">
        <f t="shared" si="56"/>
        <v>450000</v>
      </c>
      <c r="V332" s="2">
        <f t="shared" si="33"/>
        <v>96943012.857142553</v>
      </c>
      <c r="W332" s="2">
        <f t="shared" si="57"/>
        <v>446135.85714285076</v>
      </c>
      <c r="X332" s="2">
        <f t="shared" si="47"/>
        <v>3864.1428571492434</v>
      </c>
      <c r="Y332" s="2">
        <f t="shared" si="58"/>
        <v>39046768.142857485</v>
      </c>
      <c r="Z332" s="2" t="str">
        <f t="shared" si="48"/>
        <v>MEEP</v>
      </c>
      <c r="AA332" s="2">
        <f>IF(Z332="HERE",Y332,AA331+Graph!$G$1*1000)</f>
        <v>143340565.4285714</v>
      </c>
      <c r="AB332" s="2">
        <f t="shared" si="59"/>
        <v>800000</v>
      </c>
      <c r="AC332" s="2">
        <f t="shared" si="60"/>
        <v>38053079.714285761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268</v>
      </c>
      <c r="C333" s="7"/>
      <c r="D333" s="2" t="e">
        <f t="shared" si="51"/>
        <v>#N/A</v>
      </c>
      <c r="E333" s="2" t="e">
        <f t="shared" si="63"/>
        <v>#N/A</v>
      </c>
      <c r="F333" s="2">
        <v>2163292.8396903872</v>
      </c>
      <c r="G333" s="2">
        <f t="shared" si="64"/>
        <v>446135.85714285716</v>
      </c>
      <c r="H333" s="2">
        <f t="shared" si="61"/>
        <v>134864560.7142849</v>
      </c>
      <c r="I333" s="7"/>
      <c r="J333" s="2" t="e">
        <f t="shared" si="52"/>
        <v>#N/A</v>
      </c>
      <c r="K333" s="2" t="e">
        <f t="shared" si="65"/>
        <v>#N/A</v>
      </c>
      <c r="L333" s="2">
        <f t="array" ref="L333">IF(COUNT($C334)=0,IF(COUNT($C333)=1,I333,SUM(L332+LOOKUP(2,1/(ISNUMBER($K$1:$K$194)),$K$1:$K$194))),I333)</f>
        <v>1575220.2857142971</v>
      </c>
      <c r="M333" s="8" t="e">
        <f t="shared" si="69"/>
        <v>#N/A</v>
      </c>
      <c r="N333" s="2" t="e">
        <f t="shared" si="53"/>
        <v>#N/A</v>
      </c>
      <c r="O333" s="2" t="e">
        <f t="shared" si="66"/>
        <v>#N/A</v>
      </c>
      <c r="P333" s="2">
        <v>2160397.7880365849</v>
      </c>
      <c r="Q333" s="2">
        <f t="shared" si="67"/>
        <v>450000</v>
      </c>
      <c r="R333" s="2">
        <f t="shared" si="62"/>
        <v>136439781</v>
      </c>
      <c r="S333" s="2">
        <f t="shared" si="54"/>
        <v>446135.85714286566</v>
      </c>
      <c r="T333" s="2">
        <f t="shared" si="55"/>
        <v>3864.1428571429569</v>
      </c>
      <c r="U333" s="2">
        <f t="shared" si="56"/>
        <v>450000</v>
      </c>
      <c r="V333" s="2">
        <f t="shared" si="33"/>
        <v>97389148.714285403</v>
      </c>
      <c r="W333" s="2">
        <f t="shared" si="57"/>
        <v>446135.85714285076</v>
      </c>
      <c r="X333" s="2">
        <f t="shared" si="47"/>
        <v>3864.1428571492434</v>
      </c>
      <c r="Y333" s="2">
        <f t="shared" si="58"/>
        <v>39050632.285714634</v>
      </c>
      <c r="Z333" s="2" t="str">
        <f t="shared" si="48"/>
        <v>MEEP</v>
      </c>
      <c r="AA333" s="2">
        <f>IF(Z333="HERE",Y333,AA332+Graph!$G$1*1000)</f>
        <v>144140565.4285714</v>
      </c>
      <c r="AB333" s="2">
        <f t="shared" si="59"/>
        <v>800000</v>
      </c>
      <c r="AC333" s="2">
        <f t="shared" si="60"/>
        <v>38053079.714285761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269</v>
      </c>
      <c r="C334" s="7"/>
      <c r="D334" s="2" t="e">
        <f t="shared" si="51"/>
        <v>#N/A</v>
      </c>
      <c r="E334" s="2" t="e">
        <f t="shared" si="63"/>
        <v>#N/A</v>
      </c>
      <c r="F334" s="2">
        <v>2169614.4935257435</v>
      </c>
      <c r="G334" s="2">
        <f t="shared" si="64"/>
        <v>446135.85714285716</v>
      </c>
      <c r="H334" s="2">
        <f t="shared" si="61"/>
        <v>135310696.57142776</v>
      </c>
      <c r="I334" s="7"/>
      <c r="J334" s="2" t="e">
        <f t="shared" si="52"/>
        <v>#N/A</v>
      </c>
      <c r="K334" s="2" t="e">
        <f t="shared" si="65"/>
        <v>#N/A</v>
      </c>
      <c r="L334" s="2">
        <f t="array" ref="L334">IF(COUNT($C335)=0,IF(COUNT($C334)=1,I334,SUM(L333+LOOKUP(2,1/(ISNUMBER($K$1:$K$194)),$K$1:$K$194))),I334)</f>
        <v>1579084.42857144</v>
      </c>
      <c r="M334" s="8" t="e">
        <f t="shared" si="69"/>
        <v>#N/A</v>
      </c>
      <c r="N334" s="2" t="e">
        <f t="shared" si="53"/>
        <v>#N/A</v>
      </c>
      <c r="O334" s="2" t="e">
        <f t="shared" si="66"/>
        <v>#N/A</v>
      </c>
      <c r="P334" s="2">
        <v>2166697.4382125139</v>
      </c>
      <c r="Q334" s="2">
        <f t="shared" si="67"/>
        <v>450000</v>
      </c>
      <c r="R334" s="2">
        <f t="shared" si="62"/>
        <v>136889781</v>
      </c>
      <c r="S334" s="2">
        <f t="shared" si="54"/>
        <v>446135.85714286566</v>
      </c>
      <c r="T334" s="2">
        <f t="shared" si="55"/>
        <v>3864.1428571429569</v>
      </c>
      <c r="U334" s="2">
        <f t="shared" si="56"/>
        <v>450000</v>
      </c>
      <c r="V334" s="2">
        <f t="shared" si="33"/>
        <v>97835284.571428254</v>
      </c>
      <c r="W334" s="2">
        <f t="shared" si="57"/>
        <v>446135.85714285076</v>
      </c>
      <c r="X334" s="2">
        <f t="shared" si="47"/>
        <v>3864.1428571492434</v>
      </c>
      <c r="Y334" s="2">
        <f t="shared" si="58"/>
        <v>39054496.428571783</v>
      </c>
      <c r="Z334" s="2" t="str">
        <f t="shared" si="48"/>
        <v>MEEP</v>
      </c>
      <c r="AA334" s="2">
        <f>IF(Z334="HERE",Y334,AA333+Graph!$G$1*1000)</f>
        <v>144940565.4285714</v>
      </c>
      <c r="AB334" s="2">
        <f t="shared" si="59"/>
        <v>800000</v>
      </c>
      <c r="AC334" s="2">
        <f t="shared" si="60"/>
        <v>38053079.714285761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270</v>
      </c>
      <c r="C335" s="7"/>
      <c r="D335" s="2" t="e">
        <f t="shared" si="51"/>
        <v>#N/A</v>
      </c>
      <c r="E335" s="2" t="e">
        <f t="shared" si="63"/>
        <v>#N/A</v>
      </c>
      <c r="F335" s="2">
        <v>2175936.1473610401</v>
      </c>
      <c r="G335" s="2">
        <f t="shared" si="64"/>
        <v>446135.85714285716</v>
      </c>
      <c r="H335" s="2">
        <f t="shared" si="61"/>
        <v>135756832.42857063</v>
      </c>
      <c r="I335" s="7"/>
      <c r="J335" s="2" t="e">
        <f t="shared" si="52"/>
        <v>#N/A</v>
      </c>
      <c r="K335" s="2" t="e">
        <f t="shared" si="65"/>
        <v>#N/A</v>
      </c>
      <c r="L335" s="2">
        <f t="array" ref="L335">IF(COUNT($C336)=0,IF(COUNT($C335)=1,I335,SUM(L334+LOOKUP(2,1/(ISNUMBER($K$1:$K$194)),$K$1:$K$194))),I335)</f>
        <v>1582948.571428583</v>
      </c>
      <c r="M335" s="8" t="e">
        <f t="shared" si="69"/>
        <v>#N/A</v>
      </c>
      <c r="N335" s="2" t="e">
        <f t="shared" si="53"/>
        <v>#N/A</v>
      </c>
      <c r="O335" s="2" t="e">
        <f t="shared" si="66"/>
        <v>#N/A</v>
      </c>
      <c r="P335" s="2">
        <v>2172997.088388443</v>
      </c>
      <c r="Q335" s="2">
        <f t="shared" si="67"/>
        <v>450000</v>
      </c>
      <c r="R335" s="2">
        <f t="shared" si="62"/>
        <v>137339781</v>
      </c>
      <c r="S335" s="2">
        <f t="shared" si="54"/>
        <v>446135.85714286566</v>
      </c>
      <c r="T335" s="2">
        <f t="shared" si="55"/>
        <v>3864.1428571429569</v>
      </c>
      <c r="U335" s="2">
        <f t="shared" si="56"/>
        <v>450000</v>
      </c>
      <c r="V335" s="2">
        <f t="shared" si="33"/>
        <v>98281420.428571105</v>
      </c>
      <c r="W335" s="2">
        <f t="shared" si="57"/>
        <v>446135.85714285076</v>
      </c>
      <c r="X335" s="2">
        <f t="shared" si="47"/>
        <v>3864.1428571492434</v>
      </c>
      <c r="Y335" s="2">
        <f t="shared" si="58"/>
        <v>39058360.571428932</v>
      </c>
      <c r="Z335" s="2" t="str">
        <f t="shared" si="48"/>
        <v>MEEP</v>
      </c>
      <c r="AA335" s="2">
        <f>IF(Z335="HERE",Y335,AA334+Graph!$G$1*1000)</f>
        <v>145740565.4285714</v>
      </c>
      <c r="AB335" s="2">
        <f t="shared" si="59"/>
        <v>800000</v>
      </c>
      <c r="AC335" s="2">
        <f t="shared" si="60"/>
        <v>38053079.714285761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271</v>
      </c>
      <c r="C336" s="7"/>
      <c r="D336" s="2" t="e">
        <f t="shared" si="51"/>
        <v>#N/A</v>
      </c>
      <c r="E336" s="2" t="e">
        <f t="shared" si="63"/>
        <v>#N/A</v>
      </c>
      <c r="F336" s="2">
        <v>2182257.8011963964</v>
      </c>
      <c r="G336" s="2">
        <f t="shared" si="64"/>
        <v>446135.85714285716</v>
      </c>
      <c r="H336" s="2">
        <f t="shared" si="61"/>
        <v>136202968.28571349</v>
      </c>
      <c r="I336" s="7"/>
      <c r="J336" s="2" t="e">
        <f t="shared" si="52"/>
        <v>#N/A</v>
      </c>
      <c r="K336" s="2" t="e">
        <f t="shared" si="65"/>
        <v>#N/A</v>
      </c>
      <c r="L336" s="2">
        <f t="array" ref="L336">IF(COUNT($C337)=0,IF(COUNT($C336)=1,I336,SUM(L335+LOOKUP(2,1/(ISNUMBER($K$1:$K$194)),$K$1:$K$194))),I336)</f>
        <v>1586812.714285726</v>
      </c>
      <c r="M336" s="8" t="e">
        <f t="shared" si="69"/>
        <v>#N/A</v>
      </c>
      <c r="N336" s="2" t="e">
        <f t="shared" si="53"/>
        <v>#N/A</v>
      </c>
      <c r="O336" s="2" t="e">
        <f t="shared" si="66"/>
        <v>#N/A</v>
      </c>
      <c r="P336" s="2">
        <v>2179296.7385643721</v>
      </c>
      <c r="Q336" s="2">
        <f t="shared" si="67"/>
        <v>450000</v>
      </c>
      <c r="R336" s="2">
        <f t="shared" si="62"/>
        <v>137789781</v>
      </c>
      <c r="S336" s="2">
        <f t="shared" si="54"/>
        <v>446135.85714286566</v>
      </c>
      <c r="T336" s="2">
        <f t="shared" si="55"/>
        <v>3864.1428571429569</v>
      </c>
      <c r="U336" s="2">
        <f t="shared" si="56"/>
        <v>450000</v>
      </c>
      <c r="V336" s="2">
        <f t="shared" si="33"/>
        <v>98727556.285713956</v>
      </c>
      <c r="W336" s="2">
        <f t="shared" si="57"/>
        <v>446135.85714285076</v>
      </c>
      <c r="X336" s="2">
        <f t="shared" si="47"/>
        <v>3864.1428571492434</v>
      </c>
      <c r="Y336" s="2">
        <f t="shared" si="58"/>
        <v>39062224.714286081</v>
      </c>
      <c r="Z336" s="2" t="str">
        <f t="shared" si="48"/>
        <v>MEEP</v>
      </c>
      <c r="AA336" s="2">
        <f>IF(Z336="HERE",Y336,AA335+Graph!$G$1*1000)</f>
        <v>146540565.4285714</v>
      </c>
      <c r="AB336" s="2">
        <f t="shared" si="59"/>
        <v>800000</v>
      </c>
      <c r="AC336" s="2">
        <f t="shared" si="60"/>
        <v>38053079.714285761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272</v>
      </c>
      <c r="C337" s="7"/>
      <c r="D337" s="2" t="e">
        <f t="shared" si="51"/>
        <v>#N/A</v>
      </c>
      <c r="E337" s="2" t="e">
        <f t="shared" si="63"/>
        <v>#N/A</v>
      </c>
      <c r="F337" s="2">
        <v>2188579.455031693</v>
      </c>
      <c r="G337" s="2">
        <f t="shared" si="64"/>
        <v>446135.85714285716</v>
      </c>
      <c r="H337" s="2">
        <f t="shared" si="61"/>
        <v>136649104.14285636</v>
      </c>
      <c r="I337" s="7"/>
      <c r="J337" s="2" t="e">
        <f t="shared" si="52"/>
        <v>#N/A</v>
      </c>
      <c r="K337" s="2" t="e">
        <f t="shared" si="65"/>
        <v>#N/A</v>
      </c>
      <c r="L337" s="2">
        <f t="array" ref="L337">IF(COUNT($C338)=0,IF(COUNT($C337)=1,I337,SUM(L336+LOOKUP(2,1/(ISNUMBER($K$1:$K$194)),$K$1:$K$194))),I337)</f>
        <v>1590676.8571428689</v>
      </c>
      <c r="M337" s="8" t="e">
        <f t="shared" si="69"/>
        <v>#N/A</v>
      </c>
      <c r="N337" s="2" t="e">
        <f t="shared" si="53"/>
        <v>#N/A</v>
      </c>
      <c r="O337" s="2" t="e">
        <f t="shared" si="66"/>
        <v>#N/A</v>
      </c>
      <c r="P337" s="2">
        <v>2185596.3887403011</v>
      </c>
      <c r="Q337" s="2">
        <f t="shared" si="67"/>
        <v>450000</v>
      </c>
      <c r="R337" s="2">
        <f t="shared" si="62"/>
        <v>138239781</v>
      </c>
      <c r="S337" s="2">
        <f t="shared" si="54"/>
        <v>446135.85714286566</v>
      </c>
      <c r="T337" s="2">
        <f t="shared" si="55"/>
        <v>3864.1428571429569</v>
      </c>
      <c r="U337" s="2">
        <f t="shared" si="56"/>
        <v>450000</v>
      </c>
      <c r="V337" s="2">
        <f t="shared" si="33"/>
        <v>99173692.142856807</v>
      </c>
      <c r="W337" s="2">
        <f t="shared" si="57"/>
        <v>446135.85714285076</v>
      </c>
      <c r="X337" s="2">
        <f t="shared" si="47"/>
        <v>3864.1428571492434</v>
      </c>
      <c r="Y337" s="2">
        <f t="shared" si="58"/>
        <v>39066088.857143231</v>
      </c>
      <c r="Z337" s="2" t="str">
        <f t="shared" si="48"/>
        <v>MEEP</v>
      </c>
      <c r="AA337" s="2">
        <f>IF(Z337="HERE",Y337,AA336+Graph!$G$1*1000)</f>
        <v>147340565.4285714</v>
      </c>
      <c r="AB337" s="2">
        <f t="shared" si="59"/>
        <v>800000</v>
      </c>
      <c r="AC337" s="2">
        <f t="shared" si="60"/>
        <v>38053079.714285761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273</v>
      </c>
      <c r="C338" s="7"/>
      <c r="D338" s="2" t="e">
        <f t="shared" si="51"/>
        <v>#N/A</v>
      </c>
      <c r="E338" s="2" t="e">
        <f t="shared" si="63"/>
        <v>#N/A</v>
      </c>
      <c r="F338" s="2">
        <v>2194901.1088670492</v>
      </c>
      <c r="G338" s="2">
        <f t="shared" si="64"/>
        <v>446135.85714285716</v>
      </c>
      <c r="H338" s="2">
        <f t="shared" si="61"/>
        <v>137095239.99999923</v>
      </c>
      <c r="I338" s="7"/>
      <c r="J338" s="2" t="e">
        <f t="shared" si="52"/>
        <v>#N/A</v>
      </c>
      <c r="K338" s="2" t="e">
        <f t="shared" si="65"/>
        <v>#N/A</v>
      </c>
      <c r="L338" s="2">
        <f t="array" ref="L338">IF(COUNT($C339)=0,IF(COUNT($C338)=1,I338,SUM(L337+LOOKUP(2,1/(ISNUMBER($K$1:$K$194)),$K$1:$K$194))),I338)</f>
        <v>1594541.0000000119</v>
      </c>
      <c r="M338" s="8" t="e">
        <f t="shared" si="69"/>
        <v>#N/A</v>
      </c>
      <c r="N338" s="2" t="e">
        <f t="shared" si="53"/>
        <v>#N/A</v>
      </c>
      <c r="O338" s="2" t="e">
        <f t="shared" si="66"/>
        <v>#N/A</v>
      </c>
      <c r="P338" s="2">
        <v>2191896.0389162302</v>
      </c>
      <c r="Q338" s="2">
        <f t="shared" si="67"/>
        <v>450000</v>
      </c>
      <c r="R338" s="2">
        <f t="shared" si="62"/>
        <v>138689781</v>
      </c>
      <c r="S338" s="2">
        <f t="shared" si="54"/>
        <v>446135.85714286566</v>
      </c>
      <c r="T338" s="2">
        <f t="shared" si="55"/>
        <v>3864.1428571429569</v>
      </c>
      <c r="U338" s="2">
        <f t="shared" si="56"/>
        <v>450000</v>
      </c>
      <c r="V338" s="2">
        <f t="shared" si="33"/>
        <v>99619827.999999657</v>
      </c>
      <c r="W338" s="2">
        <f t="shared" si="57"/>
        <v>446135.85714285076</v>
      </c>
      <c r="X338" s="2">
        <f t="shared" si="47"/>
        <v>3864.1428571492434</v>
      </c>
      <c r="Y338" s="2">
        <f t="shared" si="58"/>
        <v>39069953.00000038</v>
      </c>
      <c r="Z338" s="2" t="str">
        <f t="shared" si="48"/>
        <v>MEEP</v>
      </c>
      <c r="AA338" s="2">
        <f>IF(Z338="HERE",Y338,AA337+Graph!$G$1*1000)</f>
        <v>148140565.4285714</v>
      </c>
      <c r="AB338" s="2">
        <f t="shared" si="59"/>
        <v>800000</v>
      </c>
      <c r="AC338" s="2">
        <f t="shared" si="60"/>
        <v>38053079.714285761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274</v>
      </c>
      <c r="C339" s="7"/>
      <c r="D339" s="2" t="e">
        <f t="shared" si="51"/>
        <v>#N/A</v>
      </c>
      <c r="E339" s="2" t="e">
        <f t="shared" si="63"/>
        <v>#N/A</v>
      </c>
      <c r="F339" s="2">
        <v>2201222.7627023458</v>
      </c>
      <c r="G339" s="2">
        <f t="shared" si="64"/>
        <v>446135.85714285716</v>
      </c>
      <c r="H339" s="2">
        <f t="shared" si="61"/>
        <v>137541375.85714209</v>
      </c>
      <c r="I339" s="7"/>
      <c r="J339" s="2" t="e">
        <f t="shared" si="52"/>
        <v>#N/A</v>
      </c>
      <c r="K339" s="2" t="e">
        <f t="shared" si="65"/>
        <v>#N/A</v>
      </c>
      <c r="L339" s="2">
        <f t="array" ref="L339">IF(COUNT($C340)=0,IF(COUNT($C339)=1,I339,SUM(L338+LOOKUP(2,1/(ISNUMBER($K$1:$K$194)),$K$1:$K$194))),I339)</f>
        <v>1598405.1428571548</v>
      </c>
      <c r="M339" s="8" t="e">
        <f t="shared" si="69"/>
        <v>#N/A</v>
      </c>
      <c r="N339" s="2" t="e">
        <f t="shared" si="53"/>
        <v>#N/A</v>
      </c>
      <c r="O339" s="2" t="e">
        <f t="shared" si="66"/>
        <v>#N/A</v>
      </c>
      <c r="P339" s="2">
        <v>2198195.6890921593</v>
      </c>
      <c r="Q339" s="2">
        <f t="shared" si="67"/>
        <v>450000</v>
      </c>
      <c r="R339" s="2">
        <f t="shared" si="62"/>
        <v>139139781</v>
      </c>
      <c r="S339" s="2">
        <f t="shared" si="54"/>
        <v>446135.85714286566</v>
      </c>
      <c r="T339" s="2">
        <f t="shared" si="55"/>
        <v>3864.1428571429569</v>
      </c>
      <c r="U339" s="2">
        <f t="shared" si="56"/>
        <v>450000</v>
      </c>
      <c r="V339" s="2">
        <f t="shared" si="33"/>
        <v>100065963.85714251</v>
      </c>
      <c r="W339" s="2">
        <f t="shared" si="57"/>
        <v>446135.85714285076</v>
      </c>
      <c r="X339" s="2">
        <f t="shared" si="47"/>
        <v>3864.1428571492434</v>
      </c>
      <c r="Y339" s="2">
        <f t="shared" si="58"/>
        <v>39073817.142857529</v>
      </c>
      <c r="Z339" s="2" t="str">
        <f t="shared" si="48"/>
        <v>MEEP</v>
      </c>
      <c r="AA339" s="2">
        <f>IF(Z339="HERE",Y339,AA338+Graph!$G$1*1000)</f>
        <v>148940565.4285714</v>
      </c>
      <c r="AB339" s="2">
        <f t="shared" si="59"/>
        <v>800000</v>
      </c>
      <c r="AC339" s="2">
        <f t="shared" si="60"/>
        <v>38053079.714285761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275</v>
      </c>
      <c r="C340" s="7"/>
      <c r="D340" s="2" t="e">
        <f t="shared" si="51"/>
        <v>#N/A</v>
      </c>
      <c r="E340" s="2" t="e">
        <f t="shared" si="63"/>
        <v>#N/A</v>
      </c>
      <c r="F340" s="2">
        <v>2207544.4165377021</v>
      </c>
      <c r="G340" s="2">
        <f t="shared" si="64"/>
        <v>446135.85714285716</v>
      </c>
      <c r="H340" s="2">
        <f t="shared" si="61"/>
        <v>137987511.71428496</v>
      </c>
      <c r="I340" s="7"/>
      <c r="J340" s="2" t="e">
        <f t="shared" si="52"/>
        <v>#N/A</v>
      </c>
      <c r="K340" s="2" t="e">
        <f t="shared" si="65"/>
        <v>#N/A</v>
      </c>
      <c r="L340" s="2">
        <f t="array" ref="L340">IF(COUNT($C341)=0,IF(COUNT($C340)=1,I340,SUM(L339+LOOKUP(2,1/(ISNUMBER($K$1:$K$194)),$K$1:$K$194))),I340)</f>
        <v>1602269.2857142978</v>
      </c>
      <c r="M340" s="8" t="e">
        <f t="shared" si="69"/>
        <v>#N/A</v>
      </c>
      <c r="N340" s="2" t="e">
        <f t="shared" si="53"/>
        <v>#N/A</v>
      </c>
      <c r="O340" s="2" t="e">
        <f t="shared" si="66"/>
        <v>#N/A</v>
      </c>
      <c r="P340" s="2">
        <v>2204495.3392680883</v>
      </c>
      <c r="Q340" s="2">
        <f t="shared" si="67"/>
        <v>450000</v>
      </c>
      <c r="R340" s="2">
        <f t="shared" si="62"/>
        <v>139589781</v>
      </c>
      <c r="S340" s="2">
        <f t="shared" si="54"/>
        <v>446135.85714286566</v>
      </c>
      <c r="T340" s="2">
        <f t="shared" si="55"/>
        <v>3864.1428571429569</v>
      </c>
      <c r="U340" s="2">
        <f t="shared" si="56"/>
        <v>450000</v>
      </c>
      <c r="V340" s="2">
        <f t="shared" si="33"/>
        <v>100512099.71428536</v>
      </c>
      <c r="W340" s="2">
        <f t="shared" si="57"/>
        <v>446135.85714285076</v>
      </c>
      <c r="X340" s="2">
        <f t="shared" si="47"/>
        <v>3864.1428571492434</v>
      </c>
      <c r="Y340" s="2">
        <f t="shared" si="58"/>
        <v>39077681.285714678</v>
      </c>
      <c r="Z340" s="2" t="str">
        <f t="shared" si="48"/>
        <v>MEEP</v>
      </c>
      <c r="AA340" s="2">
        <f>IF(Z340="HERE",Y340,AA339+Graph!$G$1*1000)</f>
        <v>149740565.4285714</v>
      </c>
      <c r="AB340" s="2">
        <f t="shared" si="59"/>
        <v>800000</v>
      </c>
      <c r="AC340" s="2">
        <f t="shared" si="60"/>
        <v>38053079.714285761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276</v>
      </c>
      <c r="C341" s="7"/>
      <c r="D341" s="2" t="e">
        <f t="shared" si="51"/>
        <v>#N/A</v>
      </c>
      <c r="E341" s="2" t="e">
        <f t="shared" si="63"/>
        <v>#N/A</v>
      </c>
      <c r="F341" s="2">
        <v>2213866.0703729987</v>
      </c>
      <c r="G341" s="2">
        <f t="shared" si="64"/>
        <v>446135.85714285716</v>
      </c>
      <c r="H341" s="2">
        <f t="shared" si="61"/>
        <v>138433647.57142782</v>
      </c>
      <c r="I341" s="7"/>
      <c r="J341" s="2" t="e">
        <f t="shared" si="52"/>
        <v>#N/A</v>
      </c>
      <c r="K341" s="2" t="e">
        <f t="shared" si="65"/>
        <v>#N/A</v>
      </c>
      <c r="L341" s="2">
        <f t="array" ref="L341">IF(COUNT($C342)=0,IF(COUNT($C341)=1,I341,SUM(L340+LOOKUP(2,1/(ISNUMBER($K$1:$K$194)),$K$1:$K$194))),I341)</f>
        <v>1606133.4285714407</v>
      </c>
      <c r="M341" s="8" t="e">
        <f t="shared" si="69"/>
        <v>#N/A</v>
      </c>
      <c r="N341" s="2" t="e">
        <f t="shared" si="53"/>
        <v>#N/A</v>
      </c>
      <c r="O341" s="2" t="e">
        <f t="shared" si="66"/>
        <v>#N/A</v>
      </c>
      <c r="P341" s="2">
        <v>2210794.9894440174</v>
      </c>
      <c r="Q341" s="2">
        <f t="shared" si="67"/>
        <v>450000</v>
      </c>
      <c r="R341" s="2">
        <f t="shared" si="62"/>
        <v>140039781</v>
      </c>
      <c r="S341" s="2">
        <f t="shared" si="54"/>
        <v>446135.85714286566</v>
      </c>
      <c r="T341" s="2">
        <f t="shared" si="55"/>
        <v>3864.1428571429569</v>
      </c>
      <c r="U341" s="2">
        <f t="shared" si="56"/>
        <v>450000</v>
      </c>
      <c r="V341" s="2">
        <f t="shared" si="33"/>
        <v>100958235.57142821</v>
      </c>
      <c r="W341" s="2">
        <f t="shared" si="57"/>
        <v>446135.85714285076</v>
      </c>
      <c r="X341" s="2">
        <f t="shared" si="47"/>
        <v>3864.1428571492434</v>
      </c>
      <c r="Y341" s="2">
        <f t="shared" si="58"/>
        <v>39081545.428571828</v>
      </c>
      <c r="Z341" s="2" t="str">
        <f t="shared" si="48"/>
        <v>MEEP</v>
      </c>
      <c r="AA341" s="2">
        <f>IF(Z341="HERE",Y341,AA340+Graph!$G$1*1000)</f>
        <v>150540565.4285714</v>
      </c>
      <c r="AB341" s="2">
        <f t="shared" si="59"/>
        <v>800000</v>
      </c>
      <c r="AC341" s="2">
        <f t="shared" si="60"/>
        <v>38053079.714285761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277</v>
      </c>
      <c r="C342" s="7"/>
      <c r="D342" s="2" t="e">
        <f t="shared" si="51"/>
        <v>#N/A</v>
      </c>
      <c r="E342" s="2" t="e">
        <f t="shared" si="63"/>
        <v>#N/A</v>
      </c>
      <c r="F342" s="2">
        <v>2220187.7242083549</v>
      </c>
      <c r="G342" s="2">
        <f t="shared" si="64"/>
        <v>446135.85714285716</v>
      </c>
      <c r="H342" s="2">
        <f t="shared" si="61"/>
        <v>138879783.42857069</v>
      </c>
      <c r="I342" s="7"/>
      <c r="J342" s="2" t="e">
        <f t="shared" si="52"/>
        <v>#N/A</v>
      </c>
      <c r="K342" s="2" t="e">
        <f t="shared" si="65"/>
        <v>#N/A</v>
      </c>
      <c r="L342" s="2">
        <f t="array" ref="L342">IF(COUNT($C343)=0,IF(COUNT($C342)=1,I342,SUM(L341+LOOKUP(2,1/(ISNUMBER($K$1:$K$194)),$K$1:$K$194))),I342)</f>
        <v>1609997.5714285837</v>
      </c>
      <c r="M342" s="8" t="e">
        <f t="shared" si="69"/>
        <v>#N/A</v>
      </c>
      <c r="N342" s="2" t="e">
        <f t="shared" si="53"/>
        <v>#N/A</v>
      </c>
      <c r="O342" s="2" t="e">
        <f t="shared" si="66"/>
        <v>#N/A</v>
      </c>
      <c r="P342" s="2">
        <v>2217094.6396199465</v>
      </c>
      <c r="Q342" s="2">
        <f t="shared" si="67"/>
        <v>450000</v>
      </c>
      <c r="R342" s="2">
        <f t="shared" si="62"/>
        <v>140489781</v>
      </c>
      <c r="S342" s="2">
        <f t="shared" si="54"/>
        <v>446135.85714286566</v>
      </c>
      <c r="T342" s="2">
        <f t="shared" si="55"/>
        <v>3864.1428571429569</v>
      </c>
      <c r="U342" s="2">
        <f t="shared" si="56"/>
        <v>450000</v>
      </c>
      <c r="V342" s="2">
        <f t="shared" si="33"/>
        <v>101404371.42857106</v>
      </c>
      <c r="W342" s="2">
        <f t="shared" si="57"/>
        <v>446135.85714285076</v>
      </c>
      <c r="X342" s="2">
        <f t="shared" si="47"/>
        <v>3864.1428571492434</v>
      </c>
      <c r="Y342" s="2">
        <f t="shared" si="58"/>
        <v>39085409.571428977</v>
      </c>
      <c r="Z342" s="2" t="str">
        <f t="shared" si="48"/>
        <v>MEEP</v>
      </c>
      <c r="AA342" s="2">
        <f>IF(Z342="HERE",Y342,AA341+Graph!$G$1*1000)</f>
        <v>151340565.4285714</v>
      </c>
      <c r="AB342" s="2">
        <f t="shared" si="59"/>
        <v>800000</v>
      </c>
      <c r="AC342" s="2">
        <f t="shared" si="60"/>
        <v>38053079.714285761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278</v>
      </c>
      <c r="C343" s="7"/>
      <c r="D343" s="2" t="e">
        <f t="shared" si="51"/>
        <v>#N/A</v>
      </c>
      <c r="E343" s="2" t="e">
        <f t="shared" si="63"/>
        <v>#N/A</v>
      </c>
      <c r="F343" s="2">
        <v>2226509.3780436516</v>
      </c>
      <c r="G343" s="2">
        <f t="shared" si="64"/>
        <v>446135.85714285716</v>
      </c>
      <c r="H343" s="2">
        <f t="shared" si="61"/>
        <v>139325919.28571355</v>
      </c>
      <c r="I343" s="7"/>
      <c r="J343" s="2" t="e">
        <f t="shared" si="52"/>
        <v>#N/A</v>
      </c>
      <c r="K343" s="2" t="e">
        <f t="shared" si="65"/>
        <v>#N/A</v>
      </c>
      <c r="L343" s="2">
        <f t="array" ref="L343">IF(COUNT($C344)=0,IF(COUNT($C343)=1,I343,SUM(L342+LOOKUP(2,1/(ISNUMBER($K$1:$K$194)),$K$1:$K$194))),I343)</f>
        <v>1613861.7142857267</v>
      </c>
      <c r="M343" s="8" t="e">
        <f t="shared" si="69"/>
        <v>#N/A</v>
      </c>
      <c r="N343" s="2" t="e">
        <f t="shared" si="53"/>
        <v>#N/A</v>
      </c>
      <c r="O343" s="2" t="e">
        <f t="shared" si="66"/>
        <v>#N/A</v>
      </c>
      <c r="P343" s="2">
        <v>2223394.2897958755</v>
      </c>
      <c r="Q343" s="2">
        <f t="shared" si="67"/>
        <v>450000</v>
      </c>
      <c r="R343" s="2">
        <f t="shared" si="62"/>
        <v>140939781</v>
      </c>
      <c r="S343" s="2">
        <f t="shared" si="54"/>
        <v>446135.85714286566</v>
      </c>
      <c r="T343" s="2">
        <f t="shared" si="55"/>
        <v>3864.1428571429569</v>
      </c>
      <c r="U343" s="2">
        <f t="shared" si="56"/>
        <v>450000</v>
      </c>
      <c r="V343" s="2">
        <f t="shared" si="33"/>
        <v>101850507.28571391</v>
      </c>
      <c r="W343" s="2">
        <f t="shared" si="57"/>
        <v>446135.85714285076</v>
      </c>
      <c r="X343" s="2">
        <f t="shared" si="47"/>
        <v>3864.1428571492434</v>
      </c>
      <c r="Y343" s="2">
        <f t="shared" si="58"/>
        <v>39089273.714286126</v>
      </c>
      <c r="Z343" s="2" t="str">
        <f t="shared" si="48"/>
        <v>MEEP</v>
      </c>
      <c r="AA343" s="2">
        <f>IF(Z343="HERE",Y343,AA342+Graph!$G$1*1000)</f>
        <v>152140565.4285714</v>
      </c>
      <c r="AB343" s="2">
        <f t="shared" si="59"/>
        <v>800000</v>
      </c>
      <c r="AC343" s="2">
        <f t="shared" si="60"/>
        <v>38053079.714285761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279</v>
      </c>
      <c r="C344" s="7"/>
      <c r="D344" s="2" t="e">
        <f t="shared" si="51"/>
        <v>#N/A</v>
      </c>
      <c r="E344" s="2" t="e">
        <f t="shared" si="63"/>
        <v>#N/A</v>
      </c>
      <c r="F344" s="2">
        <v>2232831.0318790078</v>
      </c>
      <c r="G344" s="2">
        <f t="shared" si="64"/>
        <v>446135.85714285716</v>
      </c>
      <c r="H344" s="2">
        <f t="shared" si="61"/>
        <v>139772055.14285642</v>
      </c>
      <c r="I344" s="7"/>
      <c r="J344" s="2" t="e">
        <f t="shared" si="52"/>
        <v>#N/A</v>
      </c>
      <c r="K344" s="2" t="e">
        <f t="shared" si="65"/>
        <v>#N/A</v>
      </c>
      <c r="L344" s="2">
        <f t="array" ref="L344">IF(COUNT($C345)=0,IF(COUNT($C344)=1,I344,SUM(L343+LOOKUP(2,1/(ISNUMBER($K$1:$K$194)),$K$1:$K$194))),I344)</f>
        <v>1617725.8571428696</v>
      </c>
      <c r="M344" s="8" t="e">
        <f t="shared" si="69"/>
        <v>#N/A</v>
      </c>
      <c r="N344" s="2" t="e">
        <f t="shared" si="53"/>
        <v>#N/A</v>
      </c>
      <c r="O344" s="2" t="e">
        <f t="shared" si="66"/>
        <v>#N/A</v>
      </c>
      <c r="P344" s="2">
        <v>2229693.9399718046</v>
      </c>
      <c r="Q344" s="2">
        <f t="shared" si="67"/>
        <v>450000</v>
      </c>
      <c r="R344" s="2">
        <f t="shared" si="62"/>
        <v>141389781</v>
      </c>
      <c r="S344" s="2">
        <f t="shared" si="54"/>
        <v>446135.85714286566</v>
      </c>
      <c r="T344" s="2">
        <f t="shared" si="55"/>
        <v>3864.1428571429569</v>
      </c>
      <c r="U344" s="2">
        <f t="shared" si="56"/>
        <v>450000</v>
      </c>
      <c r="V344" s="2">
        <f t="shared" si="33"/>
        <v>102296643.14285676</v>
      </c>
      <c r="W344" s="2">
        <f t="shared" si="57"/>
        <v>446135.85714285076</v>
      </c>
      <c r="X344" s="2">
        <f t="shared" si="47"/>
        <v>3864.1428571492434</v>
      </c>
      <c r="Y344" s="2">
        <f t="shared" si="58"/>
        <v>39093137.857143275</v>
      </c>
      <c r="Z344" s="2" t="str">
        <f t="shared" si="48"/>
        <v>MEEP</v>
      </c>
      <c r="AA344" s="2">
        <f>IF(Z344="HERE",Y344,AA343+Graph!$G$1*1000)</f>
        <v>152940565.4285714</v>
      </c>
      <c r="AB344" s="2">
        <f t="shared" si="59"/>
        <v>800000</v>
      </c>
      <c r="AC344" s="2">
        <f t="shared" si="60"/>
        <v>38053079.714285761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280</v>
      </c>
      <c r="C345" s="7"/>
      <c r="D345" s="2" t="e">
        <f t="shared" si="51"/>
        <v>#N/A</v>
      </c>
      <c r="E345" s="2" t="e">
        <f t="shared" si="63"/>
        <v>#N/A</v>
      </c>
      <c r="F345" s="2">
        <v>2239152.6857143044</v>
      </c>
      <c r="G345" s="2">
        <f t="shared" si="64"/>
        <v>446135.85714285716</v>
      </c>
      <c r="H345" s="2">
        <f t="shared" si="61"/>
        <v>140218190.99999928</v>
      </c>
      <c r="I345" s="7"/>
      <c r="J345" s="2" t="e">
        <f t="shared" si="52"/>
        <v>#N/A</v>
      </c>
      <c r="K345" s="2" t="e">
        <f t="shared" si="65"/>
        <v>#N/A</v>
      </c>
      <c r="L345" s="2">
        <f t="array" ref="L345">IF(COUNT($C346)=0,IF(COUNT($C345)=1,I345,SUM(L344+LOOKUP(2,1/(ISNUMBER($K$1:$K$194)),$K$1:$K$194))),I345)</f>
        <v>1621590.0000000126</v>
      </c>
      <c r="M345" s="8" t="e">
        <f t="shared" si="69"/>
        <v>#N/A</v>
      </c>
      <c r="N345" s="2" t="e">
        <f t="shared" si="53"/>
        <v>#N/A</v>
      </c>
      <c r="O345" s="2" t="e">
        <f t="shared" si="66"/>
        <v>#N/A</v>
      </c>
      <c r="P345" s="2">
        <v>2235993.5901477337</v>
      </c>
      <c r="Q345" s="2">
        <f t="shared" si="67"/>
        <v>450000</v>
      </c>
      <c r="R345" s="2">
        <f t="shared" si="62"/>
        <v>141839781</v>
      </c>
      <c r="S345" s="2">
        <f t="shared" si="54"/>
        <v>446135.85714286566</v>
      </c>
      <c r="T345" s="2">
        <f t="shared" si="55"/>
        <v>3864.1428571429569</v>
      </c>
      <c r="U345" s="2">
        <f t="shared" si="56"/>
        <v>450000</v>
      </c>
      <c r="V345" s="2">
        <f t="shared" si="33"/>
        <v>102742778.99999961</v>
      </c>
      <c r="W345" s="2">
        <f t="shared" si="57"/>
        <v>446135.85714285076</v>
      </c>
      <c r="X345" s="2">
        <f t="shared" si="47"/>
        <v>3864.1428571492434</v>
      </c>
      <c r="Y345" s="2">
        <f t="shared" si="58"/>
        <v>39097002.000000425</v>
      </c>
      <c r="Z345" s="2" t="str">
        <f t="shared" si="48"/>
        <v>MEEP</v>
      </c>
      <c r="AA345" s="2">
        <f>IF(Z345="HERE",Y345,AA344+Graph!$G$1*1000)</f>
        <v>153740565.4285714</v>
      </c>
      <c r="AB345" s="2">
        <f t="shared" si="59"/>
        <v>800000</v>
      </c>
      <c r="AC345" s="2">
        <f t="shared" si="60"/>
        <v>38053079.714285761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281</v>
      </c>
      <c r="C346" s="7"/>
      <c r="D346" s="2" t="e">
        <f t="shared" si="51"/>
        <v>#N/A</v>
      </c>
      <c r="E346" s="2" t="e">
        <f t="shared" si="63"/>
        <v>#N/A</v>
      </c>
      <c r="F346" s="2">
        <v>2245474.3395496607</v>
      </c>
      <c r="G346" s="2">
        <f t="shared" si="64"/>
        <v>446135.85714285716</v>
      </c>
      <c r="H346" s="2">
        <f t="shared" si="61"/>
        <v>140664326.85714215</v>
      </c>
      <c r="I346" s="7"/>
      <c r="J346" s="2" t="e">
        <f t="shared" si="52"/>
        <v>#N/A</v>
      </c>
      <c r="K346" s="2" t="e">
        <f t="shared" si="65"/>
        <v>#N/A</v>
      </c>
      <c r="L346" s="2">
        <f t="array" ref="L346">IF(COUNT($C347)=0,IF(COUNT($C346)=1,I346,SUM(L345+LOOKUP(2,1/(ISNUMBER($K$1:$K$194)),$K$1:$K$194))),I346)</f>
        <v>1625454.1428571555</v>
      </c>
      <c r="M346" s="8" t="e">
        <f t="shared" si="69"/>
        <v>#N/A</v>
      </c>
      <c r="N346" s="2" t="e">
        <f t="shared" si="53"/>
        <v>#N/A</v>
      </c>
      <c r="O346" s="2" t="e">
        <f t="shared" si="66"/>
        <v>#N/A</v>
      </c>
      <c r="P346" s="2">
        <v>2242293.2403236628</v>
      </c>
      <c r="Q346" s="2">
        <f t="shared" si="67"/>
        <v>450000</v>
      </c>
      <c r="R346" s="2">
        <f t="shared" si="62"/>
        <v>142289781</v>
      </c>
      <c r="S346" s="2">
        <f t="shared" si="54"/>
        <v>446135.85714286566</v>
      </c>
      <c r="T346" s="2">
        <f t="shared" si="55"/>
        <v>3864.1428571429569</v>
      </c>
      <c r="U346" s="2">
        <f t="shared" si="56"/>
        <v>450000</v>
      </c>
      <c r="V346" s="2">
        <f t="shared" si="33"/>
        <v>103188914.85714246</v>
      </c>
      <c r="W346" s="2">
        <f t="shared" si="57"/>
        <v>446135.85714285076</v>
      </c>
      <c r="X346" s="2">
        <f t="shared" si="47"/>
        <v>3864.1428571492434</v>
      </c>
      <c r="Y346" s="2">
        <f t="shared" si="58"/>
        <v>39100866.142857574</v>
      </c>
      <c r="Z346" s="2" t="str">
        <f t="shared" si="48"/>
        <v>MEEP</v>
      </c>
      <c r="AA346" s="2">
        <f>IF(Z346="HERE",Y346,AA345+Graph!$G$1*1000)</f>
        <v>154540565.4285714</v>
      </c>
      <c r="AB346" s="2">
        <f t="shared" si="59"/>
        <v>800000</v>
      </c>
      <c r="AC346" s="2">
        <f t="shared" si="60"/>
        <v>38053079.714285761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282</v>
      </c>
      <c r="C347" s="7"/>
      <c r="D347" s="2" t="e">
        <f t="shared" si="51"/>
        <v>#N/A</v>
      </c>
      <c r="E347" s="2" t="e">
        <f t="shared" si="63"/>
        <v>#N/A</v>
      </c>
      <c r="F347" s="2">
        <v>2251795.9933849573</v>
      </c>
      <c r="G347" s="2">
        <f t="shared" si="64"/>
        <v>446135.85714285716</v>
      </c>
      <c r="H347" s="2">
        <f t="shared" si="61"/>
        <v>141110462.71428502</v>
      </c>
      <c r="I347" s="7"/>
      <c r="J347" s="2" t="e">
        <f t="shared" si="52"/>
        <v>#N/A</v>
      </c>
      <c r="K347" s="2" t="e">
        <f t="shared" si="65"/>
        <v>#N/A</v>
      </c>
      <c r="L347" s="2">
        <f t="array" ref="L347">IF(COUNT($C348)=0,IF(COUNT($C347)=1,I347,SUM(L346+LOOKUP(2,1/(ISNUMBER($K$1:$K$194)),$K$1:$K$194))),I347)</f>
        <v>1629318.2857142985</v>
      </c>
      <c r="M347" s="8" t="e">
        <f t="shared" si="69"/>
        <v>#N/A</v>
      </c>
      <c r="N347" s="2" t="e">
        <f t="shared" si="53"/>
        <v>#N/A</v>
      </c>
      <c r="O347" s="2" t="e">
        <f t="shared" si="66"/>
        <v>#N/A</v>
      </c>
      <c r="P347" s="2">
        <v>2248592.8904995918</v>
      </c>
      <c r="Q347" s="2">
        <f t="shared" si="67"/>
        <v>450000</v>
      </c>
      <c r="R347" s="2">
        <f t="shared" si="62"/>
        <v>142739781</v>
      </c>
      <c r="S347" s="2">
        <f t="shared" si="54"/>
        <v>446135.85714286566</v>
      </c>
      <c r="T347" s="2">
        <f t="shared" si="55"/>
        <v>3864.1428571429569</v>
      </c>
      <c r="U347" s="2">
        <f t="shared" si="56"/>
        <v>450000</v>
      </c>
      <c r="V347" s="2">
        <f t="shared" si="33"/>
        <v>103635050.71428531</v>
      </c>
      <c r="W347" s="2">
        <f t="shared" si="57"/>
        <v>446135.85714285076</v>
      </c>
      <c r="X347" s="2">
        <f t="shared" si="47"/>
        <v>3864.1428571492434</v>
      </c>
      <c r="Y347" s="2">
        <f t="shared" si="58"/>
        <v>39104730.285714723</v>
      </c>
      <c r="Z347" s="2" t="str">
        <f t="shared" si="48"/>
        <v>MEEP</v>
      </c>
      <c r="AA347" s="2">
        <f>IF(Z347="HERE",Y347,AA346+Graph!$G$1*1000)</f>
        <v>155340565.4285714</v>
      </c>
      <c r="AB347" s="2">
        <f t="shared" si="59"/>
        <v>800000</v>
      </c>
      <c r="AC347" s="2">
        <f t="shared" si="60"/>
        <v>38053079.714285761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283</v>
      </c>
      <c r="C348" s="7"/>
      <c r="D348" s="2" t="e">
        <f t="shared" si="51"/>
        <v>#N/A</v>
      </c>
      <c r="E348" s="2" t="e">
        <f t="shared" si="63"/>
        <v>#N/A</v>
      </c>
      <c r="F348" s="2">
        <v>2258117.6472203135</v>
      </c>
      <c r="G348" s="2">
        <f t="shared" si="64"/>
        <v>446135.85714285716</v>
      </c>
      <c r="H348" s="2">
        <f t="shared" si="61"/>
        <v>141556598.57142788</v>
      </c>
      <c r="I348" s="7"/>
      <c r="J348" s="2" t="e">
        <f t="shared" si="52"/>
        <v>#N/A</v>
      </c>
      <c r="K348" s="2" t="e">
        <f t="shared" si="65"/>
        <v>#N/A</v>
      </c>
      <c r="L348" s="2">
        <f t="array" ref="L348">IF(COUNT($C349)=0,IF(COUNT($C348)=1,I348,SUM(L347+LOOKUP(2,1/(ISNUMBER($K$1:$K$194)),$K$1:$K$194))),I348)</f>
        <v>1633182.4285714414</v>
      </c>
      <c r="M348" s="8" t="e">
        <f t="shared" si="69"/>
        <v>#N/A</v>
      </c>
      <c r="N348" s="2" t="e">
        <f t="shared" si="53"/>
        <v>#N/A</v>
      </c>
      <c r="O348" s="2" t="e">
        <f t="shared" si="66"/>
        <v>#N/A</v>
      </c>
      <c r="P348" s="2">
        <v>2254892.5406755805</v>
      </c>
      <c r="Q348" s="2">
        <f t="shared" si="67"/>
        <v>450000</v>
      </c>
      <c r="R348" s="2">
        <f t="shared" si="62"/>
        <v>143189781</v>
      </c>
      <c r="S348" s="2">
        <f t="shared" si="54"/>
        <v>446135.85714286566</v>
      </c>
      <c r="T348" s="2">
        <f t="shared" si="55"/>
        <v>3864.1428571429569</v>
      </c>
      <c r="U348" s="2">
        <f t="shared" si="56"/>
        <v>450000</v>
      </c>
      <c r="V348" s="2">
        <f t="shared" si="33"/>
        <v>104081186.57142816</v>
      </c>
      <c r="W348" s="2">
        <f t="shared" si="57"/>
        <v>446135.85714285076</v>
      </c>
      <c r="X348" s="2">
        <f t="shared" si="47"/>
        <v>3864.1428571492434</v>
      </c>
      <c r="Y348" s="2">
        <f t="shared" si="58"/>
        <v>39108594.428571872</v>
      </c>
      <c r="Z348" s="2" t="str">
        <f t="shared" si="48"/>
        <v>MEEP</v>
      </c>
      <c r="AA348" s="2">
        <f>IF(Z348="HERE",Y348,AA347+Graph!$G$1*1000)</f>
        <v>156140565.4285714</v>
      </c>
      <c r="AB348" s="2">
        <f t="shared" si="59"/>
        <v>800000</v>
      </c>
      <c r="AC348" s="2">
        <f t="shared" si="60"/>
        <v>38053079.714285761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284</v>
      </c>
      <c r="C349" s="7"/>
      <c r="D349" s="2" t="e">
        <f t="shared" si="51"/>
        <v>#N/A</v>
      </c>
      <c r="E349" s="2" t="e">
        <f t="shared" si="63"/>
        <v>#N/A</v>
      </c>
      <c r="F349" s="2">
        <v>2264439.3010556102</v>
      </c>
      <c r="G349" s="2">
        <f t="shared" si="64"/>
        <v>446135.85714285716</v>
      </c>
      <c r="H349" s="2">
        <f t="shared" si="61"/>
        <v>142002734.42857075</v>
      </c>
      <c r="I349" s="7"/>
      <c r="J349" s="2" t="e">
        <f t="shared" si="52"/>
        <v>#N/A</v>
      </c>
      <c r="K349" s="2" t="e">
        <f t="shared" si="65"/>
        <v>#N/A</v>
      </c>
      <c r="L349" s="2">
        <f t="array" ref="L349">IF(COUNT($C350)=0,IF(COUNT($C349)=1,I349,SUM(L348+LOOKUP(2,1/(ISNUMBER($K$1:$K$194)),$K$1:$K$194))),I349)</f>
        <v>1637046.5714285844</v>
      </c>
      <c r="M349" s="8" t="e">
        <f t="shared" si="69"/>
        <v>#N/A</v>
      </c>
      <c r="N349" s="2" t="e">
        <f t="shared" si="53"/>
        <v>#N/A</v>
      </c>
      <c r="O349" s="2" t="e">
        <f t="shared" si="66"/>
        <v>#N/A</v>
      </c>
      <c r="P349" s="2">
        <v>2261192.1908515096</v>
      </c>
      <c r="Q349" s="2">
        <f t="shared" si="67"/>
        <v>450000</v>
      </c>
      <c r="R349" s="2">
        <f t="shared" si="62"/>
        <v>143639781</v>
      </c>
      <c r="S349" s="2">
        <f t="shared" si="54"/>
        <v>446135.85714286566</v>
      </c>
      <c r="T349" s="2">
        <f t="shared" si="55"/>
        <v>3864.1428571429569</v>
      </c>
      <c r="U349" s="2">
        <f t="shared" si="56"/>
        <v>450000</v>
      </c>
      <c r="V349" s="2">
        <f t="shared" si="33"/>
        <v>104527322.42857102</v>
      </c>
      <c r="W349" s="2">
        <f t="shared" si="57"/>
        <v>446135.85714285076</v>
      </c>
      <c r="X349" s="2">
        <f t="shared" si="47"/>
        <v>3864.1428571492434</v>
      </c>
      <c r="Y349" s="2">
        <f t="shared" si="58"/>
        <v>39112458.571429022</v>
      </c>
      <c r="Z349" s="2" t="str">
        <f t="shared" si="48"/>
        <v>MEEP</v>
      </c>
      <c r="AA349" s="2">
        <f>IF(Z349="HERE",Y349,AA348+Graph!$G$1*1000)</f>
        <v>156940565.4285714</v>
      </c>
      <c r="AB349" s="2">
        <f t="shared" si="59"/>
        <v>800000</v>
      </c>
      <c r="AC349" s="2">
        <f t="shared" si="60"/>
        <v>38053079.714285761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285</v>
      </c>
      <c r="C350" s="7"/>
      <c r="D350" s="2" t="e">
        <f t="shared" si="51"/>
        <v>#N/A</v>
      </c>
      <c r="E350" s="2" t="e">
        <f t="shared" si="63"/>
        <v>#N/A</v>
      </c>
      <c r="F350" s="2">
        <v>2270760.9548909664</v>
      </c>
      <c r="G350" s="2">
        <f t="shared" si="64"/>
        <v>446135.85714285716</v>
      </c>
      <c r="H350" s="2">
        <f t="shared" si="61"/>
        <v>142448870.28571361</v>
      </c>
      <c r="I350" s="7"/>
      <c r="J350" s="2" t="e">
        <f t="shared" si="52"/>
        <v>#N/A</v>
      </c>
      <c r="K350" s="2" t="e">
        <f t="shared" si="65"/>
        <v>#N/A</v>
      </c>
      <c r="L350" s="2">
        <f t="array" ref="L350">IF(COUNT($C351)=0,IF(COUNT($C350)=1,I350,SUM(L349+LOOKUP(2,1/(ISNUMBER($K$1:$K$194)),$K$1:$K$194))),I350)</f>
        <v>1640910.7142857274</v>
      </c>
      <c r="M350" s="8" t="e">
        <f t="shared" si="69"/>
        <v>#N/A</v>
      </c>
      <c r="N350" s="2" t="e">
        <f t="shared" si="53"/>
        <v>#N/A</v>
      </c>
      <c r="O350" s="2" t="e">
        <f t="shared" si="66"/>
        <v>#N/A</v>
      </c>
      <c r="P350" s="2">
        <v>2267491.8410274386</v>
      </c>
      <c r="Q350" s="2">
        <f t="shared" si="67"/>
        <v>450000</v>
      </c>
      <c r="R350" s="2">
        <f t="shared" si="62"/>
        <v>144089781</v>
      </c>
      <c r="S350" s="2">
        <f t="shared" si="54"/>
        <v>446135.85714286566</v>
      </c>
      <c r="T350" s="2">
        <f t="shared" si="55"/>
        <v>3864.1428571429569</v>
      </c>
      <c r="U350" s="2">
        <f t="shared" si="56"/>
        <v>450000</v>
      </c>
      <c r="V350" s="2">
        <f t="shared" si="33"/>
        <v>104973458.28571387</v>
      </c>
      <c r="W350" s="2">
        <f t="shared" si="57"/>
        <v>446135.85714285076</v>
      </c>
      <c r="X350" s="2">
        <f t="shared" si="47"/>
        <v>3864.1428571492434</v>
      </c>
      <c r="Y350" s="2">
        <f t="shared" si="58"/>
        <v>39116322.714286171</v>
      </c>
      <c r="Z350" s="2" t="str">
        <f t="shared" si="48"/>
        <v>MEEP</v>
      </c>
      <c r="AA350" s="2">
        <f>IF(Z350="HERE",Y350,AA349+Graph!$G$1*1000)</f>
        <v>157740565.4285714</v>
      </c>
      <c r="AB350" s="2">
        <f t="shared" si="59"/>
        <v>800000</v>
      </c>
      <c r="AC350" s="2">
        <f t="shared" si="60"/>
        <v>38053079.714285761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286</v>
      </c>
      <c r="C351" s="7"/>
      <c r="D351" s="2" t="e">
        <f t="shared" si="51"/>
        <v>#N/A</v>
      </c>
      <c r="E351" s="2" t="e">
        <f t="shared" si="63"/>
        <v>#N/A</v>
      </c>
      <c r="F351" s="2">
        <v>2277082.608726263</v>
      </c>
      <c r="G351" s="2">
        <f t="shared" si="64"/>
        <v>446135.85714285716</v>
      </c>
      <c r="H351" s="2">
        <f t="shared" si="61"/>
        <v>142895006.14285648</v>
      </c>
      <c r="I351" s="7"/>
      <c r="J351" s="2" t="e">
        <f t="shared" si="52"/>
        <v>#N/A</v>
      </c>
      <c r="K351" s="2" t="e">
        <f t="shared" si="65"/>
        <v>#N/A</v>
      </c>
      <c r="L351" s="2">
        <f t="array" ref="L351">IF(COUNT($C352)=0,IF(COUNT($C351)=1,I351,SUM(L350+LOOKUP(2,1/(ISNUMBER($K$1:$K$194)),$K$1:$K$194))),I351)</f>
        <v>1644774.8571428703</v>
      </c>
      <c r="M351" s="8" t="e">
        <f t="shared" si="69"/>
        <v>#N/A</v>
      </c>
      <c r="N351" s="2" t="e">
        <f t="shared" si="53"/>
        <v>#N/A</v>
      </c>
      <c r="O351" s="2" t="e">
        <f t="shared" si="66"/>
        <v>#N/A</v>
      </c>
      <c r="P351" s="2">
        <v>2273791.4912033677</v>
      </c>
      <c r="Q351" s="2">
        <f t="shared" si="67"/>
        <v>450000</v>
      </c>
      <c r="R351" s="2">
        <f t="shared" si="62"/>
        <v>144539781</v>
      </c>
      <c r="S351" s="2">
        <f t="shared" si="54"/>
        <v>446135.85714286566</v>
      </c>
      <c r="T351" s="2">
        <f t="shared" si="55"/>
        <v>3864.1428571429569</v>
      </c>
      <c r="U351" s="2">
        <f t="shared" si="56"/>
        <v>450000</v>
      </c>
      <c r="V351" s="2">
        <f t="shared" si="33"/>
        <v>105419594.14285672</v>
      </c>
      <c r="W351" s="2">
        <f t="shared" si="57"/>
        <v>446135.85714285076</v>
      </c>
      <c r="X351" s="2">
        <f t="shared" si="47"/>
        <v>3864.1428571492434</v>
      </c>
      <c r="Y351" s="2">
        <f t="shared" ref="Y351:Y385" si="70">IF(COUNT($C352)=0,IF(COUNT($C351)=1,C351,SUM(Y350+X351)),C351)</f>
        <v>39120186.85714332</v>
      </c>
      <c r="Z351" s="2" t="str">
        <f t="shared" si="48"/>
        <v>MEEP</v>
      </c>
      <c r="AA351" s="2">
        <f>IF(Z351="HERE",Y351,AA350+Graph!$G$1*1000)</f>
        <v>158540565.4285714</v>
      </c>
      <c r="AB351" s="2">
        <f t="shared" si="59"/>
        <v>800000</v>
      </c>
      <c r="AC351" s="2">
        <f t="shared" ref="AC351:AC385" si="71">IF(Z352="HERE",V351,AC350)</f>
        <v>38053079.714285761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287</v>
      </c>
      <c r="C352" s="7"/>
      <c r="D352" s="2" t="e">
        <f t="shared" si="51"/>
        <v>#N/A</v>
      </c>
      <c r="E352" s="2" t="e">
        <f t="shared" si="63"/>
        <v>#N/A</v>
      </c>
      <c r="F352" s="2">
        <v>2283404.2625616193</v>
      </c>
      <c r="G352" s="2">
        <f t="shared" si="64"/>
        <v>446135.85714285716</v>
      </c>
      <c r="H352" s="2">
        <f t="shared" ref="H352:H385" si="72">IF(COUNT($C353)=0,IF(COUNT($C352)=1,C352,SUM(H351+G352)),C352)</f>
        <v>143341141.99999934</v>
      </c>
      <c r="I352" s="7"/>
      <c r="J352" s="2" t="e">
        <f t="shared" si="52"/>
        <v>#N/A</v>
      </c>
      <c r="K352" s="2" t="e">
        <f t="shared" si="65"/>
        <v>#N/A</v>
      </c>
      <c r="L352" s="2">
        <f t="array" ref="L352">IF(COUNT($C353)=0,IF(COUNT($C352)=1,I352,SUM(L351+LOOKUP(2,1/(ISNUMBER($K$1:$K$194)),$K$1:$K$194))),I352)</f>
        <v>1648639.0000000133</v>
      </c>
      <c r="M352" s="8" t="e">
        <f t="shared" si="69"/>
        <v>#N/A</v>
      </c>
      <c r="N352" s="2" t="e">
        <f t="shared" si="53"/>
        <v>#N/A</v>
      </c>
      <c r="O352" s="2" t="e">
        <f t="shared" si="66"/>
        <v>#N/A</v>
      </c>
      <c r="P352" s="2">
        <v>2280091.1413792968</v>
      </c>
      <c r="Q352" s="2">
        <f t="shared" si="67"/>
        <v>450000</v>
      </c>
      <c r="R352" s="2">
        <f t="shared" ref="R352:R385" si="73">IF(COUNT($C353)=0,IF(COUNT($C352)=1,M352,SUM(R351+Q352)),M352)</f>
        <v>144989781</v>
      </c>
      <c r="S352" s="2">
        <f t="shared" si="54"/>
        <v>446135.85714286566</v>
      </c>
      <c r="T352" s="2">
        <f t="shared" si="55"/>
        <v>3864.1428571429569</v>
      </c>
      <c r="U352" s="2">
        <f t="shared" si="56"/>
        <v>450000</v>
      </c>
      <c r="V352" s="2">
        <f t="shared" si="33"/>
        <v>105865729.99999957</v>
      </c>
      <c r="W352" s="2">
        <f t="shared" si="57"/>
        <v>446135.85714285076</v>
      </c>
      <c r="X352" s="2">
        <f t="shared" si="47"/>
        <v>3864.1428571492434</v>
      </c>
      <c r="Y352" s="2">
        <f t="shared" si="70"/>
        <v>39124051.000000469</v>
      </c>
      <c r="Z352" s="2" t="str">
        <f t="shared" si="48"/>
        <v>MEEP</v>
      </c>
      <c r="AA352" s="2">
        <f>IF(Z352="HERE",Y352,AA351+Graph!$G$1*1000)</f>
        <v>159340565.4285714</v>
      </c>
      <c r="AB352" s="2">
        <f t="shared" si="59"/>
        <v>800000</v>
      </c>
      <c r="AC352" s="2">
        <f t="shared" si="71"/>
        <v>38053079.714285761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288</v>
      </c>
      <c r="C353" s="7"/>
      <c r="D353" s="2" t="e">
        <f t="shared" si="51"/>
        <v>#N/A</v>
      </c>
      <c r="E353" s="2" t="e">
        <f t="shared" si="63"/>
        <v>#N/A</v>
      </c>
      <c r="F353" s="2">
        <v>2289725.9163969755</v>
      </c>
      <c r="G353" s="2">
        <f t="shared" si="64"/>
        <v>446135.85714285716</v>
      </c>
      <c r="H353" s="2">
        <f t="shared" si="72"/>
        <v>143787277.85714221</v>
      </c>
      <c r="I353" s="7"/>
      <c r="J353" s="2" t="e">
        <f t="shared" si="52"/>
        <v>#N/A</v>
      </c>
      <c r="K353" s="2" t="e">
        <f t="shared" si="65"/>
        <v>#N/A</v>
      </c>
      <c r="L353" s="2">
        <f t="array" ref="L353">IF(COUNT($C354)=0,IF(COUNT($C353)=1,I353,SUM(L352+LOOKUP(2,1/(ISNUMBER($K$1:$K$194)),$K$1:$K$194))),I353)</f>
        <v>1652503.1428571562</v>
      </c>
      <c r="M353" s="8" t="e">
        <f t="shared" si="69"/>
        <v>#N/A</v>
      </c>
      <c r="N353" s="2" t="e">
        <f t="shared" si="53"/>
        <v>#N/A</v>
      </c>
      <c r="O353" s="2" t="e">
        <f t="shared" si="66"/>
        <v>#N/A</v>
      </c>
      <c r="P353" s="2">
        <v>2286390.7915552258</v>
      </c>
      <c r="Q353" s="2">
        <f t="shared" si="67"/>
        <v>450000</v>
      </c>
      <c r="R353" s="2">
        <f t="shared" si="73"/>
        <v>145439781</v>
      </c>
      <c r="S353" s="2">
        <f t="shared" si="54"/>
        <v>446135.85714286566</v>
      </c>
      <c r="T353" s="2">
        <f t="shared" si="55"/>
        <v>3864.1428571429569</v>
      </c>
      <c r="U353" s="2">
        <f t="shared" si="56"/>
        <v>450000</v>
      </c>
      <c r="V353" s="2">
        <f t="shared" si="33"/>
        <v>106311865.85714242</v>
      </c>
      <c r="W353" s="2">
        <f t="shared" si="57"/>
        <v>446135.85714285076</v>
      </c>
      <c r="X353" s="2">
        <f t="shared" si="47"/>
        <v>3864.1428571492434</v>
      </c>
      <c r="Y353" s="2">
        <f t="shared" si="70"/>
        <v>39127915.142857619</v>
      </c>
      <c r="Z353" s="2" t="str">
        <f t="shared" si="48"/>
        <v>MEEP</v>
      </c>
      <c r="AA353" s="2">
        <f>IF(Z353="HERE",Y353,AA352+Graph!$G$1*1000)</f>
        <v>160140565.4285714</v>
      </c>
      <c r="AB353" s="2">
        <f t="shared" si="59"/>
        <v>800000</v>
      </c>
      <c r="AC353" s="2">
        <f t="shared" si="71"/>
        <v>38053079.714285761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289</v>
      </c>
      <c r="C354" s="7"/>
      <c r="D354" s="2" t="e">
        <f t="shared" si="51"/>
        <v>#N/A</v>
      </c>
      <c r="E354" s="2" t="e">
        <f t="shared" si="63"/>
        <v>#N/A</v>
      </c>
      <c r="F354" s="2">
        <v>2296047.5702322721</v>
      </c>
      <c r="G354" s="2">
        <f t="shared" si="64"/>
        <v>446135.85714285716</v>
      </c>
      <c r="H354" s="2">
        <f t="shared" si="72"/>
        <v>144233413.71428508</v>
      </c>
      <c r="I354" s="7"/>
      <c r="J354" s="2" t="e">
        <f t="shared" si="52"/>
        <v>#N/A</v>
      </c>
      <c r="K354" s="2" t="e">
        <f t="shared" si="65"/>
        <v>#N/A</v>
      </c>
      <c r="L354" s="2">
        <f t="array" ref="L354">IF(COUNT($C355)=0,IF(COUNT($C354)=1,I354,SUM(L353+LOOKUP(2,1/(ISNUMBER($K$1:$K$194)),$K$1:$K$194))),I354)</f>
        <v>1656367.2857142992</v>
      </c>
      <c r="M354" s="8" t="e">
        <f t="shared" si="69"/>
        <v>#N/A</v>
      </c>
      <c r="N354" s="2" t="e">
        <f t="shared" si="53"/>
        <v>#N/A</v>
      </c>
      <c r="O354" s="2" t="e">
        <f t="shared" si="66"/>
        <v>#N/A</v>
      </c>
      <c r="P354" s="2">
        <v>2292690.4417311549</v>
      </c>
      <c r="Q354" s="2">
        <f t="shared" si="67"/>
        <v>450000</v>
      </c>
      <c r="R354" s="2">
        <f t="shared" si="73"/>
        <v>145889781</v>
      </c>
      <c r="S354" s="2">
        <f t="shared" si="54"/>
        <v>446135.85714286566</v>
      </c>
      <c r="T354" s="2">
        <f t="shared" si="55"/>
        <v>3864.1428571429569</v>
      </c>
      <c r="U354" s="2">
        <f t="shared" si="56"/>
        <v>450000</v>
      </c>
      <c r="V354" s="2">
        <f t="shared" si="33"/>
        <v>106758001.71428527</v>
      </c>
      <c r="W354" s="2">
        <f t="shared" si="57"/>
        <v>446135.85714285076</v>
      </c>
      <c r="X354" s="2">
        <f t="shared" si="47"/>
        <v>3864.1428571492434</v>
      </c>
      <c r="Y354" s="2">
        <f t="shared" si="70"/>
        <v>39131779.285714768</v>
      </c>
      <c r="Z354" s="2" t="str">
        <f t="shared" si="48"/>
        <v>MEEP</v>
      </c>
      <c r="AA354" s="2">
        <f>IF(Z354="HERE",Y354,AA353+Graph!$G$1*1000)</f>
        <v>160940565.4285714</v>
      </c>
      <c r="AB354" s="2">
        <f t="shared" si="59"/>
        <v>800000</v>
      </c>
      <c r="AC354" s="2">
        <f t="shared" si="71"/>
        <v>38053079.714285761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290</v>
      </c>
      <c r="C355" s="7"/>
      <c r="D355" s="2" t="e">
        <f t="shared" si="51"/>
        <v>#N/A</v>
      </c>
      <c r="E355" s="2" t="e">
        <f t="shared" si="63"/>
        <v>#N/A</v>
      </c>
      <c r="F355" s="2">
        <v>2302369.2240676284</v>
      </c>
      <c r="G355" s="2">
        <f t="shared" si="64"/>
        <v>446135.85714285716</v>
      </c>
      <c r="H355" s="2">
        <f t="shared" si="72"/>
        <v>144679549.57142794</v>
      </c>
      <c r="I355" s="7"/>
      <c r="J355" s="2" t="e">
        <f t="shared" si="52"/>
        <v>#N/A</v>
      </c>
      <c r="K355" s="2" t="e">
        <f t="shared" si="65"/>
        <v>#N/A</v>
      </c>
      <c r="L355" s="2">
        <f t="array" ref="L355">IF(COUNT($C356)=0,IF(COUNT($C355)=1,I355,SUM(L354+LOOKUP(2,1/(ISNUMBER($K$1:$K$194)),$K$1:$K$194))),I355)</f>
        <v>1660231.4285714421</v>
      </c>
      <c r="M355" s="8" t="e">
        <f t="shared" si="69"/>
        <v>#N/A</v>
      </c>
      <c r="N355" s="2" t="e">
        <f t="shared" si="53"/>
        <v>#N/A</v>
      </c>
      <c r="O355" s="2" t="e">
        <f t="shared" si="66"/>
        <v>#N/A</v>
      </c>
      <c r="P355" s="2">
        <v>2298990.091907084</v>
      </c>
      <c r="Q355" s="2">
        <f t="shared" si="67"/>
        <v>450000</v>
      </c>
      <c r="R355" s="2">
        <f t="shared" si="73"/>
        <v>146339781</v>
      </c>
      <c r="S355" s="2">
        <f t="shared" si="54"/>
        <v>446135.85714286566</v>
      </c>
      <c r="T355" s="2">
        <f t="shared" si="55"/>
        <v>3864.1428571429569</v>
      </c>
      <c r="U355" s="2">
        <f t="shared" si="56"/>
        <v>450000</v>
      </c>
      <c r="V355" s="2">
        <f t="shared" si="33"/>
        <v>107204137.57142812</v>
      </c>
      <c r="W355" s="2">
        <f t="shared" si="57"/>
        <v>446135.85714285076</v>
      </c>
      <c r="X355" s="2">
        <f t="shared" si="47"/>
        <v>3864.1428571492434</v>
      </c>
      <c r="Y355" s="2">
        <f t="shared" si="70"/>
        <v>39135643.428571917</v>
      </c>
      <c r="Z355" s="2" t="str">
        <f t="shared" si="48"/>
        <v>MEEP</v>
      </c>
      <c r="AA355" s="2">
        <f>IF(Z355="HERE",Y355,AA354+Graph!$G$1*1000)</f>
        <v>161740565.4285714</v>
      </c>
      <c r="AB355" s="2">
        <f t="shared" si="59"/>
        <v>800000</v>
      </c>
      <c r="AC355" s="2">
        <f t="shared" si="71"/>
        <v>38053079.714285761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291</v>
      </c>
      <c r="C356" s="7"/>
      <c r="D356" s="2" t="e">
        <f t="shared" si="51"/>
        <v>#N/A</v>
      </c>
      <c r="E356" s="2" t="e">
        <f t="shared" si="63"/>
        <v>#N/A</v>
      </c>
      <c r="F356" s="2">
        <v>2308690.877902925</v>
      </c>
      <c r="G356" s="2">
        <f t="shared" si="64"/>
        <v>446135.85714285716</v>
      </c>
      <c r="H356" s="2">
        <f t="shared" si="72"/>
        <v>145125685.42857081</v>
      </c>
      <c r="I356" s="7"/>
      <c r="J356" s="2" t="e">
        <f t="shared" si="52"/>
        <v>#N/A</v>
      </c>
      <c r="K356" s="2" t="e">
        <f t="shared" si="65"/>
        <v>#N/A</v>
      </c>
      <c r="L356" s="2">
        <f t="array" ref="L356">IF(COUNT($C357)=0,IF(COUNT($C356)=1,I356,SUM(L355+LOOKUP(2,1/(ISNUMBER($K$1:$K$194)),$K$1:$K$194))),I356)</f>
        <v>1664095.5714285851</v>
      </c>
      <c r="M356" s="8" t="e">
        <f t="shared" si="69"/>
        <v>#N/A</v>
      </c>
      <c r="N356" s="2" t="e">
        <f t="shared" si="53"/>
        <v>#N/A</v>
      </c>
      <c r="O356" s="2" t="e">
        <f t="shared" si="66"/>
        <v>#N/A</v>
      </c>
      <c r="P356" s="2">
        <v>2305289.7420830131</v>
      </c>
      <c r="Q356" s="2">
        <f t="shared" si="67"/>
        <v>450000</v>
      </c>
      <c r="R356" s="2">
        <f t="shared" si="73"/>
        <v>146789781</v>
      </c>
      <c r="S356" s="2">
        <f t="shared" si="54"/>
        <v>446135.85714286566</v>
      </c>
      <c r="T356" s="2">
        <f t="shared" si="55"/>
        <v>3864.1428571429569</v>
      </c>
      <c r="U356" s="2">
        <f t="shared" si="56"/>
        <v>450000</v>
      </c>
      <c r="V356" s="2">
        <f t="shared" ref="V356:V385" si="74">H272</f>
        <v>107650273.42857097</v>
      </c>
      <c r="W356" s="2">
        <f t="shared" si="57"/>
        <v>446135.85714285076</v>
      </c>
      <c r="X356" s="2">
        <f t="shared" si="47"/>
        <v>3864.1428571492434</v>
      </c>
      <c r="Y356" s="2">
        <f t="shared" si="70"/>
        <v>39139507.571429066</v>
      </c>
      <c r="Z356" s="2" t="str">
        <f t="shared" si="48"/>
        <v>MEEP</v>
      </c>
      <c r="AA356" s="2">
        <f>IF(Z356="HERE",Y356,AA355+Graph!$G$1*1000)</f>
        <v>162540565.4285714</v>
      </c>
      <c r="AB356" s="2">
        <f t="shared" si="59"/>
        <v>800000</v>
      </c>
      <c r="AC356" s="2">
        <f t="shared" si="71"/>
        <v>38053079.714285761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292</v>
      </c>
      <c r="C357" s="7"/>
      <c r="D357" s="2" t="e">
        <f t="shared" si="51"/>
        <v>#N/A</v>
      </c>
      <c r="E357" s="2" t="e">
        <f t="shared" si="63"/>
        <v>#N/A</v>
      </c>
      <c r="F357" s="2">
        <v>2315012.5317382813</v>
      </c>
      <c r="G357" s="2">
        <f t="shared" si="64"/>
        <v>446135.85714285716</v>
      </c>
      <c r="H357" s="2">
        <f t="shared" si="72"/>
        <v>145571821.28571367</v>
      </c>
      <c r="I357" s="7"/>
      <c r="J357" s="2" t="e">
        <f t="shared" si="52"/>
        <v>#N/A</v>
      </c>
      <c r="K357" s="2" t="e">
        <f t="shared" si="65"/>
        <v>#N/A</v>
      </c>
      <c r="L357" s="2">
        <f t="array" ref="L357">IF(COUNT($C358)=0,IF(COUNT($C357)=1,I357,SUM(L356+LOOKUP(2,1/(ISNUMBER($K$1:$K$194)),$K$1:$K$194))),I357)</f>
        <v>1667959.7142857281</v>
      </c>
      <c r="M357" s="8" t="e">
        <f t="shared" si="69"/>
        <v>#N/A</v>
      </c>
      <c r="N357" s="2" t="e">
        <f t="shared" si="53"/>
        <v>#N/A</v>
      </c>
      <c r="O357" s="2" t="e">
        <f t="shared" si="66"/>
        <v>#N/A</v>
      </c>
      <c r="P357" s="2">
        <v>2311589.3922589421</v>
      </c>
      <c r="Q357" s="2">
        <f t="shared" si="67"/>
        <v>450000</v>
      </c>
      <c r="R357" s="2">
        <f t="shared" si="73"/>
        <v>147239781</v>
      </c>
      <c r="S357" s="2">
        <f t="shared" si="54"/>
        <v>446135.85714286566</v>
      </c>
      <c r="T357" s="2">
        <f t="shared" si="55"/>
        <v>3864.1428571429569</v>
      </c>
      <c r="U357" s="2">
        <f t="shared" si="56"/>
        <v>450000</v>
      </c>
      <c r="V357" s="2">
        <f t="shared" si="74"/>
        <v>108096409.28571382</v>
      </c>
      <c r="W357" s="2">
        <f t="shared" si="57"/>
        <v>446135.85714285076</v>
      </c>
      <c r="X357" s="2">
        <f t="shared" si="47"/>
        <v>3864.1428571492434</v>
      </c>
      <c r="Y357" s="2">
        <f t="shared" si="70"/>
        <v>39143371.714286216</v>
      </c>
      <c r="Z357" s="2" t="str">
        <f t="shared" si="48"/>
        <v>MEEP</v>
      </c>
      <c r="AA357" s="2">
        <f>IF(Z357="HERE",Y357,AA356+Graph!$G$1*1000)</f>
        <v>163340565.4285714</v>
      </c>
      <c r="AB357" s="2">
        <f t="shared" si="59"/>
        <v>800000</v>
      </c>
      <c r="AC357" s="2">
        <f t="shared" si="71"/>
        <v>38053079.714285761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293</v>
      </c>
      <c r="C358" s="7"/>
      <c r="D358" s="2" t="e">
        <f t="shared" si="51"/>
        <v>#N/A</v>
      </c>
      <c r="E358" s="2" t="e">
        <f t="shared" si="63"/>
        <v>#N/A</v>
      </c>
      <c r="F358" s="2">
        <v>2321334.1855735779</v>
      </c>
      <c r="G358" s="2">
        <f t="shared" si="64"/>
        <v>446135.85714285716</v>
      </c>
      <c r="H358" s="2">
        <f t="shared" si="72"/>
        <v>146017957.14285654</v>
      </c>
      <c r="I358" s="7"/>
      <c r="J358" s="2" t="e">
        <f t="shared" si="52"/>
        <v>#N/A</v>
      </c>
      <c r="K358" s="2" t="e">
        <f t="shared" si="65"/>
        <v>#N/A</v>
      </c>
      <c r="L358" s="2">
        <f t="array" ref="L358">IF(COUNT($C359)=0,IF(COUNT($C358)=1,I358,SUM(L357+LOOKUP(2,1/(ISNUMBER($K$1:$K$194)),$K$1:$K$194))),I358)</f>
        <v>1671823.857142871</v>
      </c>
      <c r="M358" s="8" t="e">
        <f t="shared" si="69"/>
        <v>#N/A</v>
      </c>
      <c r="N358" s="2" t="e">
        <f t="shared" si="53"/>
        <v>#N/A</v>
      </c>
      <c r="O358" s="2" t="e">
        <f t="shared" si="66"/>
        <v>#N/A</v>
      </c>
      <c r="P358" s="2">
        <v>2317889.0424348712</v>
      </c>
      <c r="Q358" s="2">
        <f t="shared" ref="Q358:Q385" si="75">IF(P358&gt;450000,450000,P358)</f>
        <v>450000</v>
      </c>
      <c r="R358" s="2">
        <f t="shared" si="73"/>
        <v>147689781</v>
      </c>
      <c r="S358" s="2">
        <f t="shared" si="54"/>
        <v>446135.85714286566</v>
      </c>
      <c r="T358" s="2">
        <f t="shared" si="55"/>
        <v>3864.1428571429569</v>
      </c>
      <c r="U358" s="2">
        <f t="shared" si="56"/>
        <v>450000</v>
      </c>
      <c r="V358" s="2">
        <f t="shared" si="74"/>
        <v>108542545.14285667</v>
      </c>
      <c r="W358" s="2">
        <f t="shared" si="57"/>
        <v>446135.85714285076</v>
      </c>
      <c r="X358" s="2">
        <f t="shared" si="47"/>
        <v>3864.1428571492434</v>
      </c>
      <c r="Y358" s="2">
        <f t="shared" si="70"/>
        <v>39147235.857143365</v>
      </c>
      <c r="Z358" s="2" t="str">
        <f t="shared" si="48"/>
        <v>MEEP</v>
      </c>
      <c r="AA358" s="2">
        <f>IF(Z358="HERE",Y358,AA357+Graph!$G$1*1000)</f>
        <v>164140565.4285714</v>
      </c>
      <c r="AB358" s="2">
        <f t="shared" si="59"/>
        <v>800000</v>
      </c>
      <c r="AC358" s="2">
        <f t="shared" si="71"/>
        <v>38053079.714285761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294</v>
      </c>
      <c r="C359" s="7"/>
      <c r="D359" s="2" t="e">
        <f t="shared" si="51"/>
        <v>#N/A</v>
      </c>
      <c r="E359" s="2" t="e">
        <f t="shared" si="63"/>
        <v>#N/A</v>
      </c>
      <c r="F359" s="2">
        <v>2327655.8394089341</v>
      </c>
      <c r="G359" s="2">
        <f t="shared" si="64"/>
        <v>446135.85714285716</v>
      </c>
      <c r="H359" s="2">
        <f t="shared" si="72"/>
        <v>146464092.9999994</v>
      </c>
      <c r="I359" s="7"/>
      <c r="J359" s="2" t="e">
        <f t="shared" si="52"/>
        <v>#N/A</v>
      </c>
      <c r="K359" s="2" t="e">
        <f t="shared" si="65"/>
        <v>#N/A</v>
      </c>
      <c r="L359" s="2">
        <f t="array" ref="L359">IF(COUNT($C360)=0,IF(COUNT($C359)=1,I359,SUM(L358+LOOKUP(2,1/(ISNUMBER($K$1:$K$194)),$K$1:$K$194))),I359)</f>
        <v>1675688.000000014</v>
      </c>
      <c r="M359" s="8" t="e">
        <f t="shared" si="69"/>
        <v>#N/A</v>
      </c>
      <c r="N359" s="2" t="e">
        <f t="shared" si="53"/>
        <v>#N/A</v>
      </c>
      <c r="O359" s="2" t="e">
        <f t="shared" si="66"/>
        <v>#N/A</v>
      </c>
      <c r="P359" s="2">
        <v>2324188.6926108003</v>
      </c>
      <c r="Q359" s="2">
        <f t="shared" si="75"/>
        <v>450000</v>
      </c>
      <c r="R359" s="2">
        <f t="shared" si="73"/>
        <v>148139781</v>
      </c>
      <c r="S359" s="2">
        <f t="shared" si="54"/>
        <v>446135.85714286566</v>
      </c>
      <c r="T359" s="2">
        <f t="shared" si="55"/>
        <v>3864.1428571429569</v>
      </c>
      <c r="U359" s="2">
        <f t="shared" si="56"/>
        <v>450000</v>
      </c>
      <c r="V359" s="2">
        <f t="shared" si="74"/>
        <v>108988680.99999952</v>
      </c>
      <c r="W359" s="2">
        <f t="shared" si="57"/>
        <v>446135.85714285076</v>
      </c>
      <c r="X359" s="2">
        <f t="shared" si="47"/>
        <v>3864.1428571492434</v>
      </c>
      <c r="Y359" s="2">
        <f t="shared" si="70"/>
        <v>39151100.000000514</v>
      </c>
      <c r="Z359" s="2" t="str">
        <f t="shared" si="48"/>
        <v>MEEP</v>
      </c>
      <c r="AA359" s="2">
        <f>IF(Z359="HERE",Y359,AA358+Graph!$G$1*1000)</f>
        <v>164940565.4285714</v>
      </c>
      <c r="AB359" s="2">
        <f t="shared" si="59"/>
        <v>800000</v>
      </c>
      <c r="AC359" s="2">
        <f t="shared" si="71"/>
        <v>38053079.714285761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295</v>
      </c>
      <c r="C360" s="7"/>
      <c r="D360" s="2" t="e">
        <f t="shared" si="51"/>
        <v>#N/A</v>
      </c>
      <c r="E360" s="2" t="e">
        <f t="shared" si="63"/>
        <v>#N/A</v>
      </c>
      <c r="F360" s="2">
        <v>2333977.4932442307</v>
      </c>
      <c r="G360" s="2">
        <f t="shared" si="64"/>
        <v>446135.85714285716</v>
      </c>
      <c r="H360" s="2">
        <f t="shared" si="72"/>
        <v>146910228.85714227</v>
      </c>
      <c r="I360" s="7"/>
      <c r="J360" s="2" t="e">
        <f t="shared" si="52"/>
        <v>#N/A</v>
      </c>
      <c r="K360" s="2" t="e">
        <f t="shared" si="65"/>
        <v>#N/A</v>
      </c>
      <c r="L360" s="2">
        <f t="array" ref="L360">IF(COUNT($C361)=0,IF(COUNT($C360)=1,I360,SUM(L359+LOOKUP(2,1/(ISNUMBER($K$1:$K$194)),$K$1:$K$194))),I360)</f>
        <v>1679552.1428571569</v>
      </c>
      <c r="M360" s="8" t="e">
        <f t="shared" si="69"/>
        <v>#N/A</v>
      </c>
      <c r="N360" s="2" t="e">
        <f t="shared" si="53"/>
        <v>#N/A</v>
      </c>
      <c r="O360" s="2" t="e">
        <f t="shared" si="66"/>
        <v>#N/A</v>
      </c>
      <c r="P360" s="2">
        <v>2330488.3427867293</v>
      </c>
      <c r="Q360" s="2">
        <f t="shared" si="75"/>
        <v>450000</v>
      </c>
      <c r="R360" s="2">
        <f t="shared" si="73"/>
        <v>148589781</v>
      </c>
      <c r="S360" s="2">
        <f t="shared" si="54"/>
        <v>446135.85714286566</v>
      </c>
      <c r="T360" s="2">
        <f t="shared" si="55"/>
        <v>3864.1428571429569</v>
      </c>
      <c r="U360" s="2">
        <f t="shared" si="56"/>
        <v>450000</v>
      </c>
      <c r="V360" s="2">
        <f t="shared" si="74"/>
        <v>109434816.85714237</v>
      </c>
      <c r="W360" s="2">
        <f t="shared" si="57"/>
        <v>446135.85714285076</v>
      </c>
      <c r="X360" s="2">
        <f t="shared" si="47"/>
        <v>3864.1428571492434</v>
      </c>
      <c r="Y360" s="2">
        <f t="shared" si="70"/>
        <v>39154964.142857663</v>
      </c>
      <c r="Z360" s="2" t="str">
        <f t="shared" si="48"/>
        <v>MEEP</v>
      </c>
      <c r="AA360" s="2">
        <f>IF(Z360="HERE",Y360,AA359+Graph!$G$1*1000)</f>
        <v>165740565.4285714</v>
      </c>
      <c r="AB360" s="2">
        <f t="shared" si="59"/>
        <v>800000</v>
      </c>
      <c r="AC360" s="2">
        <f t="shared" si="71"/>
        <v>38053079.714285761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296</v>
      </c>
      <c r="C361" s="7"/>
      <c r="D361" s="2" t="e">
        <f t="shared" si="51"/>
        <v>#N/A</v>
      </c>
      <c r="E361" s="2" t="e">
        <f t="shared" si="63"/>
        <v>#N/A</v>
      </c>
      <c r="F361" s="2">
        <v>2340299.147079587</v>
      </c>
      <c r="G361" s="2">
        <f t="shared" si="64"/>
        <v>446135.85714285716</v>
      </c>
      <c r="H361" s="2">
        <f t="shared" si="72"/>
        <v>147356364.71428514</v>
      </c>
      <c r="I361" s="7"/>
      <c r="J361" s="2" t="e">
        <f t="shared" si="52"/>
        <v>#N/A</v>
      </c>
      <c r="K361" s="2" t="e">
        <f t="shared" si="65"/>
        <v>#N/A</v>
      </c>
      <c r="L361" s="2">
        <f t="array" ref="L361">IF(COUNT($C362)=0,IF(COUNT($C361)=1,I361,SUM(L360+LOOKUP(2,1/(ISNUMBER($K$1:$K$194)),$K$1:$K$194))),I361)</f>
        <v>1683416.2857142999</v>
      </c>
      <c r="M361" s="8" t="e">
        <f t="shared" si="69"/>
        <v>#N/A</v>
      </c>
      <c r="N361" s="2" t="e">
        <f t="shared" si="53"/>
        <v>#N/A</v>
      </c>
      <c r="O361" s="2" t="e">
        <f t="shared" si="66"/>
        <v>#N/A</v>
      </c>
      <c r="P361" s="2">
        <v>2336787.9929626584</v>
      </c>
      <c r="Q361" s="2">
        <f t="shared" si="75"/>
        <v>450000</v>
      </c>
      <c r="R361" s="2">
        <f t="shared" si="73"/>
        <v>149039781</v>
      </c>
      <c r="S361" s="2">
        <f t="shared" si="54"/>
        <v>446135.85714286566</v>
      </c>
      <c r="T361" s="2">
        <f t="shared" si="55"/>
        <v>3864.1428571429569</v>
      </c>
      <c r="U361" s="2">
        <f t="shared" si="56"/>
        <v>450000</v>
      </c>
      <c r="V361" s="2">
        <f t="shared" si="74"/>
        <v>109880952.71428522</v>
      </c>
      <c r="W361" s="2">
        <f t="shared" si="57"/>
        <v>446135.85714285076</v>
      </c>
      <c r="X361" s="2">
        <f t="shared" si="47"/>
        <v>3864.1428571492434</v>
      </c>
      <c r="Y361" s="2">
        <f t="shared" si="70"/>
        <v>39158828.285714813</v>
      </c>
      <c r="Z361" s="2" t="str">
        <f t="shared" si="48"/>
        <v>MEEP</v>
      </c>
      <c r="AA361" s="2">
        <f>IF(Z361="HERE",Y361,AA360+Graph!$G$1*1000)</f>
        <v>166540565.4285714</v>
      </c>
      <c r="AB361" s="2">
        <f t="shared" si="59"/>
        <v>800000</v>
      </c>
      <c r="AC361" s="2">
        <f t="shared" si="71"/>
        <v>38053079.714285761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297</v>
      </c>
      <c r="C362" s="7"/>
      <c r="D362" s="2" t="e">
        <f t="shared" si="51"/>
        <v>#N/A</v>
      </c>
      <c r="E362" s="2" t="e">
        <f t="shared" si="63"/>
        <v>#N/A</v>
      </c>
      <c r="F362" s="2">
        <v>2346620.8009148836</v>
      </c>
      <c r="G362" s="2">
        <f t="shared" si="64"/>
        <v>446135.85714285716</v>
      </c>
      <c r="H362" s="2">
        <f t="shared" si="72"/>
        <v>147802500.571428</v>
      </c>
      <c r="I362" s="7"/>
      <c r="J362" s="2" t="e">
        <f t="shared" si="52"/>
        <v>#N/A</v>
      </c>
      <c r="K362" s="2" t="e">
        <f t="shared" si="65"/>
        <v>#N/A</v>
      </c>
      <c r="L362" s="2">
        <f t="array" ref="L362">IF(COUNT($C363)=0,IF(COUNT($C362)=1,I362,SUM(L361+LOOKUP(2,1/(ISNUMBER($K$1:$K$194)),$K$1:$K$194))),I362)</f>
        <v>1687280.4285714428</v>
      </c>
      <c r="M362" s="8" t="e">
        <f t="shared" si="69"/>
        <v>#N/A</v>
      </c>
      <c r="N362" s="2" t="e">
        <f t="shared" si="53"/>
        <v>#N/A</v>
      </c>
      <c r="O362" s="2" t="e">
        <f t="shared" si="66"/>
        <v>#N/A</v>
      </c>
      <c r="P362" s="2">
        <v>2343087.6431385875</v>
      </c>
      <c r="Q362" s="2">
        <f t="shared" si="75"/>
        <v>450000</v>
      </c>
      <c r="R362" s="2">
        <f t="shared" si="73"/>
        <v>149489781</v>
      </c>
      <c r="S362" s="2">
        <f t="shared" si="54"/>
        <v>446135.85714286566</v>
      </c>
      <c r="T362" s="2">
        <f t="shared" si="55"/>
        <v>3864.1428571429569</v>
      </c>
      <c r="U362" s="2">
        <f t="shared" si="56"/>
        <v>450000</v>
      </c>
      <c r="V362" s="2">
        <f t="shared" si="74"/>
        <v>110327088.57142808</v>
      </c>
      <c r="W362" s="2">
        <f t="shared" si="57"/>
        <v>446135.85714285076</v>
      </c>
      <c r="X362" s="2">
        <f t="shared" si="47"/>
        <v>3864.1428571492434</v>
      </c>
      <c r="Y362" s="2">
        <f t="shared" si="70"/>
        <v>39162692.428571962</v>
      </c>
      <c r="Z362" s="2" t="str">
        <f t="shared" si="48"/>
        <v>MEEP</v>
      </c>
      <c r="AA362" s="2">
        <f>IF(Z362="HERE",Y362,AA361+Graph!$G$1*1000)</f>
        <v>167340565.4285714</v>
      </c>
      <c r="AB362" s="2">
        <f t="shared" si="59"/>
        <v>800000</v>
      </c>
      <c r="AC362" s="2">
        <f t="shared" si="71"/>
        <v>38053079.714285761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298</v>
      </c>
      <c r="C363" s="7"/>
      <c r="D363" s="2" t="e">
        <f t="shared" si="51"/>
        <v>#N/A</v>
      </c>
      <c r="E363" s="2" t="e">
        <f t="shared" si="63"/>
        <v>#N/A</v>
      </c>
      <c r="F363" s="2">
        <v>2352942.4547502398</v>
      </c>
      <c r="G363" s="2">
        <f t="shared" si="64"/>
        <v>446135.85714285716</v>
      </c>
      <c r="H363" s="2">
        <f t="shared" si="72"/>
        <v>148248636.42857087</v>
      </c>
      <c r="I363" s="7"/>
      <c r="J363" s="2" t="e">
        <f t="shared" si="52"/>
        <v>#N/A</v>
      </c>
      <c r="K363" s="2" t="e">
        <f t="shared" si="65"/>
        <v>#N/A</v>
      </c>
      <c r="L363" s="2">
        <f t="array" ref="L363">IF(COUNT($C364)=0,IF(COUNT($C363)=1,I363,SUM(L362+LOOKUP(2,1/(ISNUMBER($K$1:$K$194)),$K$1:$K$194))),I363)</f>
        <v>1691144.5714285858</v>
      </c>
      <c r="M363" s="8" t="e">
        <f t="shared" si="69"/>
        <v>#N/A</v>
      </c>
      <c r="N363" s="2" t="e">
        <f t="shared" si="53"/>
        <v>#N/A</v>
      </c>
      <c r="O363" s="2" t="e">
        <f t="shared" si="66"/>
        <v>#N/A</v>
      </c>
      <c r="P363" s="2">
        <v>2349387.2933145165</v>
      </c>
      <c r="Q363" s="2">
        <f t="shared" si="75"/>
        <v>450000</v>
      </c>
      <c r="R363" s="2">
        <f t="shared" si="73"/>
        <v>149939781</v>
      </c>
      <c r="S363" s="2">
        <f t="shared" si="54"/>
        <v>446135.85714286566</v>
      </c>
      <c r="T363" s="2">
        <f t="shared" si="55"/>
        <v>3864.1428571429569</v>
      </c>
      <c r="U363" s="2">
        <f t="shared" si="56"/>
        <v>450000</v>
      </c>
      <c r="V363" s="2">
        <f t="shared" si="74"/>
        <v>110773224.42857093</v>
      </c>
      <c r="W363" s="2">
        <f t="shared" si="57"/>
        <v>446135.85714285076</v>
      </c>
      <c r="X363" s="2">
        <f t="shared" si="47"/>
        <v>3864.1428571492434</v>
      </c>
      <c r="Y363" s="2">
        <f t="shared" si="70"/>
        <v>39166556.571429111</v>
      </c>
      <c r="Z363" s="2" t="str">
        <f t="shared" si="48"/>
        <v>MEEP</v>
      </c>
      <c r="AA363" s="2">
        <f>IF(Z363="HERE",Y363,AA362+Graph!$G$1*1000)</f>
        <v>168140565.4285714</v>
      </c>
      <c r="AB363" s="2">
        <f t="shared" si="59"/>
        <v>800000</v>
      </c>
      <c r="AC363" s="2">
        <f t="shared" si="71"/>
        <v>38053079.714285761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299</v>
      </c>
      <c r="C364" s="7"/>
      <c r="D364" s="2" t="e">
        <f t="shared" si="51"/>
        <v>#N/A</v>
      </c>
      <c r="E364" s="2" t="e">
        <f t="shared" si="63"/>
        <v>#N/A</v>
      </c>
      <c r="F364" s="2">
        <v>2359264.1085855365</v>
      </c>
      <c r="G364" s="2">
        <f t="shared" si="64"/>
        <v>446135.85714285716</v>
      </c>
      <c r="H364" s="2">
        <f t="shared" si="72"/>
        <v>148694772.28571373</v>
      </c>
      <c r="I364" s="7"/>
      <c r="J364" s="2" t="e">
        <f t="shared" si="52"/>
        <v>#N/A</v>
      </c>
      <c r="K364" s="2" t="e">
        <f t="shared" si="65"/>
        <v>#N/A</v>
      </c>
      <c r="L364" s="2">
        <f t="array" ref="L364">IF(COUNT($C365)=0,IF(COUNT($C364)=1,I364,SUM(L363+LOOKUP(2,1/(ISNUMBER($K$1:$K$194)),$K$1:$K$194))),I364)</f>
        <v>1695008.7142857288</v>
      </c>
      <c r="M364" s="8" t="e">
        <f t="shared" si="69"/>
        <v>#N/A</v>
      </c>
      <c r="N364" s="2" t="e">
        <f t="shared" si="53"/>
        <v>#N/A</v>
      </c>
      <c r="O364" s="2" t="e">
        <f t="shared" si="66"/>
        <v>#N/A</v>
      </c>
      <c r="P364" s="2">
        <v>2355686.9434904456</v>
      </c>
      <c r="Q364" s="2">
        <f t="shared" si="75"/>
        <v>450000</v>
      </c>
      <c r="R364" s="2">
        <f t="shared" si="73"/>
        <v>150389781</v>
      </c>
      <c r="S364" s="2">
        <f t="shared" si="54"/>
        <v>446135.85714286566</v>
      </c>
      <c r="T364" s="2">
        <f t="shared" si="55"/>
        <v>3864.1428571429569</v>
      </c>
      <c r="U364" s="2">
        <f t="shared" si="56"/>
        <v>450000</v>
      </c>
      <c r="V364" s="2">
        <f t="shared" si="74"/>
        <v>111219360.28571378</v>
      </c>
      <c r="W364" s="2">
        <f t="shared" si="57"/>
        <v>446135.85714285076</v>
      </c>
      <c r="X364" s="2">
        <f t="shared" si="47"/>
        <v>3864.1428571492434</v>
      </c>
      <c r="Y364" s="2">
        <f t="shared" si="70"/>
        <v>39170420.71428626</v>
      </c>
      <c r="Z364" s="2" t="str">
        <f t="shared" si="48"/>
        <v>MEEP</v>
      </c>
      <c r="AA364" s="2">
        <f>IF(Z364="HERE",Y364,AA363+Graph!$G$1*1000)</f>
        <v>168940565.4285714</v>
      </c>
      <c r="AB364" s="2">
        <f t="shared" si="59"/>
        <v>800000</v>
      </c>
      <c r="AC364" s="2">
        <f t="shared" si="71"/>
        <v>38053079.714285761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300</v>
      </c>
      <c r="C365" s="7"/>
      <c r="D365" s="2" t="e">
        <f t="shared" si="51"/>
        <v>#N/A</v>
      </c>
      <c r="E365" s="2" t="e">
        <f t="shared" si="63"/>
        <v>#N/A</v>
      </c>
      <c r="F365" s="2">
        <v>2365585.7624208927</v>
      </c>
      <c r="G365" s="2">
        <f t="shared" si="64"/>
        <v>446135.85714285716</v>
      </c>
      <c r="H365" s="2">
        <f t="shared" si="72"/>
        <v>149140908.1428566</v>
      </c>
      <c r="I365" s="7"/>
      <c r="J365" s="2" t="e">
        <f t="shared" si="52"/>
        <v>#N/A</v>
      </c>
      <c r="K365" s="2" t="e">
        <f t="shared" si="65"/>
        <v>#N/A</v>
      </c>
      <c r="L365" s="2">
        <f t="array" ref="L365">IF(COUNT($C366)=0,IF(COUNT($C365)=1,I365,SUM(L364+LOOKUP(2,1/(ISNUMBER($K$1:$K$194)),$K$1:$K$194))),I365)</f>
        <v>1698872.8571428717</v>
      </c>
      <c r="M365" s="8" t="e">
        <f t="shared" si="69"/>
        <v>#N/A</v>
      </c>
      <c r="N365" s="2" t="e">
        <f t="shared" si="53"/>
        <v>#N/A</v>
      </c>
      <c r="O365" s="2" t="e">
        <f t="shared" si="66"/>
        <v>#N/A</v>
      </c>
      <c r="P365" s="2">
        <v>2361986.5936663747</v>
      </c>
      <c r="Q365" s="2">
        <f t="shared" si="75"/>
        <v>450000</v>
      </c>
      <c r="R365" s="2">
        <f t="shared" si="73"/>
        <v>150839781</v>
      </c>
      <c r="S365" s="2">
        <f t="shared" si="54"/>
        <v>446135.85714286566</v>
      </c>
      <c r="T365" s="2">
        <f t="shared" si="55"/>
        <v>3864.1428571429569</v>
      </c>
      <c r="U365" s="2">
        <f t="shared" si="56"/>
        <v>450000</v>
      </c>
      <c r="V365" s="2">
        <f t="shared" si="74"/>
        <v>111665496.14285663</v>
      </c>
      <c r="W365" s="2">
        <f t="shared" si="57"/>
        <v>446135.85714285076</v>
      </c>
      <c r="X365" s="2">
        <f t="shared" si="47"/>
        <v>3864.1428571492434</v>
      </c>
      <c r="Y365" s="2">
        <f t="shared" si="70"/>
        <v>39174284.85714341</v>
      </c>
      <c r="Z365" s="2" t="str">
        <f t="shared" si="48"/>
        <v>MEEP</v>
      </c>
      <c r="AA365" s="2">
        <f>IF(Z365="HERE",Y365,AA364+Graph!$G$1*1000)</f>
        <v>169740565.4285714</v>
      </c>
      <c r="AB365" s="2">
        <f t="shared" si="59"/>
        <v>800000</v>
      </c>
      <c r="AC365" s="2">
        <f t="shared" si="71"/>
        <v>38053079.714285761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301</v>
      </c>
      <c r="C366" s="7"/>
      <c r="D366" s="2" t="e">
        <f t="shared" si="51"/>
        <v>#N/A</v>
      </c>
      <c r="E366" s="2" t="e">
        <f t="shared" si="63"/>
        <v>#N/A</v>
      </c>
      <c r="F366" s="2">
        <v>2371907.4162561893</v>
      </c>
      <c r="G366" s="2">
        <f t="shared" si="64"/>
        <v>446135.85714285716</v>
      </c>
      <c r="H366" s="2">
        <f t="shared" si="72"/>
        <v>149587043.99999946</v>
      </c>
      <c r="I366" s="7"/>
      <c r="J366" s="2" t="e">
        <f t="shared" si="52"/>
        <v>#N/A</v>
      </c>
      <c r="K366" s="2" t="e">
        <f t="shared" si="65"/>
        <v>#N/A</v>
      </c>
      <c r="L366" s="2">
        <f t="array" ref="L366">IF(COUNT($C367)=0,IF(COUNT($C366)=1,I366,SUM(L365+LOOKUP(2,1/(ISNUMBER($K$1:$K$194)),$K$1:$K$194))),I366)</f>
        <v>1702737.0000000147</v>
      </c>
      <c r="M366" s="8" t="e">
        <f t="shared" si="69"/>
        <v>#N/A</v>
      </c>
      <c r="N366" s="2" t="e">
        <f t="shared" si="53"/>
        <v>#N/A</v>
      </c>
      <c r="O366" s="2" t="e">
        <f t="shared" si="66"/>
        <v>#N/A</v>
      </c>
      <c r="P366" s="2">
        <v>2368286.2438423634</v>
      </c>
      <c r="Q366" s="2">
        <f t="shared" si="75"/>
        <v>450000</v>
      </c>
      <c r="R366" s="2">
        <f t="shared" si="73"/>
        <v>151289781</v>
      </c>
      <c r="S366" s="2">
        <f t="shared" si="54"/>
        <v>446135.85714286566</v>
      </c>
      <c r="T366" s="2">
        <f t="shared" si="55"/>
        <v>3864.1428571429569</v>
      </c>
      <c r="U366" s="2">
        <f t="shared" si="56"/>
        <v>450000</v>
      </c>
      <c r="V366" s="2">
        <f t="shared" si="74"/>
        <v>112111631.99999948</v>
      </c>
      <c r="W366" s="2">
        <f t="shared" si="57"/>
        <v>446135.85714285076</v>
      </c>
      <c r="X366" s="2">
        <f t="shared" si="47"/>
        <v>3864.1428571492434</v>
      </c>
      <c r="Y366" s="2">
        <f t="shared" si="70"/>
        <v>39178149.000000559</v>
      </c>
      <c r="Z366" s="2" t="str">
        <f t="shared" si="48"/>
        <v>MEEP</v>
      </c>
      <c r="AA366" s="2">
        <f>IF(Z366="HERE",Y366,AA365+Graph!$G$1*1000)</f>
        <v>170540565.4285714</v>
      </c>
      <c r="AB366" s="2">
        <f t="shared" si="59"/>
        <v>800000</v>
      </c>
      <c r="AC366" s="2">
        <f t="shared" si="71"/>
        <v>38053079.714285761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302</v>
      </c>
      <c r="C367" s="7"/>
      <c r="D367" s="2" t="e">
        <f t="shared" si="51"/>
        <v>#N/A</v>
      </c>
      <c r="E367" s="2" t="e">
        <f t="shared" si="63"/>
        <v>#N/A</v>
      </c>
      <c r="F367" s="2">
        <v>2378229.0700915456</v>
      </c>
      <c r="G367" s="2">
        <f t="shared" si="64"/>
        <v>446135.85714285716</v>
      </c>
      <c r="H367" s="2">
        <f t="shared" si="72"/>
        <v>150033179.85714233</v>
      </c>
      <c r="I367" s="7"/>
      <c r="J367" s="2" t="e">
        <f t="shared" si="52"/>
        <v>#N/A</v>
      </c>
      <c r="K367" s="2" t="e">
        <f t="shared" si="65"/>
        <v>#N/A</v>
      </c>
      <c r="L367" s="2">
        <f t="array" ref="L367">IF(COUNT($C368)=0,IF(COUNT($C367)=1,I367,SUM(L366+LOOKUP(2,1/(ISNUMBER($K$1:$K$194)),$K$1:$K$194))),I367)</f>
        <v>1706601.1428571576</v>
      </c>
      <c r="M367" s="8" t="e">
        <f t="shared" si="69"/>
        <v>#N/A</v>
      </c>
      <c r="N367" s="2" t="e">
        <f t="shared" si="53"/>
        <v>#N/A</v>
      </c>
      <c r="O367" s="2" t="e">
        <f t="shared" si="66"/>
        <v>#N/A</v>
      </c>
      <c r="P367" s="2">
        <v>2374585.8940182924</v>
      </c>
      <c r="Q367" s="2">
        <f t="shared" si="75"/>
        <v>450000</v>
      </c>
      <c r="R367" s="2">
        <f t="shared" si="73"/>
        <v>151739781</v>
      </c>
      <c r="S367" s="2">
        <f t="shared" si="54"/>
        <v>446135.85714286566</v>
      </c>
      <c r="T367" s="2">
        <f t="shared" si="55"/>
        <v>3864.1428571429569</v>
      </c>
      <c r="U367" s="2">
        <f t="shared" si="56"/>
        <v>450000</v>
      </c>
      <c r="V367" s="2">
        <f t="shared" si="74"/>
        <v>112557767.85714233</v>
      </c>
      <c r="W367" s="2">
        <f t="shared" si="57"/>
        <v>446135.85714285076</v>
      </c>
      <c r="X367" s="2">
        <f t="shared" si="47"/>
        <v>3864.1428571492434</v>
      </c>
      <c r="Y367" s="2">
        <f t="shared" si="70"/>
        <v>39182013.142857708</v>
      </c>
      <c r="Z367" s="2" t="str">
        <f t="shared" si="48"/>
        <v>MEEP</v>
      </c>
      <c r="AA367" s="2">
        <f>IF(Z367="HERE",Y367,AA366+Graph!$G$1*1000)</f>
        <v>171340565.4285714</v>
      </c>
      <c r="AB367" s="2">
        <f t="shared" si="59"/>
        <v>800000</v>
      </c>
      <c r="AC367" s="2">
        <f t="shared" si="71"/>
        <v>38053079.714285761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303</v>
      </c>
      <c r="C368" s="7"/>
      <c r="D368" s="2" t="e">
        <f t="shared" si="51"/>
        <v>#N/A</v>
      </c>
      <c r="E368" s="2" t="e">
        <f t="shared" si="63"/>
        <v>#N/A</v>
      </c>
      <c r="F368" s="2">
        <v>2384550.7239268422</v>
      </c>
      <c r="G368" s="2">
        <f t="shared" si="64"/>
        <v>446135.85714285716</v>
      </c>
      <c r="H368" s="2">
        <f t="shared" si="72"/>
        <v>150479315.71428519</v>
      </c>
      <c r="I368" s="7"/>
      <c r="J368" s="2" t="e">
        <f t="shared" si="52"/>
        <v>#N/A</v>
      </c>
      <c r="K368" s="2" t="e">
        <f t="shared" si="65"/>
        <v>#N/A</v>
      </c>
      <c r="L368" s="2">
        <f t="array" ref="L368">IF(COUNT($C369)=0,IF(COUNT($C368)=1,I368,SUM(L367+LOOKUP(2,1/(ISNUMBER($K$1:$K$194)),$K$1:$K$194))),I368)</f>
        <v>1710465.2857143006</v>
      </c>
      <c r="M368" s="8" t="e">
        <f t="shared" si="69"/>
        <v>#N/A</v>
      </c>
      <c r="N368" s="2" t="e">
        <f t="shared" si="53"/>
        <v>#N/A</v>
      </c>
      <c r="O368" s="2" t="e">
        <f t="shared" si="66"/>
        <v>#N/A</v>
      </c>
      <c r="P368" s="2">
        <v>2380885.5441942215</v>
      </c>
      <c r="Q368" s="2">
        <f t="shared" si="75"/>
        <v>450000</v>
      </c>
      <c r="R368" s="2">
        <f t="shared" si="73"/>
        <v>152189781</v>
      </c>
      <c r="S368" s="2">
        <f t="shared" si="54"/>
        <v>446135.85714286566</v>
      </c>
      <c r="T368" s="2">
        <f t="shared" si="55"/>
        <v>3864.1428571429569</v>
      </c>
      <c r="U368" s="2">
        <f t="shared" si="56"/>
        <v>450000</v>
      </c>
      <c r="V368" s="2">
        <f t="shared" si="74"/>
        <v>113003903.71428518</v>
      </c>
      <c r="W368" s="2">
        <f t="shared" si="57"/>
        <v>446135.85714285076</v>
      </c>
      <c r="X368" s="2">
        <f t="shared" si="47"/>
        <v>3864.1428571492434</v>
      </c>
      <c r="Y368" s="2">
        <f t="shared" si="70"/>
        <v>39185877.285714857</v>
      </c>
      <c r="Z368" s="2" t="str">
        <f t="shared" si="48"/>
        <v>MEEP</v>
      </c>
      <c r="AA368" s="2">
        <f>IF(Z368="HERE",Y368,AA367+Graph!$G$1*1000)</f>
        <v>172140565.4285714</v>
      </c>
      <c r="AB368" s="2">
        <f t="shared" si="59"/>
        <v>800000</v>
      </c>
      <c r="AC368" s="2">
        <f t="shared" si="71"/>
        <v>38053079.714285761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304</v>
      </c>
      <c r="C369" s="7"/>
      <c r="D369" s="2" t="e">
        <f t="shared" si="51"/>
        <v>#N/A</v>
      </c>
      <c r="E369" s="2" t="e">
        <f t="shared" si="63"/>
        <v>#N/A</v>
      </c>
      <c r="F369" s="2">
        <v>2390872.3777621984</v>
      </c>
      <c r="G369" s="2">
        <f t="shared" si="64"/>
        <v>446135.85714285716</v>
      </c>
      <c r="H369" s="2">
        <f t="shared" si="72"/>
        <v>150925451.57142806</v>
      </c>
      <c r="I369" s="7"/>
      <c r="J369" s="2" t="e">
        <f t="shared" si="52"/>
        <v>#N/A</v>
      </c>
      <c r="K369" s="2" t="e">
        <f t="shared" si="65"/>
        <v>#N/A</v>
      </c>
      <c r="L369" s="2">
        <f t="array" ref="L369">IF(COUNT($C370)=0,IF(COUNT($C369)=1,I369,SUM(L368+LOOKUP(2,1/(ISNUMBER($K$1:$K$194)),$K$1:$K$194))),I369)</f>
        <v>1714329.4285714435</v>
      </c>
      <c r="M369" s="8" t="e">
        <f t="shared" si="69"/>
        <v>#N/A</v>
      </c>
      <c r="N369" s="2" t="e">
        <f t="shared" si="53"/>
        <v>#N/A</v>
      </c>
      <c r="O369" s="2" t="e">
        <f t="shared" si="66"/>
        <v>#N/A</v>
      </c>
      <c r="P369" s="2">
        <v>2387185.1943701506</v>
      </c>
      <c r="Q369" s="2">
        <f t="shared" si="75"/>
        <v>450000</v>
      </c>
      <c r="R369" s="2">
        <f t="shared" si="73"/>
        <v>152639781</v>
      </c>
      <c r="S369" s="2">
        <f t="shared" si="54"/>
        <v>446135.85714286566</v>
      </c>
      <c r="T369" s="2">
        <f t="shared" si="55"/>
        <v>3864.1428571429569</v>
      </c>
      <c r="U369" s="2">
        <f t="shared" si="56"/>
        <v>450000</v>
      </c>
      <c r="V369" s="2">
        <f t="shared" si="74"/>
        <v>113450039.57142803</v>
      </c>
      <c r="W369" s="2">
        <f t="shared" si="57"/>
        <v>446135.85714285076</v>
      </c>
      <c r="X369" s="2">
        <f t="shared" si="47"/>
        <v>3864.1428571492434</v>
      </c>
      <c r="Y369" s="2">
        <f t="shared" si="70"/>
        <v>39189741.428572007</v>
      </c>
      <c r="Z369" s="2" t="str">
        <f t="shared" si="48"/>
        <v>MEEP</v>
      </c>
      <c r="AA369" s="2">
        <f>IF(Z369="HERE",Y369,AA368+Graph!$G$1*1000)</f>
        <v>172940565.4285714</v>
      </c>
      <c r="AB369" s="2">
        <f t="shared" si="59"/>
        <v>800000</v>
      </c>
      <c r="AC369" s="2">
        <f t="shared" si="71"/>
        <v>38053079.714285761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305</v>
      </c>
      <c r="C370" s="7"/>
      <c r="D370" s="2" t="e">
        <f t="shared" si="51"/>
        <v>#N/A</v>
      </c>
      <c r="E370" s="2" t="e">
        <f t="shared" si="63"/>
        <v>#N/A</v>
      </c>
      <c r="F370" s="2">
        <v>2397194.0315974951</v>
      </c>
      <c r="G370" s="2">
        <f t="shared" si="64"/>
        <v>446135.85714285716</v>
      </c>
      <c r="H370" s="2">
        <f t="shared" si="72"/>
        <v>151371587.42857093</v>
      </c>
      <c r="I370" s="7"/>
      <c r="J370" s="2" t="e">
        <f t="shared" si="52"/>
        <v>#N/A</v>
      </c>
      <c r="K370" s="2" t="e">
        <f t="shared" si="65"/>
        <v>#N/A</v>
      </c>
      <c r="L370" s="2">
        <f t="array" ref="L370">IF(COUNT($C371)=0,IF(COUNT($C370)=1,I370,SUM(L369+LOOKUP(2,1/(ISNUMBER($K$1:$K$194)),$K$1:$K$194))),I370)</f>
        <v>1718193.5714285865</v>
      </c>
      <c r="M370" s="8" t="e">
        <f t="shared" si="69"/>
        <v>#N/A</v>
      </c>
      <c r="N370" s="2" t="e">
        <f t="shared" si="53"/>
        <v>#N/A</v>
      </c>
      <c r="O370" s="2" t="e">
        <f t="shared" si="66"/>
        <v>#N/A</v>
      </c>
      <c r="P370" s="2">
        <v>2393484.8445460796</v>
      </c>
      <c r="Q370" s="2">
        <f t="shared" si="75"/>
        <v>450000</v>
      </c>
      <c r="R370" s="2">
        <f t="shared" si="73"/>
        <v>153089781</v>
      </c>
      <c r="S370" s="2">
        <f t="shared" si="54"/>
        <v>446135.85714286566</v>
      </c>
      <c r="T370" s="2">
        <f t="shared" si="55"/>
        <v>3864.1428571429569</v>
      </c>
      <c r="U370" s="2">
        <f t="shared" si="56"/>
        <v>450000</v>
      </c>
      <c r="V370" s="2">
        <f t="shared" si="74"/>
        <v>113896175.42857088</v>
      </c>
      <c r="W370" s="2">
        <f t="shared" si="57"/>
        <v>446135.85714285076</v>
      </c>
      <c r="X370" s="2">
        <f t="shared" si="47"/>
        <v>3864.1428571492434</v>
      </c>
      <c r="Y370" s="2">
        <f t="shared" si="70"/>
        <v>39193605.571429156</v>
      </c>
      <c r="Z370" s="2" t="str">
        <f t="shared" si="48"/>
        <v>MEEP</v>
      </c>
      <c r="AA370" s="2">
        <f>IF(Z370="HERE",Y370,AA369+Graph!$G$1*1000)</f>
        <v>173740565.4285714</v>
      </c>
      <c r="AB370" s="2">
        <f t="shared" si="59"/>
        <v>800000</v>
      </c>
      <c r="AC370" s="2">
        <f t="shared" si="71"/>
        <v>38053079.714285761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306</v>
      </c>
      <c r="C371" s="7"/>
      <c r="D371" s="2" t="e">
        <f t="shared" si="51"/>
        <v>#N/A</v>
      </c>
      <c r="E371" s="2" t="e">
        <f t="shared" si="63"/>
        <v>#N/A</v>
      </c>
      <c r="F371" s="2">
        <v>2403515.6854328513</v>
      </c>
      <c r="G371" s="2">
        <f t="shared" si="64"/>
        <v>446135.85714285716</v>
      </c>
      <c r="H371" s="2">
        <f t="shared" si="72"/>
        <v>151817723.28571379</v>
      </c>
      <c r="I371" s="7"/>
      <c r="J371" s="2" t="e">
        <f t="shared" si="52"/>
        <v>#N/A</v>
      </c>
      <c r="K371" s="2" t="e">
        <f t="shared" si="65"/>
        <v>#N/A</v>
      </c>
      <c r="L371" s="2">
        <f t="array" ref="L371">IF(COUNT($C372)=0,IF(COUNT($C371)=1,I371,SUM(L370+LOOKUP(2,1/(ISNUMBER($K$1:$K$194)),$K$1:$K$194))),I371)</f>
        <v>1722057.7142857295</v>
      </c>
      <c r="M371" s="8" t="e">
        <f t="shared" si="69"/>
        <v>#N/A</v>
      </c>
      <c r="N371" s="2" t="e">
        <f t="shared" si="53"/>
        <v>#N/A</v>
      </c>
      <c r="O371" s="2" t="e">
        <f t="shared" si="66"/>
        <v>#N/A</v>
      </c>
      <c r="P371" s="2">
        <v>2399784.4947220087</v>
      </c>
      <c r="Q371" s="2">
        <f t="shared" si="75"/>
        <v>450000</v>
      </c>
      <c r="R371" s="2">
        <f t="shared" si="73"/>
        <v>153539781</v>
      </c>
      <c r="S371" s="2">
        <f t="shared" si="54"/>
        <v>446135.85714286566</v>
      </c>
      <c r="T371" s="2">
        <f t="shared" si="55"/>
        <v>3864.1428571429569</v>
      </c>
      <c r="U371" s="2">
        <f t="shared" si="56"/>
        <v>450000</v>
      </c>
      <c r="V371" s="2">
        <f t="shared" si="74"/>
        <v>114342311.28571373</v>
      </c>
      <c r="W371" s="2">
        <f t="shared" si="57"/>
        <v>446135.85714285076</v>
      </c>
      <c r="X371" s="2">
        <f t="shared" si="47"/>
        <v>3864.1428571492434</v>
      </c>
      <c r="Y371" s="2">
        <f t="shared" si="70"/>
        <v>39197469.714286305</v>
      </c>
      <c r="Z371" s="2" t="str">
        <f t="shared" si="48"/>
        <v>MEEP</v>
      </c>
      <c r="AA371" s="2">
        <f>IF(Z371="HERE",Y371,AA370+Graph!$G$1*1000)</f>
        <v>174540565.4285714</v>
      </c>
      <c r="AB371" s="2">
        <f t="shared" si="59"/>
        <v>800000</v>
      </c>
      <c r="AC371" s="2">
        <f t="shared" si="71"/>
        <v>38053079.714285761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307</v>
      </c>
      <c r="C372" s="7"/>
      <c r="D372" s="2" t="e">
        <f t="shared" si="51"/>
        <v>#N/A</v>
      </c>
      <c r="E372" s="2" t="e">
        <f t="shared" si="63"/>
        <v>#N/A</v>
      </c>
      <c r="F372" s="2">
        <v>2409837.3392681479</v>
      </c>
      <c r="G372" s="2">
        <f t="shared" si="64"/>
        <v>446135.85714285716</v>
      </c>
      <c r="H372" s="2">
        <f t="shared" si="72"/>
        <v>152263859.14285666</v>
      </c>
      <c r="I372" s="7"/>
      <c r="J372" s="2" t="e">
        <f t="shared" si="52"/>
        <v>#N/A</v>
      </c>
      <c r="K372" s="2" t="e">
        <f t="shared" si="65"/>
        <v>#N/A</v>
      </c>
      <c r="L372" s="2">
        <f t="array" ref="L372">IF(COUNT($C373)=0,IF(COUNT($C372)=1,I372,SUM(L371+LOOKUP(2,1/(ISNUMBER($K$1:$K$194)),$K$1:$K$194))),I372)</f>
        <v>1725921.8571428724</v>
      </c>
      <c r="M372" s="8" t="e">
        <f t="shared" si="69"/>
        <v>#N/A</v>
      </c>
      <c r="N372" s="2" t="e">
        <f t="shared" si="53"/>
        <v>#N/A</v>
      </c>
      <c r="O372" s="2" t="e">
        <f t="shared" si="66"/>
        <v>#N/A</v>
      </c>
      <c r="P372" s="2">
        <v>2406084.1448979378</v>
      </c>
      <c r="Q372" s="2">
        <f t="shared" si="75"/>
        <v>450000</v>
      </c>
      <c r="R372" s="2">
        <f t="shared" si="73"/>
        <v>153989781</v>
      </c>
      <c r="S372" s="2">
        <f t="shared" si="54"/>
        <v>446135.85714286566</v>
      </c>
      <c r="T372" s="2">
        <f t="shared" si="55"/>
        <v>3864.1428571429569</v>
      </c>
      <c r="U372" s="2">
        <f t="shared" si="56"/>
        <v>450000</v>
      </c>
      <c r="V372" s="2">
        <f t="shared" si="74"/>
        <v>114788447.14285658</v>
      </c>
      <c r="W372" s="2">
        <f t="shared" si="57"/>
        <v>446135.85714285076</v>
      </c>
      <c r="X372" s="2">
        <f t="shared" si="47"/>
        <v>3864.1428571492434</v>
      </c>
      <c r="Y372" s="2">
        <f t="shared" si="70"/>
        <v>39201333.857143454</v>
      </c>
      <c r="Z372" s="2" t="str">
        <f t="shared" si="48"/>
        <v>MEEP</v>
      </c>
      <c r="AA372" s="2">
        <f>IF(Z372="HERE",Y372,AA371+Graph!$G$1*1000)</f>
        <v>175340565.4285714</v>
      </c>
      <c r="AB372" s="2">
        <f t="shared" si="59"/>
        <v>800000</v>
      </c>
      <c r="AC372" s="2">
        <f t="shared" si="71"/>
        <v>38053079.714285761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308</v>
      </c>
      <c r="C373" s="7"/>
      <c r="D373" s="2" t="e">
        <f t="shared" si="51"/>
        <v>#N/A</v>
      </c>
      <c r="E373" s="2" t="e">
        <f t="shared" si="63"/>
        <v>#N/A</v>
      </c>
      <c r="F373" s="2">
        <v>2416158.9931035042</v>
      </c>
      <c r="G373" s="2">
        <f t="shared" si="64"/>
        <v>446135.85714285716</v>
      </c>
      <c r="H373" s="2">
        <f t="shared" si="72"/>
        <v>152709994.99999952</v>
      </c>
      <c r="I373" s="7"/>
      <c r="J373" s="2" t="e">
        <f t="shared" si="52"/>
        <v>#N/A</v>
      </c>
      <c r="K373" s="2" t="e">
        <f t="shared" si="65"/>
        <v>#N/A</v>
      </c>
      <c r="L373" s="2">
        <f t="array" ref="L373">IF(COUNT($C374)=0,IF(COUNT($C373)=1,I373,SUM(L372+LOOKUP(2,1/(ISNUMBER($K$1:$K$194)),$K$1:$K$194))),I373)</f>
        <v>1729786.0000000154</v>
      </c>
      <c r="M373" s="8" t="e">
        <f t="shared" si="69"/>
        <v>#N/A</v>
      </c>
      <c r="N373" s="2" t="e">
        <f t="shared" si="53"/>
        <v>#N/A</v>
      </c>
      <c r="O373" s="2" t="e">
        <f t="shared" si="66"/>
        <v>#N/A</v>
      </c>
      <c r="P373" s="2">
        <v>2412383.7950738668</v>
      </c>
      <c r="Q373" s="2">
        <f t="shared" si="75"/>
        <v>450000</v>
      </c>
      <c r="R373" s="2">
        <f t="shared" si="73"/>
        <v>154439781</v>
      </c>
      <c r="S373" s="2">
        <f t="shared" si="54"/>
        <v>446135.85714286566</v>
      </c>
      <c r="T373" s="2">
        <f t="shared" si="55"/>
        <v>3864.1428571429569</v>
      </c>
      <c r="U373" s="2">
        <f t="shared" si="56"/>
        <v>450000</v>
      </c>
      <c r="V373" s="2">
        <f t="shared" si="74"/>
        <v>115234582.99999943</v>
      </c>
      <c r="W373" s="2">
        <f t="shared" si="57"/>
        <v>446135.85714285076</v>
      </c>
      <c r="X373" s="2">
        <f t="shared" si="47"/>
        <v>3864.1428571492434</v>
      </c>
      <c r="Y373" s="2">
        <f t="shared" si="70"/>
        <v>39205198.000000603</v>
      </c>
      <c r="Z373" s="2" t="str">
        <f t="shared" si="48"/>
        <v>MEEP</v>
      </c>
      <c r="AA373" s="2">
        <f>IF(Z373="HERE",Y373,AA372+Graph!$G$1*1000)</f>
        <v>176140565.4285714</v>
      </c>
      <c r="AB373" s="2">
        <f t="shared" si="59"/>
        <v>800000</v>
      </c>
      <c r="AC373" s="2">
        <f t="shared" si="71"/>
        <v>38053079.714285761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309</v>
      </c>
      <c r="C374" s="7"/>
      <c r="D374" s="2" t="e">
        <f t="shared" si="51"/>
        <v>#N/A</v>
      </c>
      <c r="E374" s="2" t="e">
        <f t="shared" si="63"/>
        <v>#N/A</v>
      </c>
      <c r="F374" s="2">
        <v>2422480.6469388008</v>
      </c>
      <c r="G374" s="2">
        <f t="shared" si="64"/>
        <v>446135.85714285716</v>
      </c>
      <c r="H374" s="2">
        <f t="shared" si="72"/>
        <v>153156130.85714239</v>
      </c>
      <c r="I374" s="7"/>
      <c r="J374" s="2" t="e">
        <f t="shared" si="52"/>
        <v>#N/A</v>
      </c>
      <c r="K374" s="2" t="e">
        <f t="shared" si="65"/>
        <v>#N/A</v>
      </c>
      <c r="L374" s="2">
        <f t="array" ref="L374">IF(COUNT($C375)=0,IF(COUNT($C374)=1,I374,SUM(L373+LOOKUP(2,1/(ISNUMBER($K$1:$K$194)),$K$1:$K$194))),I374)</f>
        <v>1733650.1428571583</v>
      </c>
      <c r="M374" s="8" t="e">
        <f t="shared" si="69"/>
        <v>#N/A</v>
      </c>
      <c r="N374" s="2" t="e">
        <f t="shared" si="53"/>
        <v>#N/A</v>
      </c>
      <c r="O374" s="2" t="e">
        <f t="shared" si="66"/>
        <v>#N/A</v>
      </c>
      <c r="P374" s="2">
        <v>2418683.4452497959</v>
      </c>
      <c r="Q374" s="2">
        <f t="shared" si="75"/>
        <v>450000</v>
      </c>
      <c r="R374" s="2">
        <f t="shared" si="73"/>
        <v>154889781</v>
      </c>
      <c r="S374" s="2">
        <f t="shared" si="54"/>
        <v>446135.85714286566</v>
      </c>
      <c r="T374" s="2">
        <f t="shared" si="55"/>
        <v>3864.1428571429569</v>
      </c>
      <c r="U374" s="2">
        <f t="shared" si="56"/>
        <v>450000</v>
      </c>
      <c r="V374" s="2">
        <f t="shared" si="74"/>
        <v>115680718.85714228</v>
      </c>
      <c r="W374" s="2">
        <f t="shared" si="57"/>
        <v>446135.85714285076</v>
      </c>
      <c r="X374" s="2">
        <f t="shared" si="47"/>
        <v>3864.1428571492434</v>
      </c>
      <c r="Y374" s="2">
        <f t="shared" si="70"/>
        <v>39209062.142857753</v>
      </c>
      <c r="Z374" s="2" t="str">
        <f t="shared" si="48"/>
        <v>MEEP</v>
      </c>
      <c r="AA374" s="2">
        <f>IF(Z374="HERE",Y374,AA373+Graph!$G$1*1000)</f>
        <v>176940565.4285714</v>
      </c>
      <c r="AB374" s="2">
        <f t="shared" si="59"/>
        <v>800000</v>
      </c>
      <c r="AC374" s="2">
        <f t="shared" si="71"/>
        <v>38053079.714285761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310</v>
      </c>
      <c r="C375" s="7"/>
      <c r="D375" s="2" t="e">
        <f t="shared" si="51"/>
        <v>#N/A</v>
      </c>
      <c r="E375" s="2" t="e">
        <f t="shared" si="63"/>
        <v>#N/A</v>
      </c>
      <c r="F375" s="2">
        <v>2428802.300774157</v>
      </c>
      <c r="G375" s="2">
        <f t="shared" si="64"/>
        <v>446135.85714285716</v>
      </c>
      <c r="H375" s="2">
        <f t="shared" si="72"/>
        <v>153602266.71428525</v>
      </c>
      <c r="I375" s="7"/>
      <c r="J375" s="2" t="e">
        <f t="shared" si="52"/>
        <v>#N/A</v>
      </c>
      <c r="K375" s="2" t="e">
        <f t="shared" si="65"/>
        <v>#N/A</v>
      </c>
      <c r="L375" s="2">
        <f t="array" ref="L375">IF(COUNT($C376)=0,IF(COUNT($C375)=1,I375,SUM(L374+LOOKUP(2,1/(ISNUMBER($K$1:$K$194)),$K$1:$K$194))),I375)</f>
        <v>1737514.2857143013</v>
      </c>
      <c r="M375" s="8" t="e">
        <f t="shared" si="69"/>
        <v>#N/A</v>
      </c>
      <c r="N375" s="2" t="e">
        <f t="shared" si="53"/>
        <v>#N/A</v>
      </c>
      <c r="O375" s="2" t="e">
        <f t="shared" si="66"/>
        <v>#N/A</v>
      </c>
      <c r="P375" s="2">
        <v>2424983.095425725</v>
      </c>
      <c r="Q375" s="2">
        <f t="shared" si="75"/>
        <v>450000</v>
      </c>
      <c r="R375" s="2">
        <f t="shared" si="73"/>
        <v>155339781</v>
      </c>
      <c r="S375" s="2">
        <f t="shared" si="54"/>
        <v>446135.85714286566</v>
      </c>
      <c r="T375" s="2">
        <f t="shared" si="55"/>
        <v>3864.1428571429569</v>
      </c>
      <c r="U375" s="2">
        <f t="shared" si="56"/>
        <v>450000</v>
      </c>
      <c r="V375" s="2">
        <f t="shared" si="74"/>
        <v>116126854.71428514</v>
      </c>
      <c r="W375" s="2">
        <f t="shared" si="57"/>
        <v>446135.85714285076</v>
      </c>
      <c r="X375" s="2">
        <f t="shared" si="47"/>
        <v>3864.1428571492434</v>
      </c>
      <c r="Y375" s="2">
        <f t="shared" si="70"/>
        <v>39212926.285714902</v>
      </c>
      <c r="Z375" s="2" t="str">
        <f t="shared" si="48"/>
        <v>MEEP</v>
      </c>
      <c r="AA375" s="2">
        <f>IF(Z375="HERE",Y375,AA374+Graph!$G$1*1000)</f>
        <v>177740565.4285714</v>
      </c>
      <c r="AB375" s="2">
        <f t="shared" si="59"/>
        <v>800000</v>
      </c>
      <c r="AC375" s="2">
        <f t="shared" si="71"/>
        <v>38053079.714285761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311</v>
      </c>
      <c r="C376" s="7"/>
      <c r="D376" s="2" t="e">
        <f t="shared" si="51"/>
        <v>#N/A</v>
      </c>
      <c r="E376" s="2" t="e">
        <f t="shared" si="63"/>
        <v>#N/A</v>
      </c>
      <c r="F376" s="2">
        <v>2435123.9546094537</v>
      </c>
      <c r="G376" s="2">
        <f t="shared" si="64"/>
        <v>446135.85714285716</v>
      </c>
      <c r="H376" s="2">
        <f t="shared" si="72"/>
        <v>154048402.57142812</v>
      </c>
      <c r="I376" s="7"/>
      <c r="J376" s="2" t="e">
        <f t="shared" si="52"/>
        <v>#N/A</v>
      </c>
      <c r="K376" s="2" t="e">
        <f t="shared" si="65"/>
        <v>#N/A</v>
      </c>
      <c r="L376" s="2">
        <f t="array" ref="L376">IF(COUNT($C377)=0,IF(COUNT($C376)=1,I376,SUM(L375+LOOKUP(2,1/(ISNUMBER($K$1:$K$194)),$K$1:$K$194))),I376)</f>
        <v>1741378.4285714442</v>
      </c>
      <c r="M376" s="8" t="e">
        <f t="shared" si="69"/>
        <v>#N/A</v>
      </c>
      <c r="N376" s="2" t="e">
        <f t="shared" si="53"/>
        <v>#N/A</v>
      </c>
      <c r="O376" s="2" t="e">
        <f t="shared" si="66"/>
        <v>#N/A</v>
      </c>
      <c r="P376" s="2">
        <v>2431282.7456016541</v>
      </c>
      <c r="Q376" s="2">
        <f t="shared" si="75"/>
        <v>450000</v>
      </c>
      <c r="R376" s="2">
        <f t="shared" si="73"/>
        <v>155789781</v>
      </c>
      <c r="S376" s="2">
        <f t="shared" si="54"/>
        <v>446135.85714286566</v>
      </c>
      <c r="T376" s="2">
        <f t="shared" si="55"/>
        <v>3864.1428571429569</v>
      </c>
      <c r="U376" s="2">
        <f t="shared" si="56"/>
        <v>450000</v>
      </c>
      <c r="V376" s="2">
        <f t="shared" si="74"/>
        <v>116572990.57142799</v>
      </c>
      <c r="W376" s="2">
        <f t="shared" si="57"/>
        <v>446135.85714285076</v>
      </c>
      <c r="X376" s="2">
        <f t="shared" si="47"/>
        <v>3864.1428571492434</v>
      </c>
      <c r="Y376" s="2">
        <f t="shared" si="70"/>
        <v>39216790.428572051</v>
      </c>
      <c r="Z376" s="2" t="str">
        <f t="shared" si="48"/>
        <v>MEEP</v>
      </c>
      <c r="AA376" s="2">
        <f>IF(Z376="HERE",Y376,AA375+Graph!$G$1*1000)</f>
        <v>178540565.4285714</v>
      </c>
      <c r="AB376" s="2">
        <f t="shared" si="59"/>
        <v>800000</v>
      </c>
      <c r="AC376" s="2">
        <f t="shared" si="71"/>
        <v>38053079.714285761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312</v>
      </c>
      <c r="C377" s="7"/>
      <c r="D377" s="2" t="e">
        <f t="shared" si="51"/>
        <v>#N/A</v>
      </c>
      <c r="E377" s="2" t="e">
        <f t="shared" si="63"/>
        <v>#N/A</v>
      </c>
      <c r="F377" s="2">
        <v>2441445.6084448099</v>
      </c>
      <c r="G377" s="2">
        <f t="shared" si="64"/>
        <v>446135.85714285716</v>
      </c>
      <c r="H377" s="2">
        <f t="shared" si="72"/>
        <v>154494538.42857099</v>
      </c>
      <c r="I377" s="7"/>
      <c r="J377" s="2" t="e">
        <f t="shared" si="52"/>
        <v>#N/A</v>
      </c>
      <c r="K377" s="2" t="e">
        <f t="shared" si="65"/>
        <v>#N/A</v>
      </c>
      <c r="L377" s="2">
        <f t="array" ref="L377">IF(COUNT($C378)=0,IF(COUNT($C377)=1,I377,SUM(L376+LOOKUP(2,1/(ISNUMBER($K$1:$K$194)),$K$1:$K$194))),I377)</f>
        <v>1745242.5714285872</v>
      </c>
      <c r="M377" s="8" t="e">
        <f t="shared" si="69"/>
        <v>#N/A</v>
      </c>
      <c r="N377" s="2" t="e">
        <f t="shared" si="53"/>
        <v>#N/A</v>
      </c>
      <c r="O377" s="2" t="e">
        <f t="shared" si="66"/>
        <v>#N/A</v>
      </c>
      <c r="P377" s="2">
        <v>2437582.3957775831</v>
      </c>
      <c r="Q377" s="2">
        <f t="shared" si="75"/>
        <v>450000</v>
      </c>
      <c r="R377" s="2">
        <f t="shared" si="73"/>
        <v>156239781</v>
      </c>
      <c r="S377" s="2">
        <f t="shared" si="54"/>
        <v>446135.85714286566</v>
      </c>
      <c r="T377" s="2">
        <f t="shared" si="55"/>
        <v>3864.1428571429569</v>
      </c>
      <c r="U377" s="2">
        <f t="shared" si="56"/>
        <v>450000</v>
      </c>
      <c r="V377" s="2">
        <f t="shared" si="74"/>
        <v>117019126.42857084</v>
      </c>
      <c r="W377" s="2">
        <f t="shared" si="57"/>
        <v>446135.85714285076</v>
      </c>
      <c r="X377" s="2">
        <f t="shared" si="47"/>
        <v>3864.1428571492434</v>
      </c>
      <c r="Y377" s="2">
        <f t="shared" si="70"/>
        <v>39220654.5714292</v>
      </c>
      <c r="Z377" s="2" t="str">
        <f t="shared" si="48"/>
        <v>MEEP</v>
      </c>
      <c r="AA377" s="2">
        <f>IF(Z377="HERE",Y377,AA376+Graph!$G$1*1000)</f>
        <v>179340565.4285714</v>
      </c>
      <c r="AB377" s="2">
        <f t="shared" si="59"/>
        <v>800000</v>
      </c>
      <c r="AC377" s="2">
        <f t="shared" si="71"/>
        <v>38053079.714285761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313</v>
      </c>
      <c r="C378" s="7"/>
      <c r="D378" s="2" t="e">
        <f t="shared" si="51"/>
        <v>#N/A</v>
      </c>
      <c r="E378" s="2" t="e">
        <f t="shared" si="63"/>
        <v>#N/A</v>
      </c>
      <c r="F378" s="2">
        <v>2447767.2622801065</v>
      </c>
      <c r="G378" s="2">
        <f t="shared" si="64"/>
        <v>446135.85714285716</v>
      </c>
      <c r="H378" s="2">
        <f t="shared" si="72"/>
        <v>154940674.28571385</v>
      </c>
      <c r="I378" s="7"/>
      <c r="J378" s="2" t="e">
        <f t="shared" si="52"/>
        <v>#N/A</v>
      </c>
      <c r="K378" s="2" t="e">
        <f t="shared" si="65"/>
        <v>#N/A</v>
      </c>
      <c r="L378" s="2">
        <f t="array" ref="L378">IF(COUNT($C379)=0,IF(COUNT($C378)=1,I378,SUM(L377+LOOKUP(2,1/(ISNUMBER($K$1:$K$194)),$K$1:$K$194))),I378)</f>
        <v>1749106.7142857302</v>
      </c>
      <c r="M378" s="8" t="e">
        <f t="shared" si="69"/>
        <v>#N/A</v>
      </c>
      <c r="N378" s="2" t="e">
        <f t="shared" si="53"/>
        <v>#N/A</v>
      </c>
      <c r="O378" s="2" t="e">
        <f t="shared" si="66"/>
        <v>#N/A</v>
      </c>
      <c r="P378" s="2">
        <v>2443882.0459535122</v>
      </c>
      <c r="Q378" s="2">
        <f t="shared" si="75"/>
        <v>450000</v>
      </c>
      <c r="R378" s="2">
        <f t="shared" si="73"/>
        <v>156689781</v>
      </c>
      <c r="S378" s="2">
        <f t="shared" si="54"/>
        <v>446135.85714286566</v>
      </c>
      <c r="T378" s="2">
        <f t="shared" si="55"/>
        <v>3864.1428571429569</v>
      </c>
      <c r="U378" s="2">
        <f t="shared" si="56"/>
        <v>450000</v>
      </c>
      <c r="V378" s="2">
        <f t="shared" si="74"/>
        <v>117465262.28571369</v>
      </c>
      <c r="W378" s="2">
        <f t="shared" si="57"/>
        <v>446135.85714285076</v>
      </c>
      <c r="X378" s="2">
        <f t="shared" si="47"/>
        <v>3864.1428571492434</v>
      </c>
      <c r="Y378" s="2">
        <f t="shared" si="70"/>
        <v>39224518.71428635</v>
      </c>
      <c r="Z378" s="2" t="str">
        <f t="shared" si="48"/>
        <v>MEEP</v>
      </c>
      <c r="AA378" s="2">
        <f>IF(Z378="HERE",Y378,AA377+Graph!$G$1*1000)</f>
        <v>180140565.4285714</v>
      </c>
      <c r="AB378" s="2">
        <f t="shared" si="59"/>
        <v>800000</v>
      </c>
      <c r="AC378" s="2">
        <f t="shared" si="71"/>
        <v>38053079.714285761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314</v>
      </c>
      <c r="C379" s="7"/>
      <c r="D379" s="2" t="e">
        <f t="shared" si="51"/>
        <v>#N/A</v>
      </c>
      <c r="E379" s="2" t="e">
        <f t="shared" si="63"/>
        <v>#N/A</v>
      </c>
      <c r="F379" s="2">
        <v>2454088.9161154628</v>
      </c>
      <c r="G379" s="2">
        <f t="shared" si="64"/>
        <v>446135.85714285716</v>
      </c>
      <c r="H379" s="2">
        <f t="shared" si="72"/>
        <v>155386810.14285672</v>
      </c>
      <c r="I379" s="7"/>
      <c r="J379" s="2" t="e">
        <f t="shared" si="52"/>
        <v>#N/A</v>
      </c>
      <c r="K379" s="2" t="e">
        <f t="shared" si="65"/>
        <v>#N/A</v>
      </c>
      <c r="L379" s="2">
        <f t="array" ref="L379">IF(COUNT($C380)=0,IF(COUNT($C379)=1,I379,SUM(L378+LOOKUP(2,1/(ISNUMBER($K$1:$K$194)),$K$1:$K$194))),I379)</f>
        <v>1752970.8571428731</v>
      </c>
      <c r="M379" s="8" t="e">
        <f t="shared" si="69"/>
        <v>#N/A</v>
      </c>
      <c r="N379" s="2" t="e">
        <f t="shared" si="53"/>
        <v>#N/A</v>
      </c>
      <c r="O379" s="2" t="e">
        <f t="shared" si="66"/>
        <v>#N/A</v>
      </c>
      <c r="P379" s="2">
        <v>2450181.6961294413</v>
      </c>
      <c r="Q379" s="2">
        <f t="shared" si="75"/>
        <v>450000</v>
      </c>
      <c r="R379" s="2">
        <f t="shared" si="73"/>
        <v>157139781</v>
      </c>
      <c r="S379" s="2">
        <f t="shared" si="54"/>
        <v>446135.85714286566</v>
      </c>
      <c r="T379" s="2">
        <f t="shared" si="55"/>
        <v>3864.1428571429569</v>
      </c>
      <c r="U379" s="2">
        <f t="shared" si="56"/>
        <v>450000</v>
      </c>
      <c r="V379" s="2">
        <f t="shared" si="74"/>
        <v>117911398.14285654</v>
      </c>
      <c r="W379" s="2">
        <f t="shared" si="57"/>
        <v>446135.85714285076</v>
      </c>
      <c r="X379" s="2">
        <f t="shared" si="47"/>
        <v>3864.1428571492434</v>
      </c>
      <c r="Y379" s="2">
        <f t="shared" si="70"/>
        <v>39228382.857143499</v>
      </c>
      <c r="Z379" s="2" t="str">
        <f t="shared" si="48"/>
        <v>MEEP</v>
      </c>
      <c r="AA379" s="2">
        <f>IF(Z379="HERE",Y379,AA378+Graph!$G$1*1000)</f>
        <v>180940565.4285714</v>
      </c>
      <c r="AB379" s="2">
        <f t="shared" si="59"/>
        <v>800000</v>
      </c>
      <c r="AC379" s="2">
        <f t="shared" si="71"/>
        <v>38053079.714285761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315</v>
      </c>
      <c r="C380" s="7"/>
      <c r="D380" s="2" t="e">
        <f t="shared" si="51"/>
        <v>#N/A</v>
      </c>
      <c r="E380" s="2" t="e">
        <f t="shared" si="63"/>
        <v>#N/A</v>
      </c>
      <c r="F380" s="2">
        <v>2460410.5699507594</v>
      </c>
      <c r="G380" s="2">
        <f t="shared" si="64"/>
        <v>446135.85714285716</v>
      </c>
      <c r="H380" s="2">
        <f t="shared" si="72"/>
        <v>155832945.99999958</v>
      </c>
      <c r="I380" s="7"/>
      <c r="J380" s="2" t="e">
        <f t="shared" si="52"/>
        <v>#N/A</v>
      </c>
      <c r="K380" s="2" t="e">
        <f t="shared" si="65"/>
        <v>#N/A</v>
      </c>
      <c r="L380" s="2">
        <f t="array" ref="L380">IF(COUNT($C381)=0,IF(COUNT($C380)=1,I380,SUM(L379+LOOKUP(2,1/(ISNUMBER($K$1:$K$194)),$K$1:$K$194))),I380)</f>
        <v>1756835.0000000161</v>
      </c>
      <c r="M380" s="8" t="e">
        <f t="shared" si="69"/>
        <v>#N/A</v>
      </c>
      <c r="N380" s="2" t="e">
        <f t="shared" si="53"/>
        <v>#N/A</v>
      </c>
      <c r="O380" s="2" t="e">
        <f t="shared" si="66"/>
        <v>#N/A</v>
      </c>
      <c r="P380" s="2">
        <v>2456481.3463053703</v>
      </c>
      <c r="Q380" s="2">
        <f t="shared" si="75"/>
        <v>450000</v>
      </c>
      <c r="R380" s="2">
        <f t="shared" si="73"/>
        <v>157589781</v>
      </c>
      <c r="S380" s="2">
        <f t="shared" si="54"/>
        <v>446135.85714286566</v>
      </c>
      <c r="T380" s="2">
        <f t="shared" si="55"/>
        <v>3864.1428571429569</v>
      </c>
      <c r="U380" s="2">
        <f t="shared" si="56"/>
        <v>450000</v>
      </c>
      <c r="V380" s="2">
        <f t="shared" si="74"/>
        <v>118357533.99999939</v>
      </c>
      <c r="W380" s="2">
        <f t="shared" si="57"/>
        <v>446135.85714285076</v>
      </c>
      <c r="X380" s="2">
        <f t="shared" si="47"/>
        <v>3864.1428571492434</v>
      </c>
      <c r="Y380" s="2">
        <f t="shared" si="70"/>
        <v>39232247.000000648</v>
      </c>
      <c r="Z380" s="2" t="str">
        <f t="shared" si="48"/>
        <v>MEEP</v>
      </c>
      <c r="AA380" s="2">
        <f>IF(Z380="HERE",Y380,AA379+Graph!$G$1*1000)</f>
        <v>181740565.4285714</v>
      </c>
      <c r="AB380" s="2">
        <f t="shared" si="59"/>
        <v>800000</v>
      </c>
      <c r="AC380" s="2">
        <f t="shared" si="71"/>
        <v>38053079.714285761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316</v>
      </c>
      <c r="C381" s="7"/>
      <c r="D381" s="2" t="e">
        <f t="shared" si="51"/>
        <v>#N/A</v>
      </c>
      <c r="E381" s="2" t="e">
        <f t="shared" si="63"/>
        <v>#N/A</v>
      </c>
      <c r="F381" s="2">
        <v>2466732.2237861156</v>
      </c>
      <c r="G381" s="2">
        <f t="shared" si="64"/>
        <v>446135.85714285716</v>
      </c>
      <c r="H381" s="2">
        <f t="shared" si="72"/>
        <v>156279081.85714245</v>
      </c>
      <c r="I381" s="7"/>
      <c r="J381" s="2" t="e">
        <f t="shared" si="52"/>
        <v>#N/A</v>
      </c>
      <c r="K381" s="2" t="e">
        <f t="shared" si="65"/>
        <v>#N/A</v>
      </c>
      <c r="L381" s="2">
        <f t="array" ref="L381">IF(COUNT($C382)=0,IF(COUNT($C381)=1,I381,SUM(L380+LOOKUP(2,1/(ISNUMBER($K$1:$K$194)),$K$1:$K$194))),I381)</f>
        <v>1760699.142857159</v>
      </c>
      <c r="M381" s="8" t="e">
        <f t="shared" si="69"/>
        <v>#N/A</v>
      </c>
      <c r="N381" s="2" t="e">
        <f t="shared" si="53"/>
        <v>#N/A</v>
      </c>
      <c r="O381" s="2" t="e">
        <f t="shared" si="66"/>
        <v>#N/A</v>
      </c>
      <c r="P381" s="2">
        <v>2462780.9964812994</v>
      </c>
      <c r="Q381" s="2">
        <f t="shared" si="75"/>
        <v>450000</v>
      </c>
      <c r="R381" s="2">
        <f t="shared" si="73"/>
        <v>158039781</v>
      </c>
      <c r="S381" s="2">
        <f t="shared" si="54"/>
        <v>446135.85714286566</v>
      </c>
      <c r="T381" s="2">
        <f t="shared" si="55"/>
        <v>3864.1428571429569</v>
      </c>
      <c r="U381" s="2">
        <f t="shared" si="56"/>
        <v>450000</v>
      </c>
      <c r="V381" s="2">
        <f t="shared" si="74"/>
        <v>118803669.85714224</v>
      </c>
      <c r="W381" s="2">
        <f t="shared" si="57"/>
        <v>446135.85714285076</v>
      </c>
      <c r="X381" s="2">
        <f t="shared" si="47"/>
        <v>3864.1428571492434</v>
      </c>
      <c r="Y381" s="2">
        <f t="shared" si="70"/>
        <v>39236111.142857797</v>
      </c>
      <c r="Z381" s="2" t="str">
        <f t="shared" si="48"/>
        <v>MEEP</v>
      </c>
      <c r="AA381" s="2">
        <f>IF(Z381="HERE",Y381,AA380+Graph!$G$1*1000)</f>
        <v>182540565.4285714</v>
      </c>
      <c r="AB381" s="2">
        <f t="shared" si="59"/>
        <v>800000</v>
      </c>
      <c r="AC381" s="2">
        <f t="shared" si="71"/>
        <v>38053079.714285761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317</v>
      </c>
      <c r="C382" s="7"/>
      <c r="D382" s="2" t="e">
        <f t="shared" si="51"/>
        <v>#N/A</v>
      </c>
      <c r="E382" s="2" t="e">
        <f t="shared" si="63"/>
        <v>#N/A</v>
      </c>
      <c r="F382" s="2">
        <v>2473053.8776214123</v>
      </c>
      <c r="G382" s="2">
        <f t="shared" si="64"/>
        <v>446135.85714285716</v>
      </c>
      <c r="H382" s="2">
        <f t="shared" si="72"/>
        <v>156725217.71428531</v>
      </c>
      <c r="I382" s="7"/>
      <c r="J382" s="2" t="e">
        <f t="shared" si="52"/>
        <v>#N/A</v>
      </c>
      <c r="K382" s="2" t="e">
        <f t="shared" si="65"/>
        <v>#N/A</v>
      </c>
      <c r="L382" s="2">
        <f t="array" ref="L382">IF(COUNT($C383)=0,IF(COUNT($C382)=1,I382,SUM(L381+LOOKUP(2,1/(ISNUMBER($K$1:$K$194)),$K$1:$K$194))),I382)</f>
        <v>1764563.285714302</v>
      </c>
      <c r="M382" s="8" t="e">
        <f t="shared" si="69"/>
        <v>#N/A</v>
      </c>
      <c r="N382" s="2" t="e">
        <f t="shared" si="53"/>
        <v>#N/A</v>
      </c>
      <c r="O382" s="2" t="e">
        <f t="shared" si="66"/>
        <v>#N/A</v>
      </c>
      <c r="P382" s="2">
        <v>2469080.6466572285</v>
      </c>
      <c r="Q382" s="2">
        <f t="shared" si="75"/>
        <v>450000</v>
      </c>
      <c r="R382" s="2">
        <f t="shared" si="73"/>
        <v>158489781</v>
      </c>
      <c r="S382" s="2">
        <f t="shared" si="54"/>
        <v>446135.85714286566</v>
      </c>
      <c r="T382" s="2">
        <f t="shared" si="55"/>
        <v>3864.1428571429569</v>
      </c>
      <c r="U382" s="2">
        <f t="shared" si="56"/>
        <v>450000</v>
      </c>
      <c r="V382" s="2">
        <f t="shared" si="74"/>
        <v>119249805.71428509</v>
      </c>
      <c r="W382" s="2">
        <f t="shared" si="57"/>
        <v>446135.85714285076</v>
      </c>
      <c r="X382" s="2">
        <f t="shared" si="47"/>
        <v>3864.1428571492434</v>
      </c>
      <c r="Y382" s="2">
        <f t="shared" si="70"/>
        <v>39239975.285714947</v>
      </c>
      <c r="Z382" s="2" t="str">
        <f t="shared" si="48"/>
        <v>MEEP</v>
      </c>
      <c r="AA382" s="2">
        <f>IF(Z382="HERE",Y382,AA381+Graph!$G$1*1000)</f>
        <v>183340565.4285714</v>
      </c>
      <c r="AB382" s="2">
        <f t="shared" si="59"/>
        <v>800000</v>
      </c>
      <c r="AC382" s="2">
        <f t="shared" si="71"/>
        <v>38053079.714285761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318</v>
      </c>
      <c r="C383" s="7"/>
      <c r="D383" s="2" t="e">
        <f t="shared" si="51"/>
        <v>#N/A</v>
      </c>
      <c r="E383" s="2" t="e">
        <f t="shared" si="63"/>
        <v>#N/A</v>
      </c>
      <c r="F383" s="2">
        <v>2479375.5314567685</v>
      </c>
      <c r="G383" s="2">
        <f t="shared" si="64"/>
        <v>446135.85714285716</v>
      </c>
      <c r="H383" s="2">
        <f t="shared" si="72"/>
        <v>157171353.57142818</v>
      </c>
      <c r="I383" s="7"/>
      <c r="J383" s="2" t="e">
        <f t="shared" si="52"/>
        <v>#N/A</v>
      </c>
      <c r="K383" s="2" t="e">
        <f t="shared" si="65"/>
        <v>#N/A</v>
      </c>
      <c r="L383" s="2">
        <f t="array" ref="L383">IF(COUNT($C384)=0,IF(COUNT($C383)=1,I383,SUM(L382+LOOKUP(2,1/(ISNUMBER($K$1:$K$194)),$K$1:$K$194))),I383)</f>
        <v>1768427.4285714449</v>
      </c>
      <c r="M383" s="8" t="e">
        <f t="shared" si="69"/>
        <v>#N/A</v>
      </c>
      <c r="N383" s="2" t="e">
        <f t="shared" si="53"/>
        <v>#N/A</v>
      </c>
      <c r="O383" s="2" t="e">
        <f t="shared" si="66"/>
        <v>#N/A</v>
      </c>
      <c r="P383" s="2">
        <v>2475380.2968331575</v>
      </c>
      <c r="Q383" s="2">
        <f t="shared" si="75"/>
        <v>450000</v>
      </c>
      <c r="R383" s="2">
        <f t="shared" si="73"/>
        <v>158939781</v>
      </c>
      <c r="S383" s="2">
        <f t="shared" si="54"/>
        <v>446135.85714286566</v>
      </c>
      <c r="T383" s="2">
        <f t="shared" si="55"/>
        <v>3864.1428571429569</v>
      </c>
      <c r="U383" s="2">
        <f t="shared" si="56"/>
        <v>450000</v>
      </c>
      <c r="V383" s="2">
        <f t="shared" si="74"/>
        <v>119695941.57142794</v>
      </c>
      <c r="W383" s="2">
        <f t="shared" si="57"/>
        <v>446135.85714285076</v>
      </c>
      <c r="X383" s="2">
        <f t="shared" si="47"/>
        <v>3864.1428571492434</v>
      </c>
      <c r="Y383" s="2">
        <f t="shared" si="70"/>
        <v>39243839.428572096</v>
      </c>
      <c r="Z383" s="2" t="str">
        <f t="shared" si="48"/>
        <v>MEEP</v>
      </c>
      <c r="AA383" s="2">
        <f>IF(Z383="HERE",Y383,AA382+Graph!$G$1*1000)</f>
        <v>184140565.4285714</v>
      </c>
      <c r="AB383" s="2">
        <f t="shared" si="59"/>
        <v>800000</v>
      </c>
      <c r="AC383" s="2">
        <f t="shared" si="71"/>
        <v>38053079.714285761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319</v>
      </c>
      <c r="C384" s="7"/>
      <c r="D384" s="2" t="e">
        <f t="shared" si="51"/>
        <v>#N/A</v>
      </c>
      <c r="E384" s="2" t="e">
        <f t="shared" si="63"/>
        <v>#N/A</v>
      </c>
      <c r="F384" s="2">
        <v>2485697.1852920651</v>
      </c>
      <c r="G384" s="2">
        <f t="shared" si="64"/>
        <v>446135.85714285716</v>
      </c>
      <c r="H384" s="2">
        <f t="shared" si="72"/>
        <v>157617489.42857105</v>
      </c>
      <c r="I384" s="7"/>
      <c r="J384" s="2" t="e">
        <f t="shared" si="52"/>
        <v>#N/A</v>
      </c>
      <c r="K384" s="2" t="e">
        <f t="shared" si="65"/>
        <v>#N/A</v>
      </c>
      <c r="L384" s="2">
        <f t="array" ref="L384">IF(COUNT($C385)=0,IF(COUNT($C384)=1,I384,SUM(L383+LOOKUP(2,1/(ISNUMBER($K$1:$K$194)),$K$1:$K$194))),I384)</f>
        <v>1772291.5714285879</v>
      </c>
      <c r="M384" s="8" t="e">
        <f t="shared" si="69"/>
        <v>#N/A</v>
      </c>
      <c r="N384" s="2" t="e">
        <f t="shared" si="53"/>
        <v>#N/A</v>
      </c>
      <c r="O384" s="2" t="e">
        <f t="shared" si="66"/>
        <v>#N/A</v>
      </c>
      <c r="P384" s="2">
        <v>2481679.9470091462</v>
      </c>
      <c r="Q384" s="2">
        <f t="shared" si="75"/>
        <v>450000</v>
      </c>
      <c r="R384" s="2">
        <f t="shared" si="73"/>
        <v>159389781</v>
      </c>
      <c r="S384" s="2">
        <f t="shared" si="54"/>
        <v>446135.85714286566</v>
      </c>
      <c r="T384" s="2">
        <f t="shared" si="55"/>
        <v>3864.1428571429569</v>
      </c>
      <c r="U384" s="2">
        <f t="shared" si="56"/>
        <v>450000</v>
      </c>
      <c r="V384" s="2">
        <f t="shared" si="74"/>
        <v>120142077.42857079</v>
      </c>
      <c r="W384" s="2">
        <f t="shared" si="57"/>
        <v>446135.85714285076</v>
      </c>
      <c r="X384" s="2">
        <f t="shared" si="47"/>
        <v>3864.1428571492434</v>
      </c>
      <c r="Y384" s="2">
        <f t="shared" si="70"/>
        <v>39247703.571429245</v>
      </c>
      <c r="Z384" s="2" t="str">
        <f t="shared" si="48"/>
        <v>MEEP</v>
      </c>
      <c r="AA384" s="2">
        <f>IF(Z384="HERE",Y384,AA383+Graph!$G$1*1000)</f>
        <v>184940565.4285714</v>
      </c>
      <c r="AB384" s="2">
        <f t="shared" si="59"/>
        <v>800000</v>
      </c>
      <c r="AC384" s="2">
        <f t="shared" si="71"/>
        <v>38053079.714285761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320</v>
      </c>
      <c r="C385" s="7"/>
      <c r="D385" s="2" t="e">
        <f t="shared" si="51"/>
        <v>#N/A</v>
      </c>
      <c r="E385" s="2" t="e">
        <f t="shared" si="63"/>
        <v>#N/A</v>
      </c>
      <c r="F385" s="2">
        <v>2492018.8391274214</v>
      </c>
      <c r="G385" s="2">
        <f t="shared" si="64"/>
        <v>446135.85714285716</v>
      </c>
      <c r="H385" s="2">
        <f t="shared" si="72"/>
        <v>158063625.28571391</v>
      </c>
      <c r="I385" s="7"/>
      <c r="J385" s="2" t="e">
        <f t="shared" si="52"/>
        <v>#N/A</v>
      </c>
      <c r="K385" s="2" t="e">
        <f t="shared" si="65"/>
        <v>#N/A</v>
      </c>
      <c r="L385" s="2">
        <f t="array" ref="L385">IF(COUNT($C386)=0,IF(COUNT($C385)=1,I385,SUM(L384+LOOKUP(2,1/(ISNUMBER($K$1:$K$194)),$K$1:$K$194))),I385)</f>
        <v>1776155.7142857308</v>
      </c>
      <c r="M385" s="8" t="e">
        <f t="shared" si="69"/>
        <v>#N/A</v>
      </c>
      <c r="N385" s="2" t="e">
        <f t="shared" si="53"/>
        <v>#N/A</v>
      </c>
      <c r="O385" s="2" t="e">
        <f t="shared" si="66"/>
        <v>#N/A</v>
      </c>
      <c r="P385" s="2">
        <v>2487979.5971850753</v>
      </c>
      <c r="Q385" s="2">
        <f t="shared" si="75"/>
        <v>450000</v>
      </c>
      <c r="R385" s="2">
        <f t="shared" si="73"/>
        <v>159839781</v>
      </c>
      <c r="S385" s="2">
        <f t="shared" si="54"/>
        <v>446135.85714286566</v>
      </c>
      <c r="T385" s="2">
        <f t="shared" si="55"/>
        <v>3864.1428571429569</v>
      </c>
      <c r="U385" s="2">
        <f t="shared" si="56"/>
        <v>450000</v>
      </c>
      <c r="V385" s="2">
        <f t="shared" si="74"/>
        <v>120588213.28571364</v>
      </c>
      <c r="W385" s="2">
        <f t="shared" si="57"/>
        <v>446135.85714285076</v>
      </c>
      <c r="X385" s="2">
        <f t="shared" si="47"/>
        <v>3864.1428571492434</v>
      </c>
      <c r="Y385" s="2">
        <f t="shared" si="70"/>
        <v>39251567.714286394</v>
      </c>
      <c r="Z385" s="2" t="str">
        <f t="shared" si="48"/>
        <v>MEEP</v>
      </c>
      <c r="AA385" s="2">
        <f>IF(Z385="HERE",Y385,AA384+Graph!$G$1*1000)</f>
        <v>185740565.4285714</v>
      </c>
      <c r="AB385" s="2">
        <f t="shared" si="59"/>
        <v>800000</v>
      </c>
      <c r="AC385" s="2">
        <f t="shared" si="71"/>
        <v>38053079.714285761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385 M31:M385">
    <cfRule type="cellIs" dxfId="45" priority="1" operator="greaterThan">
      <formula>0</formula>
    </cfRule>
  </conditionalFormatting>
  <conditionalFormatting sqref="C31:C114 C117:C385">
    <cfRule type="cellIs" dxfId="44" priority="2" operator="greaterThan">
      <formula>0</formula>
    </cfRule>
  </conditionalFormatting>
  <conditionalFormatting sqref="C31:C114 C117:C38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43" priority="4" operator="greaterThan">
      <formula>0</formula>
    </cfRule>
  </conditionalFormatting>
  <conditionalFormatting sqref="C115">
    <cfRule type="cellIs" dxfId="42" priority="5" operator="greater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716-E3AA-4953-8522-8A3674A410EE}">
  <dimension ref="A1:AK385"/>
  <sheetViews>
    <sheetView workbookViewId="0">
      <selection activeCell="I65" sqref="I65"/>
    </sheetView>
  </sheetViews>
  <sheetFormatPr defaultRowHeight="14.25" x14ac:dyDescent="0.2"/>
  <cols>
    <col min="1" max="29" width="9" customWidth="1"/>
    <col min="30" max="30" width="10.75" bestFit="1" customWidth="1"/>
    <col min="31" max="31" width="9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46</v>
      </c>
      <c r="AE1" s="2" t="s">
        <v>24</v>
      </c>
      <c r="AF1" s="21" t="s">
        <v>47</v>
      </c>
      <c r="AG1" s="21" t="s">
        <v>48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-59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-58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-49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-48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-39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-38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SUM((500000-LOOKUP(2,1/(ISNUMBER($K$1:$K$194)),$K$1:$K$194))/1000)</f>
        <v>496.13585714285716</v>
      </c>
    </row>
    <row r="32" spans="1:37" ht="15" x14ac:dyDescent="0.25">
      <c r="A32" s="1">
        <v>44208</v>
      </c>
      <c r="B32" s="2">
        <f t="shared" si="0"/>
        <v>-33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-32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-31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-30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-29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-28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TREND(E37:INDEX(firstdoses500,1-$B37),$A37:INDEX(dates500,1-$B37),$A37:$A385)</f>
        <v>292083.30443352461</v>
      </c>
      <c r="G37" s="2">
        <f>IF(F37&gt;500000,$AK$31*1000,F37)</f>
        <v>292083.30443352461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TREND(O37:INDEX(bothdoses500,1-$B37),$A37:INDEX(dates500,1-$B37),$A37:$A385)</f>
        <v>295701.335960567</v>
      </c>
      <c r="Q37" s="2">
        <f>IF(P37&gt;500000,500000,P37)</f>
        <v>295701.335960567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-27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298404.95826888084</v>
      </c>
      <c r="G38" s="2">
        <f>IF(F38&gt;$AK$31*1000,$AK$31*1000,F38)</f>
        <v>298404.95826888084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302000.98613649607</v>
      </c>
      <c r="Q38" s="2">
        <f t="shared" ref="Q38:Q101" si="25">IF(P38&gt;500000,500000,P38)</f>
        <v>302000.98613649607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-26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304726.61210417747</v>
      </c>
      <c r="G39" s="2">
        <f>IF(F39&gt;$AK$31*1000,$AK$31*1000,F39)</f>
        <v>304726.61210417747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308300.63631242514</v>
      </c>
      <c r="Q39" s="2">
        <f t="shared" si="25"/>
        <v>308300.63631242514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-25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311048.26593953371</v>
      </c>
      <c r="G40" s="2">
        <f>IF(F40&gt;$AK$31*1000,$AK$31*1000,F40)</f>
        <v>311048.26593953371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314600.28648835421</v>
      </c>
      <c r="Q40" s="2">
        <f t="shared" si="25"/>
        <v>314600.28648835421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-24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317369.91977483034</v>
      </c>
      <c r="G41" s="2">
        <f t="shared" ref="G41:G295" si="26">IF(F41&gt;$AK$31*1000,$AK$31*1000,F41)</f>
        <v>317369.91977483034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320899.93666428328</v>
      </c>
      <c r="Q41" s="2">
        <f t="shared" si="25"/>
        <v>320899.93666428328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-23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323691.57361018658</v>
      </c>
      <c r="G42" s="2">
        <f t="shared" si="26"/>
        <v>323691.57361018658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327199.58684021235</v>
      </c>
      <c r="Q42" s="2">
        <f t="shared" si="25"/>
        <v>327199.58684021235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-22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330013.22744548321</v>
      </c>
      <c r="G43" s="2">
        <f t="shared" si="26"/>
        <v>330013.22744548321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333499.23701614141</v>
      </c>
      <c r="Q43" s="2">
        <f t="shared" si="25"/>
        <v>333499.23701614141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-21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336334.88128083944</v>
      </c>
      <c r="G44" s="2">
        <f t="shared" si="26"/>
        <v>336334.88128083944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339798.88719207048</v>
      </c>
      <c r="Q44" s="2">
        <f t="shared" si="25"/>
        <v>339798.88719207048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-20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342656.53511613607</v>
      </c>
      <c r="G45" s="2">
        <f t="shared" si="26"/>
        <v>342656.53511613607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346098.53736799955</v>
      </c>
      <c r="Q45" s="2">
        <f t="shared" si="25"/>
        <v>346098.53736799955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-19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348978.18895149231</v>
      </c>
      <c r="G46" s="2">
        <f t="shared" si="26"/>
        <v>348978.18895149231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352398.18754392862</v>
      </c>
      <c r="Q46" s="2">
        <f t="shared" si="25"/>
        <v>352398.18754392862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-18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355299.84278678894</v>
      </c>
      <c r="G47" s="2">
        <f t="shared" si="26"/>
        <v>355299.84278678894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358697.83771985769</v>
      </c>
      <c r="Q47" s="2">
        <f t="shared" si="25"/>
        <v>358697.83771985769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-17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361621.49662214518</v>
      </c>
      <c r="G48" s="2">
        <f t="shared" si="26"/>
        <v>361621.49662214518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364997.48789584637</v>
      </c>
      <c r="Q48" s="2">
        <f t="shared" si="25"/>
        <v>364997.48789584637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-16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367943.15045744181</v>
      </c>
      <c r="G49" s="2">
        <f t="shared" si="26"/>
        <v>367943.15045744181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371297.13807177544</v>
      </c>
      <c r="Q49" s="2">
        <f t="shared" si="25"/>
        <v>371297.13807177544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-15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374264.80429279804</v>
      </c>
      <c r="G50" s="2">
        <f t="shared" si="26"/>
        <v>374264.80429279804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377596.78824770451</v>
      </c>
      <c r="Q50" s="2">
        <f t="shared" si="25"/>
        <v>377596.78824770451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-14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380586.45812809467</v>
      </c>
      <c r="G51" s="2">
        <f t="shared" si="26"/>
        <v>380586.45812809467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383896.43842363358</v>
      </c>
      <c r="Q51" s="2">
        <f t="shared" si="25"/>
        <v>383896.43842363358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-13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386908.11196345091</v>
      </c>
      <c r="G52" s="2">
        <f t="shared" si="26"/>
        <v>386908.11196345091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390196.08859956264</v>
      </c>
      <c r="Q52" s="2">
        <f t="shared" si="25"/>
        <v>390196.08859956264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-12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393229.76579874754</v>
      </c>
      <c r="G53" s="2">
        <f t="shared" si="26"/>
        <v>393229.76579874754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396495.73877549171</v>
      </c>
      <c r="Q53" s="2">
        <f t="shared" si="25"/>
        <v>396495.73877549171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-11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399551.41963410378</v>
      </c>
      <c r="G54" s="2">
        <f t="shared" si="26"/>
        <v>399551.41963410378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402795.38895142078</v>
      </c>
      <c r="Q54" s="2">
        <f t="shared" si="25"/>
        <v>402795.38895142078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-10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405873.07346940041</v>
      </c>
      <c r="G55" s="2">
        <f t="shared" si="26"/>
        <v>405873.07346940041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409095.03912734985</v>
      </c>
      <c r="Q55" s="2">
        <f t="shared" si="25"/>
        <v>409095.03912734985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-9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412194.72730475664</v>
      </c>
      <c r="G56" s="2">
        <f t="shared" si="26"/>
        <v>412194.72730475664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415394.68930327892</v>
      </c>
      <c r="Q56" s="2">
        <f t="shared" si="25"/>
        <v>415394.68930327892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-8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418516.38114005327</v>
      </c>
      <c r="G57" s="2">
        <f t="shared" si="26"/>
        <v>418516.38114005327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421694.33947920799</v>
      </c>
      <c r="Q57" s="2">
        <f t="shared" si="25"/>
        <v>421694.33947920799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-7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424838.03497540951</v>
      </c>
      <c r="G58" s="2">
        <f t="shared" si="26"/>
        <v>424838.03497540951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427993.98965513706</v>
      </c>
      <c r="Q58" s="2">
        <f t="shared" si="25"/>
        <v>427993.98965513706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-6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431159.68881076574</v>
      </c>
      <c r="G59" s="2">
        <f t="shared" si="26"/>
        <v>431159.68881076574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434293.63983106613</v>
      </c>
      <c r="Q59" s="2">
        <f t="shared" si="25"/>
        <v>434293.63983106613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-5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437481.34264606237</v>
      </c>
      <c r="G60" s="2">
        <f t="shared" si="26"/>
        <v>437481.34264606237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440593.2900069952</v>
      </c>
      <c r="Q60" s="2">
        <f t="shared" si="25"/>
        <v>440593.2900069952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-4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443802.99648141861</v>
      </c>
      <c r="G61" s="2">
        <f t="shared" si="26"/>
        <v>443802.99648141861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446892.94018292427</v>
      </c>
      <c r="Q61" s="2">
        <f t="shared" si="25"/>
        <v>446892.94018292427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-3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450124.65031671524</v>
      </c>
      <c r="G62" s="2">
        <f t="shared" si="26"/>
        <v>450124.65031671524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453192.59035885334</v>
      </c>
      <c r="Q62" s="2">
        <f t="shared" si="25"/>
        <v>453192.59035885334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-2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456446.30415207148</v>
      </c>
      <c r="G63" s="2">
        <f t="shared" si="26"/>
        <v>456446.30415207148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459492.24053478241</v>
      </c>
      <c r="Q63" s="2">
        <f t="shared" si="25"/>
        <v>459492.24053478241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462767.95798736811</v>
      </c>
      <c r="G64" s="2">
        <f t="shared" si="26"/>
        <v>462767.95798736811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465791.89071071148</v>
      </c>
      <c r="Q64" s="2">
        <f t="shared" si="25"/>
        <v>465791.89071071148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0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469089.61182272434</v>
      </c>
      <c r="G65" s="2">
        <f t="shared" si="26"/>
        <v>469089.61182272434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472091.54088664055</v>
      </c>
      <c r="Q65" s="2">
        <f t="shared" si="25"/>
        <v>472091.54088664055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1</v>
      </c>
      <c r="C66" s="7"/>
      <c r="D66" s="2" t="e">
        <f t="shared" si="12"/>
        <v>#N/A</v>
      </c>
      <c r="E66" s="2" t="e">
        <f t="shared" si="22"/>
        <v>#N/A</v>
      </c>
      <c r="F66" s="2">
        <v>475411.26565802097</v>
      </c>
      <c r="G66" s="2">
        <f t="shared" si="26"/>
        <v>475411.26565802097</v>
      </c>
      <c r="H66" s="2">
        <f t="shared" si="13"/>
        <v>15775562.265658021</v>
      </c>
      <c r="I66" s="7"/>
      <c r="J66" s="2" t="e">
        <f t="shared" si="14"/>
        <v>#N/A</v>
      </c>
      <c r="K66" s="2" t="e">
        <f t="shared" si="23"/>
        <v>#N/A</v>
      </c>
      <c r="L66" s="2">
        <f t="array" ref="L66">IF(COUNT($C67)=0,IF(COUNT($C66)=1,I66,SUM(L65+LOOKUP(2,1/(ISNUMBER($K$1:$K$194)),$K$1:$K$194))),I66)</f>
        <v>543494.14285714284</v>
      </c>
      <c r="M66" s="8" t="e">
        <f t="shared" si="28"/>
        <v>#N/A</v>
      </c>
      <c r="N66" s="2" t="e">
        <f t="shared" si="15"/>
        <v>#N/A</v>
      </c>
      <c r="O66" s="2" t="e">
        <f t="shared" si="24"/>
        <v>#N/A</v>
      </c>
      <c r="P66" s="2">
        <v>478391.19106262922</v>
      </c>
      <c r="Q66" s="2">
        <f t="shared" si="25"/>
        <v>478391.19106262922</v>
      </c>
      <c r="R66" s="2">
        <f t="shared" si="16"/>
        <v>16318172.191062629</v>
      </c>
      <c r="S66" s="2">
        <f t="shared" si="17"/>
        <v>475411.26565802097</v>
      </c>
      <c r="T66" s="2">
        <f t="shared" si="18"/>
        <v>3864.1428571428405</v>
      </c>
      <c r="U66" s="2">
        <f t="shared" si="19"/>
        <v>478391.19106262922</v>
      </c>
      <c r="V66" s="2">
        <f t="shared" si="5"/>
        <v>552867.14285714284</v>
      </c>
      <c r="W66" s="2">
        <f t="shared" si="20"/>
        <v>13237.142857142841</v>
      </c>
      <c r="X66" s="2">
        <f t="shared" si="6"/>
        <v>465154.04820548638</v>
      </c>
      <c r="Y66" s="2">
        <f t="shared" si="7"/>
        <v>15765305.048205486</v>
      </c>
      <c r="Z66" s="2" t="str">
        <f t="shared" si="8"/>
        <v>HERE</v>
      </c>
      <c r="AA66" s="2">
        <f>IF(Z66="HERE",Y66,AA65+Graph!$G$1*1000)</f>
        <v>15765305.048205486</v>
      </c>
      <c r="AB66" s="2">
        <f t="shared" si="21"/>
        <v>465154.04820548557</v>
      </c>
      <c r="AC66" s="2">
        <f t="shared" si="9"/>
        <v>552867.14285714284</v>
      </c>
      <c r="AD66" s="3">
        <f t="shared" si="10"/>
        <v>15765305.048205486</v>
      </c>
      <c r="AE66" s="2">
        <f>IF(AE64&gt;=52800000,52800000,IF(AB45=Graph!G$1*1000,AE65+Graph!G$1*1000,AC66))</f>
        <v>552867.14285714284</v>
      </c>
      <c r="AF66" s="3">
        <f t="shared" si="11"/>
        <v>552867.14285714284</v>
      </c>
      <c r="AG66" s="3">
        <f t="shared" si="27"/>
        <v>6191657.0999999996</v>
      </c>
      <c r="AH66" s="3" t="e">
        <f t="shared" si="3"/>
        <v>#N/A</v>
      </c>
    </row>
    <row r="67" spans="1:34" ht="15" x14ac:dyDescent="0.25">
      <c r="A67" s="1">
        <v>44243</v>
      </c>
      <c r="B67" s="2">
        <f t="shared" si="0"/>
        <v>2</v>
      </c>
      <c r="C67" s="7"/>
      <c r="D67" s="2" t="e">
        <f t="shared" si="12"/>
        <v>#N/A</v>
      </c>
      <c r="E67" s="2" t="e">
        <f t="shared" si="22"/>
        <v>#N/A</v>
      </c>
      <c r="F67" s="2">
        <v>481732.91949337721</v>
      </c>
      <c r="G67" s="2">
        <f t="shared" si="26"/>
        <v>481732.91949337721</v>
      </c>
      <c r="H67" s="2">
        <f t="shared" si="13"/>
        <v>16257295.185151398</v>
      </c>
      <c r="I67" s="7"/>
      <c r="J67" s="2" t="e">
        <f t="shared" si="14"/>
        <v>#N/A</v>
      </c>
      <c r="K67" s="2" t="e">
        <f t="shared" si="23"/>
        <v>#N/A</v>
      </c>
      <c r="L67" s="2">
        <f t="array" ref="L67">IF(COUNT($C68)=0,IF(COUNT($C67)=1,I67,SUM(L66+LOOKUP(2,1/(ISNUMBER($K$1:$K$194)),$K$1:$K$194))),I67)</f>
        <v>547358.28571428568</v>
      </c>
      <c r="M67" s="8" t="e">
        <f t="shared" si="28"/>
        <v>#N/A</v>
      </c>
      <c r="N67" s="2" t="e">
        <f t="shared" si="15"/>
        <v>#N/A</v>
      </c>
      <c r="O67" s="2" t="e">
        <f t="shared" si="24"/>
        <v>#N/A</v>
      </c>
      <c r="P67" s="2">
        <v>484690.84123855829</v>
      </c>
      <c r="Q67" s="2">
        <f t="shared" si="25"/>
        <v>484690.84123855829</v>
      </c>
      <c r="R67" s="2">
        <f t="shared" si="16"/>
        <v>16802863.032301188</v>
      </c>
      <c r="S67" s="2">
        <f t="shared" si="17"/>
        <v>481732.91949337721</v>
      </c>
      <c r="T67" s="2">
        <f t="shared" si="18"/>
        <v>3864.1428571428405</v>
      </c>
      <c r="U67" s="2">
        <f t="shared" si="19"/>
        <v>484690.84123855829</v>
      </c>
      <c r="V67" s="2">
        <f t="shared" si="5"/>
        <v>566104.28571428568</v>
      </c>
      <c r="W67" s="2">
        <f t="shared" si="20"/>
        <v>13237.142857142841</v>
      </c>
      <c r="X67" s="2">
        <f t="shared" si="6"/>
        <v>471453.69838141545</v>
      </c>
      <c r="Y67" s="2">
        <f t="shared" si="7"/>
        <v>16236758.7465869</v>
      </c>
      <c r="Z67" s="2" t="str">
        <f t="shared" si="8"/>
        <v>HERE</v>
      </c>
      <c r="AA67" s="2">
        <f>IF(Z67="HERE",Y67,AA66+Graph!$G$1*1000)</f>
        <v>16236758.7465869</v>
      </c>
      <c r="AB67" s="2">
        <f t="shared" si="21"/>
        <v>471453.69838141464</v>
      </c>
      <c r="AC67" s="2">
        <f t="shared" si="9"/>
        <v>566104.28571428568</v>
      </c>
      <c r="AD67" s="3">
        <f t="shared" si="10"/>
        <v>16236758.7465869</v>
      </c>
      <c r="AE67" s="2">
        <f>IF(AE65&gt;=52800000,52800000,IF(AB46=Graph!G$1*1000,AE66+Graph!G$1*1000,AC67))</f>
        <v>566104.28571428568</v>
      </c>
      <c r="AF67" s="3">
        <f t="shared" si="11"/>
        <v>566104.28571428568</v>
      </c>
      <c r="AG67" s="3">
        <f t="shared" si="27"/>
        <v>6471656.0999999996</v>
      </c>
      <c r="AH67" s="3" t="e">
        <f t="shared" si="3"/>
        <v>#N/A</v>
      </c>
    </row>
    <row r="68" spans="1:34" ht="15" x14ac:dyDescent="0.25">
      <c r="A68" s="1">
        <v>44244</v>
      </c>
      <c r="B68" s="2">
        <f t="shared" si="0"/>
        <v>3</v>
      </c>
      <c r="C68" s="7"/>
      <c r="D68" s="2" t="e">
        <f t="shared" si="12"/>
        <v>#N/A</v>
      </c>
      <c r="E68" s="2" t="e">
        <f t="shared" si="22"/>
        <v>#N/A</v>
      </c>
      <c r="F68" s="2">
        <v>488054.57332867384</v>
      </c>
      <c r="G68" s="2">
        <f t="shared" si="26"/>
        <v>488054.57332867384</v>
      </c>
      <c r="H68" s="2">
        <f t="shared" si="13"/>
        <v>16745349.758480072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551222.42857142852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490990.49141448736</v>
      </c>
      <c r="Q68" s="2">
        <f t="shared" si="25"/>
        <v>490990.49141448736</v>
      </c>
      <c r="R68" s="2">
        <f t="shared" si="16"/>
        <v>17293853.523715675</v>
      </c>
      <c r="S68" s="2">
        <f t="shared" si="17"/>
        <v>488054.57332867384</v>
      </c>
      <c r="T68" s="2">
        <f t="shared" si="18"/>
        <v>3864.1428571428405</v>
      </c>
      <c r="U68" s="2">
        <f t="shared" si="19"/>
        <v>490990.49141448736</v>
      </c>
      <c r="V68" s="2">
        <f t="shared" si="5"/>
        <v>579341.42857142852</v>
      </c>
      <c r="W68" s="2">
        <f t="shared" si="20"/>
        <v>13237.142857142841</v>
      </c>
      <c r="X68" s="2">
        <f t="shared" si="6"/>
        <v>477753.34855734452</v>
      </c>
      <c r="Y68" s="2">
        <f t="shared" si="7"/>
        <v>16714512.095144244</v>
      </c>
      <c r="Z68" s="2" t="str">
        <f t="shared" si="8"/>
        <v>HERE</v>
      </c>
      <c r="AA68" s="2">
        <f>IF(Z68="HERE",Y68,AA67+Graph!$G$1*1000)</f>
        <v>16714512.095144244</v>
      </c>
      <c r="AB68" s="2">
        <f t="shared" si="21"/>
        <v>477753.34855734371</v>
      </c>
      <c r="AC68" s="2">
        <f t="shared" si="9"/>
        <v>579341.42857142852</v>
      </c>
      <c r="AD68" s="3">
        <f t="shared" si="10"/>
        <v>16714512.095144244</v>
      </c>
      <c r="AE68" s="2">
        <f>IF(AE66&gt;=52800000,52800000,IF(AB47=Graph!G$1*1000,AE67+Graph!G$1*1000,AC68))</f>
        <v>579341.42857142852</v>
      </c>
      <c r="AF68" s="3">
        <f t="shared" si="11"/>
        <v>579341.42857142852</v>
      </c>
      <c r="AG68" s="3">
        <f t="shared" si="27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4</v>
      </c>
      <c r="C69" s="7"/>
      <c r="D69" s="2" t="e">
        <f t="shared" si="12"/>
        <v>#N/A</v>
      </c>
      <c r="E69" s="2" t="e">
        <f t="shared" si="22"/>
        <v>#N/A</v>
      </c>
      <c r="F69" s="2">
        <v>494376.22716403008</v>
      </c>
      <c r="G69" s="2">
        <f t="shared" si="26"/>
        <v>494376.22716403008</v>
      </c>
      <c r="H69" s="2">
        <f t="shared" si="13"/>
        <v>17239725.985644102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555086.57142857136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497290.14159041643</v>
      </c>
      <c r="Q69" s="2">
        <f t="shared" si="25"/>
        <v>497290.14159041643</v>
      </c>
      <c r="R69" s="2">
        <f t="shared" si="16"/>
        <v>17791143.665306091</v>
      </c>
      <c r="S69" s="2">
        <f t="shared" si="17"/>
        <v>494376.22716403008</v>
      </c>
      <c r="T69" s="2">
        <f t="shared" si="18"/>
        <v>3864.1428571428405</v>
      </c>
      <c r="U69" s="2">
        <f t="shared" si="19"/>
        <v>497290.14159041643</v>
      </c>
      <c r="V69" s="2">
        <f t="shared" si="5"/>
        <v>592578.57142857148</v>
      </c>
      <c r="W69" s="2">
        <f t="shared" si="20"/>
        <v>13237.142857142957</v>
      </c>
      <c r="X69" s="2">
        <f t="shared" si="6"/>
        <v>484052.99873327347</v>
      </c>
      <c r="Y69" s="2">
        <f t="shared" si="7"/>
        <v>17198565.093877517</v>
      </c>
      <c r="Z69" s="2" t="str">
        <f t="shared" si="8"/>
        <v>HERE</v>
      </c>
      <c r="AA69" s="2">
        <f>IF(Z69="HERE",Y69,AA68+Graph!$G$1*1000)</f>
        <v>17198565.093877517</v>
      </c>
      <c r="AB69" s="2">
        <f t="shared" si="21"/>
        <v>484052.99873327278</v>
      </c>
      <c r="AC69" s="2">
        <f t="shared" si="9"/>
        <v>592578.57142857148</v>
      </c>
      <c r="AD69" s="3">
        <f t="shared" si="10"/>
        <v>17198565.093877517</v>
      </c>
      <c r="AE69" s="2">
        <f>IF(AE67&gt;=52800000,52800000,IF(AB48=Graph!G$1*1000,AE68+Graph!G$1*1000,AC69))</f>
        <v>592578.57142857148</v>
      </c>
      <c r="AF69" s="3">
        <f t="shared" si="11"/>
        <v>592578.57142857148</v>
      </c>
      <c r="AG69" s="3">
        <f t="shared" si="27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5</v>
      </c>
      <c r="C70" s="7"/>
      <c r="D70" s="2" t="e">
        <f t="shared" si="12"/>
        <v>#N/A</v>
      </c>
      <c r="E70" s="2" t="e">
        <f t="shared" si="22"/>
        <v>#N/A</v>
      </c>
      <c r="F70" s="2">
        <v>500697.88099932671</v>
      </c>
      <c r="G70" s="2">
        <f t="shared" si="26"/>
        <v>496135.85714285716</v>
      </c>
      <c r="H70" s="2">
        <f t="shared" si="13"/>
        <v>17735861.84278696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558950.7142857142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503589.7917663455</v>
      </c>
      <c r="Q70" s="2">
        <f t="shared" si="25"/>
        <v>500000</v>
      </c>
      <c r="R70" s="2">
        <f t="shared" si="16"/>
        <v>18291143.665306091</v>
      </c>
      <c r="S70" s="2">
        <f t="shared" si="17"/>
        <v>496135.85714285821</v>
      </c>
      <c r="T70" s="2">
        <f t="shared" si="18"/>
        <v>3864.1428571428405</v>
      </c>
      <c r="U70" s="2">
        <f t="shared" si="19"/>
        <v>500000</v>
      </c>
      <c r="V70" s="2">
        <f t="shared" si="5"/>
        <v>605815.71428571432</v>
      </c>
      <c r="W70" s="2">
        <f t="shared" si="20"/>
        <v>13237.142857142841</v>
      </c>
      <c r="X70" s="2">
        <f t="shared" si="6"/>
        <v>486762.85714285716</v>
      </c>
      <c r="Y70" s="2">
        <f t="shared" si="7"/>
        <v>17685327.951020375</v>
      </c>
      <c r="Z70" s="2" t="str">
        <f t="shared" si="8"/>
        <v>HERE</v>
      </c>
      <c r="AA70" s="2">
        <f>IF(Z70="HERE",Y70,AA69+Graph!$G$1*1000)</f>
        <v>17685327.951020375</v>
      </c>
      <c r="AB70" s="2">
        <f t="shared" si="21"/>
        <v>486762.85714285821</v>
      </c>
      <c r="AC70" s="2">
        <f t="shared" si="9"/>
        <v>605815.71428571432</v>
      </c>
      <c r="AD70" s="3">
        <f t="shared" si="10"/>
        <v>17685327.951020375</v>
      </c>
      <c r="AE70" s="2">
        <f>IF(AE68&gt;=52800000,52800000,IF(AB49=Graph!G$1*1000,AE69+Graph!G$1*1000,AC70))</f>
        <v>605815.71428571432</v>
      </c>
      <c r="AF70" s="3">
        <f t="shared" si="11"/>
        <v>605815.71428571432</v>
      </c>
      <c r="AG70" s="3">
        <f t="shared" si="27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6</v>
      </c>
      <c r="C71" s="7"/>
      <c r="D71" s="2" t="e">
        <f t="shared" si="12"/>
        <v>#N/A</v>
      </c>
      <c r="E71" s="2" t="e">
        <f t="shared" si="22"/>
        <v>#N/A</v>
      </c>
      <c r="F71" s="2">
        <v>507019.53483468294</v>
      </c>
      <c r="G71" s="2">
        <f t="shared" si="26"/>
        <v>496135.85714285716</v>
      </c>
      <c r="H71" s="2">
        <f t="shared" si="13"/>
        <v>18231997.699929819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562814.85714285704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509889.44194227457</v>
      </c>
      <c r="Q71" s="2">
        <f t="shared" si="25"/>
        <v>500000</v>
      </c>
      <c r="R71" s="2">
        <f t="shared" si="16"/>
        <v>18791143.665306091</v>
      </c>
      <c r="S71" s="2">
        <f t="shared" si="17"/>
        <v>496135.85714285821</v>
      </c>
      <c r="T71" s="2">
        <f t="shared" si="18"/>
        <v>3864.1428571428405</v>
      </c>
      <c r="U71" s="2">
        <f t="shared" si="19"/>
        <v>500000</v>
      </c>
      <c r="V71" s="2">
        <f t="shared" si="5"/>
        <v>619052.85714285716</v>
      </c>
      <c r="W71" s="2">
        <f t="shared" si="20"/>
        <v>13237.142857142841</v>
      </c>
      <c r="X71" s="2">
        <f t="shared" si="6"/>
        <v>486762.85714285716</v>
      </c>
      <c r="Y71" s="2">
        <f t="shared" si="7"/>
        <v>18172090.808163233</v>
      </c>
      <c r="Z71" s="2" t="str">
        <f t="shared" si="8"/>
        <v>HERE</v>
      </c>
      <c r="AA71" s="2">
        <f>IF(Z71="HERE",Y71,AA70+Graph!$G$1*1000)</f>
        <v>18172090.808163233</v>
      </c>
      <c r="AB71" s="2">
        <f t="shared" si="21"/>
        <v>486762.85714285821</v>
      </c>
      <c r="AC71" s="2">
        <f t="shared" si="9"/>
        <v>619052.85714285716</v>
      </c>
      <c r="AD71" s="3">
        <f t="shared" si="10"/>
        <v>18172090.808163233</v>
      </c>
      <c r="AE71" s="2">
        <f>IF(AE69&gt;=52800000,52800000,IF(AB50=Graph!G$1*1000,AE70+Graph!G$1*1000,AC71))</f>
        <v>619052.85714285716</v>
      </c>
      <c r="AF71" s="3">
        <f t="shared" si="11"/>
        <v>619052.85714285716</v>
      </c>
      <c r="AG71" s="3">
        <f t="shared" si="27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7</v>
      </c>
      <c r="C72" s="7"/>
      <c r="D72" s="2" t="e">
        <f t="shared" si="12"/>
        <v>#N/A</v>
      </c>
      <c r="E72" s="2" t="e">
        <f t="shared" si="22"/>
        <v>#N/A</v>
      </c>
      <c r="F72" s="2">
        <v>513341.18866997957</v>
      </c>
      <c r="G72" s="2">
        <f t="shared" si="26"/>
        <v>496135.85714285716</v>
      </c>
      <c r="H72" s="2">
        <f t="shared" si="13"/>
        <v>18728133.557072677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566678.99999999988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516189.09211820364</v>
      </c>
      <c r="Q72" s="2">
        <f t="shared" si="25"/>
        <v>500000</v>
      </c>
      <c r="R72" s="2">
        <f t="shared" si="16"/>
        <v>19291143.665306091</v>
      </c>
      <c r="S72" s="2">
        <f t="shared" si="17"/>
        <v>496135.85714285821</v>
      </c>
      <c r="T72" s="2">
        <f t="shared" si="18"/>
        <v>3864.1428571428405</v>
      </c>
      <c r="U72" s="2">
        <f t="shared" si="19"/>
        <v>500000</v>
      </c>
      <c r="V72" s="2">
        <f t="shared" si="5"/>
        <v>632290</v>
      </c>
      <c r="W72" s="2">
        <f t="shared" si="20"/>
        <v>13237.142857142841</v>
      </c>
      <c r="X72" s="2">
        <f t="shared" si="6"/>
        <v>486762.85714285716</v>
      </c>
      <c r="Y72" s="2">
        <f t="shared" si="7"/>
        <v>18658853.665306091</v>
      </c>
      <c r="Z72" s="2" t="str">
        <f t="shared" si="8"/>
        <v>HERE</v>
      </c>
      <c r="AA72" s="2">
        <f>IF(Z72="HERE",Y72,AA71+Graph!$G$1*1000)</f>
        <v>18658853.665306091</v>
      </c>
      <c r="AB72" s="2">
        <f t="shared" si="21"/>
        <v>486762.85714285821</v>
      </c>
      <c r="AC72" s="2">
        <f t="shared" si="9"/>
        <v>632290</v>
      </c>
      <c r="AD72" s="3">
        <f t="shared" si="10"/>
        <v>18658853.665306091</v>
      </c>
      <c r="AE72" s="2">
        <f>IF(AE70&gt;=52800000,52800000,IF(AB51=Graph!G$1*1000,AE71+Graph!G$1*1000,AC72))</f>
        <v>632290</v>
      </c>
      <c r="AF72" s="3">
        <f t="shared" si="11"/>
        <v>632290</v>
      </c>
      <c r="AG72" s="3">
        <f t="shared" si="27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8</v>
      </c>
      <c r="C73" s="7"/>
      <c r="D73" s="2" t="e">
        <f t="shared" si="12"/>
        <v>#N/A</v>
      </c>
      <c r="E73" s="2" t="e">
        <f t="shared" si="22"/>
        <v>#N/A</v>
      </c>
      <c r="F73" s="2">
        <v>519662.84250533581</v>
      </c>
      <c r="G73" s="2">
        <f t="shared" si="26"/>
        <v>496135.85714285716</v>
      </c>
      <c r="H73" s="2">
        <f t="shared" si="13"/>
        <v>19224269.414215535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570543.14285714272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522488.74229413271</v>
      </c>
      <c r="Q73" s="2">
        <f t="shared" si="25"/>
        <v>500000</v>
      </c>
      <c r="R73" s="2">
        <f t="shared" si="16"/>
        <v>19791143.665306091</v>
      </c>
      <c r="S73" s="2">
        <f t="shared" si="17"/>
        <v>496135.85714285821</v>
      </c>
      <c r="T73" s="2">
        <f t="shared" si="18"/>
        <v>3864.1428571428405</v>
      </c>
      <c r="U73" s="2">
        <f t="shared" si="19"/>
        <v>500000</v>
      </c>
      <c r="V73" s="2">
        <f t="shared" si="5"/>
        <v>645527.14285714284</v>
      </c>
      <c r="W73" s="2">
        <f t="shared" si="20"/>
        <v>13237.142857142841</v>
      </c>
      <c r="X73" s="2">
        <f t="shared" si="6"/>
        <v>486762.85714285716</v>
      </c>
      <c r="Y73" s="2">
        <f t="shared" si="7"/>
        <v>19145616.52244895</v>
      </c>
      <c r="Z73" s="2" t="str">
        <f t="shared" si="8"/>
        <v>HERE</v>
      </c>
      <c r="AA73" s="2">
        <f>IF(Z73="HERE",Y73,AA72+Graph!$G$1*1000)</f>
        <v>19145616.52244895</v>
      </c>
      <c r="AB73" s="2">
        <f t="shared" si="21"/>
        <v>486762.85714285821</v>
      </c>
      <c r="AC73" s="2">
        <f t="shared" si="9"/>
        <v>645527.14285714284</v>
      </c>
      <c r="AD73" s="3">
        <f t="shared" si="10"/>
        <v>19145616.52244895</v>
      </c>
      <c r="AE73" s="2">
        <f>IF(AE71&gt;=52800000,52800000,IF(AB52=Graph!G$1*1000,AE72+Graph!G$1*1000,AC73))</f>
        <v>645527.14285714284</v>
      </c>
      <c r="AF73" s="3">
        <f t="shared" si="11"/>
        <v>645527.14285714284</v>
      </c>
      <c r="AG73" s="3">
        <f t="shared" si="27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9</v>
      </c>
      <c r="C74" s="7"/>
      <c r="D74" s="2" t="e">
        <f t="shared" si="12"/>
        <v>#N/A</v>
      </c>
      <c r="E74" s="2" t="e">
        <f t="shared" si="22"/>
        <v>#N/A</v>
      </c>
      <c r="F74" s="2">
        <v>525984.49634063244</v>
      </c>
      <c r="G74" s="2">
        <f t="shared" si="26"/>
        <v>496135.85714285716</v>
      </c>
      <c r="H74" s="2">
        <f t="shared" si="13"/>
        <v>19720405.271358393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574407.28571428556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528788.39247006178</v>
      </c>
      <c r="Q74" s="2">
        <f t="shared" si="25"/>
        <v>500000</v>
      </c>
      <c r="R74" s="2">
        <f t="shared" si="16"/>
        <v>20291143.665306091</v>
      </c>
      <c r="S74" s="2">
        <f t="shared" si="17"/>
        <v>496135.85714285821</v>
      </c>
      <c r="T74" s="2">
        <f t="shared" si="18"/>
        <v>3864.1428571428405</v>
      </c>
      <c r="U74" s="2">
        <f t="shared" si="19"/>
        <v>500000</v>
      </c>
      <c r="V74" s="2">
        <f t="shared" si="5"/>
        <v>658764.28571428568</v>
      </c>
      <c r="W74" s="2">
        <f t="shared" si="20"/>
        <v>13237.142857142841</v>
      </c>
      <c r="X74" s="2">
        <f t="shared" si="6"/>
        <v>486762.85714285716</v>
      </c>
      <c r="Y74" s="2">
        <f t="shared" si="7"/>
        <v>19632379.379591808</v>
      </c>
      <c r="Z74" s="2" t="str">
        <f t="shared" si="8"/>
        <v>HERE</v>
      </c>
      <c r="AA74" s="2">
        <f>IF(Z74="HERE",Y74,AA73+Graph!$G$1*1000)</f>
        <v>19632379.379591808</v>
      </c>
      <c r="AB74" s="2">
        <f t="shared" si="21"/>
        <v>486762.85714285821</v>
      </c>
      <c r="AC74" s="2">
        <f t="shared" si="9"/>
        <v>658764.28571428568</v>
      </c>
      <c r="AD74" s="3">
        <f t="shared" si="10"/>
        <v>19632379.379591808</v>
      </c>
      <c r="AE74" s="2">
        <f>IF(AE72&gt;=52800000,52800000,IF(AB53=Graph!G$1*1000,AE73+Graph!G$1*1000,AC74))</f>
        <v>658764.28571428568</v>
      </c>
      <c r="AF74" s="3">
        <f t="shared" si="11"/>
        <v>658764.28571428568</v>
      </c>
      <c r="AG74" s="3">
        <f t="shared" si="27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10</v>
      </c>
      <c r="C75" s="7"/>
      <c r="D75" s="2" t="e">
        <f t="shared" si="12"/>
        <v>#N/A</v>
      </c>
      <c r="E75" s="2" t="e">
        <f t="shared" si="22"/>
        <v>#N/A</v>
      </c>
      <c r="F75" s="2">
        <v>532306.15017598867</v>
      </c>
      <c r="G75" s="2">
        <f t="shared" si="26"/>
        <v>496135.85714285716</v>
      </c>
      <c r="H75" s="2">
        <f t="shared" si="13"/>
        <v>20216541.128501251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578271.42857142841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535088.04264599085</v>
      </c>
      <c r="Q75" s="2">
        <f t="shared" si="25"/>
        <v>500000</v>
      </c>
      <c r="R75" s="2">
        <f t="shared" si="16"/>
        <v>20791143.665306091</v>
      </c>
      <c r="S75" s="2">
        <f t="shared" si="17"/>
        <v>496135.85714285821</v>
      </c>
      <c r="T75" s="2">
        <f t="shared" si="18"/>
        <v>3864.1428571428405</v>
      </c>
      <c r="U75" s="2">
        <f t="shared" si="19"/>
        <v>500000</v>
      </c>
      <c r="V75" s="2">
        <f t="shared" si="5"/>
        <v>672001.42857142864</v>
      </c>
      <c r="W75" s="2">
        <f t="shared" si="20"/>
        <v>13237.142857142957</v>
      </c>
      <c r="X75" s="2">
        <f t="shared" si="6"/>
        <v>486762.85714285704</v>
      </c>
      <c r="Y75" s="2">
        <f t="shared" si="7"/>
        <v>20119142.236734666</v>
      </c>
      <c r="Z75" s="2" t="str">
        <f t="shared" si="8"/>
        <v>HERE</v>
      </c>
      <c r="AA75" s="2">
        <f>IF(Z75="HERE",Y75,AA74+Graph!$G$1*1000)</f>
        <v>20119142.236734666</v>
      </c>
      <c r="AB75" s="2">
        <f t="shared" si="21"/>
        <v>486762.85714285821</v>
      </c>
      <c r="AC75" s="2">
        <f t="shared" si="9"/>
        <v>672001.42857142864</v>
      </c>
      <c r="AD75" s="3">
        <f t="shared" si="10"/>
        <v>20119142.236734666</v>
      </c>
      <c r="AE75" s="2">
        <f>IF(AE73&gt;=52800000,52800000,IF(AB54=Graph!G$1*1000,AE74+Graph!G$1*1000,AC75))</f>
        <v>672001.42857142864</v>
      </c>
      <c r="AF75" s="3">
        <f t="shared" si="11"/>
        <v>672001.42857142864</v>
      </c>
      <c r="AG75" s="3">
        <f t="shared" si="27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11</v>
      </c>
      <c r="C76" s="7"/>
      <c r="D76" s="2" t="e">
        <f t="shared" si="12"/>
        <v>#N/A</v>
      </c>
      <c r="E76" s="2" t="e">
        <f t="shared" si="22"/>
        <v>#N/A</v>
      </c>
      <c r="F76" s="2">
        <v>538627.80401128531</v>
      </c>
      <c r="G76" s="2">
        <f t="shared" si="26"/>
        <v>496135.85714285716</v>
      </c>
      <c r="H76" s="2">
        <f t="shared" si="13"/>
        <v>20712676.98564411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582135.57142857125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541387.69282191992</v>
      </c>
      <c r="Q76" s="2">
        <f t="shared" si="25"/>
        <v>500000</v>
      </c>
      <c r="R76" s="2">
        <f t="shared" si="16"/>
        <v>21291143.665306091</v>
      </c>
      <c r="S76" s="2">
        <f t="shared" si="17"/>
        <v>496135.85714285821</v>
      </c>
      <c r="T76" s="2">
        <f t="shared" si="18"/>
        <v>3864.1428571428405</v>
      </c>
      <c r="U76" s="2">
        <f t="shared" si="19"/>
        <v>500000</v>
      </c>
      <c r="V76" s="2">
        <f t="shared" si="5"/>
        <v>685238.57142857136</v>
      </c>
      <c r="W76" s="2">
        <f t="shared" si="20"/>
        <v>13237.142857142724</v>
      </c>
      <c r="X76" s="2">
        <f t="shared" si="6"/>
        <v>486762.85714285728</v>
      </c>
      <c r="Y76" s="2">
        <f t="shared" si="7"/>
        <v>20605905.093877524</v>
      </c>
      <c r="Z76" s="2" t="str">
        <f t="shared" si="8"/>
        <v>HERE</v>
      </c>
      <c r="AA76" s="2">
        <f>IF(Z76="HERE",Y76,AA75+Graph!$G$1*1000)</f>
        <v>20605905.093877524</v>
      </c>
      <c r="AB76" s="2">
        <f t="shared" si="21"/>
        <v>486762.85714285821</v>
      </c>
      <c r="AC76" s="2">
        <f t="shared" si="9"/>
        <v>685238.57142857136</v>
      </c>
      <c r="AD76" s="3">
        <f t="shared" si="10"/>
        <v>20605905.093877524</v>
      </c>
      <c r="AE76" s="2">
        <f>IF(AE74&gt;=52800000,52800000,IF(AB55=Graph!G$1*1000,AE75+Graph!G$1*1000,AC76))</f>
        <v>685238.57142857136</v>
      </c>
      <c r="AF76" s="3">
        <f t="shared" si="11"/>
        <v>685238.57142857136</v>
      </c>
      <c r="AG76" s="3">
        <f t="shared" si="27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12</v>
      </c>
      <c r="C77" s="7"/>
      <c r="D77" s="2" t="e">
        <f t="shared" si="12"/>
        <v>#N/A</v>
      </c>
      <c r="E77" s="2" t="e">
        <f t="shared" si="22"/>
        <v>#N/A</v>
      </c>
      <c r="F77" s="2">
        <v>544949.45784664154</v>
      </c>
      <c r="G77" s="2">
        <f t="shared" si="26"/>
        <v>496135.85714285716</v>
      </c>
      <c r="H77" s="2">
        <f t="shared" si="13"/>
        <v>21208812.842786968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585999.71428571409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547687.34299784899</v>
      </c>
      <c r="Q77" s="2">
        <f t="shared" si="25"/>
        <v>500000</v>
      </c>
      <c r="R77" s="2">
        <f t="shared" si="16"/>
        <v>21791143.665306091</v>
      </c>
      <c r="S77" s="2">
        <f t="shared" si="17"/>
        <v>496135.85714285821</v>
      </c>
      <c r="T77" s="2">
        <f t="shared" si="18"/>
        <v>3864.1428571428405</v>
      </c>
      <c r="U77" s="2">
        <f t="shared" si="19"/>
        <v>500000</v>
      </c>
      <c r="V77" s="2">
        <f t="shared" si="5"/>
        <v>698475.71428571432</v>
      </c>
      <c r="W77" s="2">
        <f t="shared" si="20"/>
        <v>13237.142857142957</v>
      </c>
      <c r="X77" s="2">
        <f t="shared" si="6"/>
        <v>486762.85714285704</v>
      </c>
      <c r="Y77" s="2">
        <f t="shared" si="7"/>
        <v>21092667.951020382</v>
      </c>
      <c r="Z77" s="2" t="str">
        <f t="shared" si="8"/>
        <v>HERE</v>
      </c>
      <c r="AA77" s="2">
        <f>IF(Z77="HERE",Y77,AA76+Graph!$G$1*1000)</f>
        <v>21092667.951020382</v>
      </c>
      <c r="AB77" s="2">
        <f t="shared" si="21"/>
        <v>486762.85714285821</v>
      </c>
      <c r="AC77" s="2">
        <f t="shared" si="9"/>
        <v>698475.71428571432</v>
      </c>
      <c r="AD77" s="3">
        <f t="shared" si="10"/>
        <v>21092667.951020382</v>
      </c>
      <c r="AE77" s="2">
        <f>IF(AE75&gt;=52800000,52800000,IF(AB56=Graph!G$1*1000,AE76+Graph!G$1*1000,AC77))</f>
        <v>698475.71428571432</v>
      </c>
      <c r="AF77" s="3">
        <f t="shared" si="11"/>
        <v>698475.71428571432</v>
      </c>
      <c r="AG77" s="3">
        <f t="shared" si="27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13</v>
      </c>
      <c r="C78" s="7"/>
      <c r="D78" s="2" t="e">
        <f t="shared" si="12"/>
        <v>#N/A</v>
      </c>
      <c r="E78" s="2" t="e">
        <f t="shared" si="22"/>
        <v>#N/A</v>
      </c>
      <c r="F78" s="2">
        <v>551271.11168193817</v>
      </c>
      <c r="G78" s="2">
        <f t="shared" si="26"/>
        <v>496135.85714285716</v>
      </c>
      <c r="H78" s="2">
        <f t="shared" si="13"/>
        <v>21704948.699929826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589863.85714285693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553986.99317377806</v>
      </c>
      <c r="Q78" s="2">
        <f t="shared" si="25"/>
        <v>500000</v>
      </c>
      <c r="R78" s="2">
        <f t="shared" si="16"/>
        <v>22291143.665306091</v>
      </c>
      <c r="S78" s="2">
        <f t="shared" si="17"/>
        <v>496135.85714285821</v>
      </c>
      <c r="T78" s="2">
        <f t="shared" si="18"/>
        <v>3864.1428571428405</v>
      </c>
      <c r="U78" s="2">
        <f t="shared" si="19"/>
        <v>500000</v>
      </c>
      <c r="V78" s="2">
        <f t="shared" si="5"/>
        <v>711712.85714285716</v>
      </c>
      <c r="W78" s="2">
        <f t="shared" si="20"/>
        <v>13237.142857142841</v>
      </c>
      <c r="X78" s="2">
        <f t="shared" si="6"/>
        <v>486762.85714285716</v>
      </c>
      <c r="Y78" s="2">
        <f t="shared" si="7"/>
        <v>21579430.808163241</v>
      </c>
      <c r="Z78" s="2" t="str">
        <f t="shared" si="8"/>
        <v>HERE</v>
      </c>
      <c r="AA78" s="2">
        <f>IF(Z78="HERE",Y78,AA77+Graph!$G$1*1000)</f>
        <v>21579430.808163241</v>
      </c>
      <c r="AB78" s="2">
        <f t="shared" si="21"/>
        <v>486762.85714285821</v>
      </c>
      <c r="AC78" s="2">
        <f t="shared" si="9"/>
        <v>711712.85714285716</v>
      </c>
      <c r="AD78" s="3">
        <f t="shared" si="10"/>
        <v>21579430.808163241</v>
      </c>
      <c r="AE78" s="2">
        <f>IF(AE76&gt;=52800000,52800000,IF(AB57=Graph!G$1*1000,AE77+Graph!G$1*1000,AC78))</f>
        <v>711712.85714285716</v>
      </c>
      <c r="AF78" s="3">
        <f t="shared" si="11"/>
        <v>711712.85714285716</v>
      </c>
      <c r="AG78" s="3">
        <f t="shared" si="27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14</v>
      </c>
      <c r="C79" s="7"/>
      <c r="D79" s="2" t="e">
        <f t="shared" si="12"/>
        <v>#N/A</v>
      </c>
      <c r="E79" s="2" t="e">
        <f t="shared" si="22"/>
        <v>#N/A</v>
      </c>
      <c r="F79" s="2">
        <v>557592.76551729441</v>
      </c>
      <c r="G79" s="2">
        <f t="shared" si="26"/>
        <v>496135.85714285716</v>
      </c>
      <c r="H79" s="2">
        <f t="shared" si="13"/>
        <v>22201084.557072684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593727.99999999977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560286.64334970713</v>
      </c>
      <c r="Q79" s="2">
        <f t="shared" si="25"/>
        <v>500000</v>
      </c>
      <c r="R79" s="2">
        <f t="shared" si="16"/>
        <v>22791143.665306091</v>
      </c>
      <c r="S79" s="2">
        <f t="shared" si="17"/>
        <v>496135.85714285821</v>
      </c>
      <c r="T79" s="2">
        <f t="shared" si="18"/>
        <v>3864.1428571428405</v>
      </c>
      <c r="U79" s="2">
        <f t="shared" si="19"/>
        <v>500000</v>
      </c>
      <c r="V79" s="2">
        <f t="shared" si="5"/>
        <v>724950</v>
      </c>
      <c r="W79" s="2">
        <f t="shared" si="20"/>
        <v>13237.142857142841</v>
      </c>
      <c r="X79" s="2">
        <f t="shared" si="6"/>
        <v>486762.85714285716</v>
      </c>
      <c r="Y79" s="2">
        <f t="shared" si="7"/>
        <v>22066193.665306099</v>
      </c>
      <c r="Z79" s="2" t="str">
        <f t="shared" si="8"/>
        <v>HERE</v>
      </c>
      <c r="AA79" s="2">
        <f>IF(Z79="HERE",Y79,AA78+Graph!$G$1*1000)</f>
        <v>22066193.665306099</v>
      </c>
      <c r="AB79" s="2">
        <f t="shared" si="21"/>
        <v>486762.85714285821</v>
      </c>
      <c r="AC79" s="2">
        <f t="shared" si="9"/>
        <v>724950</v>
      </c>
      <c r="AD79" s="3">
        <f t="shared" si="10"/>
        <v>22066193.665306099</v>
      </c>
      <c r="AE79" s="2">
        <f>IF(AE77&gt;=52800000,52800000,IF(AB58=Graph!G$1*1000,AE78+Graph!G$1*1000,AC79))</f>
        <v>724950</v>
      </c>
      <c r="AF79" s="3">
        <f t="shared" si="11"/>
        <v>724950</v>
      </c>
      <c r="AG79" s="3">
        <f t="shared" si="27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15</v>
      </c>
      <c r="C80" s="7"/>
      <c r="D80" s="2" t="e">
        <f t="shared" si="12"/>
        <v>#N/A</v>
      </c>
      <c r="E80" s="2" t="e">
        <f t="shared" si="22"/>
        <v>#N/A</v>
      </c>
      <c r="F80" s="2">
        <v>563914.41935259104</v>
      </c>
      <c r="G80" s="2">
        <f t="shared" si="26"/>
        <v>496135.85714285716</v>
      </c>
      <c r="H80" s="2">
        <f t="shared" si="13"/>
        <v>22697220.414215542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597592.14285714261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566586.2935256362</v>
      </c>
      <c r="Q80" s="2">
        <f t="shared" si="25"/>
        <v>500000</v>
      </c>
      <c r="R80" s="2">
        <f t="shared" si="16"/>
        <v>23291143.665306091</v>
      </c>
      <c r="S80" s="2">
        <f t="shared" si="17"/>
        <v>496135.85714285821</v>
      </c>
      <c r="T80" s="2">
        <f t="shared" si="18"/>
        <v>3864.1428571428405</v>
      </c>
      <c r="U80" s="2">
        <f t="shared" si="19"/>
        <v>500000</v>
      </c>
      <c r="V80" s="2">
        <f t="shared" si="5"/>
        <v>738187.14285714284</v>
      </c>
      <c r="W80" s="2">
        <f t="shared" si="20"/>
        <v>13237.142857142841</v>
      </c>
      <c r="X80" s="2">
        <f t="shared" si="6"/>
        <v>486762.85714285716</v>
      </c>
      <c r="Y80" s="2">
        <f t="shared" si="7"/>
        <v>22552956.522448957</v>
      </c>
      <c r="Z80" s="2" t="str">
        <f t="shared" si="8"/>
        <v>HERE</v>
      </c>
      <c r="AA80" s="2">
        <f>IF(Z80="HERE",Y80,AA79+Graph!$G$1*1000)</f>
        <v>22552956.522448957</v>
      </c>
      <c r="AB80" s="2">
        <f t="shared" si="21"/>
        <v>486762.85714285821</v>
      </c>
      <c r="AC80" s="2">
        <f t="shared" si="9"/>
        <v>738187.14285714284</v>
      </c>
      <c r="AD80" s="3">
        <f t="shared" si="10"/>
        <v>22552956.522448957</v>
      </c>
      <c r="AE80" s="2">
        <f>IF(AE78&gt;=52800000,52800000,IF(AB59=Graph!G$1*1000,AE79+Graph!G$1*1000,AC80))</f>
        <v>738187.14285714284</v>
      </c>
      <c r="AF80" s="3">
        <f t="shared" si="11"/>
        <v>738187.14285714284</v>
      </c>
      <c r="AG80" s="3">
        <f t="shared" si="27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16</v>
      </c>
      <c r="C81" s="7"/>
      <c r="D81" s="2" t="e">
        <f t="shared" si="12"/>
        <v>#N/A</v>
      </c>
      <c r="E81" s="2" t="e">
        <f t="shared" si="22"/>
        <v>#N/A</v>
      </c>
      <c r="F81" s="2">
        <v>570236.07318794727</v>
      </c>
      <c r="G81" s="2">
        <f t="shared" si="26"/>
        <v>496135.85714285716</v>
      </c>
      <c r="H81" s="2">
        <f t="shared" si="13"/>
        <v>23193356.271358401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601456.28571428545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572885.94370156527</v>
      </c>
      <c r="Q81" s="2">
        <f t="shared" si="25"/>
        <v>500000</v>
      </c>
      <c r="R81" s="2">
        <f t="shared" si="16"/>
        <v>23791143.665306091</v>
      </c>
      <c r="S81" s="2">
        <f t="shared" si="17"/>
        <v>496135.85714285821</v>
      </c>
      <c r="T81" s="2">
        <f t="shared" si="18"/>
        <v>3864.1428571428405</v>
      </c>
      <c r="U81" s="2">
        <f t="shared" si="19"/>
        <v>500000</v>
      </c>
      <c r="V81" s="2">
        <f t="shared" si="5"/>
        <v>751424.28571428568</v>
      </c>
      <c r="W81" s="2">
        <f t="shared" si="20"/>
        <v>13237.142857142841</v>
      </c>
      <c r="X81" s="2">
        <f t="shared" si="6"/>
        <v>486762.85714285716</v>
      </c>
      <c r="Y81" s="2">
        <f t="shared" si="7"/>
        <v>23039719.379591815</v>
      </c>
      <c r="Z81" s="2" t="str">
        <f t="shared" si="8"/>
        <v>HERE</v>
      </c>
      <c r="AA81" s="2">
        <f>IF(Z81="HERE",Y81,AA80+Graph!$G$1*1000)</f>
        <v>23039719.379591815</v>
      </c>
      <c r="AB81" s="2">
        <f t="shared" si="21"/>
        <v>486762.85714285821</v>
      </c>
      <c r="AC81" s="2">
        <f t="shared" si="9"/>
        <v>751424.28571428568</v>
      </c>
      <c r="AD81" s="3">
        <f t="shared" si="10"/>
        <v>23039719.379591815</v>
      </c>
      <c r="AE81" s="2">
        <f>IF(AE79&gt;=52800000,52800000,IF(AB60=Graph!G$1*1000,AE80+Graph!G$1*1000,AC81))</f>
        <v>751424.28571428568</v>
      </c>
      <c r="AF81" s="3">
        <f t="shared" si="11"/>
        <v>751424.28571428568</v>
      </c>
      <c r="AG81" s="3">
        <f t="shared" si="27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17</v>
      </c>
      <c r="C82" s="7"/>
      <c r="D82" s="2" t="e">
        <f t="shared" si="12"/>
        <v>#N/A</v>
      </c>
      <c r="E82" s="2" t="e">
        <f t="shared" si="22"/>
        <v>#N/A</v>
      </c>
      <c r="F82" s="2">
        <v>576557.7270232439</v>
      </c>
      <c r="G82" s="2">
        <f t="shared" si="26"/>
        <v>496135.85714285716</v>
      </c>
      <c r="H82" s="2">
        <f t="shared" si="13"/>
        <v>23689492.128501259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605320.42857142829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579185.59387749434</v>
      </c>
      <c r="Q82" s="2">
        <f t="shared" si="25"/>
        <v>500000</v>
      </c>
      <c r="R82" s="2">
        <f t="shared" si="16"/>
        <v>24291143.665306091</v>
      </c>
      <c r="S82" s="2">
        <f t="shared" si="17"/>
        <v>496135.85714285821</v>
      </c>
      <c r="T82" s="2">
        <f t="shared" si="18"/>
        <v>3864.1428571428405</v>
      </c>
      <c r="U82" s="2">
        <f t="shared" si="19"/>
        <v>500000</v>
      </c>
      <c r="V82" s="2">
        <f t="shared" si="5"/>
        <v>764661.42857142864</v>
      </c>
      <c r="W82" s="2">
        <f t="shared" si="20"/>
        <v>13237.142857142957</v>
      </c>
      <c r="X82" s="2">
        <f t="shared" si="6"/>
        <v>486762.85714285704</v>
      </c>
      <c r="Y82" s="2">
        <f t="shared" si="7"/>
        <v>23526482.236734673</v>
      </c>
      <c r="Z82" s="2" t="str">
        <f t="shared" si="8"/>
        <v>HERE</v>
      </c>
      <c r="AA82" s="2">
        <f>IF(Z82="HERE",Y82,AA81+Graph!$G$1*1000)</f>
        <v>23526482.236734673</v>
      </c>
      <c r="AB82" s="2">
        <f t="shared" si="21"/>
        <v>486762.85714285821</v>
      </c>
      <c r="AC82" s="2">
        <f t="shared" si="9"/>
        <v>764661.42857142864</v>
      </c>
      <c r="AD82" s="3">
        <f t="shared" si="10"/>
        <v>23526482.236734673</v>
      </c>
      <c r="AE82" s="2">
        <f>IF(AE80&gt;=52800000,52800000,IF(AB61=Graph!G$1*1000,AE81+Graph!G$1*1000,AC82))</f>
        <v>764661.42857142864</v>
      </c>
      <c r="AF82" s="3">
        <f t="shared" si="11"/>
        <v>764661.42857142864</v>
      </c>
      <c r="AG82" s="3">
        <f t="shared" si="27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18</v>
      </c>
      <c r="C83" s="7"/>
      <c r="D83" s="2" t="e">
        <f t="shared" si="12"/>
        <v>#N/A</v>
      </c>
      <c r="E83" s="2" t="e">
        <f t="shared" si="22"/>
        <v>#N/A</v>
      </c>
      <c r="F83" s="2">
        <v>582879.38085860014</v>
      </c>
      <c r="G83" s="2">
        <f t="shared" si="26"/>
        <v>496135.85714285716</v>
      </c>
      <c r="H83" s="2">
        <f t="shared" si="13"/>
        <v>24185627.985644117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609184.57142857113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585485.24405348301</v>
      </c>
      <c r="Q83" s="2">
        <f t="shared" si="25"/>
        <v>500000</v>
      </c>
      <c r="R83" s="2">
        <f t="shared" si="16"/>
        <v>24791143.665306091</v>
      </c>
      <c r="S83" s="2">
        <f t="shared" si="17"/>
        <v>496135.85714285821</v>
      </c>
      <c r="T83" s="2">
        <f t="shared" si="18"/>
        <v>3864.1428571428405</v>
      </c>
      <c r="U83" s="2">
        <f t="shared" si="19"/>
        <v>500000</v>
      </c>
      <c r="V83" s="2">
        <f t="shared" si="5"/>
        <v>777898.57142857136</v>
      </c>
      <c r="W83" s="2">
        <f t="shared" si="20"/>
        <v>13237.142857142724</v>
      </c>
      <c r="X83" s="2">
        <f t="shared" si="6"/>
        <v>486762.85714285728</v>
      </c>
      <c r="Y83" s="2">
        <f t="shared" si="7"/>
        <v>24013245.093877532</v>
      </c>
      <c r="Z83" s="2" t="str">
        <f t="shared" si="8"/>
        <v>HERE</v>
      </c>
      <c r="AA83" s="2">
        <f>IF(Z83="HERE",Y83,AA82+Graph!$G$1*1000)</f>
        <v>24013245.093877532</v>
      </c>
      <c r="AB83" s="2">
        <f t="shared" si="21"/>
        <v>486762.85714285821</v>
      </c>
      <c r="AC83" s="2">
        <f t="shared" si="9"/>
        <v>777898.57142857136</v>
      </c>
      <c r="AD83" s="3">
        <f t="shared" si="10"/>
        <v>24013245.093877532</v>
      </c>
      <c r="AE83" s="2">
        <f>IF(AE81&gt;=52800000,52800000,IF(AB62=Graph!G$1*1000,AE82+Graph!G$1*1000,AC83))</f>
        <v>777898.57142857136</v>
      </c>
      <c r="AF83" s="3">
        <f t="shared" si="11"/>
        <v>777898.57142857136</v>
      </c>
      <c r="AG83" s="3">
        <f t="shared" si="27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19</v>
      </c>
      <c r="C84" s="7"/>
      <c r="D84" s="2" t="e">
        <f t="shared" si="12"/>
        <v>#N/A</v>
      </c>
      <c r="E84" s="2" t="e">
        <f t="shared" si="22"/>
        <v>#N/A</v>
      </c>
      <c r="F84" s="2">
        <v>589201.03469389677</v>
      </c>
      <c r="G84" s="2">
        <f t="shared" si="26"/>
        <v>496135.85714285716</v>
      </c>
      <c r="H84" s="2">
        <f t="shared" si="13"/>
        <v>24681763.842786975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613048.71428571397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591784.89422941208</v>
      </c>
      <c r="Q84" s="2">
        <f t="shared" si="25"/>
        <v>500000</v>
      </c>
      <c r="R84" s="2">
        <f t="shared" si="16"/>
        <v>25291143.665306091</v>
      </c>
      <c r="S84" s="2">
        <f t="shared" si="17"/>
        <v>496135.85714285821</v>
      </c>
      <c r="T84" s="2">
        <f t="shared" si="18"/>
        <v>3864.1428571428405</v>
      </c>
      <c r="U84" s="2">
        <f t="shared" si="19"/>
        <v>500000</v>
      </c>
      <c r="V84" s="2">
        <f t="shared" si="5"/>
        <v>791135.71428571432</v>
      </c>
      <c r="W84" s="2">
        <f t="shared" si="20"/>
        <v>13237.142857142957</v>
      </c>
      <c r="X84" s="2">
        <f t="shared" si="6"/>
        <v>486762.85714285704</v>
      </c>
      <c r="Y84" s="2">
        <f t="shared" si="7"/>
        <v>24500007.95102039</v>
      </c>
      <c r="Z84" s="2" t="str">
        <f t="shared" si="8"/>
        <v>HERE</v>
      </c>
      <c r="AA84" s="2">
        <f>IF(Z84="HERE",Y84,AA83+Graph!$G$1*1000)</f>
        <v>24500007.95102039</v>
      </c>
      <c r="AB84" s="2">
        <f t="shared" si="21"/>
        <v>486762.85714285821</v>
      </c>
      <c r="AC84" s="2">
        <f t="shared" si="9"/>
        <v>791135.71428571432</v>
      </c>
      <c r="AD84" s="3">
        <f t="shared" si="10"/>
        <v>24500007.95102039</v>
      </c>
      <c r="AE84" s="2">
        <f>IF(AE82&gt;=52800000,52800000,IF(AB63=Graph!G$1*1000,AE83+Graph!G$1*1000,AC84))</f>
        <v>791135.71428571432</v>
      </c>
      <c r="AF84" s="3">
        <f t="shared" si="11"/>
        <v>791135.71428571432</v>
      </c>
      <c r="AG84" s="3">
        <f t="shared" si="27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20</v>
      </c>
      <c r="C85" s="7"/>
      <c r="D85" s="2" t="e">
        <f t="shared" si="12"/>
        <v>#N/A</v>
      </c>
      <c r="E85" s="2" t="e">
        <f t="shared" si="22"/>
        <v>#N/A</v>
      </c>
      <c r="F85" s="2">
        <v>595522.68852925301</v>
      </c>
      <c r="G85" s="2">
        <f t="shared" si="26"/>
        <v>496135.85714285716</v>
      </c>
      <c r="H85" s="2">
        <f t="shared" si="13"/>
        <v>25177899.699929833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616912.85714285681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598084.54440534115</v>
      </c>
      <c r="Q85" s="2">
        <f t="shared" si="25"/>
        <v>500000</v>
      </c>
      <c r="R85" s="2">
        <f t="shared" si="16"/>
        <v>25791143.665306091</v>
      </c>
      <c r="S85" s="2">
        <f t="shared" si="17"/>
        <v>496135.85714285821</v>
      </c>
      <c r="T85" s="2">
        <f t="shared" si="18"/>
        <v>3864.1428571428405</v>
      </c>
      <c r="U85" s="2">
        <f t="shared" si="19"/>
        <v>500000</v>
      </c>
      <c r="V85" s="2">
        <f t="shared" si="5"/>
        <v>804372.85714285716</v>
      </c>
      <c r="W85" s="2">
        <f t="shared" si="20"/>
        <v>13237.142857142841</v>
      </c>
      <c r="X85" s="2">
        <f t="shared" si="6"/>
        <v>486762.85714285716</v>
      </c>
      <c r="Y85" s="2">
        <f t="shared" si="7"/>
        <v>24986770.808163248</v>
      </c>
      <c r="Z85" s="2" t="str">
        <f t="shared" si="8"/>
        <v>HERE</v>
      </c>
      <c r="AA85" s="2">
        <f>IF(Z85="HERE",Y85,AA84+Graph!$G$1*1000)</f>
        <v>24986770.808163248</v>
      </c>
      <c r="AB85" s="2">
        <f t="shared" si="21"/>
        <v>486762.85714285821</v>
      </c>
      <c r="AC85" s="2">
        <f t="shared" si="9"/>
        <v>804372.85714285716</v>
      </c>
      <c r="AD85" s="3">
        <f t="shared" si="10"/>
        <v>24986770.808163248</v>
      </c>
      <c r="AE85" s="2">
        <f>IF(AE83&gt;=52800000,52800000,IF(AB64=Graph!G$1*1000,AE84+Graph!G$1*1000,AC85))</f>
        <v>804372.85714285716</v>
      </c>
      <c r="AF85" s="3">
        <f t="shared" si="11"/>
        <v>804372.85714285716</v>
      </c>
      <c r="AG85" s="3">
        <f t="shared" si="27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21</v>
      </c>
      <c r="C86" s="7"/>
      <c r="D86" s="2" t="e">
        <f t="shared" si="12"/>
        <v>#N/A</v>
      </c>
      <c r="E86" s="2" t="e">
        <f t="shared" si="22"/>
        <v>#N/A</v>
      </c>
      <c r="F86" s="2">
        <v>601844.34236454964</v>
      </c>
      <c r="G86" s="2">
        <f t="shared" si="26"/>
        <v>496135.85714285716</v>
      </c>
      <c r="H86" s="2">
        <f t="shared" si="13"/>
        <v>25674035.557072692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620776.99999999965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604384.19458127022</v>
      </c>
      <c r="Q86" s="2">
        <f t="shared" si="25"/>
        <v>500000</v>
      </c>
      <c r="R86" s="2">
        <f t="shared" si="16"/>
        <v>26291143.665306091</v>
      </c>
      <c r="S86" s="2">
        <f t="shared" si="17"/>
        <v>496135.85714285821</v>
      </c>
      <c r="T86" s="2">
        <f t="shared" si="18"/>
        <v>3864.1428571428405</v>
      </c>
      <c r="U86" s="2">
        <f t="shared" si="19"/>
        <v>500000</v>
      </c>
      <c r="V86" s="2">
        <f t="shared" si="5"/>
        <v>817610</v>
      </c>
      <c r="W86" s="2">
        <f t="shared" si="20"/>
        <v>13237.142857142841</v>
      </c>
      <c r="X86" s="2">
        <f t="shared" si="6"/>
        <v>486762.85714285716</v>
      </c>
      <c r="Y86" s="2">
        <f t="shared" si="7"/>
        <v>25473533.665306106</v>
      </c>
      <c r="Z86" s="2" t="str">
        <f t="shared" si="8"/>
        <v>HERE</v>
      </c>
      <c r="AA86" s="2">
        <f>IF(Z86="HERE",Y86,AA85+Graph!$G$1*1000)</f>
        <v>25473533.665306106</v>
      </c>
      <c r="AB86" s="2">
        <f t="shared" si="21"/>
        <v>486762.85714285821</v>
      </c>
      <c r="AC86" s="2">
        <f t="shared" si="9"/>
        <v>817610</v>
      </c>
      <c r="AD86" s="3">
        <f t="shared" si="10"/>
        <v>25473533.665306106</v>
      </c>
      <c r="AE86" s="2">
        <f>IF(AE84&gt;=52800000,52800000,IF(AB65=Graph!G$1*1000,AE85+Graph!G$1*1000,AC86))</f>
        <v>817610</v>
      </c>
      <c r="AF86" s="3">
        <f t="shared" si="11"/>
        <v>817610</v>
      </c>
      <c r="AG86" s="3">
        <f t="shared" si="27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22</v>
      </c>
      <c r="C87" s="7"/>
      <c r="D87" s="2" t="e">
        <f t="shared" si="12"/>
        <v>#N/A</v>
      </c>
      <c r="E87" s="2" t="e">
        <f t="shared" si="22"/>
        <v>#N/A</v>
      </c>
      <c r="F87" s="2">
        <v>608165.99619990587</v>
      </c>
      <c r="G87" s="2">
        <f t="shared" si="26"/>
        <v>496135.85714285716</v>
      </c>
      <c r="H87" s="2">
        <f t="shared" si="13"/>
        <v>26170171.41421555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624641.14285714249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610683.84475719929</v>
      </c>
      <c r="Q87" s="2">
        <f t="shared" si="25"/>
        <v>500000</v>
      </c>
      <c r="R87" s="2">
        <f t="shared" si="16"/>
        <v>26791143.665306091</v>
      </c>
      <c r="S87" s="2">
        <f t="shared" si="17"/>
        <v>496135.85714285821</v>
      </c>
      <c r="T87" s="2">
        <f t="shared" si="18"/>
        <v>3864.1428571428405</v>
      </c>
      <c r="U87" s="2">
        <f t="shared" si="19"/>
        <v>500000</v>
      </c>
      <c r="V87" s="2">
        <f t="shared" si="5"/>
        <v>830847.14285714284</v>
      </c>
      <c r="W87" s="2">
        <f t="shared" si="20"/>
        <v>13237.142857142841</v>
      </c>
      <c r="X87" s="2">
        <f t="shared" si="6"/>
        <v>486762.85714285716</v>
      </c>
      <c r="Y87" s="2">
        <f t="shared" si="7"/>
        <v>25960296.522448964</v>
      </c>
      <c r="Z87" s="2" t="str">
        <f t="shared" si="8"/>
        <v>HERE</v>
      </c>
      <c r="AA87" s="2">
        <f>IF(Z87="HERE",Y87,AA86+Graph!$G$1*1000)</f>
        <v>25960296.522448964</v>
      </c>
      <c r="AB87" s="2">
        <f t="shared" si="21"/>
        <v>486762.85714285821</v>
      </c>
      <c r="AC87" s="2">
        <f t="shared" si="9"/>
        <v>830847.14285714284</v>
      </c>
      <c r="AD87" s="3">
        <f t="shared" si="10"/>
        <v>25960296.522448964</v>
      </c>
      <c r="AE87" s="2">
        <f>IF(AE85&gt;=52800000,52800000,IF(AB66=Graph!G$1*1000,AE86+Graph!G$1*1000,AC87))</f>
        <v>830847.14285714284</v>
      </c>
      <c r="AF87" s="3">
        <f t="shared" si="11"/>
        <v>830847.14285714284</v>
      </c>
      <c r="AG87" s="3">
        <f t="shared" si="27"/>
        <v>14216417.900527794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23</v>
      </c>
      <c r="C88" s="7"/>
      <c r="D88" s="2" t="e">
        <f t="shared" si="12"/>
        <v>#N/A</v>
      </c>
      <c r="E88" s="2" t="e">
        <f t="shared" si="22"/>
        <v>#N/A</v>
      </c>
      <c r="F88" s="2">
        <v>614487.6500352025</v>
      </c>
      <c r="G88" s="2">
        <f t="shared" si="26"/>
        <v>496135.85714285716</v>
      </c>
      <c r="H88" s="2">
        <f t="shared" si="13"/>
        <v>26666307.271358408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628505.28571428533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616983.49493312836</v>
      </c>
      <c r="Q88" s="2">
        <f t="shared" si="25"/>
        <v>500000</v>
      </c>
      <c r="R88" s="2">
        <f t="shared" si="16"/>
        <v>27291143.665306091</v>
      </c>
      <c r="S88" s="2">
        <f t="shared" si="17"/>
        <v>496135.85714285821</v>
      </c>
      <c r="T88" s="2">
        <f t="shared" si="18"/>
        <v>3864.1428571428405</v>
      </c>
      <c r="U88" s="2">
        <f t="shared" si="19"/>
        <v>500000</v>
      </c>
      <c r="V88" s="2">
        <f t="shared" si="5"/>
        <v>844084.28571428568</v>
      </c>
      <c r="W88" s="2">
        <f t="shared" si="20"/>
        <v>13237.142857142841</v>
      </c>
      <c r="X88" s="2">
        <f t="shared" si="6"/>
        <v>486762.85714285716</v>
      </c>
      <c r="Y88" s="2">
        <f t="shared" si="7"/>
        <v>26447059.379591823</v>
      </c>
      <c r="Z88" s="2" t="str">
        <f t="shared" si="8"/>
        <v>HERE</v>
      </c>
      <c r="AA88" s="2">
        <f>IF(Z88="HERE",Y88,AA87+Graph!$G$1*1000)</f>
        <v>26447059.379591823</v>
      </c>
      <c r="AB88" s="2">
        <f t="shared" si="21"/>
        <v>486762.85714285821</v>
      </c>
      <c r="AC88" s="2">
        <f t="shared" si="9"/>
        <v>844084.28571428568</v>
      </c>
      <c r="AD88" s="3">
        <f t="shared" si="10"/>
        <v>26447059.379591823</v>
      </c>
      <c r="AE88" s="2">
        <f>IF(AE86&gt;=52800000,52800000,IF(AB67=Graph!G$1*1000,AE87+Graph!G$1*1000,AC88))</f>
        <v>844084.28571428568</v>
      </c>
      <c r="AF88" s="3">
        <f t="shared" si="11"/>
        <v>844084.28571428568</v>
      </c>
      <c r="AG88" s="3">
        <f t="shared" si="27"/>
        <v>14641388.086213926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24</v>
      </c>
      <c r="C89" s="7"/>
      <c r="D89" s="2" t="e">
        <f t="shared" si="12"/>
        <v>#N/A</v>
      </c>
      <c r="E89" s="2" t="e">
        <f t="shared" si="22"/>
        <v>#N/A</v>
      </c>
      <c r="F89" s="2">
        <v>620809.30387055874</v>
      </c>
      <c r="G89" s="2">
        <f t="shared" si="26"/>
        <v>496135.85714285716</v>
      </c>
      <c r="H89" s="2">
        <f t="shared" si="13"/>
        <v>27162443.128501266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632369.42857142817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623283.14510905743</v>
      </c>
      <c r="Q89" s="2">
        <f t="shared" si="25"/>
        <v>500000</v>
      </c>
      <c r="R89" s="2">
        <f t="shared" si="16"/>
        <v>27791143.665306091</v>
      </c>
      <c r="S89" s="2">
        <f t="shared" si="17"/>
        <v>496135.85714285821</v>
      </c>
      <c r="T89" s="2">
        <f t="shared" si="18"/>
        <v>3864.1428571428405</v>
      </c>
      <c r="U89" s="2">
        <f t="shared" si="19"/>
        <v>500000</v>
      </c>
      <c r="V89" s="2">
        <f t="shared" si="5"/>
        <v>857321.42857142864</v>
      </c>
      <c r="W89" s="2">
        <f t="shared" si="20"/>
        <v>13237.142857142957</v>
      </c>
      <c r="X89" s="2">
        <f t="shared" si="6"/>
        <v>486762.85714285704</v>
      </c>
      <c r="Y89" s="2">
        <f t="shared" si="7"/>
        <v>26933822.236734681</v>
      </c>
      <c r="Z89" s="2" t="str">
        <f t="shared" si="8"/>
        <v>HERE</v>
      </c>
      <c r="AA89" s="2">
        <f>IF(Z89="HERE",Y89,AA88+Graph!$G$1*1000)</f>
        <v>26933822.236734681</v>
      </c>
      <c r="AB89" s="2">
        <f t="shared" si="21"/>
        <v>486762.85714285821</v>
      </c>
      <c r="AC89" s="2">
        <f t="shared" si="9"/>
        <v>857321.42857142864</v>
      </c>
      <c r="AD89" s="3">
        <f t="shared" si="10"/>
        <v>26933822.236734681</v>
      </c>
      <c r="AE89" s="2">
        <f>IF(AE87&gt;=52800000,52800000,IF(AB68=Graph!G$1*1000,AE88+Graph!G$1*1000,AC89))</f>
        <v>857321.42857142864</v>
      </c>
      <c r="AF89" s="3">
        <f t="shared" si="11"/>
        <v>857321.42857142864</v>
      </c>
      <c r="AG89" s="3">
        <f t="shared" si="27"/>
        <v>15072027.957058391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25</v>
      </c>
      <c r="C90" s="7"/>
      <c r="D90" s="2" t="e">
        <f t="shared" si="12"/>
        <v>#N/A</v>
      </c>
      <c r="E90" s="2" t="e">
        <f t="shared" si="22"/>
        <v>#N/A</v>
      </c>
      <c r="F90" s="2">
        <v>627130.95770585537</v>
      </c>
      <c r="G90" s="2">
        <f t="shared" si="26"/>
        <v>496135.85714285716</v>
      </c>
      <c r="H90" s="2">
        <f t="shared" si="13"/>
        <v>27658578.985644124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636233.57142857101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629582.7952849865</v>
      </c>
      <c r="Q90" s="2">
        <f t="shared" si="25"/>
        <v>500000</v>
      </c>
      <c r="R90" s="2">
        <f t="shared" si="16"/>
        <v>28291143.665306091</v>
      </c>
      <c r="S90" s="2">
        <f t="shared" si="17"/>
        <v>496135.85714285821</v>
      </c>
      <c r="T90" s="2">
        <f t="shared" si="18"/>
        <v>3864.1428571428405</v>
      </c>
      <c r="U90" s="2">
        <f t="shared" si="19"/>
        <v>500000</v>
      </c>
      <c r="V90" s="2">
        <f t="shared" si="5"/>
        <v>870558.57142857136</v>
      </c>
      <c r="W90" s="2">
        <f t="shared" si="20"/>
        <v>13237.142857142724</v>
      </c>
      <c r="X90" s="2">
        <f t="shared" si="6"/>
        <v>486762.85714285728</v>
      </c>
      <c r="Y90" s="2">
        <f t="shared" si="7"/>
        <v>27420585.093877539</v>
      </c>
      <c r="Z90" s="2" t="str">
        <f t="shared" si="8"/>
        <v>HERE</v>
      </c>
      <c r="AA90" s="2">
        <f>IF(Z90="HERE",Y90,AA89+Graph!$G$1*1000)</f>
        <v>27420585.093877539</v>
      </c>
      <c r="AB90" s="2">
        <f t="shared" si="21"/>
        <v>486762.85714285821</v>
      </c>
      <c r="AC90" s="2">
        <f t="shared" si="9"/>
        <v>870558.57142857136</v>
      </c>
      <c r="AD90" s="3">
        <f t="shared" si="10"/>
        <v>27420585.093877539</v>
      </c>
      <c r="AE90" s="2">
        <f>IF(AE88&gt;=52800000,52800000,IF(AB69=Graph!G$1*1000,AE89+Graph!G$1*1000,AC90))</f>
        <v>870558.57142857136</v>
      </c>
      <c r="AF90" s="3">
        <f t="shared" si="11"/>
        <v>870558.57142857136</v>
      </c>
      <c r="AG90" s="3">
        <f t="shared" si="27"/>
        <v>15508337.513061194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26</v>
      </c>
      <c r="C91" s="7"/>
      <c r="D91" s="2" t="e">
        <f t="shared" si="12"/>
        <v>#N/A</v>
      </c>
      <c r="E91" s="2" t="e">
        <f t="shared" si="22"/>
        <v>#N/A</v>
      </c>
      <c r="F91" s="2">
        <v>633452.61154121161</v>
      </c>
      <c r="G91" s="2">
        <f t="shared" si="26"/>
        <v>496135.85714285716</v>
      </c>
      <c r="H91" s="2">
        <f t="shared" si="13"/>
        <v>28154714.842786983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640097.71428571385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635882.44546091557</v>
      </c>
      <c r="Q91" s="2">
        <f t="shared" si="25"/>
        <v>500000</v>
      </c>
      <c r="R91" s="2">
        <f t="shared" si="16"/>
        <v>28791143.665306091</v>
      </c>
      <c r="S91" s="2">
        <f t="shared" si="17"/>
        <v>496135.85714285821</v>
      </c>
      <c r="T91" s="2">
        <f t="shared" si="18"/>
        <v>3864.1428571428405</v>
      </c>
      <c r="U91" s="2">
        <f t="shared" si="19"/>
        <v>500000</v>
      </c>
      <c r="V91" s="2">
        <f t="shared" si="5"/>
        <v>883795.71428571432</v>
      </c>
      <c r="W91" s="2">
        <f t="shared" si="20"/>
        <v>13237.142857142957</v>
      </c>
      <c r="X91" s="2">
        <f t="shared" si="6"/>
        <v>486762.85714285704</v>
      </c>
      <c r="Y91" s="2">
        <f t="shared" si="7"/>
        <v>27907347.951020397</v>
      </c>
      <c r="Z91" s="2" t="str">
        <f t="shared" si="8"/>
        <v>HERE</v>
      </c>
      <c r="AA91" s="2">
        <f>IF(Z91="HERE",Y91,AA90+Graph!$G$1*1000)</f>
        <v>27907347.951020397</v>
      </c>
      <c r="AB91" s="2">
        <f t="shared" si="21"/>
        <v>486762.85714285821</v>
      </c>
      <c r="AC91" s="2">
        <f t="shared" si="9"/>
        <v>883795.71428571432</v>
      </c>
      <c r="AD91" s="3">
        <f t="shared" si="10"/>
        <v>27907347.951020397</v>
      </c>
      <c r="AE91" s="2">
        <f>IF(AE89&gt;=52800000,52800000,IF(AB70=Graph!G$1*1000,AE90+Graph!G$1*1000,AC91))</f>
        <v>883795.71428571432</v>
      </c>
      <c r="AF91" s="3">
        <f t="shared" si="11"/>
        <v>883795.71428571432</v>
      </c>
      <c r="AG91" s="3">
        <f t="shared" si="27"/>
        <v>15947085.941632623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27</v>
      </c>
      <c r="C92" s="7"/>
      <c r="D92" s="2" t="e">
        <f t="shared" si="12"/>
        <v>#N/A</v>
      </c>
      <c r="E92" s="2" t="e">
        <f t="shared" si="22"/>
        <v>#N/A</v>
      </c>
      <c r="F92" s="2">
        <v>639774.26537650824</v>
      </c>
      <c r="G92" s="2">
        <f t="shared" si="26"/>
        <v>496135.85714285716</v>
      </c>
      <c r="H92" s="2">
        <f t="shared" si="13"/>
        <v>28650850.699929841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643961.85714285669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642182.09563684464</v>
      </c>
      <c r="Q92" s="2">
        <f t="shared" si="25"/>
        <v>500000</v>
      </c>
      <c r="R92" s="2">
        <f t="shared" si="16"/>
        <v>29291143.665306091</v>
      </c>
      <c r="S92" s="2">
        <f t="shared" si="17"/>
        <v>496135.85714285821</v>
      </c>
      <c r="T92" s="2">
        <f t="shared" si="18"/>
        <v>3864.1428571428405</v>
      </c>
      <c r="U92" s="2">
        <f t="shared" si="19"/>
        <v>500000</v>
      </c>
      <c r="V92" s="2">
        <f t="shared" si="5"/>
        <v>897032.85714285716</v>
      </c>
      <c r="W92" s="2">
        <f t="shared" si="20"/>
        <v>13237.142857142841</v>
      </c>
      <c r="X92" s="2">
        <f t="shared" si="6"/>
        <v>486762.85714285716</v>
      </c>
      <c r="Y92" s="2">
        <f t="shared" si="7"/>
        <v>28394110.808163255</v>
      </c>
      <c r="Z92" s="2" t="str">
        <f t="shared" si="8"/>
        <v>HERE</v>
      </c>
      <c r="AA92" s="2">
        <f>IF(Z92="HERE",Y92,AA91+Graph!$G$1*1000)</f>
        <v>28394110.808163255</v>
      </c>
      <c r="AB92" s="2">
        <f t="shared" si="21"/>
        <v>486762.85714285821</v>
      </c>
      <c r="AC92" s="2">
        <f t="shared" si="9"/>
        <v>897032.85714285716</v>
      </c>
      <c r="AD92" s="3">
        <f t="shared" si="10"/>
        <v>28394110.808163255</v>
      </c>
      <c r="AE92" s="2">
        <f>IF(AE90&gt;=52800000,52800000,IF(AB71=Graph!G$1*1000,AE91+Graph!G$1*1000,AC92))</f>
        <v>897032.85714285716</v>
      </c>
      <c r="AF92" s="3">
        <f t="shared" si="11"/>
        <v>897032.85714285716</v>
      </c>
      <c r="AG92" s="3">
        <f t="shared" si="27"/>
        <v>16385834.370204054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28</v>
      </c>
      <c r="C93" s="7"/>
      <c r="D93" s="2" t="e">
        <f t="shared" si="12"/>
        <v>#N/A</v>
      </c>
      <c r="E93" s="2" t="e">
        <f t="shared" si="22"/>
        <v>#N/A</v>
      </c>
      <c r="F93" s="2">
        <v>646095.91921186447</v>
      </c>
      <c r="G93" s="2">
        <f t="shared" si="26"/>
        <v>496135.85714285716</v>
      </c>
      <c r="H93" s="2">
        <f t="shared" si="13"/>
        <v>29146986.557072699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647825.99999999953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648481.7458127737</v>
      </c>
      <c r="Q93" s="2">
        <f t="shared" si="25"/>
        <v>500000</v>
      </c>
      <c r="R93" s="2">
        <f t="shared" si="16"/>
        <v>29791143.665306091</v>
      </c>
      <c r="S93" s="2">
        <f t="shared" si="17"/>
        <v>496135.85714285821</v>
      </c>
      <c r="T93" s="2">
        <f t="shared" si="18"/>
        <v>3864.1428571428405</v>
      </c>
      <c r="U93" s="2">
        <f t="shared" si="19"/>
        <v>500000</v>
      </c>
      <c r="V93" s="2">
        <f t="shared" si="5"/>
        <v>910270</v>
      </c>
      <c r="W93" s="2">
        <f t="shared" si="20"/>
        <v>13237.142857142841</v>
      </c>
      <c r="X93" s="2">
        <f t="shared" si="6"/>
        <v>486762.85714285716</v>
      </c>
      <c r="Y93" s="2">
        <f t="shared" si="7"/>
        <v>28880873.665306114</v>
      </c>
      <c r="Z93" s="2" t="str">
        <f t="shared" si="8"/>
        <v>HERE</v>
      </c>
      <c r="AA93" s="2">
        <f>IF(Z93="HERE",Y93,AA92+Graph!$G$1*1000)</f>
        <v>28880873.665306114</v>
      </c>
      <c r="AB93" s="2">
        <f t="shared" si="21"/>
        <v>486762.85714285821</v>
      </c>
      <c r="AC93" s="2">
        <f t="shared" si="9"/>
        <v>910270</v>
      </c>
      <c r="AD93" s="3">
        <f t="shared" si="10"/>
        <v>28880873.665306114</v>
      </c>
      <c r="AE93" s="2">
        <f>IF(AE91&gt;=52800000,52800000,IF(AB72=Graph!G$1*1000,AE92+Graph!G$1*1000,AC93))</f>
        <v>910270</v>
      </c>
      <c r="AF93" s="3">
        <f t="shared" si="11"/>
        <v>910270</v>
      </c>
      <c r="AG93" s="3">
        <f t="shared" si="27"/>
        <v>16824582.798775483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29</v>
      </c>
      <c r="C94" s="7"/>
      <c r="D94" s="2" t="e">
        <f t="shared" si="12"/>
        <v>#N/A</v>
      </c>
      <c r="E94" s="2" t="e">
        <f t="shared" si="22"/>
        <v>#N/A</v>
      </c>
      <c r="F94" s="2">
        <v>652417.5730471611</v>
      </c>
      <c r="G94" s="2">
        <f t="shared" si="26"/>
        <v>496135.85714285716</v>
      </c>
      <c r="H94" s="2">
        <f t="shared" si="13"/>
        <v>29643122.414215557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651690.14285714237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654781.39598870277</v>
      </c>
      <c r="Q94" s="2">
        <f t="shared" si="25"/>
        <v>500000</v>
      </c>
      <c r="R94" s="2">
        <f t="shared" si="16"/>
        <v>30291143.665306091</v>
      </c>
      <c r="S94" s="2">
        <f t="shared" si="17"/>
        <v>496135.85714285821</v>
      </c>
      <c r="T94" s="2">
        <f t="shared" si="18"/>
        <v>3864.1428571428405</v>
      </c>
      <c r="U94" s="2">
        <f t="shared" si="19"/>
        <v>500000</v>
      </c>
      <c r="V94" s="2">
        <f t="shared" si="5"/>
        <v>923507.14285714284</v>
      </c>
      <c r="W94" s="2">
        <f t="shared" si="20"/>
        <v>13237.142857142841</v>
      </c>
      <c r="X94" s="2">
        <f t="shared" si="6"/>
        <v>486762.85714285716</v>
      </c>
      <c r="Y94" s="2">
        <f t="shared" si="7"/>
        <v>29367636.522448972</v>
      </c>
      <c r="Z94" s="2" t="str">
        <f t="shared" si="8"/>
        <v>HERE</v>
      </c>
      <c r="AA94" s="2">
        <f>IF(Z94="HERE",Y94,AA93+Graph!$G$1*1000)</f>
        <v>29367636.522448972</v>
      </c>
      <c r="AB94" s="2">
        <f t="shared" si="21"/>
        <v>486762.85714285821</v>
      </c>
      <c r="AC94" s="2">
        <f t="shared" si="9"/>
        <v>923507.14285714284</v>
      </c>
      <c r="AD94" s="3">
        <f t="shared" si="10"/>
        <v>29367636.522448972</v>
      </c>
      <c r="AE94" s="2">
        <f>IF(AE92&gt;=52800000,52800000,IF(AB73=Graph!G$1*1000,AE93+Graph!G$1*1000,AC94))</f>
        <v>923507.14285714284</v>
      </c>
      <c r="AF94" s="3">
        <f t="shared" si="11"/>
        <v>923507.14285714284</v>
      </c>
      <c r="AG94" s="3">
        <f t="shared" si="27"/>
        <v>17263331.227346912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30</v>
      </c>
      <c r="C95" s="7"/>
      <c r="D95" s="2" t="e">
        <f t="shared" si="12"/>
        <v>#N/A</v>
      </c>
      <c r="E95" s="2" t="e">
        <f t="shared" si="22"/>
        <v>#N/A</v>
      </c>
      <c r="F95" s="2">
        <v>658739.22688251734</v>
      </c>
      <c r="G95" s="2">
        <f t="shared" si="26"/>
        <v>496135.85714285716</v>
      </c>
      <c r="H95" s="2">
        <f t="shared" si="13"/>
        <v>30139258.271358415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655554.28571428522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661081.04616463184</v>
      </c>
      <c r="Q95" s="2">
        <f t="shared" si="25"/>
        <v>500000</v>
      </c>
      <c r="R95" s="2">
        <f t="shared" si="16"/>
        <v>30791143.665306091</v>
      </c>
      <c r="S95" s="2">
        <f t="shared" si="17"/>
        <v>496135.85714285821</v>
      </c>
      <c r="T95" s="2">
        <f t="shared" si="18"/>
        <v>3864.1428571428405</v>
      </c>
      <c r="U95" s="2">
        <f t="shared" si="19"/>
        <v>500000</v>
      </c>
      <c r="V95" s="2">
        <f t="shared" si="5"/>
        <v>936744.28571428568</v>
      </c>
      <c r="W95" s="2">
        <f t="shared" si="20"/>
        <v>13237.142857142841</v>
      </c>
      <c r="X95" s="2">
        <f t="shared" si="6"/>
        <v>486762.85714285716</v>
      </c>
      <c r="Y95" s="2">
        <f t="shared" ref="Y95:Y158" si="29">IF(COUNT($C96)=0,IF(COUNT($C95)=1,C95,SUM(Y94+X95)),C95)</f>
        <v>29854399.37959183</v>
      </c>
      <c r="Z95" s="2" t="str">
        <f t="shared" si="8"/>
        <v>HERE</v>
      </c>
      <c r="AA95" s="2">
        <f>IF(Z95="HERE",Y95,AA94+Graph!$G$1*1000)</f>
        <v>29854399.37959183</v>
      </c>
      <c r="AB95" s="2">
        <f t="shared" si="21"/>
        <v>486762.85714285821</v>
      </c>
      <c r="AC95" s="2">
        <f t="shared" ref="AC95:AC158" si="30">IF(Z96="HERE",V95,AC94)</f>
        <v>936744.28571428568</v>
      </c>
      <c r="AD95" s="3">
        <f t="shared" si="10"/>
        <v>29854399.37959183</v>
      </c>
      <c r="AE95" s="2">
        <f>IF(AE93&gt;=52800000,52800000,IF(AB74=Graph!G$1*1000,AE94+Graph!G$1*1000,AC95))</f>
        <v>936744.28571428568</v>
      </c>
      <c r="AF95" s="3">
        <f t="shared" si="11"/>
        <v>936744.28571428568</v>
      </c>
      <c r="AG95" s="3">
        <f t="shared" si="27"/>
        <v>17702079.655918341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31</v>
      </c>
      <c r="C96" s="7"/>
      <c r="D96" s="2" t="e">
        <f t="shared" si="12"/>
        <v>#N/A</v>
      </c>
      <c r="E96" s="2" t="e">
        <f t="shared" si="22"/>
        <v>#N/A</v>
      </c>
      <c r="F96" s="2">
        <v>665060.88071787357</v>
      </c>
      <c r="G96" s="2">
        <f t="shared" si="26"/>
        <v>496135.85714285716</v>
      </c>
      <c r="H96" s="2">
        <f t="shared" ref="H96:H159" si="31">IF(COUNT($C97)=0,IF(COUNT($C96)=1,C96,SUM(H95+G96)),C96)</f>
        <v>30635394.128501274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659418.42857142806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667380.69634056091</v>
      </c>
      <c r="Q96" s="2">
        <f t="shared" si="25"/>
        <v>500000</v>
      </c>
      <c r="R96" s="2">
        <f t="shared" ref="R96:R159" si="32">IF(COUNT($C97)=0,IF(COUNT($C96)=1,M96,SUM(R95+Q96)),M96)</f>
        <v>31291143.665306091</v>
      </c>
      <c r="S96" s="2">
        <f t="shared" si="17"/>
        <v>496135.85714285821</v>
      </c>
      <c r="T96" s="2">
        <f t="shared" si="18"/>
        <v>3864.1428571428405</v>
      </c>
      <c r="U96" s="2">
        <f t="shared" si="19"/>
        <v>500000</v>
      </c>
      <c r="V96" s="2">
        <f t="shared" si="5"/>
        <v>949981.42857142864</v>
      </c>
      <c r="W96" s="2">
        <f t="shared" si="20"/>
        <v>13237.142857142957</v>
      </c>
      <c r="X96" s="2">
        <f t="shared" si="6"/>
        <v>486762.85714285704</v>
      </c>
      <c r="Y96" s="2">
        <f t="shared" si="29"/>
        <v>30341162.236734688</v>
      </c>
      <c r="Z96" s="2" t="str">
        <f t="shared" si="8"/>
        <v>HERE</v>
      </c>
      <c r="AA96" s="2">
        <f>IF(Z96="HERE",Y96,AA95+Graph!$G$1*1000)</f>
        <v>30341162.236734688</v>
      </c>
      <c r="AB96" s="2">
        <f t="shared" si="21"/>
        <v>486762.85714285821</v>
      </c>
      <c r="AC96" s="2">
        <f t="shared" si="30"/>
        <v>949981.42857142864</v>
      </c>
      <c r="AD96" s="3">
        <f t="shared" si="10"/>
        <v>30341162.236734688</v>
      </c>
      <c r="AE96" s="2">
        <f>IF(AE94&gt;=52800000,52800000,IF(AB75=Graph!G$1*1000,AE95+Graph!G$1*1000,AC96))</f>
        <v>949981.42857142864</v>
      </c>
      <c r="AF96" s="3">
        <f t="shared" si="11"/>
        <v>949981.42857142864</v>
      </c>
      <c r="AG96" s="3">
        <f t="shared" si="27"/>
        <v>18140828.08448977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32</v>
      </c>
      <c r="C97" s="7"/>
      <c r="D97" s="2" t="e">
        <f t="shared" si="12"/>
        <v>#N/A</v>
      </c>
      <c r="E97" s="2" t="e">
        <f t="shared" si="22"/>
        <v>#N/A</v>
      </c>
      <c r="F97" s="2">
        <v>671382.5345531702</v>
      </c>
      <c r="G97" s="2">
        <f t="shared" si="26"/>
        <v>496135.85714285716</v>
      </c>
      <c r="H97" s="2">
        <f t="shared" si="31"/>
        <v>31131529.985644132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663282.5714285709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673680.34651648998</v>
      </c>
      <c r="Q97" s="2">
        <f t="shared" si="25"/>
        <v>500000</v>
      </c>
      <c r="R97" s="2">
        <f t="shared" si="32"/>
        <v>31791143.665306091</v>
      </c>
      <c r="S97" s="2">
        <f t="shared" si="17"/>
        <v>496135.85714285821</v>
      </c>
      <c r="T97" s="2">
        <f t="shared" si="18"/>
        <v>3864.1428571428405</v>
      </c>
      <c r="U97" s="2">
        <f t="shared" si="19"/>
        <v>500000</v>
      </c>
      <c r="V97" s="2">
        <f t="shared" si="5"/>
        <v>963218.57142857136</v>
      </c>
      <c r="W97" s="2">
        <f t="shared" si="20"/>
        <v>13237.142857142724</v>
      </c>
      <c r="X97" s="2">
        <f t="shared" si="6"/>
        <v>486762.85714285728</v>
      </c>
      <c r="Y97" s="2">
        <f t="shared" si="29"/>
        <v>30827925.093877546</v>
      </c>
      <c r="Z97" s="2" t="str">
        <f t="shared" si="8"/>
        <v>HERE</v>
      </c>
      <c r="AA97" s="2">
        <f>IF(Z97="HERE",Y97,AA96+Graph!$G$1*1000)</f>
        <v>30827925.093877546</v>
      </c>
      <c r="AB97" s="2">
        <f t="shared" si="21"/>
        <v>486762.85714285821</v>
      </c>
      <c r="AC97" s="2">
        <f t="shared" si="30"/>
        <v>963218.57142857136</v>
      </c>
      <c r="AD97" s="3">
        <f t="shared" si="10"/>
        <v>30827925.093877546</v>
      </c>
      <c r="AE97" s="2">
        <f>IF(AE95&gt;=52800000,52800000,IF(AB76=Graph!G$1*1000,AE96+Graph!G$1*1000,AC97))</f>
        <v>963218.57142857136</v>
      </c>
      <c r="AF97" s="3">
        <f t="shared" si="11"/>
        <v>963218.57142857136</v>
      </c>
      <c r="AG97" s="3">
        <f t="shared" si="27"/>
        <v>18579576.513061203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33</v>
      </c>
      <c r="C98" s="7"/>
      <c r="D98" s="2" t="e">
        <f t="shared" si="12"/>
        <v>#N/A</v>
      </c>
      <c r="E98" s="2" t="e">
        <f t="shared" si="22"/>
        <v>#N/A</v>
      </c>
      <c r="F98" s="2">
        <v>677704.18838852644</v>
      </c>
      <c r="G98" s="2">
        <f t="shared" si="26"/>
        <v>496135.85714285716</v>
      </c>
      <c r="H98" s="2">
        <f t="shared" si="31"/>
        <v>31627665.84278699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667146.71428571374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679979.99669241905</v>
      </c>
      <c r="Q98" s="2">
        <f t="shared" si="25"/>
        <v>500000</v>
      </c>
      <c r="R98" s="2">
        <f t="shared" si="32"/>
        <v>32291143.665306091</v>
      </c>
      <c r="S98" s="2">
        <f t="shared" si="17"/>
        <v>496135.85714285821</v>
      </c>
      <c r="T98" s="2">
        <f t="shared" si="18"/>
        <v>3864.1428571428405</v>
      </c>
      <c r="U98" s="2">
        <f t="shared" si="19"/>
        <v>500000</v>
      </c>
      <c r="V98" s="2">
        <f t="shared" si="5"/>
        <v>976455.71428571432</v>
      </c>
      <c r="W98" s="2">
        <f t="shared" si="20"/>
        <v>13237.142857142957</v>
      </c>
      <c r="X98" s="2">
        <f t="shared" si="6"/>
        <v>486762.85714285704</v>
      </c>
      <c r="Y98" s="2">
        <f t="shared" si="29"/>
        <v>31314687.951020405</v>
      </c>
      <c r="Z98" s="2" t="str">
        <f t="shared" si="8"/>
        <v>HERE</v>
      </c>
      <c r="AA98" s="2">
        <f>IF(Z98="HERE",Y98,AA97+Graph!$G$1*1000)</f>
        <v>31314687.951020405</v>
      </c>
      <c r="AB98" s="2">
        <f t="shared" si="21"/>
        <v>486762.85714285821</v>
      </c>
      <c r="AC98" s="2">
        <f t="shared" si="30"/>
        <v>976455.71428571432</v>
      </c>
      <c r="AD98" s="3">
        <f t="shared" si="10"/>
        <v>31314687.951020405</v>
      </c>
      <c r="AE98" s="2">
        <f>IF(AE96&gt;=52800000,52800000,IF(AB77=Graph!G$1*1000,AE97+Graph!G$1*1000,AC98))</f>
        <v>976455.71428571432</v>
      </c>
      <c r="AF98" s="3">
        <f t="shared" si="11"/>
        <v>976455.71428571432</v>
      </c>
      <c r="AG98" s="3">
        <f t="shared" si="27"/>
        <v>19018324.941632632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34</v>
      </c>
      <c r="C99" s="7"/>
      <c r="D99" s="2" t="e">
        <f t="shared" si="12"/>
        <v>#N/A</v>
      </c>
      <c r="E99" s="2" t="e">
        <f t="shared" si="22"/>
        <v>#N/A</v>
      </c>
      <c r="F99" s="2">
        <v>684025.84222382307</v>
      </c>
      <c r="G99" s="2">
        <f t="shared" si="26"/>
        <v>496135.85714285716</v>
      </c>
      <c r="H99" s="2">
        <f t="shared" si="31"/>
        <v>32123801.699929848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671010.85714285658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686279.64686834812</v>
      </c>
      <c r="Q99" s="2">
        <f t="shared" si="25"/>
        <v>500000</v>
      </c>
      <c r="R99" s="2">
        <f t="shared" si="32"/>
        <v>32791143.665306091</v>
      </c>
      <c r="S99" s="2">
        <f t="shared" si="17"/>
        <v>496135.85714285821</v>
      </c>
      <c r="T99" s="2">
        <f t="shared" si="18"/>
        <v>3864.1428571428405</v>
      </c>
      <c r="U99" s="2">
        <f t="shared" si="19"/>
        <v>500000</v>
      </c>
      <c r="V99" s="2">
        <f t="shared" si="5"/>
        <v>989692.85714285716</v>
      </c>
      <c r="W99" s="2">
        <f t="shared" si="20"/>
        <v>13237.142857142841</v>
      </c>
      <c r="X99" s="2">
        <f t="shared" si="6"/>
        <v>486762.85714285716</v>
      </c>
      <c r="Y99" s="2">
        <f t="shared" si="29"/>
        <v>31801450.808163263</v>
      </c>
      <c r="Z99" s="2" t="str">
        <f t="shared" si="8"/>
        <v>HERE</v>
      </c>
      <c r="AA99" s="2">
        <f>IF(Z99="HERE",Y99,AA98+Graph!$G$1*1000)</f>
        <v>31801450.808163263</v>
      </c>
      <c r="AB99" s="2">
        <f t="shared" si="21"/>
        <v>486762.85714285821</v>
      </c>
      <c r="AC99" s="2">
        <f t="shared" si="30"/>
        <v>989692.85714285716</v>
      </c>
      <c r="AD99" s="3">
        <f t="shared" si="10"/>
        <v>31801450.808163263</v>
      </c>
      <c r="AE99" s="2">
        <f>IF(AE97&gt;=52800000,52800000,IF(AB78=Graph!G$1*1000,AE98+Graph!G$1*1000,AC99))</f>
        <v>989692.85714285716</v>
      </c>
      <c r="AF99" s="3">
        <f t="shared" si="11"/>
        <v>989692.85714285716</v>
      </c>
      <c r="AG99" s="3">
        <f t="shared" si="27"/>
        <v>19457073.370204058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35</v>
      </c>
      <c r="C100" s="14"/>
      <c r="D100" s="13" t="e">
        <f t="shared" si="12"/>
        <v>#N/A</v>
      </c>
      <c r="E100" s="13" t="e">
        <f t="shared" si="22"/>
        <v>#N/A</v>
      </c>
      <c r="F100" s="13">
        <v>690347.49605917931</v>
      </c>
      <c r="G100" s="13">
        <f t="shared" si="26"/>
        <v>496135.85714285716</v>
      </c>
      <c r="H100" s="13">
        <f t="shared" si="31"/>
        <v>32619937.557072707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674874.99999999942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692579.29704427719</v>
      </c>
      <c r="Q100" s="2">
        <f t="shared" si="25"/>
        <v>500000</v>
      </c>
      <c r="R100" s="13">
        <f t="shared" si="32"/>
        <v>33291143.665306091</v>
      </c>
      <c r="S100" s="13">
        <f t="shared" si="17"/>
        <v>496135.85714285821</v>
      </c>
      <c r="T100" s="13">
        <f t="shared" si="18"/>
        <v>3864.1428571428405</v>
      </c>
      <c r="U100" s="13">
        <f t="shared" si="19"/>
        <v>500000</v>
      </c>
      <c r="V100" s="13">
        <f t="shared" si="5"/>
        <v>1002930</v>
      </c>
      <c r="W100" s="13">
        <f t="shared" si="20"/>
        <v>13237.142857142841</v>
      </c>
      <c r="X100" s="13">
        <f t="shared" si="6"/>
        <v>486762.85714285716</v>
      </c>
      <c r="Y100" s="2">
        <f t="shared" si="29"/>
        <v>32288213.665306121</v>
      </c>
      <c r="Z100" s="2" t="str">
        <f t="shared" si="8"/>
        <v>HERE</v>
      </c>
      <c r="AA100" s="2">
        <f>IF(Z100="HERE",Y100,AA99+Graph!$G$1*1000)</f>
        <v>32288213.665306121</v>
      </c>
      <c r="AB100" s="2">
        <f t="shared" si="21"/>
        <v>486762.85714285821</v>
      </c>
      <c r="AC100" s="2">
        <f t="shared" si="30"/>
        <v>1002930</v>
      </c>
      <c r="AD100" s="3">
        <f t="shared" si="10"/>
        <v>32288213.665306121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7"/>
        <v>19895821.79877549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36</v>
      </c>
      <c r="C101" s="7"/>
      <c r="D101" s="2" t="e">
        <f t="shared" si="12"/>
        <v>#N/A</v>
      </c>
      <c r="E101" s="2" t="e">
        <f t="shared" si="22"/>
        <v>#N/A</v>
      </c>
      <c r="F101" s="2">
        <v>696669.14989447594</v>
      </c>
      <c r="G101" s="2">
        <f t="shared" si="26"/>
        <v>496135.85714285716</v>
      </c>
      <c r="H101" s="2">
        <f t="shared" si="31"/>
        <v>33116073.414215565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678739.14285714226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698878.94722026587</v>
      </c>
      <c r="Q101" s="2">
        <f t="shared" si="25"/>
        <v>500000</v>
      </c>
      <c r="R101" s="2">
        <f t="shared" si="32"/>
        <v>33791143.665306091</v>
      </c>
      <c r="S101" s="2">
        <f t="shared" si="17"/>
        <v>496135.85714285821</v>
      </c>
      <c r="T101" s="2">
        <f t="shared" si="18"/>
        <v>3864.1428571428405</v>
      </c>
      <c r="U101" s="2">
        <f t="shared" si="19"/>
        <v>500000</v>
      </c>
      <c r="V101" s="2">
        <f t="shared" ref="V101:V355" si="33">H17</f>
        <v>1056367.7142857143</v>
      </c>
      <c r="W101" s="2">
        <f t="shared" si="20"/>
        <v>53437.714285714319</v>
      </c>
      <c r="X101" s="2">
        <f t="shared" si="6"/>
        <v>446562.28571428568</v>
      </c>
      <c r="Y101" s="2">
        <f t="shared" si="29"/>
        <v>32734775.951020408</v>
      </c>
      <c r="Z101" s="2" t="str">
        <f t="shared" si="8"/>
        <v>HERE</v>
      </c>
      <c r="AA101" s="2">
        <f>IF(Z101="HERE",Y101,AA100+Graph!$G$1*1000)</f>
        <v>32734775.951020408</v>
      </c>
      <c r="AB101" s="2">
        <f t="shared" si="21"/>
        <v>446562.28571428731</v>
      </c>
      <c r="AC101" s="2">
        <f t="shared" si="30"/>
        <v>1056367.7142857143</v>
      </c>
      <c r="AD101" s="3">
        <f t="shared" si="10"/>
        <v>32734775.951020408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20334570.227346919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37</v>
      </c>
      <c r="C102" s="7"/>
      <c r="D102" s="2" t="e">
        <f t="shared" si="12"/>
        <v>#N/A</v>
      </c>
      <c r="E102" s="2" t="e">
        <f t="shared" si="22"/>
        <v>#N/A</v>
      </c>
      <c r="F102" s="2">
        <v>702990.80372983217</v>
      </c>
      <c r="G102" s="2">
        <f t="shared" si="26"/>
        <v>496135.85714285716</v>
      </c>
      <c r="H102" s="2">
        <f t="shared" si="31"/>
        <v>33612209.271358423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682603.2857142851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705178.59739619493</v>
      </c>
      <c r="Q102" s="2">
        <f t="shared" ref="Q102:Q165" si="34">IF(P102&gt;500000,500000,P102)</f>
        <v>500000</v>
      </c>
      <c r="R102" s="2">
        <f t="shared" si="32"/>
        <v>34291143.665306091</v>
      </c>
      <c r="S102" s="2">
        <f t="shared" si="17"/>
        <v>496135.85714285821</v>
      </c>
      <c r="T102" s="2">
        <f t="shared" si="18"/>
        <v>3864.1428571428405</v>
      </c>
      <c r="U102" s="2">
        <f t="shared" si="19"/>
        <v>500000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446562.28571428568</v>
      </c>
      <c r="Y102" s="2">
        <f t="shared" si="29"/>
        <v>33181338.236734696</v>
      </c>
      <c r="Z102" s="2" t="str">
        <f t="shared" si="8"/>
        <v>HERE</v>
      </c>
      <c r="AA102" s="2">
        <f>IF(Z102="HERE",Y102,AA101+Graph!$G$1*1000)</f>
        <v>33181338.236734696</v>
      </c>
      <c r="AB102" s="2">
        <f t="shared" si="21"/>
        <v>446562.28571428731</v>
      </c>
      <c r="AC102" s="2">
        <f t="shared" si="30"/>
        <v>1109805.4285714286</v>
      </c>
      <c r="AD102" s="3">
        <f t="shared" si="10"/>
        <v>33181338.236734696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20773318.655918349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38</v>
      </c>
      <c r="C103" s="7"/>
      <c r="D103" s="2" t="e">
        <f t="shared" si="12"/>
        <v>#N/A</v>
      </c>
      <c r="E103" s="2" t="e">
        <f t="shared" si="22"/>
        <v>#N/A</v>
      </c>
      <c r="F103" s="2">
        <v>709312.4575651288</v>
      </c>
      <c r="G103" s="2">
        <f t="shared" si="26"/>
        <v>496135.85714285716</v>
      </c>
      <c r="H103" s="2">
        <f t="shared" si="31"/>
        <v>34108345.128501281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686467.42857142794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711478.247572124</v>
      </c>
      <c r="Q103" s="2">
        <f t="shared" si="34"/>
        <v>500000</v>
      </c>
      <c r="R103" s="2">
        <f t="shared" si="32"/>
        <v>34791143.665306091</v>
      </c>
      <c r="S103" s="2">
        <f t="shared" si="17"/>
        <v>496135.85714285821</v>
      </c>
      <c r="T103" s="2">
        <f t="shared" si="18"/>
        <v>3864.1428571428405</v>
      </c>
      <c r="U103" s="2">
        <f t="shared" si="19"/>
        <v>500000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446562.28571428591</v>
      </c>
      <c r="Y103" s="2">
        <f t="shared" si="29"/>
        <v>33627900.522448979</v>
      </c>
      <c r="Z103" s="2" t="str">
        <f t="shared" si="8"/>
        <v>HERE</v>
      </c>
      <c r="AA103" s="2">
        <f>IF(Z103="HERE",Y103,AA102+Graph!$G$1*1000)</f>
        <v>33627900.522448979</v>
      </c>
      <c r="AB103" s="2">
        <f t="shared" si="21"/>
        <v>446562.28571428359</v>
      </c>
      <c r="AC103" s="2">
        <f t="shared" si="30"/>
        <v>1163243.1428571427</v>
      </c>
      <c r="AD103" s="3">
        <f t="shared" si="10"/>
        <v>33627900.522448979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21212067.084489778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39</v>
      </c>
      <c r="C104" s="7"/>
      <c r="D104" s="2" t="e">
        <f t="shared" si="12"/>
        <v>#N/A</v>
      </c>
      <c r="E104" s="2" t="e">
        <f t="shared" si="22"/>
        <v>#N/A</v>
      </c>
      <c r="F104" s="2">
        <v>715634.11140048504</v>
      </c>
      <c r="G104" s="2">
        <f t="shared" si="26"/>
        <v>496135.85714285716</v>
      </c>
      <c r="H104" s="2">
        <f t="shared" si="31"/>
        <v>34604480.985644139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690331.57142857078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717777.89774805307</v>
      </c>
      <c r="Q104" s="2">
        <f t="shared" si="34"/>
        <v>500000</v>
      </c>
      <c r="R104" s="2">
        <f t="shared" si="32"/>
        <v>35291143.665306091</v>
      </c>
      <c r="S104" s="2">
        <f t="shared" si="17"/>
        <v>496135.85714285821</v>
      </c>
      <c r="T104" s="2">
        <f t="shared" si="18"/>
        <v>3864.1428571428405</v>
      </c>
      <c r="U104" s="2">
        <f t="shared" si="19"/>
        <v>500000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446562.28571428568</v>
      </c>
      <c r="Y104" s="2">
        <f t="shared" si="29"/>
        <v>34074462.808163263</v>
      </c>
      <c r="Z104" s="2" t="str">
        <f t="shared" si="8"/>
        <v>HERE</v>
      </c>
      <c r="AA104" s="2">
        <f>IF(Z104="HERE",Y104,AA103+Graph!$G$1*1000)</f>
        <v>34074462.808163263</v>
      </c>
      <c r="AB104" s="2">
        <f t="shared" si="21"/>
        <v>446562.28571428359</v>
      </c>
      <c r="AC104" s="2">
        <f t="shared" si="30"/>
        <v>1216680.857142857</v>
      </c>
      <c r="AD104" s="3">
        <f t="shared" si="10"/>
        <v>34074462.808163263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21650815.513061207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40</v>
      </c>
      <c r="C105" s="7"/>
      <c r="D105" s="2" t="e">
        <f t="shared" si="12"/>
        <v>#N/A</v>
      </c>
      <c r="E105" s="2" t="e">
        <f t="shared" si="22"/>
        <v>#N/A</v>
      </c>
      <c r="F105" s="2">
        <v>721955.76523578167</v>
      </c>
      <c r="G105" s="2">
        <f t="shared" si="26"/>
        <v>496135.85714285716</v>
      </c>
      <c r="H105" s="2">
        <f t="shared" si="31"/>
        <v>35100616.842786998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694195.71428571362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724077.54792398214</v>
      </c>
      <c r="Q105" s="2">
        <f t="shared" si="34"/>
        <v>500000</v>
      </c>
      <c r="R105" s="2">
        <f t="shared" si="32"/>
        <v>35791143.665306091</v>
      </c>
      <c r="S105" s="2">
        <f t="shared" si="17"/>
        <v>496135.85714285821</v>
      </c>
      <c r="T105" s="2">
        <f t="shared" si="18"/>
        <v>3864.1428571428405</v>
      </c>
      <c r="U105" s="2">
        <f t="shared" si="19"/>
        <v>500000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446562.28571428568</v>
      </c>
      <c r="Y105" s="2">
        <f t="shared" si="29"/>
        <v>34521025.093877546</v>
      </c>
      <c r="Z105" s="2" t="str">
        <f t="shared" si="8"/>
        <v>HERE</v>
      </c>
      <c r="AA105" s="2">
        <f>IF(Z105="HERE",Y105,AA104+Graph!$G$1*1000)</f>
        <v>34521025.093877546</v>
      </c>
      <c r="AB105" s="2">
        <f t="shared" si="21"/>
        <v>446562.28571428359</v>
      </c>
      <c r="AC105" s="2">
        <f t="shared" si="30"/>
        <v>1270118.5714285714</v>
      </c>
      <c r="AD105" s="3">
        <f t="shared" si="10"/>
        <v>34521025.093877546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22089563.94163264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41</v>
      </c>
      <c r="C106" s="7"/>
      <c r="D106" s="2" t="e">
        <f t="shared" si="12"/>
        <v>#N/A</v>
      </c>
      <c r="E106" s="2" t="e">
        <f t="shared" si="22"/>
        <v>#N/A</v>
      </c>
      <c r="F106" s="2">
        <v>728277.41907113791</v>
      </c>
      <c r="G106" s="2">
        <f t="shared" si="26"/>
        <v>496135.85714285716</v>
      </c>
      <c r="H106" s="2">
        <f t="shared" si="31"/>
        <v>35596752.699929856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698059.85714285646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730377.19809991121</v>
      </c>
      <c r="Q106" s="2">
        <f t="shared" si="34"/>
        <v>500000</v>
      </c>
      <c r="R106" s="2">
        <f t="shared" si="32"/>
        <v>36291143.665306091</v>
      </c>
      <c r="S106" s="2">
        <f t="shared" si="17"/>
        <v>496135.85714285821</v>
      </c>
      <c r="T106" s="2">
        <f t="shared" si="18"/>
        <v>3864.1428571428405</v>
      </c>
      <c r="U106" s="2">
        <f t="shared" si="19"/>
        <v>500000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446562.28571428568</v>
      </c>
      <c r="Y106" s="2">
        <f t="shared" si="29"/>
        <v>34967587.37959183</v>
      </c>
      <c r="Z106" s="2" t="str">
        <f t="shared" si="8"/>
        <v>HERE</v>
      </c>
      <c r="AA106" s="2">
        <f>IF(Z106="HERE",Y106,AA105+Graph!$G$1*1000)</f>
        <v>34967587.37959183</v>
      </c>
      <c r="AB106" s="2">
        <f t="shared" si="21"/>
        <v>446562.28571428359</v>
      </c>
      <c r="AC106" s="2">
        <f t="shared" si="30"/>
        <v>1323556.2857142857</v>
      </c>
      <c r="AD106" s="3">
        <f t="shared" si="10"/>
        <v>34967587.37959183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22528312.370204065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42</v>
      </c>
      <c r="C107" s="7"/>
      <c r="D107" s="2" t="e">
        <f t="shared" si="12"/>
        <v>#N/A</v>
      </c>
      <c r="E107" s="2" t="e">
        <f t="shared" si="22"/>
        <v>#N/A</v>
      </c>
      <c r="F107" s="2">
        <v>734599.07290643454</v>
      </c>
      <c r="G107" s="2">
        <f t="shared" si="26"/>
        <v>496135.85714285716</v>
      </c>
      <c r="H107" s="2">
        <f t="shared" si="31"/>
        <v>36092888.557072714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701923.9999999993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736676.84827584028</v>
      </c>
      <c r="Q107" s="2">
        <f t="shared" si="34"/>
        <v>500000</v>
      </c>
      <c r="R107" s="2">
        <f t="shared" si="32"/>
        <v>36791143.665306091</v>
      </c>
      <c r="S107" s="2">
        <f t="shared" si="17"/>
        <v>496135.85714285821</v>
      </c>
      <c r="T107" s="2">
        <f t="shared" si="18"/>
        <v>3864.1428571428405</v>
      </c>
      <c r="U107" s="2">
        <f t="shared" si="19"/>
        <v>500000</v>
      </c>
      <c r="V107" s="2">
        <f t="shared" si="33"/>
        <v>1376994</v>
      </c>
      <c r="W107" s="2">
        <f t="shared" si="20"/>
        <v>53437.714285714319</v>
      </c>
      <c r="X107" s="2">
        <f t="shared" si="6"/>
        <v>446562.28571428568</v>
      </c>
      <c r="Y107" s="2">
        <f t="shared" si="29"/>
        <v>35414149.665306114</v>
      </c>
      <c r="Z107" s="2" t="str">
        <f t="shared" si="8"/>
        <v>HERE</v>
      </c>
      <c r="AA107" s="2">
        <f>IF(Z107="HERE",Y107,AA106+Graph!$G$1*1000)</f>
        <v>35414149.665306114</v>
      </c>
      <c r="AB107" s="2">
        <f t="shared" si="21"/>
        <v>446562.28571428359</v>
      </c>
      <c r="AC107" s="2">
        <f t="shared" si="30"/>
        <v>1376994</v>
      </c>
      <c r="AD107" s="3">
        <f t="shared" si="10"/>
        <v>35414149.665306114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22967060.798775498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43</v>
      </c>
      <c r="C108" s="7"/>
      <c r="D108" s="2" t="e">
        <f t="shared" si="12"/>
        <v>#N/A</v>
      </c>
      <c r="E108" s="2" t="e">
        <f t="shared" si="22"/>
        <v>#N/A</v>
      </c>
      <c r="F108" s="2">
        <v>740920.72674179077</v>
      </c>
      <c r="G108" s="2">
        <f t="shared" si="26"/>
        <v>496135.85714285716</v>
      </c>
      <c r="H108" s="2">
        <f t="shared" si="31"/>
        <v>36589024.414215572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705788.14285714214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742976.49845176935</v>
      </c>
      <c r="Q108" s="2">
        <f t="shared" si="34"/>
        <v>500000</v>
      </c>
      <c r="R108" s="2">
        <f t="shared" si="32"/>
        <v>37291143.665306091</v>
      </c>
      <c r="S108" s="2">
        <f t="shared" si="17"/>
        <v>496135.85714285821</v>
      </c>
      <c r="T108" s="2">
        <f t="shared" si="18"/>
        <v>3864.1428571428405</v>
      </c>
      <c r="U108" s="2">
        <f t="shared" si="19"/>
        <v>500000</v>
      </c>
      <c r="V108" s="2">
        <f t="shared" si="33"/>
        <v>1508825.75</v>
      </c>
      <c r="W108" s="2">
        <f t="shared" si="20"/>
        <v>131831.75</v>
      </c>
      <c r="X108" s="2">
        <f t="shared" si="6"/>
        <v>368168.25</v>
      </c>
      <c r="Y108" s="2">
        <f t="shared" si="29"/>
        <v>35782317.915306114</v>
      </c>
      <c r="Z108" s="2" t="str">
        <f t="shared" si="8"/>
        <v>HERE</v>
      </c>
      <c r="AA108" s="2">
        <f>IF(Z108="HERE",Y108,AA107+Graph!$G$1*1000)</f>
        <v>35782317.915306114</v>
      </c>
      <c r="AB108" s="2">
        <f t="shared" si="21"/>
        <v>368168.25</v>
      </c>
      <c r="AC108" s="2">
        <f t="shared" si="30"/>
        <v>1508825.75</v>
      </c>
      <c r="AD108" s="3">
        <f t="shared" si="10"/>
        <v>35782317.915306114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23405809.227346927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44</v>
      </c>
      <c r="C109" s="7"/>
      <c r="D109" s="2" t="e">
        <f t="shared" si="12"/>
        <v>#N/A</v>
      </c>
      <c r="E109" s="2" t="e">
        <f t="shared" si="22"/>
        <v>#N/A</v>
      </c>
      <c r="F109" s="2">
        <v>747242.3805770874</v>
      </c>
      <c r="G109" s="2">
        <f t="shared" si="26"/>
        <v>496135.85714285716</v>
      </c>
      <c r="H109" s="2">
        <f t="shared" si="31"/>
        <v>37085160.27135843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709652.28571428498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749276.14862769842</v>
      </c>
      <c r="Q109" s="2">
        <f t="shared" si="34"/>
        <v>500000</v>
      </c>
      <c r="R109" s="2">
        <f t="shared" si="32"/>
        <v>37791143.665306091</v>
      </c>
      <c r="S109" s="2">
        <f t="shared" si="17"/>
        <v>496135.85714285821</v>
      </c>
      <c r="T109" s="2">
        <f t="shared" si="18"/>
        <v>3864.1428571428405</v>
      </c>
      <c r="U109" s="2">
        <f t="shared" si="19"/>
        <v>500000</v>
      </c>
      <c r="V109" s="2">
        <f t="shared" si="33"/>
        <v>1640657.5</v>
      </c>
      <c r="W109" s="2">
        <f t="shared" si="20"/>
        <v>131831.75</v>
      </c>
      <c r="X109" s="2">
        <f t="shared" si="6"/>
        <v>368168.25</v>
      </c>
      <c r="Y109" s="2">
        <f t="shared" si="29"/>
        <v>36150486.165306114</v>
      </c>
      <c r="Z109" s="2" t="str">
        <f t="shared" si="8"/>
        <v>HERE</v>
      </c>
      <c r="AA109" s="2">
        <f>IF(Z109="HERE",Y109,AA108+Graph!$G$1*1000)</f>
        <v>36150486.165306114</v>
      </c>
      <c r="AB109" s="2">
        <f t="shared" si="21"/>
        <v>368168.25</v>
      </c>
      <c r="AC109" s="2">
        <f t="shared" si="30"/>
        <v>1640657.5</v>
      </c>
      <c r="AD109" s="3">
        <f t="shared" si="10"/>
        <v>36150486.165306114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23844557.655918352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45</v>
      </c>
      <c r="C110" s="7"/>
      <c r="D110" s="2" t="e">
        <f t="shared" si="12"/>
        <v>#N/A</v>
      </c>
      <c r="E110" s="2" t="e">
        <f t="shared" si="22"/>
        <v>#N/A</v>
      </c>
      <c r="F110" s="2">
        <v>753564.03441244364</v>
      </c>
      <c r="G110" s="2">
        <f t="shared" si="26"/>
        <v>496135.85714285716</v>
      </c>
      <c r="H110" s="2">
        <f t="shared" si="31"/>
        <v>37581296.128501289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713516.42857142782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755575.79880362749</v>
      </c>
      <c r="Q110" s="2">
        <f t="shared" si="34"/>
        <v>500000</v>
      </c>
      <c r="R110" s="2">
        <f t="shared" si="32"/>
        <v>38291143.665306091</v>
      </c>
      <c r="S110" s="2">
        <f t="shared" si="17"/>
        <v>496135.85714285821</v>
      </c>
      <c r="T110" s="2">
        <f t="shared" si="18"/>
        <v>3864.1428571428405</v>
      </c>
      <c r="U110" s="2">
        <f t="shared" si="19"/>
        <v>500000</v>
      </c>
      <c r="V110" s="2">
        <f t="shared" si="33"/>
        <v>1772489.25</v>
      </c>
      <c r="W110" s="2">
        <f t="shared" si="20"/>
        <v>131831.75</v>
      </c>
      <c r="X110" s="2">
        <f t="shared" si="6"/>
        <v>368168.25</v>
      </c>
      <c r="Y110" s="2">
        <f t="shared" si="29"/>
        <v>36518654.415306114</v>
      </c>
      <c r="Z110" s="2" t="str">
        <f t="shared" si="8"/>
        <v>HERE</v>
      </c>
      <c r="AA110" s="2">
        <f>IF(Z110="HERE",Y110,AA109+Graph!$G$1*1000)</f>
        <v>36518654.415306114</v>
      </c>
      <c r="AB110" s="2">
        <f t="shared" si="21"/>
        <v>368168.25</v>
      </c>
      <c r="AC110" s="2">
        <f t="shared" si="30"/>
        <v>1772489.25</v>
      </c>
      <c r="AD110" s="3">
        <f t="shared" si="10"/>
        <v>36518654.415306114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24283306.084489785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46</v>
      </c>
      <c r="C111" s="7"/>
      <c r="D111" s="2" t="e">
        <f t="shared" si="12"/>
        <v>#N/A</v>
      </c>
      <c r="E111" s="2" t="e">
        <f t="shared" si="22"/>
        <v>#N/A</v>
      </c>
      <c r="F111" s="2">
        <v>759885.68824774027</v>
      </c>
      <c r="G111" s="2">
        <f t="shared" si="26"/>
        <v>496135.85714285716</v>
      </c>
      <c r="H111" s="2">
        <f t="shared" si="31"/>
        <v>38077431.985644147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717380.57142857066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761875.44897955656</v>
      </c>
      <c r="Q111" s="2">
        <f t="shared" si="34"/>
        <v>500000</v>
      </c>
      <c r="R111" s="2">
        <f t="shared" si="32"/>
        <v>38791143.665306091</v>
      </c>
      <c r="S111" s="2">
        <f t="shared" si="17"/>
        <v>496135.85714285821</v>
      </c>
      <c r="T111" s="2">
        <f t="shared" si="18"/>
        <v>3864.1428571428405</v>
      </c>
      <c r="U111" s="2">
        <f t="shared" si="19"/>
        <v>500000</v>
      </c>
      <c r="V111" s="2">
        <f t="shared" si="33"/>
        <v>1904321</v>
      </c>
      <c r="W111" s="2">
        <f t="shared" si="20"/>
        <v>131831.75</v>
      </c>
      <c r="X111" s="2">
        <f t="shared" si="6"/>
        <v>368168.25</v>
      </c>
      <c r="Y111" s="2">
        <f t="shared" si="29"/>
        <v>36886822.665306114</v>
      </c>
      <c r="Z111" s="2" t="str">
        <f t="shared" si="8"/>
        <v>HERE</v>
      </c>
      <c r="AA111" s="2">
        <f>IF(Z111="HERE",Y111,AA110+Graph!$G$1*1000)</f>
        <v>36886822.665306114</v>
      </c>
      <c r="AB111" s="2">
        <f t="shared" si="21"/>
        <v>368168.25</v>
      </c>
      <c r="AC111" s="2">
        <f t="shared" si="30"/>
        <v>1904321</v>
      </c>
      <c r="AD111" s="3">
        <f t="shared" si="10"/>
        <v>36886822.665306114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24722054.513061214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47</v>
      </c>
      <c r="C112" s="7"/>
      <c r="D112" s="2" t="e">
        <f t="shared" si="12"/>
        <v>#N/A</v>
      </c>
      <c r="E112" s="2" t="e">
        <f t="shared" si="22"/>
        <v>#N/A</v>
      </c>
      <c r="F112" s="2">
        <v>766207.3420830965</v>
      </c>
      <c r="G112" s="2">
        <f t="shared" si="26"/>
        <v>496135.85714285716</v>
      </c>
      <c r="H112" s="2">
        <f t="shared" si="31"/>
        <v>38573567.842787005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721244.7142857135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768175.09915548563</v>
      </c>
      <c r="Q112" s="2">
        <f t="shared" si="34"/>
        <v>500000</v>
      </c>
      <c r="R112" s="2">
        <f t="shared" si="32"/>
        <v>39291143.665306091</v>
      </c>
      <c r="S112" s="2">
        <f t="shared" si="17"/>
        <v>496135.85714285821</v>
      </c>
      <c r="T112" s="2">
        <f t="shared" si="18"/>
        <v>3864.1428571428405</v>
      </c>
      <c r="U112" s="2">
        <f t="shared" si="19"/>
        <v>500000</v>
      </c>
      <c r="V112" s="2">
        <f t="shared" si="33"/>
        <v>2036152.75</v>
      </c>
      <c r="W112" s="2">
        <f t="shared" si="20"/>
        <v>131831.75</v>
      </c>
      <c r="X112" s="2">
        <f t="shared" si="6"/>
        <v>368168.25</v>
      </c>
      <c r="Y112" s="2">
        <f t="shared" si="29"/>
        <v>37254990.915306114</v>
      </c>
      <c r="Z112" s="2" t="str">
        <f t="shared" si="8"/>
        <v>HERE</v>
      </c>
      <c r="AA112" s="2">
        <f>IF(Z112="HERE",Y112,AA111+Graph!$G$1*1000)</f>
        <v>37254990.915306114</v>
      </c>
      <c r="AB112" s="2">
        <f t="shared" si="21"/>
        <v>368168.25</v>
      </c>
      <c r="AC112" s="2">
        <f t="shared" si="30"/>
        <v>2036152.75</v>
      </c>
      <c r="AD112" s="3">
        <f t="shared" si="10"/>
        <v>37254990.915306114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25160802.941632647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48</v>
      </c>
      <c r="C113" s="7"/>
      <c r="D113" s="2" t="e">
        <f t="shared" si="12"/>
        <v>#N/A</v>
      </c>
      <c r="E113" s="2" t="e">
        <f t="shared" si="22"/>
        <v>#N/A</v>
      </c>
      <c r="F113" s="2">
        <v>772528.99591839314</v>
      </c>
      <c r="G113" s="2">
        <f t="shared" si="26"/>
        <v>496135.85714285716</v>
      </c>
      <c r="H113" s="2">
        <f t="shared" si="31"/>
        <v>39069703.699929863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725108.85714285634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774474.7493314147</v>
      </c>
      <c r="Q113" s="2">
        <f t="shared" si="34"/>
        <v>500000</v>
      </c>
      <c r="R113" s="2">
        <f t="shared" si="32"/>
        <v>39791143.665306091</v>
      </c>
      <c r="S113" s="2">
        <f t="shared" si="17"/>
        <v>496135.85714285821</v>
      </c>
      <c r="T113" s="2">
        <f t="shared" si="18"/>
        <v>3864.1428571428405</v>
      </c>
      <c r="U113" s="2">
        <f t="shared" si="19"/>
        <v>500000</v>
      </c>
      <c r="V113" s="2">
        <f t="shared" si="33"/>
        <v>2167984.5</v>
      </c>
      <c r="W113" s="2">
        <f t="shared" si="20"/>
        <v>131831.75</v>
      </c>
      <c r="X113" s="2">
        <f t="shared" si="6"/>
        <v>368168.25</v>
      </c>
      <c r="Y113" s="2">
        <f t="shared" si="29"/>
        <v>37623159.165306114</v>
      </c>
      <c r="Z113" s="2" t="str">
        <f t="shared" si="8"/>
        <v>HERE</v>
      </c>
      <c r="AA113" s="2">
        <f>IF(Z113="HERE",Y113,AA112+Graph!$G$1*1000)</f>
        <v>37623159.165306114</v>
      </c>
      <c r="AB113" s="2">
        <f t="shared" si="21"/>
        <v>368168.25</v>
      </c>
      <c r="AC113" s="2">
        <f t="shared" si="30"/>
        <v>2167984.5</v>
      </c>
      <c r="AD113" s="3">
        <f t="shared" si="10"/>
        <v>37623159.165306114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25599551.370204072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49</v>
      </c>
      <c r="C114" s="7"/>
      <c r="D114" s="2" t="e">
        <f t="shared" si="12"/>
        <v>#N/A</v>
      </c>
      <c r="E114" s="2" t="e">
        <f t="shared" si="22"/>
        <v>#N/A</v>
      </c>
      <c r="F114" s="2">
        <v>778850.64975374937</v>
      </c>
      <c r="G114" s="2">
        <f t="shared" si="26"/>
        <v>496135.85714285716</v>
      </c>
      <c r="H114" s="2">
        <f t="shared" si="31"/>
        <v>39565839.557072721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728972.99999999919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780774.39950734377</v>
      </c>
      <c r="Q114" s="2">
        <f t="shared" si="34"/>
        <v>500000</v>
      </c>
      <c r="R114" s="2">
        <f t="shared" si="32"/>
        <v>40291143.665306091</v>
      </c>
      <c r="S114" s="2">
        <f t="shared" si="17"/>
        <v>496135.85714285821</v>
      </c>
      <c r="T114" s="2">
        <f t="shared" si="18"/>
        <v>3864.1428571428405</v>
      </c>
      <c r="U114" s="2">
        <f t="shared" si="19"/>
        <v>500000</v>
      </c>
      <c r="V114" s="2">
        <f t="shared" si="33"/>
        <v>2299816.25</v>
      </c>
      <c r="W114" s="2">
        <f t="shared" si="20"/>
        <v>131831.75</v>
      </c>
      <c r="X114" s="2">
        <f t="shared" si="6"/>
        <v>368168.25</v>
      </c>
      <c r="Y114" s="2">
        <f t="shared" si="29"/>
        <v>37991327.415306114</v>
      </c>
      <c r="Z114" s="2" t="str">
        <f t="shared" si="8"/>
        <v>HERE</v>
      </c>
      <c r="AA114" s="2">
        <f>IF(Z114="HERE",Y114,AA113+Graph!$G$1*1000)</f>
        <v>37991327.415306114</v>
      </c>
      <c r="AB114" s="2">
        <f t="shared" si="21"/>
        <v>368168.25</v>
      </c>
      <c r="AC114" s="2">
        <f t="shared" si="30"/>
        <v>2299816.25</v>
      </c>
      <c r="AD114" s="3">
        <f t="shared" si="10"/>
        <v>37991327.415306114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26038299.798775502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50</v>
      </c>
      <c r="C115" s="7"/>
      <c r="D115" s="2" t="e">
        <f t="shared" si="12"/>
        <v>#N/A</v>
      </c>
      <c r="E115" s="2" t="e">
        <f t="shared" si="22"/>
        <v>#N/A</v>
      </c>
      <c r="F115" s="2">
        <v>785172.303589046</v>
      </c>
      <c r="G115" s="2">
        <f t="shared" si="26"/>
        <v>496135.85714285716</v>
      </c>
      <c r="H115" s="2">
        <f t="shared" si="31"/>
        <v>40061975.41421558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732837.14285714203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787074.04968327284</v>
      </c>
      <c r="Q115" s="2">
        <f t="shared" si="34"/>
        <v>500000</v>
      </c>
      <c r="R115" s="2">
        <f t="shared" si="32"/>
        <v>40791143.665306091</v>
      </c>
      <c r="S115" s="2">
        <f t="shared" si="17"/>
        <v>496135.85714285821</v>
      </c>
      <c r="T115" s="2">
        <f t="shared" si="18"/>
        <v>3864.1428571428405</v>
      </c>
      <c r="U115" s="2">
        <f t="shared" si="19"/>
        <v>500000</v>
      </c>
      <c r="V115" s="2">
        <f t="shared" si="33"/>
        <v>2431648</v>
      </c>
      <c r="W115" s="2">
        <f t="shared" si="20"/>
        <v>131831.75</v>
      </c>
      <c r="X115" s="2">
        <f t="shared" si="6"/>
        <v>368168.25</v>
      </c>
      <c r="Y115" s="2">
        <f t="shared" si="29"/>
        <v>38359495.665306114</v>
      </c>
      <c r="Z115" s="2" t="str">
        <f t="shared" si="8"/>
        <v>HERE</v>
      </c>
      <c r="AA115" s="2">
        <f>IF(Z115="HERE",Y115,AA114+Graph!$G$1*1000)</f>
        <v>38359495.665306114</v>
      </c>
      <c r="AB115" s="2">
        <f t="shared" si="21"/>
        <v>368168.25</v>
      </c>
      <c r="AC115" s="2">
        <f t="shared" si="30"/>
        <v>2431648</v>
      </c>
      <c r="AD115" s="3">
        <f t="shared" si="10"/>
        <v>38359495.665306114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26477048.227346934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51</v>
      </c>
      <c r="C116" s="7"/>
      <c r="D116" s="2" t="e">
        <f t="shared" si="12"/>
        <v>#N/A</v>
      </c>
      <c r="E116" s="2" t="e">
        <f t="shared" si="22"/>
        <v>#N/A</v>
      </c>
      <c r="F116" s="2">
        <v>791493.95742440224</v>
      </c>
      <c r="G116" s="2">
        <f t="shared" si="26"/>
        <v>496135.85714285716</v>
      </c>
      <c r="H116" s="2">
        <f t="shared" si="31"/>
        <v>40558111.271358438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736701.28571428487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793373.69985920191</v>
      </c>
      <c r="Q116" s="2">
        <f t="shared" si="34"/>
        <v>500000</v>
      </c>
      <c r="R116" s="2">
        <f t="shared" si="32"/>
        <v>41291143.665306091</v>
      </c>
      <c r="S116" s="2">
        <f t="shared" si="17"/>
        <v>496135.85714285821</v>
      </c>
      <c r="T116" s="2">
        <f t="shared" si="18"/>
        <v>3864.1428571428405</v>
      </c>
      <c r="U116" s="2">
        <f t="shared" si="19"/>
        <v>500000</v>
      </c>
      <c r="V116" s="2">
        <f t="shared" si="33"/>
        <v>2639309</v>
      </c>
      <c r="W116" s="2">
        <f t="shared" si="20"/>
        <v>207661</v>
      </c>
      <c r="X116" s="2">
        <f t="shared" si="6"/>
        <v>292339</v>
      </c>
      <c r="Y116" s="2">
        <f t="shared" si="29"/>
        <v>38651834.665306114</v>
      </c>
      <c r="Z116" s="2" t="str">
        <f t="shared" si="8"/>
        <v>HERE</v>
      </c>
      <c r="AA116" s="2">
        <f>IF(Z116="HERE",Y116,AA115+Graph!$G$1*1000)</f>
        <v>38651834.665306114</v>
      </c>
      <c r="AB116" s="2">
        <f t="shared" si="21"/>
        <v>292339</v>
      </c>
      <c r="AC116" s="2">
        <f t="shared" si="30"/>
        <v>2639309</v>
      </c>
      <c r="AD116" s="3">
        <f t="shared" si="10"/>
        <v>38651834.665306114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26915796.65591836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52</v>
      </c>
      <c r="C117" s="7"/>
      <c r="D117" s="2" t="e">
        <f t="shared" si="12"/>
        <v>#N/A</v>
      </c>
      <c r="E117" s="2" t="e">
        <f t="shared" si="22"/>
        <v>#N/A</v>
      </c>
      <c r="F117" s="2">
        <v>797815.61125969887</v>
      </c>
      <c r="G117" s="2">
        <f t="shared" si="26"/>
        <v>496135.85714285716</v>
      </c>
      <c r="H117" s="2">
        <f t="shared" si="31"/>
        <v>41054247.128501296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740565.42857142771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799673.35003513098</v>
      </c>
      <c r="Q117" s="2">
        <f t="shared" si="34"/>
        <v>500000</v>
      </c>
      <c r="R117" s="2">
        <f t="shared" si="32"/>
        <v>41791143.665306091</v>
      </c>
      <c r="S117" s="2">
        <f t="shared" si="17"/>
        <v>496135.85714285821</v>
      </c>
      <c r="T117" s="2">
        <f t="shared" si="18"/>
        <v>3864.1428571428405</v>
      </c>
      <c r="U117" s="2">
        <f t="shared" si="19"/>
        <v>500000</v>
      </c>
      <c r="V117" s="2">
        <f t="shared" si="33"/>
        <v>2918252</v>
      </c>
      <c r="W117" s="2">
        <f t="shared" si="20"/>
        <v>278943</v>
      </c>
      <c r="X117" s="2">
        <f t="shared" si="6"/>
        <v>221057</v>
      </c>
      <c r="Y117" s="2">
        <f t="shared" si="29"/>
        <v>38872891.665306114</v>
      </c>
      <c r="Z117" s="2" t="str">
        <f t="shared" si="8"/>
        <v>HERE</v>
      </c>
      <c r="AA117" s="2">
        <f>IF(Z117="HERE",Y117,AA116+Graph!$G$1*1000)</f>
        <v>38872891.665306114</v>
      </c>
      <c r="AB117" s="2">
        <f t="shared" si="21"/>
        <v>221057</v>
      </c>
      <c r="AC117" s="2">
        <f t="shared" si="30"/>
        <v>2918252</v>
      </c>
      <c r="AD117" s="3">
        <f t="shared" si="10"/>
        <v>38872891.665306114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27354545.084489793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53</v>
      </c>
      <c r="C118" s="7"/>
      <c r="D118" s="2" t="e">
        <f t="shared" si="12"/>
        <v>#N/A</v>
      </c>
      <c r="E118" s="2" t="e">
        <f t="shared" si="22"/>
        <v>#N/A</v>
      </c>
      <c r="F118" s="2">
        <v>804137.2650950551</v>
      </c>
      <c r="G118" s="2">
        <f t="shared" si="26"/>
        <v>496135.85714285716</v>
      </c>
      <c r="H118" s="2">
        <f t="shared" si="31"/>
        <v>41550382.985644154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744429.57142857055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805973.00021106005</v>
      </c>
      <c r="Q118" s="2">
        <f t="shared" si="34"/>
        <v>500000</v>
      </c>
      <c r="R118" s="2">
        <f t="shared" si="32"/>
        <v>42291143.665306091</v>
      </c>
      <c r="S118" s="2">
        <f t="shared" si="17"/>
        <v>496135.85714285821</v>
      </c>
      <c r="T118" s="2">
        <f t="shared" si="18"/>
        <v>3864.1428571428405</v>
      </c>
      <c r="U118" s="2">
        <f t="shared" si="19"/>
        <v>500000</v>
      </c>
      <c r="V118" s="2">
        <f t="shared" si="33"/>
        <v>3234946</v>
      </c>
      <c r="W118" s="2">
        <f t="shared" si="20"/>
        <v>316694</v>
      </c>
      <c r="X118" s="2">
        <f t="shared" si="6"/>
        <v>183306</v>
      </c>
      <c r="Y118" s="2">
        <f t="shared" si="29"/>
        <v>39056197.665306114</v>
      </c>
      <c r="Z118" s="2" t="str">
        <f t="shared" si="8"/>
        <v>HERE</v>
      </c>
      <c r="AA118" s="2">
        <f>IF(Z118="HERE",Y118,AA117+Graph!$G$1*1000)</f>
        <v>39056197.665306114</v>
      </c>
      <c r="AB118" s="2">
        <f t="shared" si="21"/>
        <v>183306</v>
      </c>
      <c r="AC118" s="2">
        <f t="shared" si="30"/>
        <v>3234946</v>
      </c>
      <c r="AD118" s="3">
        <f t="shared" si="10"/>
        <v>39056197.665306114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27793293.513061222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54</v>
      </c>
      <c r="C119" s="7"/>
      <c r="D119" s="2" t="e">
        <f t="shared" si="12"/>
        <v>#N/A</v>
      </c>
      <c r="E119" s="2" t="e">
        <f t="shared" si="22"/>
        <v>#N/A</v>
      </c>
      <c r="F119" s="2">
        <v>810458.91893035173</v>
      </c>
      <c r="G119" s="2">
        <f t="shared" si="26"/>
        <v>496135.85714285716</v>
      </c>
      <c r="H119" s="2">
        <f t="shared" si="31"/>
        <v>42046518.842787012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748293.71428571339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812272.65038704872</v>
      </c>
      <c r="Q119" s="2">
        <f t="shared" si="34"/>
        <v>500000</v>
      </c>
      <c r="R119" s="2">
        <f t="shared" si="32"/>
        <v>42791143.665306091</v>
      </c>
      <c r="S119" s="2">
        <f t="shared" si="17"/>
        <v>496135.85714285821</v>
      </c>
      <c r="T119" s="2">
        <f t="shared" si="18"/>
        <v>3864.1428571428405</v>
      </c>
      <c r="U119" s="2">
        <f t="shared" si="19"/>
        <v>500000</v>
      </c>
      <c r="V119" s="2">
        <f t="shared" si="33"/>
        <v>3559179</v>
      </c>
      <c r="W119" s="2">
        <f t="shared" si="20"/>
        <v>324233</v>
      </c>
      <c r="X119" s="2">
        <f t="shared" si="6"/>
        <v>175767</v>
      </c>
      <c r="Y119" s="2">
        <f t="shared" si="29"/>
        <v>39231964.665306114</v>
      </c>
      <c r="Z119" s="2" t="str">
        <f t="shared" si="8"/>
        <v>HERE</v>
      </c>
      <c r="AA119" s="2">
        <f>IF(Z119="HERE",Y119,AA118+Graph!$G$1*1000)</f>
        <v>39231964.665306114</v>
      </c>
      <c r="AB119" s="2">
        <f t="shared" si="21"/>
        <v>175767</v>
      </c>
      <c r="AC119" s="2">
        <f t="shared" si="30"/>
        <v>3559179</v>
      </c>
      <c r="AD119" s="3">
        <f t="shared" si="10"/>
        <v>39231964.665306114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28232041.941632651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55</v>
      </c>
      <c r="C120" s="7"/>
      <c r="D120" s="2" t="e">
        <f t="shared" si="12"/>
        <v>#N/A</v>
      </c>
      <c r="E120" s="2" t="e">
        <f t="shared" si="22"/>
        <v>#N/A</v>
      </c>
      <c r="F120" s="2">
        <v>816780.57276570797</v>
      </c>
      <c r="G120" s="2">
        <f t="shared" si="26"/>
        <v>496135.85714285716</v>
      </c>
      <c r="H120" s="2">
        <f t="shared" si="31"/>
        <v>42542654.699929871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752157.85714285623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818572.30056297779</v>
      </c>
      <c r="Q120" s="2">
        <f t="shared" si="34"/>
        <v>500000</v>
      </c>
      <c r="R120" s="2">
        <f t="shared" si="32"/>
        <v>43291143.665306091</v>
      </c>
      <c r="S120" s="2">
        <f t="shared" si="17"/>
        <v>496135.85714285821</v>
      </c>
      <c r="T120" s="2">
        <f t="shared" si="18"/>
        <v>3864.1428571428405</v>
      </c>
      <c r="U120" s="2">
        <f t="shared" si="19"/>
        <v>500000</v>
      </c>
      <c r="V120" s="2">
        <f t="shared" si="33"/>
        <v>3837094</v>
      </c>
      <c r="W120" s="2">
        <f t="shared" si="20"/>
        <v>277915</v>
      </c>
      <c r="X120" s="2">
        <f t="shared" si="6"/>
        <v>222085</v>
      </c>
      <c r="Y120" s="2">
        <f t="shared" si="29"/>
        <v>39454049.665306114</v>
      </c>
      <c r="Z120" s="2" t="str">
        <f t="shared" si="8"/>
        <v>HERE</v>
      </c>
      <c r="AA120" s="2">
        <f>IF(Z120="HERE",Y120,AA119+Graph!$G$1*1000)</f>
        <v>39454049.665306114</v>
      </c>
      <c r="AB120" s="2">
        <f t="shared" si="21"/>
        <v>222085</v>
      </c>
      <c r="AC120" s="2">
        <f t="shared" si="30"/>
        <v>3837094</v>
      </c>
      <c r="AD120" s="3">
        <f t="shared" si="10"/>
        <v>39454049.665306114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28670790.37020408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56</v>
      </c>
      <c r="C121" s="7"/>
      <c r="D121" s="2" t="e">
        <f t="shared" si="12"/>
        <v>#N/A</v>
      </c>
      <c r="E121" s="2" t="e">
        <f t="shared" si="22"/>
        <v>#N/A</v>
      </c>
      <c r="F121" s="2">
        <v>823102.2266010046</v>
      </c>
      <c r="G121" s="2">
        <f t="shared" si="26"/>
        <v>496135.85714285716</v>
      </c>
      <c r="H121" s="2">
        <f t="shared" si="31"/>
        <v>43038790.557072729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756021.99999999907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824871.95073890686</v>
      </c>
      <c r="Q121" s="2">
        <f t="shared" si="34"/>
        <v>500000</v>
      </c>
      <c r="R121" s="2">
        <f t="shared" si="32"/>
        <v>43791143.665306091</v>
      </c>
      <c r="S121" s="2">
        <f t="shared" si="17"/>
        <v>496135.85714285821</v>
      </c>
      <c r="T121" s="2">
        <f t="shared" si="18"/>
        <v>3864.1428571428405</v>
      </c>
      <c r="U121" s="2">
        <f t="shared" si="19"/>
        <v>500000</v>
      </c>
      <c r="V121" s="2">
        <f t="shared" si="33"/>
        <v>4062501</v>
      </c>
      <c r="W121" s="2">
        <f t="shared" si="20"/>
        <v>225407</v>
      </c>
      <c r="X121" s="2">
        <f t="shared" si="6"/>
        <v>274593</v>
      </c>
      <c r="Y121" s="2">
        <f t="shared" si="29"/>
        <v>39728642.665306114</v>
      </c>
      <c r="Z121" s="2" t="str">
        <f t="shared" si="8"/>
        <v>HERE</v>
      </c>
      <c r="AA121" s="2">
        <f>IF(Z121="HERE",Y121,AA120+Graph!$G$1*1000)</f>
        <v>39728642.665306114</v>
      </c>
      <c r="AB121" s="2">
        <f t="shared" si="21"/>
        <v>274593</v>
      </c>
      <c r="AC121" s="2">
        <f t="shared" si="30"/>
        <v>4062501</v>
      </c>
      <c r="AD121" s="3">
        <f t="shared" si="10"/>
        <v>39728642.665306114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29109538.798775509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57</v>
      </c>
      <c r="C122" s="7"/>
      <c r="D122" s="2" t="e">
        <f t="shared" si="12"/>
        <v>#N/A</v>
      </c>
      <c r="E122" s="2" t="e">
        <f t="shared" si="22"/>
        <v>#N/A</v>
      </c>
      <c r="F122" s="2">
        <v>829423.88043636084</v>
      </c>
      <c r="G122" s="2">
        <f t="shared" si="26"/>
        <v>496135.85714285716</v>
      </c>
      <c r="H122" s="2">
        <f t="shared" si="31"/>
        <v>43534926.414215587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759886.14285714191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831171.60091483593</v>
      </c>
      <c r="Q122" s="2">
        <f t="shared" si="34"/>
        <v>500000</v>
      </c>
      <c r="R122" s="2">
        <f t="shared" si="32"/>
        <v>44291143.665306091</v>
      </c>
      <c r="S122" s="2">
        <f t="shared" si="17"/>
        <v>496135.85714285821</v>
      </c>
      <c r="T122" s="2">
        <f t="shared" si="18"/>
        <v>3864.1428571428405</v>
      </c>
      <c r="U122" s="2">
        <f t="shared" si="19"/>
        <v>500000</v>
      </c>
      <c r="V122" s="2">
        <f t="shared" si="33"/>
        <v>4266577</v>
      </c>
      <c r="W122" s="2">
        <f t="shared" si="20"/>
        <v>204076</v>
      </c>
      <c r="X122" s="2">
        <f t="shared" si="6"/>
        <v>295924</v>
      </c>
      <c r="Y122" s="2">
        <f t="shared" si="29"/>
        <v>40024566.665306114</v>
      </c>
      <c r="Z122" s="2" t="str">
        <f t="shared" si="8"/>
        <v>HERE</v>
      </c>
      <c r="AA122" s="2">
        <f>IF(Z122="HERE",Y122,AA121+Graph!$G$1*1000)</f>
        <v>40024566.665306114</v>
      </c>
      <c r="AB122" s="2">
        <f t="shared" si="21"/>
        <v>295924</v>
      </c>
      <c r="AC122" s="2">
        <f t="shared" si="30"/>
        <v>4266577</v>
      </c>
      <c r="AD122" s="3">
        <f t="shared" si="10"/>
        <v>40024566.665306114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29514116.741632652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58</v>
      </c>
      <c r="C123" s="7"/>
      <c r="D123" s="2" t="e">
        <f t="shared" si="12"/>
        <v>#N/A</v>
      </c>
      <c r="E123" s="2" t="e">
        <f t="shared" si="22"/>
        <v>#N/A</v>
      </c>
      <c r="F123" s="2">
        <v>835745.53427165747</v>
      </c>
      <c r="G123" s="2">
        <f t="shared" si="26"/>
        <v>496135.85714285716</v>
      </c>
      <c r="H123" s="2">
        <f t="shared" si="31"/>
        <v>44031062.271358445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763750.28571428475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837471.251090765</v>
      </c>
      <c r="Q123" s="2">
        <f t="shared" si="34"/>
        <v>500000</v>
      </c>
      <c r="R123" s="2">
        <f t="shared" si="32"/>
        <v>44791143.665306091</v>
      </c>
      <c r="S123" s="2">
        <f t="shared" si="17"/>
        <v>496135.85714285821</v>
      </c>
      <c r="T123" s="2">
        <f t="shared" si="18"/>
        <v>3864.1428571428405</v>
      </c>
      <c r="U123" s="2">
        <f t="shared" si="19"/>
        <v>500000</v>
      </c>
      <c r="V123" s="2">
        <f t="shared" si="33"/>
        <v>4609740</v>
      </c>
      <c r="W123" s="2">
        <f t="shared" si="20"/>
        <v>343163</v>
      </c>
      <c r="X123" s="2">
        <f t="shared" si="6"/>
        <v>156837</v>
      </c>
      <c r="Y123" s="2">
        <f t="shared" si="29"/>
        <v>40181403.665306114</v>
      </c>
      <c r="Z123" s="2" t="str">
        <f t="shared" si="8"/>
        <v>HERE</v>
      </c>
      <c r="AA123" s="2">
        <f>IF(Z123="HERE",Y123,AA122+Graph!$G$1*1000)</f>
        <v>40181403.665306114</v>
      </c>
      <c r="AB123" s="2">
        <f t="shared" si="21"/>
        <v>156837</v>
      </c>
      <c r="AC123" s="2">
        <f t="shared" si="30"/>
        <v>4609740</v>
      </c>
      <c r="AD123" s="3">
        <f t="shared" si="10"/>
        <v>40181403.665306114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29918694.684489798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59</v>
      </c>
      <c r="C124" s="7"/>
      <c r="D124" s="2" t="e">
        <f t="shared" si="12"/>
        <v>#N/A</v>
      </c>
      <c r="E124" s="2" t="e">
        <f t="shared" si="22"/>
        <v>#N/A</v>
      </c>
      <c r="F124" s="2">
        <v>842067.1881070137</v>
      </c>
      <c r="G124" s="2">
        <f t="shared" si="26"/>
        <v>496135.85714285716</v>
      </c>
      <c r="H124" s="2">
        <f t="shared" si="31"/>
        <v>44527198.128501303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767614.42857142759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843770.90126669407</v>
      </c>
      <c r="Q124" s="2">
        <f t="shared" si="34"/>
        <v>500000</v>
      </c>
      <c r="R124" s="2">
        <f t="shared" si="32"/>
        <v>45291143.665306091</v>
      </c>
      <c r="S124" s="2">
        <f t="shared" si="17"/>
        <v>496135.85714285821</v>
      </c>
      <c r="T124" s="2">
        <f t="shared" si="18"/>
        <v>3864.1428571428405</v>
      </c>
      <c r="U124" s="2">
        <f t="shared" si="19"/>
        <v>500000</v>
      </c>
      <c r="V124" s="2">
        <f t="shared" si="33"/>
        <v>4973248</v>
      </c>
      <c r="W124" s="2">
        <f t="shared" si="20"/>
        <v>363508</v>
      </c>
      <c r="X124" s="2">
        <f t="shared" si="6"/>
        <v>136492</v>
      </c>
      <c r="Y124" s="2">
        <f t="shared" si="29"/>
        <v>40317895.665306114</v>
      </c>
      <c r="Z124" s="2" t="str">
        <f t="shared" si="8"/>
        <v>HERE</v>
      </c>
      <c r="AA124" s="2">
        <f>IF(Z124="HERE",Y124,AA123+Graph!$G$1*1000)</f>
        <v>40317895.665306114</v>
      </c>
      <c r="AB124" s="2">
        <f t="shared" si="21"/>
        <v>136492</v>
      </c>
      <c r="AC124" s="2">
        <f t="shared" si="30"/>
        <v>4973248</v>
      </c>
      <c r="AD124" s="3">
        <f t="shared" si="10"/>
        <v>40317895.665306114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30323272.62734694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60</v>
      </c>
      <c r="C125" s="7"/>
      <c r="D125" s="2" t="e">
        <f t="shared" si="12"/>
        <v>#N/A</v>
      </c>
      <c r="E125" s="2" t="e">
        <f t="shared" si="22"/>
        <v>#N/A</v>
      </c>
      <c r="F125" s="2">
        <v>848388.84194231033</v>
      </c>
      <c r="G125" s="2">
        <f t="shared" si="26"/>
        <v>496135.85714285716</v>
      </c>
      <c r="H125" s="2">
        <f t="shared" si="31"/>
        <v>45023333.985644162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771478.57142857043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850070.55144262314</v>
      </c>
      <c r="Q125" s="2">
        <f t="shared" si="34"/>
        <v>500000</v>
      </c>
      <c r="R125" s="2">
        <f t="shared" si="32"/>
        <v>45791143.665306091</v>
      </c>
      <c r="S125" s="2">
        <f t="shared" si="17"/>
        <v>496135.85714285821</v>
      </c>
      <c r="T125" s="2">
        <f t="shared" si="18"/>
        <v>3864.1428571428405</v>
      </c>
      <c r="U125" s="2">
        <f t="shared" si="19"/>
        <v>500000</v>
      </c>
      <c r="V125" s="2">
        <f t="shared" si="33"/>
        <v>5383103</v>
      </c>
      <c r="W125" s="2">
        <f t="shared" si="20"/>
        <v>409855</v>
      </c>
      <c r="X125" s="2">
        <f t="shared" si="6"/>
        <v>90145</v>
      </c>
      <c r="Y125" s="2">
        <f t="shared" si="29"/>
        <v>40408040.665306114</v>
      </c>
      <c r="Z125" s="2" t="str">
        <f t="shared" si="8"/>
        <v>HERE</v>
      </c>
      <c r="AA125" s="2">
        <f>IF(Z125="HERE",Y125,AA124+Graph!$G$1*1000)</f>
        <v>40408040.665306114</v>
      </c>
      <c r="AB125" s="2">
        <f t="shared" si="21"/>
        <v>90145</v>
      </c>
      <c r="AC125" s="2">
        <f t="shared" si="30"/>
        <v>5383103</v>
      </c>
      <c r="AD125" s="3">
        <f t="shared" si="10"/>
        <v>40408040.665306114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30727850.570204083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61</v>
      </c>
      <c r="C126" s="7"/>
      <c r="D126" s="2" t="e">
        <f t="shared" si="12"/>
        <v>#N/A</v>
      </c>
      <c r="E126" s="2" t="e">
        <f t="shared" si="22"/>
        <v>#N/A</v>
      </c>
      <c r="F126" s="2">
        <v>854710.49577766657</v>
      </c>
      <c r="G126" s="2">
        <f t="shared" si="26"/>
        <v>496135.85714285716</v>
      </c>
      <c r="H126" s="2">
        <f t="shared" si="31"/>
        <v>45519469.84278702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775342.71428571327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856370.20161855221</v>
      </c>
      <c r="Q126" s="2">
        <f t="shared" si="34"/>
        <v>500000</v>
      </c>
      <c r="R126" s="2">
        <f t="shared" si="32"/>
        <v>46291143.665306091</v>
      </c>
      <c r="S126" s="2">
        <f t="shared" si="17"/>
        <v>496135.85714285821</v>
      </c>
      <c r="T126" s="2">
        <f t="shared" si="18"/>
        <v>3864.1428571428405</v>
      </c>
      <c r="U126" s="2">
        <f t="shared" si="19"/>
        <v>500000</v>
      </c>
      <c r="V126" s="2">
        <f t="shared" si="33"/>
        <v>5861351</v>
      </c>
      <c r="W126" s="2">
        <f t="shared" si="20"/>
        <v>478248</v>
      </c>
      <c r="X126" s="2">
        <f t="shared" si="6"/>
        <v>21752</v>
      </c>
      <c r="Y126" s="2">
        <f t="shared" si="29"/>
        <v>40429792.665306114</v>
      </c>
      <c r="Z126" s="2" t="str">
        <f t="shared" si="8"/>
        <v>HERE</v>
      </c>
      <c r="AA126" s="2">
        <f>IF(Z126="HERE",Y126,AA125+Graph!$G$1*1000)</f>
        <v>40429792.665306114</v>
      </c>
      <c r="AB126" s="2">
        <f t="shared" si="21"/>
        <v>21752</v>
      </c>
      <c r="AC126" s="2">
        <f t="shared" si="30"/>
        <v>5861351</v>
      </c>
      <c r="AD126" s="3">
        <f t="shared" si="10"/>
        <v>40429792.665306114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31132428.513061222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62</v>
      </c>
      <c r="C127" s="7"/>
      <c r="D127" s="2" t="e">
        <f t="shared" si="12"/>
        <v>#N/A</v>
      </c>
      <c r="E127" s="2" t="e">
        <f t="shared" si="22"/>
        <v>#N/A</v>
      </c>
      <c r="F127" s="2">
        <v>861032.1496129632</v>
      </c>
      <c r="G127" s="2">
        <f t="shared" si="26"/>
        <v>496135.85714285716</v>
      </c>
      <c r="H127" s="2">
        <f t="shared" si="31"/>
        <v>46015605.699929878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779206.85714285611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862669.85179448128</v>
      </c>
      <c r="Q127" s="2">
        <f t="shared" si="34"/>
        <v>500000</v>
      </c>
      <c r="R127" s="2">
        <f t="shared" si="32"/>
        <v>46791143.665306091</v>
      </c>
      <c r="S127" s="2">
        <f t="shared" si="17"/>
        <v>496135.85714285821</v>
      </c>
      <c r="T127" s="2">
        <f t="shared" si="18"/>
        <v>3864.1428571428405</v>
      </c>
      <c r="U127" s="2">
        <f t="shared" si="19"/>
        <v>500000</v>
      </c>
      <c r="V127" s="2">
        <f t="shared" si="33"/>
        <v>6353321</v>
      </c>
      <c r="W127" s="2">
        <f t="shared" si="20"/>
        <v>491970</v>
      </c>
      <c r="X127" s="2">
        <f t="shared" si="6"/>
        <v>8030</v>
      </c>
      <c r="Y127" s="2">
        <f t="shared" si="29"/>
        <v>40437822.665306114</v>
      </c>
      <c r="Z127" s="2" t="str">
        <f t="shared" si="8"/>
        <v>HERE</v>
      </c>
      <c r="AA127" s="2">
        <f>IF(Z127="HERE",Y127,AA126+Graph!$G$1*1000)</f>
        <v>40437822.665306114</v>
      </c>
      <c r="AB127" s="2">
        <f t="shared" si="21"/>
        <v>8030</v>
      </c>
      <c r="AC127" s="2">
        <f t="shared" si="30"/>
        <v>6353321</v>
      </c>
      <c r="AD127" s="3">
        <f t="shared" si="10"/>
        <v>40437822.665306114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31537006.455918361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63</v>
      </c>
      <c r="C128" s="7"/>
      <c r="D128" s="2" t="e">
        <f t="shared" si="12"/>
        <v>#N/A</v>
      </c>
      <c r="E128" s="2" t="e">
        <f t="shared" si="22"/>
        <v>#N/A</v>
      </c>
      <c r="F128" s="2">
        <v>867353.80344831944</v>
      </c>
      <c r="G128" s="2">
        <f t="shared" si="26"/>
        <v>496135.85714285716</v>
      </c>
      <c r="H128" s="2">
        <f t="shared" si="31"/>
        <v>46511741.557072736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783070.99999999895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868969.50197041035</v>
      </c>
      <c r="Q128" s="2">
        <f t="shared" si="34"/>
        <v>500000</v>
      </c>
      <c r="R128" s="2">
        <f t="shared" si="32"/>
        <v>47291143.665306091</v>
      </c>
      <c r="S128" s="2">
        <f t="shared" si="17"/>
        <v>496135.85714285821</v>
      </c>
      <c r="T128" s="2">
        <f t="shared" si="18"/>
        <v>3864.1428571428405</v>
      </c>
      <c r="U128" s="2">
        <f t="shared" si="19"/>
        <v>500000</v>
      </c>
      <c r="V128" s="2">
        <f t="shared" si="33"/>
        <v>6573570</v>
      </c>
      <c r="W128" s="2">
        <f t="shared" si="20"/>
        <v>220249</v>
      </c>
      <c r="X128" s="2">
        <f t="shared" si="6"/>
        <v>279751</v>
      </c>
      <c r="Y128" s="2">
        <f t="shared" si="29"/>
        <v>40717573.665306114</v>
      </c>
      <c r="Z128" s="2" t="str">
        <f t="shared" si="8"/>
        <v>HERE</v>
      </c>
      <c r="AA128" s="2">
        <f>IF(Z128="HERE",Y128,AA127+Graph!$G$1*1000)</f>
        <v>40717573.665306114</v>
      </c>
      <c r="AB128" s="2">
        <f t="shared" si="21"/>
        <v>279751</v>
      </c>
      <c r="AC128" s="2">
        <f t="shared" si="30"/>
        <v>6573570</v>
      </c>
      <c r="AD128" s="3">
        <f t="shared" si="10"/>
        <v>40717573.665306114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31941584.398775503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64</v>
      </c>
      <c r="C129" s="7"/>
      <c r="D129" s="2" t="e">
        <f t="shared" si="12"/>
        <v>#N/A</v>
      </c>
      <c r="E129" s="2" t="e">
        <f t="shared" si="22"/>
        <v>#N/A</v>
      </c>
      <c r="F129" s="2">
        <v>873675.45728361607</v>
      </c>
      <c r="G129" s="2">
        <f t="shared" si="26"/>
        <v>496135.85714285716</v>
      </c>
      <c r="H129" s="2">
        <f t="shared" si="31"/>
        <v>47007877.414215595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786935.14285714179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875269.15214633942</v>
      </c>
      <c r="Q129" s="2">
        <f t="shared" si="34"/>
        <v>500000</v>
      </c>
      <c r="R129" s="2">
        <f t="shared" si="32"/>
        <v>47791143.665306091</v>
      </c>
      <c r="S129" s="2">
        <f t="shared" si="17"/>
        <v>496135.85714285821</v>
      </c>
      <c r="T129" s="2">
        <f t="shared" si="18"/>
        <v>3864.1428571428405</v>
      </c>
      <c r="U129" s="2">
        <f t="shared" si="19"/>
        <v>500000</v>
      </c>
      <c r="V129" s="2">
        <f t="shared" si="33"/>
        <v>6853372</v>
      </c>
      <c r="W129" s="2">
        <f t="shared" si="20"/>
        <v>279802</v>
      </c>
      <c r="X129" s="2">
        <f t="shared" si="6"/>
        <v>220198</v>
      </c>
      <c r="Y129" s="2">
        <f t="shared" si="29"/>
        <v>40937771.665306114</v>
      </c>
      <c r="Z129" s="2" t="str">
        <f t="shared" si="8"/>
        <v>HERE</v>
      </c>
      <c r="AA129" s="2">
        <f>IF(Z129="HERE",Y129,AA128+Graph!$G$1*1000)</f>
        <v>40937771.665306114</v>
      </c>
      <c r="AB129" s="2">
        <f t="shared" si="21"/>
        <v>220198</v>
      </c>
      <c r="AC129" s="2">
        <f t="shared" si="30"/>
        <v>6853372</v>
      </c>
      <c r="AD129" s="3">
        <f t="shared" si="10"/>
        <v>40937771.665306114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32279527.411275506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65</v>
      </c>
      <c r="C130" s="7"/>
      <c r="D130" s="2" t="e">
        <f t="shared" si="12"/>
        <v>#N/A</v>
      </c>
      <c r="E130" s="2" t="e">
        <f t="shared" si="22"/>
        <v>#N/A</v>
      </c>
      <c r="F130" s="2">
        <v>879997.1111189723</v>
      </c>
      <c r="G130" s="2">
        <f t="shared" si="26"/>
        <v>496135.85714285716</v>
      </c>
      <c r="H130" s="2">
        <f t="shared" si="31"/>
        <v>47504013.271358453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790799.28571428463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881568.80232226849</v>
      </c>
      <c r="Q130" s="2">
        <f t="shared" si="34"/>
        <v>500000</v>
      </c>
      <c r="R130" s="2">
        <f t="shared" si="32"/>
        <v>48291143.665306091</v>
      </c>
      <c r="S130" s="2">
        <f t="shared" si="17"/>
        <v>496135.85714285821</v>
      </c>
      <c r="T130" s="2">
        <f t="shared" si="18"/>
        <v>3864.1428571428405</v>
      </c>
      <c r="U130" s="2">
        <f t="shared" si="19"/>
        <v>500000</v>
      </c>
      <c r="V130" s="2">
        <f t="shared" si="33"/>
        <v>7164387</v>
      </c>
      <c r="W130" s="2">
        <f t="shared" si="20"/>
        <v>311015</v>
      </c>
      <c r="X130" s="2">
        <f t="shared" si="6"/>
        <v>188985</v>
      </c>
      <c r="Y130" s="2">
        <f t="shared" si="29"/>
        <v>41126756.665306114</v>
      </c>
      <c r="Z130" s="2" t="str">
        <f t="shared" si="8"/>
        <v>HERE</v>
      </c>
      <c r="AA130" s="2">
        <f>IF(Z130="HERE",Y130,AA129+Graph!$G$1*1000)</f>
        <v>41126756.665306114</v>
      </c>
      <c r="AB130" s="2">
        <f t="shared" si="21"/>
        <v>188985</v>
      </c>
      <c r="AC130" s="2">
        <f t="shared" si="30"/>
        <v>7164387</v>
      </c>
      <c r="AD130" s="3">
        <f t="shared" si="10"/>
        <v>41126756.665306114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32617470.423775502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66</v>
      </c>
      <c r="C131" s="7"/>
      <c r="D131" s="2" t="e">
        <f t="shared" si="12"/>
        <v>#N/A</v>
      </c>
      <c r="E131" s="2" t="e">
        <f t="shared" si="22"/>
        <v>#N/A</v>
      </c>
      <c r="F131" s="2">
        <v>886318.76495426893</v>
      </c>
      <c r="G131" s="2">
        <f t="shared" si="26"/>
        <v>496135.85714285716</v>
      </c>
      <c r="H131" s="2">
        <f t="shared" si="31"/>
        <v>48000149.128501311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794663.42857142747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887868.45249819756</v>
      </c>
      <c r="Q131" s="2">
        <f t="shared" si="34"/>
        <v>500000</v>
      </c>
      <c r="R131" s="2">
        <f t="shared" si="32"/>
        <v>48791143.665306091</v>
      </c>
      <c r="S131" s="2">
        <f t="shared" si="17"/>
        <v>496135.85714285821</v>
      </c>
      <c r="T131" s="2">
        <f t="shared" si="18"/>
        <v>3864.1428571428405</v>
      </c>
      <c r="U131" s="2">
        <f t="shared" si="19"/>
        <v>500000</v>
      </c>
      <c r="V131" s="2">
        <f t="shared" si="33"/>
        <v>7447199</v>
      </c>
      <c r="W131" s="2">
        <f t="shared" si="20"/>
        <v>282812</v>
      </c>
      <c r="X131" s="2">
        <f t="shared" si="6"/>
        <v>217188</v>
      </c>
      <c r="Y131" s="2">
        <f t="shared" si="29"/>
        <v>41343944.665306114</v>
      </c>
      <c r="Z131" s="2" t="str">
        <f t="shared" si="8"/>
        <v>HERE</v>
      </c>
      <c r="AA131" s="2">
        <f>IF(Z131="HERE",Y131,AA130+Graph!$G$1*1000)</f>
        <v>41343944.665306114</v>
      </c>
      <c r="AB131" s="2">
        <f t="shared" si="21"/>
        <v>217188</v>
      </c>
      <c r="AC131" s="2">
        <f t="shared" si="30"/>
        <v>7447199</v>
      </c>
      <c r="AD131" s="3">
        <f t="shared" si="10"/>
        <v>41343944.665306114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32955413.436275501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67</v>
      </c>
      <c r="C132" s="7"/>
      <c r="D132" s="2" t="e">
        <f t="shared" si="12"/>
        <v>#N/A</v>
      </c>
      <c r="E132" s="2" t="e">
        <f t="shared" si="22"/>
        <v>#N/A</v>
      </c>
      <c r="F132" s="2">
        <v>892640.41878962517</v>
      </c>
      <c r="G132" s="2">
        <f t="shared" si="26"/>
        <v>496135.85714285716</v>
      </c>
      <c r="H132" s="2">
        <f t="shared" si="31"/>
        <v>48496284.985644169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798527.57142857031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894168.10267412663</v>
      </c>
      <c r="Q132" s="2">
        <f t="shared" si="34"/>
        <v>500000</v>
      </c>
      <c r="R132" s="2">
        <f t="shared" si="32"/>
        <v>49291143.665306091</v>
      </c>
      <c r="S132" s="2">
        <f t="shared" si="17"/>
        <v>496135.85714285821</v>
      </c>
      <c r="T132" s="2">
        <f t="shared" si="18"/>
        <v>3864.1428571428405</v>
      </c>
      <c r="U132" s="2">
        <f t="shared" si="19"/>
        <v>500000</v>
      </c>
      <c r="V132" s="2">
        <f t="shared" si="33"/>
        <v>7891184</v>
      </c>
      <c r="W132" s="2">
        <f t="shared" si="20"/>
        <v>443985</v>
      </c>
      <c r="X132" s="2">
        <f t="shared" si="6"/>
        <v>56015</v>
      </c>
      <c r="Y132" s="2">
        <f t="shared" si="29"/>
        <v>41399959.665306114</v>
      </c>
      <c r="Z132" s="2" t="str">
        <f t="shared" si="8"/>
        <v>HERE</v>
      </c>
      <c r="AA132" s="2">
        <f>IF(Z132="HERE",Y132,AA131+Graph!$G$1*1000)</f>
        <v>41399959.665306114</v>
      </c>
      <c r="AB132" s="2">
        <f t="shared" si="21"/>
        <v>56015</v>
      </c>
      <c r="AC132" s="2">
        <f t="shared" si="30"/>
        <v>7891184</v>
      </c>
      <c r="AD132" s="3">
        <f t="shared" si="10"/>
        <v>41399959.665306114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33293356.448775504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68</v>
      </c>
      <c r="C133" s="7"/>
      <c r="D133" s="2" t="e">
        <f t="shared" si="12"/>
        <v>#N/A</v>
      </c>
      <c r="E133" s="2" t="e">
        <f t="shared" si="22"/>
        <v>#N/A</v>
      </c>
      <c r="F133" s="2">
        <v>898962.0726249814</v>
      </c>
      <c r="G133" s="2">
        <f t="shared" si="26"/>
        <v>496135.85714285716</v>
      </c>
      <c r="H133" s="2">
        <f t="shared" si="31"/>
        <v>48992420.842787027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802391.71428571315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900467.75285005569</v>
      </c>
      <c r="Q133" s="2">
        <f t="shared" si="34"/>
        <v>500000</v>
      </c>
      <c r="R133" s="2">
        <f t="shared" si="32"/>
        <v>49791143.665306091</v>
      </c>
      <c r="S133" s="2">
        <f t="shared" si="17"/>
        <v>496135.85714285821</v>
      </c>
      <c r="T133" s="2">
        <f t="shared" si="18"/>
        <v>3864.1428571428405</v>
      </c>
      <c r="U133" s="2">
        <f t="shared" si="19"/>
        <v>500000</v>
      </c>
      <c r="V133" s="2">
        <f t="shared" si="33"/>
        <v>8378940</v>
      </c>
      <c r="W133" s="2">
        <f t="shared" si="20"/>
        <v>487756</v>
      </c>
      <c r="X133" s="2">
        <f t="shared" si="6"/>
        <v>12244</v>
      </c>
      <c r="Y133" s="2">
        <f t="shared" si="29"/>
        <v>41412203.665306114</v>
      </c>
      <c r="Z133" s="2" t="str">
        <f t="shared" si="8"/>
        <v>HERE</v>
      </c>
      <c r="AA133" s="2">
        <f>IF(Z133="HERE",Y133,AA132+Graph!$G$1*1000)</f>
        <v>41412203.665306114</v>
      </c>
      <c r="AB133" s="2">
        <f t="shared" si="21"/>
        <v>12244</v>
      </c>
      <c r="AC133" s="2">
        <f t="shared" si="30"/>
        <v>8378940</v>
      </c>
      <c r="AD133" s="3">
        <f t="shared" si="10"/>
        <v>41412203.665306114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33631299.461275503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69</v>
      </c>
      <c r="C134" s="7"/>
      <c r="D134" s="2" t="e">
        <f t="shared" si="12"/>
        <v>#N/A</v>
      </c>
      <c r="E134" s="2" t="e">
        <f t="shared" si="22"/>
        <v>#N/A</v>
      </c>
      <c r="F134" s="2">
        <v>905283.72646027803</v>
      </c>
      <c r="G134" s="2">
        <f t="shared" si="26"/>
        <v>496135.85714285716</v>
      </c>
      <c r="H134" s="2">
        <f t="shared" si="31"/>
        <v>49488556.699929886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806255.857142856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906767.40302598476</v>
      </c>
      <c r="Q134" s="2">
        <f t="shared" si="34"/>
        <v>500000</v>
      </c>
      <c r="R134" s="2">
        <f t="shared" si="32"/>
        <v>50291143.665306091</v>
      </c>
      <c r="S134" s="2">
        <f t="shared" si="17"/>
        <v>496135.85714285821</v>
      </c>
      <c r="T134" s="2">
        <f t="shared" si="18"/>
        <v>3864.1428571428405</v>
      </c>
      <c r="U134" s="2">
        <f t="shared" si="19"/>
        <v>500000</v>
      </c>
      <c r="V134" s="2">
        <f t="shared" si="33"/>
        <v>8977329</v>
      </c>
      <c r="W134" s="2">
        <f t="shared" si="20"/>
        <v>598389</v>
      </c>
      <c r="X134" s="2">
        <f t="shared" si="6"/>
        <v>-98389</v>
      </c>
      <c r="Y134" s="2">
        <f t="shared" si="29"/>
        <v>41313814.665306114</v>
      </c>
      <c r="Z134" s="2" t="str">
        <f t="shared" si="8"/>
        <v>HERE</v>
      </c>
      <c r="AA134" s="2">
        <f>IF(Z134="HERE",Y134,AA133+Graph!$G$1*1000)</f>
        <v>41313814.665306114</v>
      </c>
      <c r="AB134" s="2">
        <f t="shared" si="21"/>
        <v>-98389</v>
      </c>
      <c r="AC134" s="2">
        <f t="shared" si="30"/>
        <v>8977329</v>
      </c>
      <c r="AD134" s="3">
        <f t="shared" si="10"/>
        <v>41313814.665306114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33969242.473775506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70</v>
      </c>
      <c r="C135" s="7"/>
      <c r="D135" s="2" t="e">
        <f t="shared" si="12"/>
        <v>#N/A</v>
      </c>
      <c r="E135" s="2" t="e">
        <f t="shared" si="22"/>
        <v>#N/A</v>
      </c>
      <c r="F135" s="2">
        <v>911605.38029563427</v>
      </c>
      <c r="G135" s="2">
        <f t="shared" si="26"/>
        <v>496135.85714285716</v>
      </c>
      <c r="H135" s="2">
        <f t="shared" si="31"/>
        <v>49984692.557072744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810119.99999999884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913067.05320191383</v>
      </c>
      <c r="Q135" s="2">
        <f t="shared" si="34"/>
        <v>500000</v>
      </c>
      <c r="R135" s="2">
        <f t="shared" si="32"/>
        <v>50791143.665306091</v>
      </c>
      <c r="S135" s="2">
        <f t="shared" si="17"/>
        <v>496135.85714285821</v>
      </c>
      <c r="T135" s="2">
        <f t="shared" si="18"/>
        <v>3864.1428571428405</v>
      </c>
      <c r="U135" s="2">
        <f t="shared" si="19"/>
        <v>500000</v>
      </c>
      <c r="V135" s="2">
        <f t="shared" si="33"/>
        <v>9296367</v>
      </c>
      <c r="W135" s="2">
        <f t="shared" si="20"/>
        <v>319038</v>
      </c>
      <c r="X135" s="2">
        <f t="shared" si="6"/>
        <v>180962</v>
      </c>
      <c r="Y135" s="2">
        <f t="shared" si="29"/>
        <v>41494776.665306114</v>
      </c>
      <c r="Z135" s="2" t="str">
        <f t="shared" si="8"/>
        <v>HERE</v>
      </c>
      <c r="AA135" s="2">
        <f>IF(Z135="HERE",Y135,AA134+Graph!$G$1*1000)</f>
        <v>41494776.665306114</v>
      </c>
      <c r="AB135" s="2">
        <f t="shared" si="21"/>
        <v>180962</v>
      </c>
      <c r="AC135" s="2">
        <f t="shared" si="30"/>
        <v>9296367</v>
      </c>
      <c r="AD135" s="3">
        <f t="shared" si="10"/>
        <v>41494776.665306114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34307185.486275502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71</v>
      </c>
      <c r="C136" s="7"/>
      <c r="D136" s="2" t="e">
        <f t="shared" si="12"/>
        <v>#N/A</v>
      </c>
      <c r="E136" s="2" t="e">
        <f t="shared" si="22"/>
        <v>#N/A</v>
      </c>
      <c r="F136" s="2">
        <v>917927.0341309309</v>
      </c>
      <c r="G136" s="2">
        <f t="shared" si="26"/>
        <v>496135.85714285716</v>
      </c>
      <c r="H136" s="2">
        <f t="shared" si="31"/>
        <v>50480828.414215602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813984.14285714168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919366.70337790251</v>
      </c>
      <c r="Q136" s="2">
        <f t="shared" si="34"/>
        <v>500000</v>
      </c>
      <c r="R136" s="2">
        <f t="shared" si="32"/>
        <v>51291143.665306091</v>
      </c>
      <c r="S136" s="2">
        <f t="shared" si="17"/>
        <v>496135.85714285821</v>
      </c>
      <c r="T136" s="2">
        <f t="shared" si="18"/>
        <v>3864.1428571428405</v>
      </c>
      <c r="U136" s="2">
        <f t="shared" si="19"/>
        <v>500000</v>
      </c>
      <c r="V136" s="2">
        <f t="shared" si="33"/>
        <v>9646715</v>
      </c>
      <c r="W136" s="2">
        <f t="shared" si="20"/>
        <v>350348</v>
      </c>
      <c r="X136" s="2">
        <f t="shared" si="6"/>
        <v>149652</v>
      </c>
      <c r="Y136" s="2">
        <f t="shared" si="29"/>
        <v>41644428.665306114</v>
      </c>
      <c r="Z136" s="2" t="str">
        <f t="shared" si="8"/>
        <v>HERE</v>
      </c>
      <c r="AA136" s="2">
        <f>IF(Z136="HERE",Y136,AA135+Graph!$G$1*1000)</f>
        <v>41644428.665306114</v>
      </c>
      <c r="AB136" s="2">
        <f t="shared" si="21"/>
        <v>149652</v>
      </c>
      <c r="AC136" s="2">
        <f t="shared" si="30"/>
        <v>9646715</v>
      </c>
      <c r="AD136" s="3">
        <f t="shared" si="10"/>
        <v>41644428.665306114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34645128.498775505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72</v>
      </c>
      <c r="C137" s="7"/>
      <c r="D137" s="2" t="e">
        <f t="shared" si="12"/>
        <v>#N/A</v>
      </c>
      <c r="E137" s="2" t="e">
        <f t="shared" si="22"/>
        <v>#N/A</v>
      </c>
      <c r="F137" s="2">
        <v>924248.68796628714</v>
      </c>
      <c r="G137" s="2">
        <f t="shared" si="26"/>
        <v>496135.85714285716</v>
      </c>
      <c r="H137" s="2">
        <f t="shared" si="31"/>
        <v>50976964.27135846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817848.28571428452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925666.35355383158</v>
      </c>
      <c r="Q137" s="2">
        <f t="shared" si="34"/>
        <v>500000</v>
      </c>
      <c r="R137" s="2">
        <f t="shared" si="32"/>
        <v>51791143.665306091</v>
      </c>
      <c r="S137" s="2">
        <f t="shared" si="17"/>
        <v>496135.85714285821</v>
      </c>
      <c r="T137" s="2">
        <f t="shared" si="18"/>
        <v>3864.1428571428405</v>
      </c>
      <c r="U137" s="2">
        <f t="shared" si="19"/>
        <v>500000</v>
      </c>
      <c r="V137" s="2">
        <f t="shared" si="33"/>
        <v>10021471</v>
      </c>
      <c r="W137" s="2">
        <f t="shared" si="20"/>
        <v>374756</v>
      </c>
      <c r="X137" s="2">
        <f t="shared" si="6"/>
        <v>125244</v>
      </c>
      <c r="Y137" s="2">
        <f t="shared" si="29"/>
        <v>41769672.665306114</v>
      </c>
      <c r="Z137" s="2" t="str">
        <f t="shared" si="8"/>
        <v>HERE</v>
      </c>
      <c r="AA137" s="2">
        <f>IF(Z137="HERE",Y137,AA136+Graph!$G$1*1000)</f>
        <v>41769672.665306114</v>
      </c>
      <c r="AB137" s="2">
        <f t="shared" si="21"/>
        <v>125244</v>
      </c>
      <c r="AC137" s="2">
        <f t="shared" si="30"/>
        <v>10021471</v>
      </c>
      <c r="AD137" s="3">
        <f t="shared" si="10"/>
        <v>41769672.665306114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34918616.648775503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73</v>
      </c>
      <c r="C138" s="7"/>
      <c r="D138" s="2" t="e">
        <f t="shared" si="12"/>
        <v>#N/A</v>
      </c>
      <c r="E138" s="2" t="e">
        <f t="shared" si="22"/>
        <v>#N/A</v>
      </c>
      <c r="F138" s="2">
        <v>930570.34180158377</v>
      </c>
      <c r="G138" s="2">
        <f t="shared" si="26"/>
        <v>496135.85714285716</v>
      </c>
      <c r="H138" s="2">
        <f t="shared" si="31"/>
        <v>51473100.128501318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821712.42857142736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931966.00372976065</v>
      </c>
      <c r="Q138" s="2">
        <f t="shared" si="34"/>
        <v>500000</v>
      </c>
      <c r="R138" s="2">
        <f t="shared" si="32"/>
        <v>52291143.665306091</v>
      </c>
      <c r="S138" s="2">
        <f t="shared" si="17"/>
        <v>496135.85714285821</v>
      </c>
      <c r="T138" s="2">
        <f t="shared" si="18"/>
        <v>3864.1428571428405</v>
      </c>
      <c r="U138" s="2">
        <f t="shared" si="19"/>
        <v>500000</v>
      </c>
      <c r="V138" s="2">
        <f t="shared" si="33"/>
        <v>10490487</v>
      </c>
      <c r="W138" s="2">
        <f t="shared" si="20"/>
        <v>469016</v>
      </c>
      <c r="X138" s="2">
        <f t="shared" si="6"/>
        <v>30984</v>
      </c>
      <c r="Y138" s="2">
        <f t="shared" si="29"/>
        <v>41800656.665306114</v>
      </c>
      <c r="Z138" s="2" t="str">
        <f t="shared" si="8"/>
        <v>HERE</v>
      </c>
      <c r="AA138" s="2">
        <f>IF(Z138="HERE",Y138,AA137+Graph!$G$1*1000)</f>
        <v>41800656.665306114</v>
      </c>
      <c r="AB138" s="2">
        <f t="shared" si="21"/>
        <v>30984</v>
      </c>
      <c r="AC138" s="2">
        <f t="shared" si="30"/>
        <v>10490487</v>
      </c>
      <c r="AD138" s="3">
        <f t="shared" si="10"/>
        <v>41800656.665306114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35131515.098775506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74</v>
      </c>
      <c r="C139" s="7"/>
      <c r="D139" s="2" t="e">
        <f t="shared" si="12"/>
        <v>#N/A</v>
      </c>
      <c r="E139" s="2" t="e">
        <f t="shared" si="22"/>
        <v>#N/A</v>
      </c>
      <c r="F139" s="2">
        <v>936891.99563694</v>
      </c>
      <c r="G139" s="2">
        <f t="shared" si="26"/>
        <v>496135.85714285716</v>
      </c>
      <c r="H139" s="2">
        <f t="shared" si="31"/>
        <v>51969235.985644177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825576.5714285702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938265.65390568972</v>
      </c>
      <c r="Q139" s="2">
        <f t="shared" si="34"/>
        <v>500000</v>
      </c>
      <c r="R139" s="2">
        <f t="shared" si="32"/>
        <v>52791143.665306091</v>
      </c>
      <c r="S139" s="2">
        <f t="shared" si="17"/>
        <v>496135.85714285821</v>
      </c>
      <c r="T139" s="2">
        <f t="shared" si="18"/>
        <v>3864.1428571428405</v>
      </c>
      <c r="U139" s="2">
        <f t="shared" si="19"/>
        <v>500000</v>
      </c>
      <c r="V139" s="2">
        <f t="shared" si="33"/>
        <v>10971047</v>
      </c>
      <c r="W139" s="2">
        <f t="shared" si="20"/>
        <v>480560</v>
      </c>
      <c r="X139" s="2">
        <f t="shared" si="6"/>
        <v>19440</v>
      </c>
      <c r="Y139" s="2">
        <f t="shared" si="29"/>
        <v>41820096.665306114</v>
      </c>
      <c r="Z139" s="2" t="str">
        <f t="shared" si="8"/>
        <v>HERE</v>
      </c>
      <c r="AA139" s="2">
        <f>IF(Z139="HERE",Y139,AA138+Graph!$G$1*1000)</f>
        <v>41820096.665306114</v>
      </c>
      <c r="AB139" s="2">
        <f t="shared" si="21"/>
        <v>19440</v>
      </c>
      <c r="AC139" s="2">
        <f t="shared" si="30"/>
        <v>10971047</v>
      </c>
      <c r="AD139" s="3">
        <f t="shared" si="10"/>
        <v>41820096.665306114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35312325.1987755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75</v>
      </c>
      <c r="C140" s="7"/>
      <c r="D140" s="2" t="e">
        <f t="shared" si="12"/>
        <v>#N/A</v>
      </c>
      <c r="E140" s="2" t="e">
        <f t="shared" si="22"/>
        <v>#N/A</v>
      </c>
      <c r="F140" s="2">
        <v>943213.64947223663</v>
      </c>
      <c r="G140" s="2">
        <f t="shared" si="26"/>
        <v>496135.85714285716</v>
      </c>
      <c r="H140" s="2">
        <f t="shared" si="31"/>
        <v>52465371.842787035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829440.71428571304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944565.30408161879</v>
      </c>
      <c r="Q140" s="2">
        <f t="shared" si="34"/>
        <v>500000</v>
      </c>
      <c r="R140" s="2">
        <f t="shared" si="32"/>
        <v>53291143.665306091</v>
      </c>
      <c r="S140" s="2">
        <f t="shared" si="17"/>
        <v>496135.85714285821</v>
      </c>
      <c r="T140" s="2">
        <f t="shared" si="18"/>
        <v>3864.1428571428405</v>
      </c>
      <c r="U140" s="2">
        <f t="shared" si="19"/>
        <v>500000</v>
      </c>
      <c r="V140" s="2">
        <f t="shared" si="33"/>
        <v>11465210</v>
      </c>
      <c r="W140" s="2">
        <f t="shared" si="20"/>
        <v>494163</v>
      </c>
      <c r="X140" s="2">
        <f t="shared" si="6"/>
        <v>5837</v>
      </c>
      <c r="Y140" s="2">
        <f t="shared" si="29"/>
        <v>41825933.665306114</v>
      </c>
      <c r="Z140" s="2" t="str">
        <f t="shared" si="8"/>
        <v>HERE</v>
      </c>
      <c r="AA140" s="2">
        <f>IF(Z140="HERE",Y140,AA139+Graph!$G$1*1000)</f>
        <v>41825933.665306114</v>
      </c>
      <c r="AB140" s="2">
        <f t="shared" si="21"/>
        <v>5837</v>
      </c>
      <c r="AC140" s="2">
        <f t="shared" si="30"/>
        <v>11465210</v>
      </c>
      <c r="AD140" s="3">
        <f t="shared" si="10"/>
        <v>41825933.665306114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35486727.148775503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76</v>
      </c>
      <c r="C141" s="7"/>
      <c r="D141" s="2" t="e">
        <f t="shared" si="12"/>
        <v>#N/A</v>
      </c>
      <c r="E141" s="2" t="e">
        <f t="shared" si="22"/>
        <v>#N/A</v>
      </c>
      <c r="F141" s="2">
        <v>949535.30330759287</v>
      </c>
      <c r="G141" s="2">
        <f t="shared" si="26"/>
        <v>496135.85714285716</v>
      </c>
      <c r="H141" s="2">
        <f t="shared" si="31"/>
        <v>52961507.699929893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833304.85714285588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950864.95425754786</v>
      </c>
      <c r="Q141" s="2">
        <f t="shared" si="34"/>
        <v>500000</v>
      </c>
      <c r="R141" s="2">
        <f t="shared" si="32"/>
        <v>53791143.665306091</v>
      </c>
      <c r="S141" s="2">
        <f t="shared" si="17"/>
        <v>496135.85714285821</v>
      </c>
      <c r="T141" s="2">
        <f t="shared" si="18"/>
        <v>3864.1428571428405</v>
      </c>
      <c r="U141" s="2">
        <f t="shared" si="19"/>
        <v>500000</v>
      </c>
      <c r="V141" s="2">
        <f t="shared" si="33"/>
        <v>12014288</v>
      </c>
      <c r="W141" s="2">
        <f t="shared" si="20"/>
        <v>549078</v>
      </c>
      <c r="X141" s="2">
        <f t="shared" si="6"/>
        <v>-49078</v>
      </c>
      <c r="Y141" s="2">
        <f t="shared" si="29"/>
        <v>41776855.665306114</v>
      </c>
      <c r="Z141" s="2" t="str">
        <f t="shared" si="8"/>
        <v>HERE</v>
      </c>
      <c r="AA141" s="2">
        <f>IF(Z141="HERE",Y141,AA140+Graph!$G$1*1000)</f>
        <v>41776855.665306114</v>
      </c>
      <c r="AB141" s="2">
        <f t="shared" si="21"/>
        <v>-49078</v>
      </c>
      <c r="AC141" s="2">
        <f t="shared" si="30"/>
        <v>12014288</v>
      </c>
      <c r="AD141" s="3">
        <f t="shared" si="10"/>
        <v>41776855.665306114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35700499.398775503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77</v>
      </c>
      <c r="C142" s="7"/>
      <c r="D142" s="2" t="e">
        <f t="shared" si="12"/>
        <v>#N/A</v>
      </c>
      <c r="E142" s="2" t="e">
        <f t="shared" si="22"/>
        <v>#N/A</v>
      </c>
      <c r="F142" s="2">
        <v>955856.9571428895</v>
      </c>
      <c r="G142" s="2">
        <f t="shared" si="26"/>
        <v>496135.85714285716</v>
      </c>
      <c r="H142" s="2">
        <f t="shared" si="31"/>
        <v>53457643.557072751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837168.99999999872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957164.60443347692</v>
      </c>
      <c r="Q142" s="2">
        <f t="shared" si="34"/>
        <v>500000</v>
      </c>
      <c r="R142" s="2">
        <f t="shared" si="32"/>
        <v>54291143.665306091</v>
      </c>
      <c r="S142" s="2">
        <f t="shared" si="17"/>
        <v>496135.85714285821</v>
      </c>
      <c r="T142" s="2">
        <f t="shared" si="18"/>
        <v>3864.1428571428405</v>
      </c>
      <c r="U142" s="2">
        <f t="shared" si="19"/>
        <v>500000</v>
      </c>
      <c r="V142" s="2">
        <f t="shared" si="33"/>
        <v>12294006</v>
      </c>
      <c r="W142" s="2">
        <f t="shared" si="20"/>
        <v>279718</v>
      </c>
      <c r="X142" s="2">
        <f t="shared" si="6"/>
        <v>220282</v>
      </c>
      <c r="Y142" s="2">
        <f t="shared" si="29"/>
        <v>41997137.665306114</v>
      </c>
      <c r="Z142" s="2" t="str">
        <f t="shared" si="8"/>
        <v>HERE</v>
      </c>
      <c r="AA142" s="2">
        <f>IF(Z142="HERE",Y142,AA141+Graph!$G$1*1000)</f>
        <v>41997137.665306114</v>
      </c>
      <c r="AB142" s="2">
        <f t="shared" si="21"/>
        <v>220282</v>
      </c>
      <c r="AC142" s="2">
        <f t="shared" si="30"/>
        <v>12294006</v>
      </c>
      <c r="AD142" s="3">
        <f t="shared" si="10"/>
        <v>41997137.665306114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35958903.4487755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78</v>
      </c>
      <c r="C143" s="7"/>
      <c r="D143" s="2" t="e">
        <f t="shared" si="12"/>
        <v>#N/A</v>
      </c>
      <c r="E143" s="2" t="e">
        <f t="shared" si="22"/>
        <v>#N/A</v>
      </c>
      <c r="F143" s="2">
        <v>962178.61097824574</v>
      </c>
      <c r="G143" s="2">
        <f t="shared" si="26"/>
        <v>496135.85714285716</v>
      </c>
      <c r="H143" s="2">
        <f t="shared" si="31"/>
        <v>53953779.414215609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841033.14285714156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963464.25460940599</v>
      </c>
      <c r="Q143" s="2">
        <f t="shared" si="34"/>
        <v>500000</v>
      </c>
      <c r="R143" s="2">
        <f t="shared" si="32"/>
        <v>54791143.665306091</v>
      </c>
      <c r="S143" s="2">
        <f t="shared" si="17"/>
        <v>496135.85714285821</v>
      </c>
      <c r="T143" s="2">
        <f t="shared" si="18"/>
        <v>3864.1428571428405</v>
      </c>
      <c r="U143" s="2">
        <f t="shared" si="19"/>
        <v>500000</v>
      </c>
      <c r="V143" s="2">
        <f t="shared" si="33"/>
        <v>12646486</v>
      </c>
      <c r="W143" s="2">
        <f t="shared" si="20"/>
        <v>352480</v>
      </c>
      <c r="X143" s="2">
        <f t="shared" si="6"/>
        <v>147520</v>
      </c>
      <c r="Y143" s="2">
        <f t="shared" si="29"/>
        <v>42144657.665306114</v>
      </c>
      <c r="Z143" s="2" t="str">
        <f t="shared" si="8"/>
        <v>HERE</v>
      </c>
      <c r="AA143" s="2">
        <f>IF(Z143="HERE",Y143,AA142+Graph!$G$1*1000)</f>
        <v>42144657.665306114</v>
      </c>
      <c r="AB143" s="2">
        <f t="shared" si="21"/>
        <v>147520</v>
      </c>
      <c r="AC143" s="2">
        <f t="shared" si="30"/>
        <v>12646486</v>
      </c>
      <c r="AD143" s="3">
        <f t="shared" si="10"/>
        <v>42144657.665306114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36235438.848775506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79</v>
      </c>
      <c r="C144" s="7"/>
      <c r="D144" s="2" t="e">
        <f t="shared" si="12"/>
        <v>#N/A</v>
      </c>
      <c r="E144" s="2" t="e">
        <f t="shared" si="22"/>
        <v>#N/A</v>
      </c>
      <c r="F144" s="2">
        <v>968500.26481354237</v>
      </c>
      <c r="G144" s="2">
        <f t="shared" si="26"/>
        <v>496135.85714285716</v>
      </c>
      <c r="H144" s="2">
        <f t="shared" si="31"/>
        <v>54449915.271358468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844897.2857142844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969763.90478533506</v>
      </c>
      <c r="Q144" s="2">
        <f t="shared" si="34"/>
        <v>500000</v>
      </c>
      <c r="R144" s="2">
        <f t="shared" si="32"/>
        <v>55291143.665306091</v>
      </c>
      <c r="S144" s="2">
        <f t="shared" si="17"/>
        <v>496135.85714285821</v>
      </c>
      <c r="T144" s="2">
        <f t="shared" si="18"/>
        <v>3864.1428571428405</v>
      </c>
      <c r="U144" s="2">
        <f t="shared" si="19"/>
        <v>500000</v>
      </c>
      <c r="V144" s="2">
        <f t="shared" si="33"/>
        <v>13058298</v>
      </c>
      <c r="W144" s="2">
        <f t="shared" si="20"/>
        <v>411812</v>
      </c>
      <c r="X144" s="2">
        <f t="shared" si="6"/>
        <v>88188</v>
      </c>
      <c r="Y144" s="2">
        <f t="shared" si="29"/>
        <v>42232845.665306114</v>
      </c>
      <c r="Z144" s="2" t="str">
        <f t="shared" si="8"/>
        <v>HERE</v>
      </c>
      <c r="AA144" s="2">
        <f>IF(Z144="HERE",Y144,AA143+Graph!$G$1*1000)</f>
        <v>42232845.665306114</v>
      </c>
      <c r="AB144" s="2">
        <f t="shared" si="21"/>
        <v>88188</v>
      </c>
      <c r="AC144" s="2">
        <f t="shared" si="30"/>
        <v>13058298</v>
      </c>
      <c r="AD144" s="3">
        <f t="shared" si="10"/>
        <v>42232845.665306114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36393750.298775502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80</v>
      </c>
      <c r="C145" s="7"/>
      <c r="D145" s="2" t="e">
        <f t="shared" si="12"/>
        <v>#N/A</v>
      </c>
      <c r="E145" s="2" t="e">
        <f t="shared" si="22"/>
        <v>#N/A</v>
      </c>
      <c r="F145" s="2">
        <v>974821.9186488986</v>
      </c>
      <c r="G145" s="2">
        <f t="shared" si="26"/>
        <v>496135.85714285716</v>
      </c>
      <c r="H145" s="2">
        <f t="shared" si="31"/>
        <v>54946051.128501326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848761.42857142724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976063.55496126413</v>
      </c>
      <c r="Q145" s="2">
        <f t="shared" si="34"/>
        <v>500000</v>
      </c>
      <c r="R145" s="2">
        <f t="shared" si="32"/>
        <v>55791143.665306091</v>
      </c>
      <c r="S145" s="2">
        <f t="shared" si="17"/>
        <v>496135.85714285821</v>
      </c>
      <c r="T145" s="2">
        <f t="shared" si="18"/>
        <v>3864.1428571428405</v>
      </c>
      <c r="U145" s="2">
        <f t="shared" si="19"/>
        <v>500000</v>
      </c>
      <c r="V145" s="2">
        <f t="shared" si="33"/>
        <v>13509108</v>
      </c>
      <c r="W145" s="2">
        <f t="shared" si="20"/>
        <v>450810</v>
      </c>
      <c r="X145" s="2">
        <f t="shared" si="6"/>
        <v>49190</v>
      </c>
      <c r="Y145" s="2">
        <f t="shared" si="29"/>
        <v>42282035.665306114</v>
      </c>
      <c r="Z145" s="2" t="str">
        <f t="shared" si="8"/>
        <v>HERE</v>
      </c>
      <c r="AA145" s="2">
        <f>IF(Z145="HERE",Y145,AA144+Graph!$G$1*1000)</f>
        <v>42282035.665306114</v>
      </c>
      <c r="AB145" s="2">
        <f t="shared" si="21"/>
        <v>49190</v>
      </c>
      <c r="AC145" s="2">
        <f t="shared" si="30"/>
        <v>13509108</v>
      </c>
      <c r="AD145" s="3">
        <f t="shared" si="10"/>
        <v>42282035.665306114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36534768.498775505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81</v>
      </c>
      <c r="C146" s="7"/>
      <c r="D146" s="2" t="e">
        <f t="shared" si="12"/>
        <v>#N/A</v>
      </c>
      <c r="E146" s="2" t="e">
        <f t="shared" si="22"/>
        <v>#N/A</v>
      </c>
      <c r="F146" s="2">
        <v>981143.57248419523</v>
      </c>
      <c r="G146" s="2">
        <f t="shared" si="26"/>
        <v>496135.85714285716</v>
      </c>
      <c r="H146" s="2">
        <f t="shared" si="31"/>
        <v>55442186.985644184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852625.57142857008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982363.2051371932</v>
      </c>
      <c r="Q146" s="2">
        <f t="shared" si="34"/>
        <v>500000</v>
      </c>
      <c r="R146" s="2">
        <f t="shared" si="32"/>
        <v>56291143.665306091</v>
      </c>
      <c r="S146" s="2">
        <f t="shared" si="17"/>
        <v>496135.85714285821</v>
      </c>
      <c r="T146" s="2">
        <f t="shared" si="18"/>
        <v>3864.1428571428405</v>
      </c>
      <c r="U146" s="2">
        <f t="shared" si="19"/>
        <v>500000</v>
      </c>
      <c r="V146" s="2">
        <f t="shared" si="33"/>
        <v>14012224</v>
      </c>
      <c r="W146" s="2">
        <f t="shared" si="20"/>
        <v>503116</v>
      </c>
      <c r="X146" s="2">
        <f t="shared" si="6"/>
        <v>-3116</v>
      </c>
      <c r="Y146" s="2">
        <f t="shared" si="29"/>
        <v>42278919.665306114</v>
      </c>
      <c r="Z146" s="2" t="str">
        <f t="shared" si="8"/>
        <v>HERE</v>
      </c>
      <c r="AA146" s="2">
        <f>IF(Z146="HERE",Y146,AA145+Graph!$G$1*1000)</f>
        <v>42278919.665306114</v>
      </c>
      <c r="AB146" s="2">
        <f t="shared" si="21"/>
        <v>-3116</v>
      </c>
      <c r="AC146" s="2">
        <f t="shared" si="30"/>
        <v>14012224</v>
      </c>
      <c r="AD146" s="3">
        <f t="shared" si="10"/>
        <v>42278919.665306114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36636391.748775505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82</v>
      </c>
      <c r="C147" s="7"/>
      <c r="D147" s="2" t="e">
        <f t="shared" si="12"/>
        <v>#N/A</v>
      </c>
      <c r="E147" s="2" t="e">
        <f t="shared" si="22"/>
        <v>#N/A</v>
      </c>
      <c r="F147" s="2">
        <v>987465.22631955147</v>
      </c>
      <c r="G147" s="2">
        <f t="shared" si="26"/>
        <v>496135.85714285716</v>
      </c>
      <c r="H147" s="2">
        <f t="shared" si="31"/>
        <v>55938322.842787042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856489.71428571292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988662.85531312227</v>
      </c>
      <c r="Q147" s="2">
        <f t="shared" si="34"/>
        <v>500000</v>
      </c>
      <c r="R147" s="2">
        <f t="shared" si="32"/>
        <v>56791143.665306091</v>
      </c>
      <c r="S147" s="2">
        <f t="shared" si="17"/>
        <v>496135.85714285821</v>
      </c>
      <c r="T147" s="2">
        <f t="shared" si="18"/>
        <v>3864.1428571428405</v>
      </c>
      <c r="U147" s="2">
        <f t="shared" si="19"/>
        <v>500000</v>
      </c>
      <c r="V147" s="2">
        <f t="shared" si="33"/>
        <v>14556827</v>
      </c>
      <c r="W147" s="2">
        <f t="shared" si="20"/>
        <v>544603</v>
      </c>
      <c r="X147" s="2">
        <f t="shared" si="6"/>
        <v>-44603</v>
      </c>
      <c r="Y147" s="2">
        <f t="shared" si="29"/>
        <v>42234316.665306114</v>
      </c>
      <c r="Z147" s="2" t="str">
        <f t="shared" si="8"/>
        <v>HERE</v>
      </c>
      <c r="AA147" s="2">
        <f>IF(Z147="HERE",Y147,AA146+Graph!$G$1*1000)</f>
        <v>42234316.665306114</v>
      </c>
      <c r="AB147" s="2">
        <f t="shared" si="21"/>
        <v>-44603</v>
      </c>
      <c r="AC147" s="2">
        <f t="shared" si="30"/>
        <v>14556827</v>
      </c>
      <c r="AD147" s="3">
        <f t="shared" si="10"/>
        <v>42234316.665306114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36679880.9487755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83</v>
      </c>
      <c r="C148" s="7"/>
      <c r="D148" s="2" t="e">
        <f t="shared" si="12"/>
        <v>#N/A</v>
      </c>
      <c r="E148" s="2" t="e">
        <f t="shared" si="22"/>
        <v>#N/A</v>
      </c>
      <c r="F148" s="2">
        <v>993786.8801548481</v>
      </c>
      <c r="G148" s="2">
        <f t="shared" si="26"/>
        <v>496135.85714285716</v>
      </c>
      <c r="H148" s="2">
        <f t="shared" si="31"/>
        <v>56434458.6999299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860353.85714285576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994962.50548905134</v>
      </c>
      <c r="Q148" s="2">
        <f t="shared" si="34"/>
        <v>500000</v>
      </c>
      <c r="R148" s="2">
        <f t="shared" si="32"/>
        <v>57291143.665306091</v>
      </c>
      <c r="S148" s="2">
        <f t="shared" si="17"/>
        <v>496135.85714285821</v>
      </c>
      <c r="T148" s="2">
        <f t="shared" si="18"/>
        <v>3864.1428571428405</v>
      </c>
      <c r="U148" s="2">
        <f t="shared" si="19"/>
        <v>500000</v>
      </c>
      <c r="V148" s="2">
        <f t="shared" si="33"/>
        <v>15062189</v>
      </c>
      <c r="W148" s="2">
        <f t="shared" si="20"/>
        <v>505362</v>
      </c>
      <c r="X148" s="2">
        <f t="shared" si="6"/>
        <v>-5362</v>
      </c>
      <c r="Y148" s="2">
        <f t="shared" si="29"/>
        <v>42228954.665306114</v>
      </c>
      <c r="Z148" s="2" t="str">
        <f t="shared" si="8"/>
        <v>HERE</v>
      </c>
      <c r="AA148" s="2">
        <f>IF(Z148="HERE",Y148,AA147+Graph!$G$1*1000)</f>
        <v>42228954.665306114</v>
      </c>
      <c r="AB148" s="2">
        <f t="shared" si="21"/>
        <v>-5362</v>
      </c>
      <c r="AC148" s="2">
        <f t="shared" si="30"/>
        <v>15062189</v>
      </c>
      <c r="AD148" s="3">
        <f t="shared" si="10"/>
        <v>42228954.665306114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36711706.4487755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84</v>
      </c>
      <c r="C149" s="7"/>
      <c r="D149" s="2" t="e">
        <f t="shared" si="12"/>
        <v>#N/A</v>
      </c>
      <c r="E149" s="2" t="e">
        <f t="shared" si="22"/>
        <v>#N/A</v>
      </c>
      <c r="F149" s="2">
        <v>1000108.5339902043</v>
      </c>
      <c r="G149" s="2">
        <f t="shared" si="26"/>
        <v>496135.85714285716</v>
      </c>
      <c r="H149" s="2">
        <f t="shared" si="31"/>
        <v>56930594.557072759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864217.9999999986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1001262.1556649804</v>
      </c>
      <c r="Q149" s="2">
        <f t="shared" si="34"/>
        <v>500000</v>
      </c>
      <c r="R149" s="2">
        <f t="shared" si="32"/>
        <v>57791143.665306091</v>
      </c>
      <c r="S149" s="2">
        <f t="shared" si="17"/>
        <v>496135.85714285821</v>
      </c>
      <c r="T149" s="2">
        <f t="shared" si="18"/>
        <v>3864.1428571428405</v>
      </c>
      <c r="U149" s="2">
        <f t="shared" si="19"/>
        <v>500000</v>
      </c>
      <c r="V149" s="2">
        <f t="shared" si="33"/>
        <v>15300151</v>
      </c>
      <c r="W149" s="2">
        <f t="shared" si="20"/>
        <v>237962</v>
      </c>
      <c r="X149" s="2">
        <f t="shared" si="6"/>
        <v>262038</v>
      </c>
      <c r="Y149" s="2">
        <f t="shared" si="29"/>
        <v>42490992.665306114</v>
      </c>
      <c r="Z149" s="2" t="str">
        <f t="shared" si="8"/>
        <v>HERE</v>
      </c>
      <c r="AA149" s="2">
        <f>IF(Z149="HERE",Y149,AA148+Graph!$G$1*1000)</f>
        <v>42490992.665306114</v>
      </c>
      <c r="AB149" s="2">
        <f t="shared" si="21"/>
        <v>262038</v>
      </c>
      <c r="AC149" s="2">
        <f t="shared" si="30"/>
        <v>15300151</v>
      </c>
      <c r="AD149" s="3">
        <f t="shared" si="10"/>
        <v>42490992.665306114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36974494.798775502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85</v>
      </c>
      <c r="C150" s="7"/>
      <c r="D150" s="2" t="e">
        <f t="shared" si="12"/>
        <v>#N/A</v>
      </c>
      <c r="E150" s="2" t="e">
        <f t="shared" si="22"/>
        <v>#N/A</v>
      </c>
      <c r="F150" s="2">
        <v>1006430.187825501</v>
      </c>
      <c r="G150" s="2">
        <f t="shared" si="26"/>
        <v>496135.85714285716</v>
      </c>
      <c r="H150" s="2">
        <f t="shared" si="31"/>
        <v>57426730.414215617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868082.14285714144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1007561.8058409095</v>
      </c>
      <c r="Q150" s="2">
        <f t="shared" si="34"/>
        <v>500000</v>
      </c>
      <c r="R150" s="2">
        <f t="shared" si="32"/>
        <v>58291143.665306091</v>
      </c>
      <c r="S150" s="2">
        <f t="shared" si="17"/>
        <v>496135.85714285821</v>
      </c>
      <c r="T150" s="2">
        <f t="shared" si="18"/>
        <v>3864.1428571428405</v>
      </c>
      <c r="U150" s="2">
        <f t="shared" si="19"/>
        <v>500000</v>
      </c>
      <c r="V150" s="2">
        <f t="shared" si="33"/>
        <v>15775562.265658021</v>
      </c>
      <c r="W150" s="2">
        <f t="shared" si="20"/>
        <v>475411.26565802097</v>
      </c>
      <c r="X150" s="2">
        <f t="shared" si="6"/>
        <v>24588.734341979027</v>
      </c>
      <c r="Y150" s="2">
        <f t="shared" si="29"/>
        <v>42515581.399648093</v>
      </c>
      <c r="Z150" s="2" t="str">
        <f t="shared" si="8"/>
        <v>HERE</v>
      </c>
      <c r="AA150" s="2">
        <f>IF(Z150="HERE",Y150,AA149+Graph!$G$1*1000)</f>
        <v>42515581.399648093</v>
      </c>
      <c r="AB150" s="2">
        <f t="shared" si="21"/>
        <v>24588.734341979027</v>
      </c>
      <c r="AC150" s="2">
        <f t="shared" si="30"/>
        <v>15775562.265658021</v>
      </c>
      <c r="AD150" s="3">
        <f t="shared" si="10"/>
        <v>42515581.399648093</v>
      </c>
      <c r="AE150" s="2">
        <f>IF(AE148&gt;=52800000,52800000,IF(AB129=Graph!G$1*1000,AE149+Graph!G$1*1000,AC150))</f>
        <v>15775562.265658021</v>
      </c>
      <c r="AF150" s="3">
        <f t="shared" si="11"/>
        <v>15775562.265658021</v>
      </c>
      <c r="AG150" s="3">
        <f t="shared" si="27"/>
        <v>37186663.098775506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86</v>
      </c>
      <c r="C151" s="7"/>
      <c r="D151" s="2" t="e">
        <f t="shared" si="12"/>
        <v>#N/A</v>
      </c>
      <c r="E151" s="2" t="e">
        <f t="shared" si="22"/>
        <v>#N/A</v>
      </c>
      <c r="F151" s="2">
        <v>1012751.8416608572</v>
      </c>
      <c r="G151" s="2">
        <f t="shared" si="26"/>
        <v>496135.85714285716</v>
      </c>
      <c r="H151" s="2">
        <f t="shared" si="31"/>
        <v>57922866.271358475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871946.28571428428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1013861.4560168386</v>
      </c>
      <c r="Q151" s="2">
        <f t="shared" si="34"/>
        <v>500000</v>
      </c>
      <c r="R151" s="2">
        <f t="shared" si="32"/>
        <v>58791143.665306091</v>
      </c>
      <c r="S151" s="2">
        <f t="shared" si="17"/>
        <v>496135.85714285821</v>
      </c>
      <c r="T151" s="2">
        <f t="shared" si="18"/>
        <v>3864.1428571428405</v>
      </c>
      <c r="U151" s="2">
        <f t="shared" si="19"/>
        <v>500000</v>
      </c>
      <c r="V151" s="2">
        <f t="shared" si="33"/>
        <v>16257295.185151398</v>
      </c>
      <c r="W151" s="2">
        <f t="shared" si="20"/>
        <v>481732.91949337721</v>
      </c>
      <c r="X151" s="2">
        <f t="shared" si="6"/>
        <v>18267.080506622791</v>
      </c>
      <c r="Y151" s="2">
        <f t="shared" si="29"/>
        <v>42533848.480154715</v>
      </c>
      <c r="Z151" s="2" t="str">
        <f t="shared" si="8"/>
        <v>HERE</v>
      </c>
      <c r="AA151" s="2">
        <f>IF(Z151="HERE",Y151,AA150+Graph!$G$1*1000)</f>
        <v>42533848.480154715</v>
      </c>
      <c r="AB151" s="2">
        <f t="shared" si="21"/>
        <v>18267.080506622791</v>
      </c>
      <c r="AC151" s="2">
        <f t="shared" si="30"/>
        <v>16257295.185151398</v>
      </c>
      <c r="AD151" s="3">
        <f t="shared" si="10"/>
        <v>42533848.480154715</v>
      </c>
      <c r="AE151" s="2">
        <f>IF(AE149&gt;=52800000,52800000,IF(AB130=Graph!G$1*1000,AE150+Graph!G$1*1000,AC151))</f>
        <v>16257295.185151398</v>
      </c>
      <c r="AF151" s="3">
        <f t="shared" si="11"/>
        <v>16257295.185151398</v>
      </c>
      <c r="AG151" s="3">
        <f t="shared" si="27"/>
        <v>37372300.348775506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87</v>
      </c>
      <c r="C152" s="7"/>
      <c r="D152" s="2" t="e">
        <f t="shared" si="12"/>
        <v>#N/A</v>
      </c>
      <c r="E152" s="2" t="e">
        <f t="shared" si="22"/>
        <v>#N/A</v>
      </c>
      <c r="F152" s="2">
        <v>1019073.4954961538</v>
      </c>
      <c r="G152" s="2">
        <f t="shared" si="26"/>
        <v>496135.85714285716</v>
      </c>
      <c r="H152" s="2">
        <f t="shared" si="31"/>
        <v>58419002.128501333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875810.42857142712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1020161.1061927676</v>
      </c>
      <c r="Q152" s="2">
        <f t="shared" si="34"/>
        <v>500000</v>
      </c>
      <c r="R152" s="2">
        <f t="shared" si="32"/>
        <v>59291143.665306091</v>
      </c>
      <c r="S152" s="2">
        <f t="shared" si="17"/>
        <v>496135.85714285821</v>
      </c>
      <c r="T152" s="2">
        <f t="shared" si="18"/>
        <v>3864.1428571428405</v>
      </c>
      <c r="U152" s="2">
        <f t="shared" si="19"/>
        <v>500000</v>
      </c>
      <c r="V152" s="2">
        <f t="shared" si="33"/>
        <v>16745349.758480072</v>
      </c>
      <c r="W152" s="2">
        <f t="shared" si="20"/>
        <v>488054.57332867384</v>
      </c>
      <c r="X152" s="2">
        <f t="shared" si="6"/>
        <v>11945.42667132616</v>
      </c>
      <c r="Y152" s="2">
        <f t="shared" si="29"/>
        <v>42545793.906826042</v>
      </c>
      <c r="Z152" s="2" t="str">
        <f t="shared" si="8"/>
        <v>HERE</v>
      </c>
      <c r="AA152" s="2">
        <f>IF(Z152="HERE",Y152,AA151+Graph!$G$1*1000)</f>
        <v>42545793.906826042</v>
      </c>
      <c r="AB152" s="2">
        <f t="shared" si="21"/>
        <v>11945.42667132616</v>
      </c>
      <c r="AC152" s="2">
        <f t="shared" si="30"/>
        <v>16745349.758480072</v>
      </c>
      <c r="AD152" s="3">
        <f t="shared" si="10"/>
        <v>42545793.906826042</v>
      </c>
      <c r="AE152" s="2">
        <f>IF(AE150&gt;=52800000,52800000,IF(AB131=Graph!G$1*1000,AE151+Graph!G$1*1000,AC152))</f>
        <v>16745349.758480072</v>
      </c>
      <c r="AF152" s="3">
        <f t="shared" si="11"/>
        <v>16745349.758480072</v>
      </c>
      <c r="AG152" s="3">
        <f t="shared" si="27"/>
        <v>37581910.148775503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88</v>
      </c>
      <c r="C153" s="7"/>
      <c r="D153" s="2" t="e">
        <f t="shared" si="12"/>
        <v>#N/A</v>
      </c>
      <c r="E153" s="2" t="e">
        <f t="shared" si="22"/>
        <v>#N/A</v>
      </c>
      <c r="F153" s="2">
        <v>1025395.1493315101</v>
      </c>
      <c r="G153" s="2">
        <f t="shared" si="26"/>
        <v>496135.85714285716</v>
      </c>
      <c r="H153" s="2">
        <f t="shared" si="31"/>
        <v>58915137.985644192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879674.57142856997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1026460.7563686967</v>
      </c>
      <c r="Q153" s="2">
        <f t="shared" si="34"/>
        <v>500000</v>
      </c>
      <c r="R153" s="2">
        <f t="shared" si="32"/>
        <v>59791143.665306091</v>
      </c>
      <c r="S153" s="2">
        <f t="shared" si="17"/>
        <v>496135.85714285821</v>
      </c>
      <c r="T153" s="2">
        <f t="shared" si="18"/>
        <v>3864.1428571428405</v>
      </c>
      <c r="U153" s="2">
        <f t="shared" si="19"/>
        <v>500000</v>
      </c>
      <c r="V153" s="2">
        <f t="shared" si="33"/>
        <v>17239725.985644102</v>
      </c>
      <c r="W153" s="2">
        <f t="shared" si="20"/>
        <v>494376.22716403008</v>
      </c>
      <c r="X153" s="2">
        <f t="shared" si="6"/>
        <v>5623.7728359699249</v>
      </c>
      <c r="Y153" s="2">
        <f t="shared" si="29"/>
        <v>42551417.679662012</v>
      </c>
      <c r="Z153" s="2" t="str">
        <f t="shared" si="8"/>
        <v>HERE</v>
      </c>
      <c r="AA153" s="2">
        <f>IF(Z153="HERE",Y153,AA152+Graph!$G$1*1000)</f>
        <v>42551417.679662012</v>
      </c>
      <c r="AB153" s="2">
        <f t="shared" si="21"/>
        <v>5623.7728359699249</v>
      </c>
      <c r="AC153" s="2">
        <f t="shared" si="30"/>
        <v>17239725.985644102</v>
      </c>
      <c r="AD153" s="3">
        <f t="shared" si="10"/>
        <v>42551417.679662012</v>
      </c>
      <c r="AE153" s="2">
        <f>IF(AE151&gt;=52800000,52800000,IF(AB132=Graph!G$1*1000,AE152+Graph!G$1*1000,AC153))</f>
        <v>17239725.985644102</v>
      </c>
      <c r="AF153" s="3">
        <f t="shared" si="11"/>
        <v>17239725.985644102</v>
      </c>
      <c r="AG153" s="3">
        <f t="shared" si="27"/>
        <v>37654522.898775503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89</v>
      </c>
      <c r="C154" s="7"/>
      <c r="D154" s="2" t="e">
        <f t="shared" si="12"/>
        <v>#N/A</v>
      </c>
      <c r="E154" s="2" t="e">
        <f t="shared" si="22"/>
        <v>#N/A</v>
      </c>
      <c r="F154" s="2">
        <v>1031716.8031668067</v>
      </c>
      <c r="G154" s="2">
        <f t="shared" si="26"/>
        <v>496135.85714285716</v>
      </c>
      <c r="H154" s="2">
        <f t="shared" si="31"/>
        <v>59411273.84278705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883538.71428571281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1032760.4065446854</v>
      </c>
      <c r="Q154" s="2">
        <f t="shared" si="34"/>
        <v>500000</v>
      </c>
      <c r="R154" s="2">
        <f t="shared" si="32"/>
        <v>60291143.665306091</v>
      </c>
      <c r="S154" s="2">
        <f t="shared" si="17"/>
        <v>496135.85714285821</v>
      </c>
      <c r="T154" s="2">
        <f t="shared" si="18"/>
        <v>3864.1428571428405</v>
      </c>
      <c r="U154" s="2">
        <f t="shared" si="19"/>
        <v>500000</v>
      </c>
      <c r="V154" s="2">
        <f t="shared" si="33"/>
        <v>17735861.84278696</v>
      </c>
      <c r="W154" s="2">
        <f t="shared" si="20"/>
        <v>496135.85714285821</v>
      </c>
      <c r="X154" s="2">
        <f t="shared" si="6"/>
        <v>3864.1428571417928</v>
      </c>
      <c r="Y154" s="2">
        <f t="shared" si="29"/>
        <v>42555281.822519153</v>
      </c>
      <c r="Z154" s="2" t="str">
        <f t="shared" si="8"/>
        <v>HERE</v>
      </c>
      <c r="AA154" s="2">
        <f>IF(Z154="HERE",Y154,AA153+Graph!$G$1*1000)</f>
        <v>42555281.822519153</v>
      </c>
      <c r="AB154" s="2">
        <f t="shared" si="21"/>
        <v>3864.1428571417928</v>
      </c>
      <c r="AC154" s="2">
        <f t="shared" si="30"/>
        <v>17735861.84278696</v>
      </c>
      <c r="AD154" s="3">
        <f t="shared" si="10"/>
        <v>42555281.822519153</v>
      </c>
      <c r="AE154" s="2">
        <f>IF(AE152&gt;=52800000,52800000,IF(AB133=Graph!G$1*1000,AE153+Graph!G$1*1000,AC154))</f>
        <v>17735861.84278696</v>
      </c>
      <c r="AF154" s="3">
        <f t="shared" si="11"/>
        <v>17735861.84278696</v>
      </c>
      <c r="AG154" s="3">
        <f t="shared" si="27"/>
        <v>37689930.298775502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90</v>
      </c>
      <c r="C155" s="7"/>
      <c r="D155" s="2" t="e">
        <f t="shared" si="12"/>
        <v>#N/A</v>
      </c>
      <c r="E155" s="2" t="e">
        <f t="shared" si="22"/>
        <v>#N/A</v>
      </c>
      <c r="F155" s="2">
        <v>1038038.4570021629</v>
      </c>
      <c r="G155" s="2">
        <f t="shared" si="26"/>
        <v>496135.85714285716</v>
      </c>
      <c r="H155" s="2">
        <f t="shared" si="31"/>
        <v>59907409.699929908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887402.85714285565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1039060.0567206144</v>
      </c>
      <c r="Q155" s="2">
        <f t="shared" si="34"/>
        <v>500000</v>
      </c>
      <c r="R155" s="2">
        <f t="shared" si="32"/>
        <v>60791143.665306091</v>
      </c>
      <c r="S155" s="2">
        <f t="shared" si="17"/>
        <v>496135.85714285821</v>
      </c>
      <c r="T155" s="2">
        <f t="shared" si="18"/>
        <v>3864.1428571428405</v>
      </c>
      <c r="U155" s="2">
        <f t="shared" si="19"/>
        <v>500000</v>
      </c>
      <c r="V155" s="2">
        <f t="shared" si="33"/>
        <v>18231997.699929819</v>
      </c>
      <c r="W155" s="2">
        <f t="shared" si="20"/>
        <v>496135.85714285821</v>
      </c>
      <c r="X155" s="2">
        <f t="shared" si="6"/>
        <v>3864.1428571417928</v>
      </c>
      <c r="Y155" s="2">
        <f t="shared" si="29"/>
        <v>42559145.965376295</v>
      </c>
      <c r="Z155" s="2" t="str">
        <f t="shared" si="8"/>
        <v>HERE</v>
      </c>
      <c r="AA155" s="2">
        <f>IF(Z155="HERE",Y155,AA154+Graph!$G$1*1000)</f>
        <v>42559145.965376295</v>
      </c>
      <c r="AB155" s="2">
        <f t="shared" si="21"/>
        <v>3864.1428571417928</v>
      </c>
      <c r="AC155" s="2">
        <f t="shared" si="30"/>
        <v>18231997.699929819</v>
      </c>
      <c r="AD155" s="3">
        <f t="shared" si="10"/>
        <v>42559145.965376295</v>
      </c>
      <c r="AE155" s="2">
        <f>IF(AE153&gt;=52800000,52800000,IF(AB134=Graph!G$1*1000,AE154+Graph!G$1*1000,AC155))</f>
        <v>18231997.699929819</v>
      </c>
      <c r="AF155" s="3">
        <f t="shared" si="11"/>
        <v>18231997.699929819</v>
      </c>
      <c r="AG155" s="3">
        <f t="shared" si="27"/>
        <v>37631299.648775503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91</v>
      </c>
      <c r="C156" s="7"/>
      <c r="D156" s="2" t="e">
        <f t="shared" si="12"/>
        <v>#N/A</v>
      </c>
      <c r="E156" s="2" t="e">
        <f t="shared" si="22"/>
        <v>#N/A</v>
      </c>
      <c r="F156" s="2">
        <v>1044360.1108374596</v>
      </c>
      <c r="G156" s="2">
        <f t="shared" si="26"/>
        <v>496135.85714285716</v>
      </c>
      <c r="H156" s="2">
        <f t="shared" si="31"/>
        <v>60403545.557072766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891266.99999999849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1045359.7068965435</v>
      </c>
      <c r="Q156" s="2">
        <f t="shared" si="34"/>
        <v>500000</v>
      </c>
      <c r="R156" s="2">
        <f t="shared" si="32"/>
        <v>61291143.665306091</v>
      </c>
      <c r="S156" s="2">
        <f t="shared" si="17"/>
        <v>496135.85714285821</v>
      </c>
      <c r="T156" s="2">
        <f t="shared" si="18"/>
        <v>3864.1428571428405</v>
      </c>
      <c r="U156" s="2">
        <f t="shared" si="19"/>
        <v>500000</v>
      </c>
      <c r="V156" s="2">
        <f t="shared" si="33"/>
        <v>18728133.557072677</v>
      </c>
      <c r="W156" s="2">
        <f t="shared" si="20"/>
        <v>496135.85714285821</v>
      </c>
      <c r="X156" s="2">
        <f t="shared" si="6"/>
        <v>3864.1428571417928</v>
      </c>
      <c r="Y156" s="2">
        <f t="shared" si="29"/>
        <v>42563010.108233437</v>
      </c>
      <c r="Z156" s="2" t="str">
        <f t="shared" si="8"/>
        <v>HERE</v>
      </c>
      <c r="AA156" s="2">
        <f>IF(Z156="HERE",Y156,AA155+Graph!$G$1*1000)</f>
        <v>42563010.108233437</v>
      </c>
      <c r="AB156" s="2">
        <f t="shared" si="21"/>
        <v>3864.1428571417928</v>
      </c>
      <c r="AC156" s="2">
        <f t="shared" si="30"/>
        <v>18728133.557072677</v>
      </c>
      <c r="AD156" s="3">
        <f t="shared" si="10"/>
        <v>42563010.108233437</v>
      </c>
      <c r="AE156" s="2">
        <f>IF(AE154&gt;=52800000,52800000,IF(AB135=Graph!G$1*1000,AE155+Graph!G$1*1000,AC156))</f>
        <v>18728133.557072677</v>
      </c>
      <c r="AF156" s="3">
        <f t="shared" si="11"/>
        <v>18728133.557072677</v>
      </c>
      <c r="AG156" s="3">
        <f t="shared" si="27"/>
        <v>37810117.348775506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92</v>
      </c>
      <c r="C157" s="7"/>
      <c r="D157" s="2" t="e">
        <f t="shared" si="12"/>
        <v>#N/A</v>
      </c>
      <c r="E157" s="2" t="e">
        <f t="shared" si="22"/>
        <v>#N/A</v>
      </c>
      <c r="F157" s="2">
        <v>1050681.7646728158</v>
      </c>
      <c r="G157" s="2">
        <f t="shared" si="26"/>
        <v>496135.85714285716</v>
      </c>
      <c r="H157" s="2">
        <f t="shared" si="31"/>
        <v>60899681.414215624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895131.14285714133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1051659.3570724726</v>
      </c>
      <c r="Q157" s="2">
        <f t="shared" si="34"/>
        <v>500000</v>
      </c>
      <c r="R157" s="2">
        <f t="shared" si="32"/>
        <v>61791143.665306091</v>
      </c>
      <c r="S157" s="2">
        <f t="shared" si="17"/>
        <v>496135.85714285821</v>
      </c>
      <c r="T157" s="2">
        <f t="shared" si="18"/>
        <v>3864.1428571428405</v>
      </c>
      <c r="U157" s="2">
        <f t="shared" si="19"/>
        <v>500000</v>
      </c>
      <c r="V157" s="2">
        <f t="shared" si="33"/>
        <v>19224269.414215535</v>
      </c>
      <c r="W157" s="2">
        <f t="shared" si="20"/>
        <v>496135.85714285821</v>
      </c>
      <c r="X157" s="2">
        <f t="shared" si="6"/>
        <v>3864.1428571417928</v>
      </c>
      <c r="Y157" s="2">
        <f t="shared" si="29"/>
        <v>42566874.251090579</v>
      </c>
      <c r="Z157" s="2" t="str">
        <f t="shared" si="8"/>
        <v>HERE</v>
      </c>
      <c r="AA157" s="2">
        <f>IF(Z157="HERE",Y157,AA156+Graph!$G$1*1000)</f>
        <v>42566874.251090579</v>
      </c>
      <c r="AB157" s="2">
        <f t="shared" si="21"/>
        <v>3864.1428571417928</v>
      </c>
      <c r="AC157" s="2">
        <f t="shared" si="30"/>
        <v>19224269.414215535</v>
      </c>
      <c r="AD157" s="3">
        <f t="shared" si="10"/>
        <v>42566874.251090579</v>
      </c>
      <c r="AE157" s="2">
        <f>IF(AE155&gt;=52800000,52800000,IF(AB136=Graph!G$1*1000,AE156+Graph!G$1*1000,AC157))</f>
        <v>19224269.414215535</v>
      </c>
      <c r="AF157" s="3">
        <f t="shared" si="11"/>
        <v>19224269.414215535</v>
      </c>
      <c r="AG157" s="3">
        <f t="shared" si="27"/>
        <v>37962321.548775502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93</v>
      </c>
      <c r="C158" s="7"/>
      <c r="D158" s="2" t="e">
        <f t="shared" si="12"/>
        <v>#N/A</v>
      </c>
      <c r="E158" s="2" t="e">
        <f t="shared" si="22"/>
        <v>#N/A</v>
      </c>
      <c r="F158" s="2">
        <v>1057003.4185081124</v>
      </c>
      <c r="G158" s="2">
        <f t="shared" si="26"/>
        <v>496135.85714285716</v>
      </c>
      <c r="H158" s="2">
        <f t="shared" si="31"/>
        <v>61395817.271358483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898995.28571428417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1057959.0072484016</v>
      </c>
      <c r="Q158" s="2">
        <f t="shared" si="34"/>
        <v>500000</v>
      </c>
      <c r="R158" s="2">
        <f t="shared" si="32"/>
        <v>62291143.665306091</v>
      </c>
      <c r="S158" s="2">
        <f t="shared" si="17"/>
        <v>496135.85714285821</v>
      </c>
      <c r="T158" s="2">
        <f t="shared" si="18"/>
        <v>3864.1428571428405</v>
      </c>
      <c r="U158" s="2">
        <f t="shared" si="19"/>
        <v>500000</v>
      </c>
      <c r="V158" s="2">
        <f t="shared" si="33"/>
        <v>19720405.271358393</v>
      </c>
      <c r="W158" s="2">
        <f t="shared" si="20"/>
        <v>496135.85714285821</v>
      </c>
      <c r="X158" s="2">
        <f t="shared" si="6"/>
        <v>3864.1428571417928</v>
      </c>
      <c r="Y158" s="2">
        <f t="shared" si="29"/>
        <v>42570738.393947721</v>
      </c>
      <c r="Z158" s="2" t="str">
        <f t="shared" si="8"/>
        <v>HERE</v>
      </c>
      <c r="AA158" s="2">
        <f>IF(Z158="HERE",Y158,AA157+Graph!$G$1*1000)</f>
        <v>42570738.393947721</v>
      </c>
      <c r="AB158" s="2">
        <f t="shared" si="21"/>
        <v>3864.1428571417928</v>
      </c>
      <c r="AC158" s="2">
        <f t="shared" si="30"/>
        <v>19720405.271358393</v>
      </c>
      <c r="AD158" s="3">
        <f t="shared" si="10"/>
        <v>42570738.393947721</v>
      </c>
      <c r="AE158" s="2">
        <f>IF(AE156&gt;=52800000,52800000,IF(AB137=Graph!G$1*1000,AE157+Graph!G$1*1000,AC158))</f>
        <v>19720405.271358393</v>
      </c>
      <c r="AF158" s="3">
        <f t="shared" si="11"/>
        <v>19720405.271358393</v>
      </c>
      <c r="AG158" s="3">
        <f t="shared" si="27"/>
        <v>38093778.9487755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94</v>
      </c>
      <c r="C159" s="7"/>
      <c r="D159" s="2" t="e">
        <f t="shared" si="12"/>
        <v>#N/A</v>
      </c>
      <c r="E159" s="2" t="e">
        <f t="shared" si="22"/>
        <v>#N/A</v>
      </c>
      <c r="F159" s="2">
        <v>1063325.0723434687</v>
      </c>
      <c r="G159" s="2">
        <f t="shared" si="26"/>
        <v>496135.85714285716</v>
      </c>
      <c r="H159" s="2">
        <f t="shared" si="31"/>
        <v>61891953.128501341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902859.42857142701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1064258.6574243307</v>
      </c>
      <c r="Q159" s="2">
        <f t="shared" si="34"/>
        <v>500000</v>
      </c>
      <c r="R159" s="2">
        <f t="shared" si="32"/>
        <v>62791143.665306091</v>
      </c>
      <c r="S159" s="2">
        <f t="shared" si="17"/>
        <v>496135.85714285821</v>
      </c>
      <c r="T159" s="2">
        <f t="shared" si="18"/>
        <v>3864.1428571428405</v>
      </c>
      <c r="U159" s="2">
        <f t="shared" si="19"/>
        <v>500000</v>
      </c>
      <c r="V159" s="2">
        <f t="shared" si="33"/>
        <v>20216541.128501251</v>
      </c>
      <c r="W159" s="2">
        <f t="shared" si="20"/>
        <v>496135.85714285821</v>
      </c>
      <c r="X159" s="2">
        <f t="shared" si="6"/>
        <v>3864.1428571417928</v>
      </c>
      <c r="Y159" s="2">
        <f t="shared" ref="Y159:Y222" si="35">IF(COUNT($C160)=0,IF(COUNT($C159)=1,C159,SUM(Y158+X159)),C159)</f>
        <v>42574602.536804862</v>
      </c>
      <c r="Z159" s="2" t="str">
        <f t="shared" si="8"/>
        <v>HERE</v>
      </c>
      <c r="AA159" s="2">
        <f>IF(Z159="HERE",Y159,AA158+Graph!$G$1*1000)</f>
        <v>42574602.536804862</v>
      </c>
      <c r="AB159" s="2">
        <f t="shared" si="21"/>
        <v>3864.1428571417928</v>
      </c>
      <c r="AC159" s="2">
        <f t="shared" ref="AC159:AC222" si="36">IF(Z160="HERE",V159,AC158)</f>
        <v>20216541.128501251</v>
      </c>
      <c r="AD159" s="3">
        <f t="shared" si="10"/>
        <v>42574602.536804862</v>
      </c>
      <c r="AE159" s="2">
        <f>IF(AE157&gt;=52800000,52800000,IF(AB138=Graph!G$1*1000,AE158+Graph!G$1*1000,AC159))</f>
        <v>20216541.128501251</v>
      </c>
      <c r="AF159" s="3">
        <f t="shared" si="11"/>
        <v>20216541.128501251</v>
      </c>
      <c r="AG159" s="3">
        <f t="shared" si="27"/>
        <v>38145115.348775506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95</v>
      </c>
      <c r="C160" s="7"/>
      <c r="D160" s="2" t="e">
        <f t="shared" si="12"/>
        <v>#N/A</v>
      </c>
      <c r="E160" s="2" t="e">
        <f t="shared" si="22"/>
        <v>#N/A</v>
      </c>
      <c r="F160" s="2">
        <v>1069646.7261787653</v>
      </c>
      <c r="G160" s="2">
        <f t="shared" si="26"/>
        <v>496135.85714285716</v>
      </c>
      <c r="H160" s="2">
        <f t="shared" ref="H160:H223" si="37">IF(COUNT($C161)=0,IF(COUNT($C160)=1,C160,SUM(H159+G160)),C160)</f>
        <v>62388088.985644199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906723.57142856985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1070558.3076002598</v>
      </c>
      <c r="Q160" s="2">
        <f t="shared" si="34"/>
        <v>500000</v>
      </c>
      <c r="R160" s="2">
        <f t="shared" ref="R160:R223" si="38">IF(COUNT($C161)=0,IF(COUNT($C160)=1,M160,SUM(R159+Q160)),M160)</f>
        <v>63291143.665306091</v>
      </c>
      <c r="S160" s="2">
        <f t="shared" si="17"/>
        <v>496135.85714285821</v>
      </c>
      <c r="T160" s="2">
        <f t="shared" si="18"/>
        <v>3864.1428571428405</v>
      </c>
      <c r="U160" s="2">
        <f t="shared" si="19"/>
        <v>500000</v>
      </c>
      <c r="V160" s="2">
        <f t="shared" si="33"/>
        <v>20712676.98564411</v>
      </c>
      <c r="W160" s="2">
        <f t="shared" si="20"/>
        <v>496135.85714285821</v>
      </c>
      <c r="X160" s="2">
        <f t="shared" si="6"/>
        <v>3864.1428571417928</v>
      </c>
      <c r="Y160" s="2">
        <f t="shared" si="35"/>
        <v>42578466.679662004</v>
      </c>
      <c r="Z160" s="2" t="str">
        <f t="shared" si="8"/>
        <v>HERE</v>
      </c>
      <c r="AA160" s="2">
        <f>IF(Z160="HERE",Y160,AA159+Graph!$G$1*1000)</f>
        <v>42578466.679662004</v>
      </c>
      <c r="AB160" s="2">
        <f t="shared" si="21"/>
        <v>3864.1428571417928</v>
      </c>
      <c r="AC160" s="2">
        <f t="shared" si="36"/>
        <v>20712676.98564411</v>
      </c>
      <c r="AD160" s="3">
        <f t="shared" si="10"/>
        <v>42578466.679662004</v>
      </c>
      <c r="AE160" s="2">
        <f>IF(AE158&gt;=52800000,52800000,IF(AB139=Graph!G$1*1000,AE159+Graph!G$1*1000,AC160))</f>
        <v>20712676.98564411</v>
      </c>
      <c r="AF160" s="3">
        <f t="shared" si="11"/>
        <v>20712676.98564411</v>
      </c>
      <c r="AG160" s="3">
        <f t="shared" si="27"/>
        <v>38186639.348775506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96</v>
      </c>
      <c r="C161" s="7"/>
      <c r="D161" s="2" t="e">
        <f t="shared" si="12"/>
        <v>#N/A</v>
      </c>
      <c r="E161" s="2" t="e">
        <f t="shared" si="22"/>
        <v>#N/A</v>
      </c>
      <c r="F161" s="2">
        <v>1075968.3800141215</v>
      </c>
      <c r="G161" s="2">
        <f t="shared" si="26"/>
        <v>496135.85714285716</v>
      </c>
      <c r="H161" s="2">
        <f t="shared" si="37"/>
        <v>62884224.842787057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910587.71428571269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1076857.9577761889</v>
      </c>
      <c r="Q161" s="2">
        <f t="shared" si="34"/>
        <v>500000</v>
      </c>
      <c r="R161" s="2">
        <f t="shared" si="38"/>
        <v>63791143.665306091</v>
      </c>
      <c r="S161" s="2">
        <f t="shared" si="17"/>
        <v>496135.85714285821</v>
      </c>
      <c r="T161" s="2">
        <f t="shared" si="18"/>
        <v>3864.1428571428405</v>
      </c>
      <c r="U161" s="2">
        <f t="shared" si="19"/>
        <v>500000</v>
      </c>
      <c r="V161" s="2">
        <f t="shared" si="33"/>
        <v>21208812.842786968</v>
      </c>
      <c r="W161" s="2">
        <f t="shared" si="20"/>
        <v>496135.85714285821</v>
      </c>
      <c r="X161" s="2">
        <f t="shared" si="6"/>
        <v>3864.1428571417928</v>
      </c>
      <c r="Y161" s="2">
        <f t="shared" si="35"/>
        <v>42582330.822519146</v>
      </c>
      <c r="Z161" s="2" t="str">
        <f t="shared" si="8"/>
        <v>HERE</v>
      </c>
      <c r="AA161" s="2">
        <f>IF(Z161="HERE",Y161,AA160+Graph!$G$1*1000)</f>
        <v>42582330.822519146</v>
      </c>
      <c r="AB161" s="2">
        <f t="shared" si="21"/>
        <v>3864.1428571417928</v>
      </c>
      <c r="AC161" s="2">
        <f t="shared" si="36"/>
        <v>21208812.842786968</v>
      </c>
      <c r="AD161" s="3">
        <f t="shared" si="10"/>
        <v>42582330.822519146</v>
      </c>
      <c r="AE161" s="2">
        <f>IF(AE159&gt;=52800000,52800000,IF(AB140=Graph!G$1*1000,AE160+Graph!G$1*1000,AC161))</f>
        <v>21208812.842786968</v>
      </c>
      <c r="AF161" s="3">
        <f t="shared" si="11"/>
        <v>21208812.842786968</v>
      </c>
      <c r="AG161" s="3">
        <f t="shared" si="27"/>
        <v>38216600.798775502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97</v>
      </c>
      <c r="C162" s="7"/>
      <c r="D162" s="2" t="e">
        <f t="shared" si="12"/>
        <v>#N/A</v>
      </c>
      <c r="E162" s="2" t="e">
        <f t="shared" si="22"/>
        <v>#N/A</v>
      </c>
      <c r="F162" s="2">
        <v>1082290.0338494182</v>
      </c>
      <c r="G162" s="2">
        <f t="shared" si="26"/>
        <v>496135.85714285716</v>
      </c>
      <c r="H162" s="2">
        <f t="shared" si="37"/>
        <v>63380360.699929915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914451.85714285553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1083157.6079521179</v>
      </c>
      <c r="Q162" s="2">
        <f t="shared" si="34"/>
        <v>500000</v>
      </c>
      <c r="R162" s="2">
        <f t="shared" si="38"/>
        <v>64291143.665306091</v>
      </c>
      <c r="S162" s="2">
        <f t="shared" si="17"/>
        <v>496135.85714285821</v>
      </c>
      <c r="T162" s="2">
        <f t="shared" si="18"/>
        <v>3864.1428571428405</v>
      </c>
      <c r="U162" s="2">
        <f t="shared" si="19"/>
        <v>500000</v>
      </c>
      <c r="V162" s="2">
        <f t="shared" si="33"/>
        <v>21704948.699929826</v>
      </c>
      <c r="W162" s="2">
        <f t="shared" si="20"/>
        <v>496135.85714285821</v>
      </c>
      <c r="X162" s="2">
        <f t="shared" si="6"/>
        <v>3864.1428571417928</v>
      </c>
      <c r="Y162" s="2">
        <f t="shared" si="35"/>
        <v>42586194.965376288</v>
      </c>
      <c r="Z162" s="2" t="str">
        <f t="shared" si="8"/>
        <v>HERE</v>
      </c>
      <c r="AA162" s="2">
        <f>IF(Z162="HERE",Y162,AA161+Graph!$G$1*1000)</f>
        <v>42586194.965376288</v>
      </c>
      <c r="AB162" s="2">
        <f t="shared" si="21"/>
        <v>3864.1428571417928</v>
      </c>
      <c r="AC162" s="2">
        <f t="shared" si="36"/>
        <v>21704948.699929826</v>
      </c>
      <c r="AD162" s="3">
        <f t="shared" si="10"/>
        <v>42586194.965376288</v>
      </c>
      <c r="AE162" s="2">
        <f>IF(AE160&gt;=52800000,52800000,IF(AB141=Graph!G$1*1000,AE161+Graph!G$1*1000,AC162))</f>
        <v>21704948.699929826</v>
      </c>
      <c r="AF162" s="3">
        <f t="shared" si="11"/>
        <v>21704948.699929826</v>
      </c>
      <c r="AG162" s="3">
        <f t="shared" si="27"/>
        <v>38199884.498775505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98</v>
      </c>
      <c r="C163" s="7"/>
      <c r="D163" s="2" t="e">
        <f t="shared" si="12"/>
        <v>#N/A</v>
      </c>
      <c r="E163" s="2" t="e">
        <f t="shared" si="22"/>
        <v>#N/A</v>
      </c>
      <c r="F163" s="2">
        <v>1088611.6876847744</v>
      </c>
      <c r="G163" s="2">
        <f t="shared" si="26"/>
        <v>496135.85714285716</v>
      </c>
      <c r="H163" s="2">
        <f t="shared" si="37"/>
        <v>63876496.557072774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918315.99999999837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1089457.258128047</v>
      </c>
      <c r="Q163" s="2">
        <f t="shared" si="34"/>
        <v>500000</v>
      </c>
      <c r="R163" s="2">
        <f t="shared" si="38"/>
        <v>64791143.665306091</v>
      </c>
      <c r="S163" s="2">
        <f t="shared" si="17"/>
        <v>496135.85714285821</v>
      </c>
      <c r="T163" s="2">
        <f t="shared" si="18"/>
        <v>3864.1428571428405</v>
      </c>
      <c r="U163" s="2">
        <f t="shared" si="19"/>
        <v>500000</v>
      </c>
      <c r="V163" s="2">
        <f t="shared" si="33"/>
        <v>22201084.557072684</v>
      </c>
      <c r="W163" s="2">
        <f t="shared" si="20"/>
        <v>496135.85714285821</v>
      </c>
      <c r="X163" s="2">
        <f t="shared" si="6"/>
        <v>3864.1428571417928</v>
      </c>
      <c r="Y163" s="2">
        <f t="shared" si="35"/>
        <v>42590059.108233429</v>
      </c>
      <c r="Z163" s="2" t="str">
        <f t="shared" si="8"/>
        <v>HERE</v>
      </c>
      <c r="AA163" s="2">
        <f>IF(Z163="HERE",Y163,AA162+Graph!$G$1*1000)</f>
        <v>42590059.108233429</v>
      </c>
      <c r="AB163" s="2">
        <f t="shared" si="21"/>
        <v>3864.1428571417928</v>
      </c>
      <c r="AC163" s="2">
        <f t="shared" si="36"/>
        <v>22201084.557072684</v>
      </c>
      <c r="AD163" s="3">
        <f t="shared" si="10"/>
        <v>42590059.108233429</v>
      </c>
      <c r="AE163" s="2">
        <f>IF(AE161&gt;=52800000,52800000,IF(AB142=Graph!G$1*1000,AE162+Graph!G$1*1000,AC163))</f>
        <v>22201084.557072684</v>
      </c>
      <c r="AF163" s="3">
        <f t="shared" si="11"/>
        <v>22201084.557072684</v>
      </c>
      <c r="AG163" s="3">
        <f t="shared" si="27"/>
        <v>38412124.1987755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99</v>
      </c>
      <c r="C164" s="7"/>
      <c r="D164" s="2" t="e">
        <f t="shared" si="12"/>
        <v>#N/A</v>
      </c>
      <c r="E164" s="2" t="e">
        <f t="shared" si="22"/>
        <v>#N/A</v>
      </c>
      <c r="F164" s="2">
        <v>1094933.341520071</v>
      </c>
      <c r="G164" s="2">
        <f t="shared" si="26"/>
        <v>496135.85714285716</v>
      </c>
      <c r="H164" s="2">
        <f t="shared" si="37"/>
        <v>64372632.414215632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922180.14285714121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1095756.9083039761</v>
      </c>
      <c r="Q164" s="2">
        <f t="shared" si="34"/>
        <v>500000</v>
      </c>
      <c r="R164" s="2">
        <f t="shared" si="38"/>
        <v>65291143.665306091</v>
      </c>
      <c r="S164" s="2">
        <f t="shared" si="17"/>
        <v>496135.85714285821</v>
      </c>
      <c r="T164" s="2">
        <f t="shared" si="18"/>
        <v>3864.1428571428405</v>
      </c>
      <c r="U164" s="2">
        <f t="shared" si="19"/>
        <v>500000</v>
      </c>
      <c r="V164" s="2">
        <f t="shared" si="33"/>
        <v>22697220.414215542</v>
      </c>
      <c r="W164" s="2">
        <f t="shared" si="20"/>
        <v>496135.85714285821</v>
      </c>
      <c r="X164" s="2">
        <f t="shared" si="6"/>
        <v>3864.1428571417928</v>
      </c>
      <c r="Y164" s="2">
        <f t="shared" si="35"/>
        <v>42593923.251090571</v>
      </c>
      <c r="Z164" s="2" t="str">
        <f t="shared" si="8"/>
        <v>HERE</v>
      </c>
      <c r="AA164" s="2">
        <f>IF(Z164="HERE",Y164,AA163+Graph!$G$1*1000)</f>
        <v>42593923.251090571</v>
      </c>
      <c r="AB164" s="2">
        <f t="shared" si="21"/>
        <v>3864.1428571417928</v>
      </c>
      <c r="AC164" s="2">
        <f t="shared" si="36"/>
        <v>22697220.414215542</v>
      </c>
      <c r="AD164" s="3">
        <f t="shared" si="10"/>
        <v>42593923.251090571</v>
      </c>
      <c r="AE164" s="2">
        <f>IF(AE162&gt;=52800000,52800000,IF(AB143=Graph!G$1*1000,AE163+Graph!G$1*1000,AC164))</f>
        <v>22697220.414215542</v>
      </c>
      <c r="AF164" s="3">
        <f t="shared" si="11"/>
        <v>22697220.414215542</v>
      </c>
      <c r="AG164" s="3">
        <f t="shared" si="27"/>
        <v>38562516.1987755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100</v>
      </c>
      <c r="C165" s="7"/>
      <c r="D165" s="2" t="e">
        <f t="shared" si="12"/>
        <v>#N/A</v>
      </c>
      <c r="E165" s="2" t="e">
        <f t="shared" si="22"/>
        <v>#N/A</v>
      </c>
      <c r="F165" s="2">
        <v>1101254.9953554273</v>
      </c>
      <c r="G165" s="2">
        <f t="shared" si="26"/>
        <v>496135.85714285716</v>
      </c>
      <c r="H165" s="2">
        <f t="shared" si="37"/>
        <v>64868768.27135849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926044.28571428405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1102056.5584799051</v>
      </c>
      <c r="Q165" s="2">
        <f t="shared" si="34"/>
        <v>500000</v>
      </c>
      <c r="R165" s="2">
        <f t="shared" si="38"/>
        <v>65791143.665306091</v>
      </c>
      <c r="S165" s="2">
        <f t="shared" si="17"/>
        <v>496135.85714285821</v>
      </c>
      <c r="T165" s="2">
        <f t="shared" si="18"/>
        <v>3864.1428571428405</v>
      </c>
      <c r="U165" s="2">
        <f t="shared" si="19"/>
        <v>500000</v>
      </c>
      <c r="V165" s="2">
        <f t="shared" si="33"/>
        <v>23193356.271358401</v>
      </c>
      <c r="W165" s="2">
        <f t="shared" si="20"/>
        <v>496135.85714285821</v>
      </c>
      <c r="X165" s="2">
        <f t="shared" si="6"/>
        <v>3864.1428571417928</v>
      </c>
      <c r="Y165" s="2">
        <f t="shared" si="35"/>
        <v>42597787.393947713</v>
      </c>
      <c r="Z165" s="2" t="str">
        <f t="shared" si="8"/>
        <v>HERE</v>
      </c>
      <c r="AA165" s="2">
        <f>IF(Z165="HERE",Y165,AA164+Graph!$G$1*1000)</f>
        <v>42597787.393947713</v>
      </c>
      <c r="AB165" s="2">
        <f t="shared" si="21"/>
        <v>3864.1428571417928</v>
      </c>
      <c r="AC165" s="2">
        <f t="shared" si="36"/>
        <v>23193356.271358401</v>
      </c>
      <c r="AD165" s="3">
        <f t="shared" si="10"/>
        <v>42597787.393947713</v>
      </c>
      <c r="AE165" s="2">
        <f>IF(AE163&gt;=52800000,52800000,IF(AB144=Graph!G$1*1000,AE164+Graph!G$1*1000,AC165))</f>
        <v>23193356.271358401</v>
      </c>
      <c r="AF165" s="3">
        <f t="shared" si="11"/>
        <v>23193356.271358401</v>
      </c>
      <c r="AG165" s="3">
        <f t="shared" si="27"/>
        <v>38662475.998775505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101</v>
      </c>
      <c r="C166" s="7"/>
      <c r="D166" s="2" t="e">
        <f t="shared" si="12"/>
        <v>#N/A</v>
      </c>
      <c r="E166" s="2" t="e">
        <f t="shared" si="22"/>
        <v>#N/A</v>
      </c>
      <c r="F166" s="2">
        <v>1107576.6491907239</v>
      </c>
      <c r="G166" s="2">
        <f t="shared" si="26"/>
        <v>496135.85714285716</v>
      </c>
      <c r="H166" s="2">
        <f t="shared" si="37"/>
        <v>65364904.128501348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929908.42857142689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1108356.2086558342</v>
      </c>
      <c r="Q166" s="2">
        <f t="shared" ref="Q166:Q229" si="39">IF(P166&gt;500000,500000,P166)</f>
        <v>500000</v>
      </c>
      <c r="R166" s="2">
        <f t="shared" si="38"/>
        <v>66291143.665306091</v>
      </c>
      <c r="S166" s="2">
        <f t="shared" si="17"/>
        <v>496135.85714285821</v>
      </c>
      <c r="T166" s="2">
        <f t="shared" si="18"/>
        <v>3864.1428571428405</v>
      </c>
      <c r="U166" s="2">
        <f t="shared" si="19"/>
        <v>500000</v>
      </c>
      <c r="V166" s="2">
        <f t="shared" si="33"/>
        <v>23689492.128501259</v>
      </c>
      <c r="W166" s="2">
        <f t="shared" si="20"/>
        <v>496135.85714285821</v>
      </c>
      <c r="X166" s="2">
        <f t="shared" si="6"/>
        <v>3864.1428571417928</v>
      </c>
      <c r="Y166" s="2">
        <f t="shared" si="35"/>
        <v>42601651.536804855</v>
      </c>
      <c r="Z166" s="2" t="str">
        <f t="shared" si="8"/>
        <v>HERE</v>
      </c>
      <c r="AA166" s="2">
        <f>IF(Z166="HERE",Y166,AA165+Graph!$G$1*1000)</f>
        <v>42601651.536804855</v>
      </c>
      <c r="AB166" s="2">
        <f t="shared" si="21"/>
        <v>3864.1428571417928</v>
      </c>
      <c r="AC166" s="2">
        <f t="shared" si="36"/>
        <v>23689492.128501259</v>
      </c>
      <c r="AD166" s="3">
        <f t="shared" si="10"/>
        <v>42601651.536804855</v>
      </c>
      <c r="AE166" s="2">
        <f>IF(AE164&gt;=52800000,52800000,IF(AB145=Graph!G$1*1000,AE165+Graph!G$1*1000,AC166))</f>
        <v>23689492.128501259</v>
      </c>
      <c r="AF166" s="3">
        <f t="shared" si="11"/>
        <v>23689492.128501259</v>
      </c>
      <c r="AG166" s="3">
        <f t="shared" si="27"/>
        <v>38729287.498775505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102</v>
      </c>
      <c r="C167" s="7"/>
      <c r="D167" s="2" t="e">
        <f t="shared" si="12"/>
        <v>#N/A</v>
      </c>
      <c r="E167" s="2" t="e">
        <f t="shared" si="22"/>
        <v>#N/A</v>
      </c>
      <c r="F167" s="2">
        <v>1113898.3030260801</v>
      </c>
      <c r="G167" s="2">
        <f t="shared" si="26"/>
        <v>496135.85714285716</v>
      </c>
      <c r="H167" s="2">
        <f t="shared" si="37"/>
        <v>65861039.985644206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933772.57142856973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1114655.8588317633</v>
      </c>
      <c r="Q167" s="2">
        <f t="shared" si="39"/>
        <v>500000</v>
      </c>
      <c r="R167" s="2">
        <f t="shared" si="38"/>
        <v>66791143.665306091</v>
      </c>
      <c r="S167" s="2">
        <f t="shared" si="17"/>
        <v>496135.85714285821</v>
      </c>
      <c r="T167" s="2">
        <f t="shared" si="18"/>
        <v>3864.1428571428405</v>
      </c>
      <c r="U167" s="2">
        <f t="shared" si="19"/>
        <v>500000</v>
      </c>
      <c r="V167" s="2">
        <f t="shared" si="33"/>
        <v>24185627.985644117</v>
      </c>
      <c r="W167" s="2">
        <f t="shared" si="20"/>
        <v>496135.85714285821</v>
      </c>
      <c r="X167" s="2">
        <f t="shared" si="6"/>
        <v>3864.1428571417928</v>
      </c>
      <c r="Y167" s="2">
        <f t="shared" si="35"/>
        <v>42605515.679661997</v>
      </c>
      <c r="Z167" s="2" t="str">
        <f t="shared" si="8"/>
        <v>HERE</v>
      </c>
      <c r="AA167" s="2">
        <f>IF(Z167="HERE",Y167,AA166+Graph!$G$1*1000)</f>
        <v>42605515.679661997</v>
      </c>
      <c r="AB167" s="2">
        <f t="shared" si="21"/>
        <v>3864.1428571417928</v>
      </c>
      <c r="AC167" s="2">
        <f t="shared" si="36"/>
        <v>24185627.985644117</v>
      </c>
      <c r="AD167" s="3">
        <f t="shared" si="10"/>
        <v>42605515.679661997</v>
      </c>
      <c r="AE167" s="2">
        <f>IF(AE165&gt;=52800000,52800000,IF(AB146=Graph!G$1*1000,AE166+Graph!G$1*1000,AC167))</f>
        <v>24185627.985644117</v>
      </c>
      <c r="AF167" s="3">
        <f t="shared" si="11"/>
        <v>24185627.985644117</v>
      </c>
      <c r="AG167" s="3">
        <f t="shared" si="27"/>
        <v>38751638.898775503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103</v>
      </c>
      <c r="C168" s="7"/>
      <c r="D168" s="2" t="e">
        <f t="shared" si="12"/>
        <v>#N/A</v>
      </c>
      <c r="E168" s="2" t="e">
        <f t="shared" si="22"/>
        <v>#N/A</v>
      </c>
      <c r="F168" s="2">
        <v>1120219.9568613768</v>
      </c>
      <c r="G168" s="2">
        <f t="shared" si="26"/>
        <v>496135.85714285716</v>
      </c>
      <c r="H168" s="2">
        <f t="shared" si="37"/>
        <v>66357175.842787065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937636.71428571257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1120955.5090076923</v>
      </c>
      <c r="Q168" s="2">
        <f t="shared" si="39"/>
        <v>500000</v>
      </c>
      <c r="R168" s="2">
        <f t="shared" si="38"/>
        <v>67291143.665306091</v>
      </c>
      <c r="S168" s="2">
        <f t="shared" si="17"/>
        <v>496135.85714285821</v>
      </c>
      <c r="T168" s="2">
        <f t="shared" si="18"/>
        <v>3864.1428571428405</v>
      </c>
      <c r="U168" s="2">
        <f t="shared" si="19"/>
        <v>500000</v>
      </c>
      <c r="V168" s="2">
        <f t="shared" si="33"/>
        <v>24681763.842786975</v>
      </c>
      <c r="W168" s="2">
        <f t="shared" si="20"/>
        <v>496135.85714285821</v>
      </c>
      <c r="X168" s="2">
        <f t="shared" si="6"/>
        <v>3864.1428571417928</v>
      </c>
      <c r="Y168" s="2">
        <f t="shared" si="35"/>
        <v>42609379.822519138</v>
      </c>
      <c r="Z168" s="2" t="str">
        <f t="shared" si="8"/>
        <v>HERE</v>
      </c>
      <c r="AA168" s="2">
        <f>IF(Z168="HERE",Y168,AA167+Graph!$G$1*1000)</f>
        <v>42609379.822519138</v>
      </c>
      <c r="AB168" s="2">
        <f t="shared" si="21"/>
        <v>3864.1428571417928</v>
      </c>
      <c r="AC168" s="2">
        <f t="shared" si="36"/>
        <v>24681763.842786975</v>
      </c>
      <c r="AD168" s="3">
        <f t="shared" si="10"/>
        <v>42609379.822519138</v>
      </c>
      <c r="AE168" s="2">
        <f>IF(AE166&gt;=52800000,52800000,IF(AB147=Graph!G$1*1000,AE167+Graph!G$1*1000,AC168))</f>
        <v>24681763.842786975</v>
      </c>
      <c r="AF168" s="3">
        <f t="shared" si="11"/>
        <v>24681763.842786975</v>
      </c>
      <c r="AG168" s="3">
        <f t="shared" si="27"/>
        <v>38738726.348775506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104</v>
      </c>
      <c r="C169" s="7"/>
      <c r="D169" s="2" t="e">
        <f t="shared" si="12"/>
        <v>#N/A</v>
      </c>
      <c r="E169" s="2" t="e">
        <f t="shared" si="22"/>
        <v>#N/A</v>
      </c>
      <c r="F169" s="2">
        <v>1126541.610696733</v>
      </c>
      <c r="G169" s="2">
        <f t="shared" si="26"/>
        <v>496135.85714285716</v>
      </c>
      <c r="H169" s="2">
        <f t="shared" si="37"/>
        <v>66853311.699929923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941500.85714285541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1127255.1591836214</v>
      </c>
      <c r="Q169" s="2">
        <f t="shared" si="39"/>
        <v>500000</v>
      </c>
      <c r="R169" s="2">
        <f t="shared" si="38"/>
        <v>67791143.665306091</v>
      </c>
      <c r="S169" s="2">
        <f t="shared" si="17"/>
        <v>496135.85714285821</v>
      </c>
      <c r="T169" s="2">
        <f t="shared" si="18"/>
        <v>3864.1428571428405</v>
      </c>
      <c r="U169" s="2">
        <f t="shared" si="19"/>
        <v>500000</v>
      </c>
      <c r="V169" s="2">
        <f t="shared" si="33"/>
        <v>25177899.699929833</v>
      </c>
      <c r="W169" s="2">
        <f t="shared" si="20"/>
        <v>496135.85714285821</v>
      </c>
      <c r="X169" s="2">
        <f t="shared" si="6"/>
        <v>3864.1428571417928</v>
      </c>
      <c r="Y169" s="2">
        <f t="shared" si="35"/>
        <v>42613243.96537628</v>
      </c>
      <c r="Z169" s="2" t="str">
        <f t="shared" si="8"/>
        <v>HERE</v>
      </c>
      <c r="AA169" s="2">
        <f>IF(Z169="HERE",Y169,AA168+Graph!$G$1*1000)</f>
        <v>42613243.96537628</v>
      </c>
      <c r="AB169" s="2">
        <f t="shared" si="21"/>
        <v>3864.1428571417928</v>
      </c>
      <c r="AC169" s="2">
        <f t="shared" si="36"/>
        <v>25177899.699929833</v>
      </c>
      <c r="AD169" s="3">
        <f t="shared" si="10"/>
        <v>42613243.96537628</v>
      </c>
      <c r="AE169" s="2">
        <f>IF(AE167&gt;=52800000,52800000,IF(AB148=Graph!G$1*1000,AE168+Graph!G$1*1000,AC169))</f>
        <v>25177899.699929833</v>
      </c>
      <c r="AF169" s="3">
        <f t="shared" si="11"/>
        <v>25177899.699929833</v>
      </c>
      <c r="AG169" s="3">
        <f t="shared" si="27"/>
        <v>38759168.648775503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105</v>
      </c>
      <c r="C170" s="7"/>
      <c r="D170" s="2" t="e">
        <f t="shared" si="12"/>
        <v>#N/A</v>
      </c>
      <c r="E170" s="2" t="e">
        <f t="shared" si="22"/>
        <v>#N/A</v>
      </c>
      <c r="F170" s="2">
        <v>1132863.2645320892</v>
      </c>
      <c r="G170" s="2">
        <f t="shared" si="26"/>
        <v>496135.85714285716</v>
      </c>
      <c r="H170" s="2">
        <f t="shared" si="37"/>
        <v>67349447.557072774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945364.99999999825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1133554.8093595505</v>
      </c>
      <c r="Q170" s="2">
        <f t="shared" si="39"/>
        <v>500000</v>
      </c>
      <c r="R170" s="2">
        <f t="shared" si="38"/>
        <v>68291143.665306091</v>
      </c>
      <c r="S170" s="2">
        <f t="shared" si="17"/>
        <v>496135.85714285076</v>
      </c>
      <c r="T170" s="2">
        <f t="shared" si="18"/>
        <v>3864.1428571428405</v>
      </c>
      <c r="U170" s="2">
        <f t="shared" si="19"/>
        <v>500000</v>
      </c>
      <c r="V170" s="2">
        <f t="shared" si="33"/>
        <v>25674035.557072692</v>
      </c>
      <c r="W170" s="2">
        <f t="shared" si="20"/>
        <v>496135.85714285821</v>
      </c>
      <c r="X170" s="2">
        <f t="shared" si="6"/>
        <v>3864.1428571417928</v>
      </c>
      <c r="Y170" s="2">
        <f t="shared" si="35"/>
        <v>42617108.108233422</v>
      </c>
      <c r="Z170" s="2" t="str">
        <f t="shared" si="8"/>
        <v>HERE</v>
      </c>
      <c r="AA170" s="2">
        <f>IF(Z170="HERE",Y170,AA169+Graph!$G$1*1000)</f>
        <v>42617108.108233422</v>
      </c>
      <c r="AB170" s="2">
        <f t="shared" si="21"/>
        <v>3864.1428571417928</v>
      </c>
      <c r="AC170" s="2">
        <f t="shared" si="36"/>
        <v>25674035.557072692</v>
      </c>
      <c r="AD170" s="3">
        <f t="shared" si="10"/>
        <v>42617108.108233422</v>
      </c>
      <c r="AE170" s="2">
        <f>IF(AE168&gt;=52800000,52800000,IF(AB149=Graph!G$1*1000,AE169+Graph!G$1*1000,AC170))</f>
        <v>25674035.557072692</v>
      </c>
      <c r="AF170" s="3">
        <f t="shared" si="11"/>
        <v>25674035.557072692</v>
      </c>
      <c r="AG170" s="3">
        <f t="shared" si="27"/>
        <v>39006900.9487755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106</v>
      </c>
      <c r="C171" s="7"/>
      <c r="D171" s="2" t="e">
        <f t="shared" si="12"/>
        <v>#N/A</v>
      </c>
      <c r="E171" s="2" t="e">
        <f t="shared" si="22"/>
        <v>#N/A</v>
      </c>
      <c r="F171" s="2">
        <v>1139184.9183673859</v>
      </c>
      <c r="G171" s="2">
        <f t="shared" si="26"/>
        <v>496135.85714285716</v>
      </c>
      <c r="H171" s="2">
        <f t="shared" si="37"/>
        <v>67845583.414215624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949229.14285714109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1139854.4595354795</v>
      </c>
      <c r="Q171" s="2">
        <f t="shared" si="39"/>
        <v>500000</v>
      </c>
      <c r="R171" s="2">
        <f t="shared" si="38"/>
        <v>68791143.665306091</v>
      </c>
      <c r="S171" s="2">
        <f t="shared" si="17"/>
        <v>496135.85714285076</v>
      </c>
      <c r="T171" s="2">
        <f t="shared" si="18"/>
        <v>3864.1428571428405</v>
      </c>
      <c r="U171" s="2">
        <f t="shared" si="19"/>
        <v>500000</v>
      </c>
      <c r="V171" s="2">
        <f t="shared" si="33"/>
        <v>26170171.41421555</v>
      </c>
      <c r="W171" s="2">
        <f t="shared" si="20"/>
        <v>496135.85714285821</v>
      </c>
      <c r="X171" s="2">
        <f t="shared" si="6"/>
        <v>3864.1428571417928</v>
      </c>
      <c r="Y171" s="2">
        <f t="shared" si="35"/>
        <v>42620972.251090564</v>
      </c>
      <c r="Z171" s="2" t="str">
        <f t="shared" si="8"/>
        <v>HERE</v>
      </c>
      <c r="AA171" s="2">
        <f>IF(Z171="HERE",Y171,AA170+Graph!$G$1*1000)</f>
        <v>42620972.251090564</v>
      </c>
      <c r="AB171" s="2">
        <f t="shared" si="21"/>
        <v>3864.1428571417928</v>
      </c>
      <c r="AC171" s="2">
        <f t="shared" si="36"/>
        <v>26170171.41421555</v>
      </c>
      <c r="AD171" s="3">
        <f t="shared" si="10"/>
        <v>42620972.251090564</v>
      </c>
      <c r="AE171" s="2">
        <f>IF(AE169&gt;=52800000,52800000,IF(AB150=Graph!G$1*1000,AE170+Graph!G$1*1000,AC171))</f>
        <v>26170171.41421555</v>
      </c>
      <c r="AF171" s="3">
        <f t="shared" si="11"/>
        <v>26170171.41421555</v>
      </c>
      <c r="AG171" s="3">
        <f t="shared" si="27"/>
        <v>39052801.372966185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107</v>
      </c>
      <c r="C172" s="7"/>
      <c r="D172" s="2" t="e">
        <f t="shared" si="12"/>
        <v>#N/A</v>
      </c>
      <c r="E172" s="2" t="e">
        <f t="shared" si="22"/>
        <v>#N/A</v>
      </c>
      <c r="F172" s="2">
        <v>1145506.5722027421</v>
      </c>
      <c r="G172" s="2">
        <f t="shared" si="26"/>
        <v>496135.85714285716</v>
      </c>
      <c r="H172" s="2">
        <f t="shared" si="37"/>
        <v>68341719.271358475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953093.28571428393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1146154.1097114682</v>
      </c>
      <c r="Q172" s="2">
        <f t="shared" si="39"/>
        <v>500000</v>
      </c>
      <c r="R172" s="2">
        <f t="shared" si="38"/>
        <v>69291143.665306091</v>
      </c>
      <c r="S172" s="2">
        <f t="shared" si="17"/>
        <v>496135.85714285076</v>
      </c>
      <c r="T172" s="2">
        <f t="shared" si="18"/>
        <v>3864.1428571428405</v>
      </c>
      <c r="U172" s="2">
        <f t="shared" si="19"/>
        <v>500000</v>
      </c>
      <c r="V172" s="2">
        <f t="shared" si="33"/>
        <v>26666307.271358408</v>
      </c>
      <c r="W172" s="2">
        <f t="shared" si="20"/>
        <v>496135.85714285821</v>
      </c>
      <c r="X172" s="2">
        <f t="shared" si="6"/>
        <v>3864.1428571417928</v>
      </c>
      <c r="Y172" s="2">
        <f t="shared" si="35"/>
        <v>42624836.393947706</v>
      </c>
      <c r="Z172" s="2" t="str">
        <f t="shared" si="8"/>
        <v>HERE</v>
      </c>
      <c r="AA172" s="2">
        <f>IF(Z172="HERE",Y172,AA171+Graph!$G$1*1000)</f>
        <v>42624836.393947706</v>
      </c>
      <c r="AB172" s="2">
        <f t="shared" si="21"/>
        <v>3864.1428571417928</v>
      </c>
      <c r="AC172" s="2">
        <f t="shared" si="36"/>
        <v>26666307.271358408</v>
      </c>
      <c r="AD172" s="3">
        <f t="shared" si="10"/>
        <v>42624836.393947706</v>
      </c>
      <c r="AE172" s="2">
        <f>IF(AE170&gt;=52800000,52800000,IF(AB151=Graph!G$1*1000,AE171+Graph!G$1*1000,AC172))</f>
        <v>26666307.271358408</v>
      </c>
      <c r="AF172" s="3">
        <f t="shared" si="11"/>
        <v>26666307.271358408</v>
      </c>
      <c r="AG172" s="3">
        <f t="shared" si="27"/>
        <v>39093328.391396813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108</v>
      </c>
      <c r="C173" s="7"/>
      <c r="D173" s="2" t="e">
        <f t="shared" si="12"/>
        <v>#N/A</v>
      </c>
      <c r="E173" s="2" t="e">
        <f t="shared" si="22"/>
        <v>#N/A</v>
      </c>
      <c r="F173" s="2">
        <v>1151828.2260380387</v>
      </c>
      <c r="G173" s="2">
        <f t="shared" si="26"/>
        <v>496135.85714285716</v>
      </c>
      <c r="H173" s="2">
        <f t="shared" si="37"/>
        <v>68837855.128501326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956957.42857142678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1152453.7598873973</v>
      </c>
      <c r="Q173" s="2">
        <f t="shared" si="39"/>
        <v>500000</v>
      </c>
      <c r="R173" s="2">
        <f t="shared" si="38"/>
        <v>69791143.665306091</v>
      </c>
      <c r="S173" s="2">
        <f t="shared" si="17"/>
        <v>496135.85714285076</v>
      </c>
      <c r="T173" s="2">
        <f t="shared" si="18"/>
        <v>3864.1428571428405</v>
      </c>
      <c r="U173" s="2">
        <f t="shared" si="19"/>
        <v>500000</v>
      </c>
      <c r="V173" s="2">
        <f t="shared" si="33"/>
        <v>27162443.128501266</v>
      </c>
      <c r="W173" s="2">
        <f t="shared" si="20"/>
        <v>496135.85714285821</v>
      </c>
      <c r="X173" s="2">
        <f t="shared" si="6"/>
        <v>3864.1428571417928</v>
      </c>
      <c r="Y173" s="2">
        <f t="shared" si="35"/>
        <v>42628700.536804847</v>
      </c>
      <c r="Z173" s="2" t="str">
        <f t="shared" si="8"/>
        <v>HERE</v>
      </c>
      <c r="AA173" s="2">
        <f>IF(Z173="HERE",Y173,AA172+Graph!$G$1*1000)</f>
        <v>42628700.536804847</v>
      </c>
      <c r="AB173" s="2">
        <f t="shared" si="21"/>
        <v>3864.1428571417928</v>
      </c>
      <c r="AC173" s="2">
        <f t="shared" si="36"/>
        <v>27162443.128501266</v>
      </c>
      <c r="AD173" s="3">
        <f t="shared" si="10"/>
        <v>42628700.536804847</v>
      </c>
      <c r="AE173" s="2">
        <f>IF(AE171&gt;=52800000,52800000,IF(AB152=Graph!G$1*1000,AE172+Graph!G$1*1000,AC173))</f>
        <v>27162443.128501266</v>
      </c>
      <c r="AF173" s="3">
        <f t="shared" si="11"/>
        <v>27162443.128501266</v>
      </c>
      <c r="AG173" s="3">
        <f t="shared" si="27"/>
        <v>39128482.004067443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109</v>
      </c>
      <c r="C174" s="7"/>
      <c r="D174" s="2" t="e">
        <f t="shared" si="12"/>
        <v>#N/A</v>
      </c>
      <c r="E174" s="2" t="e">
        <f t="shared" si="22"/>
        <v>#N/A</v>
      </c>
      <c r="F174" s="2">
        <v>1158149.879873395</v>
      </c>
      <c r="G174" s="2">
        <f t="shared" si="26"/>
        <v>496135.85714285716</v>
      </c>
      <c r="H174" s="2">
        <f t="shared" si="37"/>
        <v>69333990.985644177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960821.57142856962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1158753.4100633264</v>
      </c>
      <c r="Q174" s="2">
        <f t="shared" si="39"/>
        <v>500000</v>
      </c>
      <c r="R174" s="2">
        <f t="shared" si="38"/>
        <v>70291143.665306091</v>
      </c>
      <c r="S174" s="2">
        <f t="shared" si="17"/>
        <v>496135.85714285076</v>
      </c>
      <c r="T174" s="2">
        <f t="shared" si="18"/>
        <v>3864.1428571428405</v>
      </c>
      <c r="U174" s="2">
        <f t="shared" si="19"/>
        <v>500000</v>
      </c>
      <c r="V174" s="2">
        <f t="shared" si="33"/>
        <v>27658578.985644124</v>
      </c>
      <c r="W174" s="2">
        <f t="shared" si="20"/>
        <v>496135.85714285821</v>
      </c>
      <c r="X174" s="2">
        <f t="shared" si="6"/>
        <v>3864.1428571417928</v>
      </c>
      <c r="Y174" s="2">
        <f t="shared" si="35"/>
        <v>42632564.679661989</v>
      </c>
      <c r="Z174" s="2" t="str">
        <f t="shared" si="8"/>
        <v>HERE</v>
      </c>
      <c r="AA174" s="2">
        <f>IF(Z174="HERE",Y174,AA173+Graph!$G$1*1000)</f>
        <v>42632564.679661989</v>
      </c>
      <c r="AB174" s="2">
        <f t="shared" si="21"/>
        <v>3864.1428571417928</v>
      </c>
      <c r="AC174" s="2">
        <f t="shared" si="36"/>
        <v>27658578.985644124</v>
      </c>
      <c r="AD174" s="3">
        <f t="shared" si="10"/>
        <v>42632564.679661989</v>
      </c>
      <c r="AE174" s="2">
        <f>IF(AE172&gt;=52800000,52800000,IF(AB153=Graph!G$1*1000,AE173+Graph!G$1*1000,AC174))</f>
        <v>27658578.985644124</v>
      </c>
      <c r="AF174" s="3">
        <f t="shared" si="11"/>
        <v>27658578.985644124</v>
      </c>
      <c r="AG174" s="3">
        <f t="shared" si="27"/>
        <v>39158262.210978016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110</v>
      </c>
      <c r="C175" s="7"/>
      <c r="D175" s="2" t="e">
        <f t="shared" si="12"/>
        <v>#N/A</v>
      </c>
      <c r="E175" s="2" t="e">
        <f t="shared" si="22"/>
        <v>#N/A</v>
      </c>
      <c r="F175" s="2">
        <v>1164471.5337086916</v>
      </c>
      <c r="G175" s="2">
        <f t="shared" si="26"/>
        <v>496135.85714285716</v>
      </c>
      <c r="H175" s="2">
        <f t="shared" si="37"/>
        <v>69830126.842787027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964685.71428571246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1165053.0602392554</v>
      </c>
      <c r="Q175" s="2">
        <f t="shared" si="39"/>
        <v>500000</v>
      </c>
      <c r="R175" s="2">
        <f t="shared" si="38"/>
        <v>70791143.665306091</v>
      </c>
      <c r="S175" s="2">
        <f t="shared" si="17"/>
        <v>496135.85714285076</v>
      </c>
      <c r="T175" s="2">
        <f t="shared" si="18"/>
        <v>3864.1428571428405</v>
      </c>
      <c r="U175" s="2">
        <f t="shared" si="19"/>
        <v>500000</v>
      </c>
      <c r="V175" s="2">
        <f t="shared" si="33"/>
        <v>28154714.842786983</v>
      </c>
      <c r="W175" s="2">
        <f t="shared" si="20"/>
        <v>496135.85714285821</v>
      </c>
      <c r="X175" s="2">
        <f t="shared" si="6"/>
        <v>3864.1428571417928</v>
      </c>
      <c r="Y175" s="2">
        <f t="shared" si="35"/>
        <v>42636428.822519131</v>
      </c>
      <c r="Z175" s="2" t="str">
        <f t="shared" si="8"/>
        <v>HERE</v>
      </c>
      <c r="AA175" s="2">
        <f>IF(Z175="HERE",Y175,AA174+Graph!$G$1*1000)</f>
        <v>42636428.822519131</v>
      </c>
      <c r="AB175" s="2">
        <f t="shared" si="21"/>
        <v>3864.1428571417928</v>
      </c>
      <c r="AC175" s="2">
        <f t="shared" si="36"/>
        <v>28154714.842786983</v>
      </c>
      <c r="AD175" s="3">
        <f t="shared" si="10"/>
        <v>42636428.822519131</v>
      </c>
      <c r="AE175" s="2">
        <f>IF(AE173&gt;=52800000,52800000,IF(AB154=Graph!G$1*1000,AE174+Graph!G$1*1000,AC175))</f>
        <v>28154714.842786983</v>
      </c>
      <c r="AF175" s="3">
        <f t="shared" si="11"/>
        <v>28154714.842786983</v>
      </c>
      <c r="AG175" s="3">
        <f t="shared" si="27"/>
        <v>39186546.732406586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111</v>
      </c>
      <c r="C176" s="7"/>
      <c r="D176" s="2" t="e">
        <f t="shared" si="12"/>
        <v>#N/A</v>
      </c>
      <c r="E176" s="2" t="e">
        <f t="shared" si="22"/>
        <v>#N/A</v>
      </c>
      <c r="F176" s="2">
        <v>1170793.1875440478</v>
      </c>
      <c r="G176" s="2">
        <f t="shared" si="26"/>
        <v>496135.85714285716</v>
      </c>
      <c r="H176" s="2">
        <f t="shared" si="37"/>
        <v>70326262.699929878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968549.8571428553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1171352.7104151845</v>
      </c>
      <c r="Q176" s="2">
        <f t="shared" si="39"/>
        <v>500000</v>
      </c>
      <c r="R176" s="2">
        <f t="shared" si="38"/>
        <v>71291143.665306091</v>
      </c>
      <c r="S176" s="2">
        <f t="shared" si="17"/>
        <v>496135.85714285076</v>
      </c>
      <c r="T176" s="2">
        <f t="shared" si="18"/>
        <v>3864.1428571428405</v>
      </c>
      <c r="U176" s="2">
        <f t="shared" si="19"/>
        <v>500000</v>
      </c>
      <c r="V176" s="2">
        <f t="shared" si="33"/>
        <v>28650850.699929841</v>
      </c>
      <c r="W176" s="2">
        <f t="shared" si="20"/>
        <v>496135.85714285821</v>
      </c>
      <c r="X176" s="2">
        <f t="shared" si="6"/>
        <v>3864.1428571417928</v>
      </c>
      <c r="Y176" s="2">
        <f t="shared" si="35"/>
        <v>42640292.965376273</v>
      </c>
      <c r="Z176" s="2" t="str">
        <f t="shared" si="8"/>
        <v>HERE</v>
      </c>
      <c r="AA176" s="2">
        <f>IF(Z176="HERE",Y176,AA175+Graph!$G$1*1000)</f>
        <v>42640292.965376273</v>
      </c>
      <c r="AB176" s="2">
        <f t="shared" si="21"/>
        <v>3864.1428571417928</v>
      </c>
      <c r="AC176" s="2">
        <f t="shared" si="36"/>
        <v>28650850.699929841</v>
      </c>
      <c r="AD176" s="3">
        <f t="shared" si="10"/>
        <v>42640292.965376273</v>
      </c>
      <c r="AE176" s="2">
        <f>IF(AE174&gt;=52800000,52800000,IF(AB155=Graph!G$1*1000,AE175+Graph!G$1*1000,AC176))</f>
        <v>28650850.699929841</v>
      </c>
      <c r="AF176" s="3">
        <f t="shared" si="11"/>
        <v>28650850.699929841</v>
      </c>
      <c r="AG176" s="3">
        <f t="shared" si="27"/>
        <v>39214831.253835157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112</v>
      </c>
      <c r="C177" s="7"/>
      <c r="D177" s="2" t="e">
        <f t="shared" si="12"/>
        <v>#N/A</v>
      </c>
      <c r="E177" s="2" t="e">
        <f t="shared" si="22"/>
        <v>#N/A</v>
      </c>
      <c r="F177" s="2">
        <v>1177114.8413793445</v>
      </c>
      <c r="G177" s="2">
        <f t="shared" si="26"/>
        <v>496135.85714285716</v>
      </c>
      <c r="H177" s="2">
        <f t="shared" si="37"/>
        <v>70822398.557072729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972413.99999999814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1177652.3605911136</v>
      </c>
      <c r="Q177" s="2">
        <f t="shared" si="39"/>
        <v>500000</v>
      </c>
      <c r="R177" s="2">
        <f t="shared" si="38"/>
        <v>71791143.665306091</v>
      </c>
      <c r="S177" s="2">
        <f t="shared" si="17"/>
        <v>496135.85714285076</v>
      </c>
      <c r="T177" s="2">
        <f t="shared" si="18"/>
        <v>3864.1428571428405</v>
      </c>
      <c r="U177" s="2">
        <f t="shared" si="19"/>
        <v>500000</v>
      </c>
      <c r="V177" s="2">
        <f t="shared" si="33"/>
        <v>29146986.557072699</v>
      </c>
      <c r="W177" s="2">
        <f t="shared" si="20"/>
        <v>496135.85714285821</v>
      </c>
      <c r="X177" s="2">
        <f t="shared" si="6"/>
        <v>3864.1428571417928</v>
      </c>
      <c r="Y177" s="2">
        <f t="shared" si="35"/>
        <v>42644157.108233415</v>
      </c>
      <c r="Z177" s="2" t="str">
        <f t="shared" si="8"/>
        <v>HERE</v>
      </c>
      <c r="AA177" s="2">
        <f>IF(Z177="HERE",Y177,AA176+Graph!$G$1*1000)</f>
        <v>42644157.108233415</v>
      </c>
      <c r="AB177" s="2">
        <f t="shared" si="21"/>
        <v>3864.1428571417928</v>
      </c>
      <c r="AC177" s="2">
        <f t="shared" si="36"/>
        <v>29146986.557072699</v>
      </c>
      <c r="AD177" s="3">
        <f t="shared" si="10"/>
        <v>42644157.108233415</v>
      </c>
      <c r="AE177" s="2">
        <f>IF(AE175&gt;=52800000,52800000,IF(AB156=Graph!G$1*1000,AE176+Graph!G$1*1000,AC177))</f>
        <v>29146986.557072699</v>
      </c>
      <c r="AF177" s="3">
        <f t="shared" si="11"/>
        <v>29146986.557072699</v>
      </c>
      <c r="AG177" s="3">
        <f t="shared" si="27"/>
        <v>39243115.775263734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113</v>
      </c>
      <c r="C178" s="7"/>
      <c r="D178" s="2" t="e">
        <f t="shared" si="12"/>
        <v>#N/A</v>
      </c>
      <c r="E178" s="2" t="e">
        <f t="shared" si="22"/>
        <v>#N/A</v>
      </c>
      <c r="F178" s="2">
        <v>1183436.4952147007</v>
      </c>
      <c r="G178" s="2">
        <f t="shared" si="26"/>
        <v>496135.85714285716</v>
      </c>
      <c r="H178" s="2">
        <f t="shared" si="37"/>
        <v>71318534.41421558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976278.14285714098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1183952.0107670426</v>
      </c>
      <c r="Q178" s="2">
        <f t="shared" si="39"/>
        <v>500000</v>
      </c>
      <c r="R178" s="2">
        <f t="shared" si="38"/>
        <v>72291143.665306091</v>
      </c>
      <c r="S178" s="2">
        <f t="shared" si="17"/>
        <v>496135.85714285076</v>
      </c>
      <c r="T178" s="2">
        <f t="shared" si="18"/>
        <v>3864.1428571428405</v>
      </c>
      <c r="U178" s="2">
        <f t="shared" si="19"/>
        <v>500000</v>
      </c>
      <c r="V178" s="2">
        <f t="shared" si="33"/>
        <v>29643122.414215557</v>
      </c>
      <c r="W178" s="2">
        <f t="shared" si="20"/>
        <v>496135.85714285821</v>
      </c>
      <c r="X178" s="2">
        <f t="shared" si="6"/>
        <v>3864.1428571417928</v>
      </c>
      <c r="Y178" s="2">
        <f t="shared" si="35"/>
        <v>42648021.251090556</v>
      </c>
      <c r="Z178" s="2" t="str">
        <f t="shared" si="8"/>
        <v>HERE</v>
      </c>
      <c r="AA178" s="2">
        <f>IF(Z178="HERE",Y178,AA177+Graph!$G$1*1000)</f>
        <v>42648021.251090556</v>
      </c>
      <c r="AB178" s="2">
        <f t="shared" si="21"/>
        <v>3864.1428571417928</v>
      </c>
      <c r="AC178" s="2">
        <f t="shared" si="36"/>
        <v>29643122.414215557</v>
      </c>
      <c r="AD178" s="3">
        <f t="shared" si="10"/>
        <v>42648021.251090556</v>
      </c>
      <c r="AE178" s="2">
        <f>IF(AE176&gt;=52800000,52800000,IF(AB157=Graph!G$1*1000,AE177+Graph!G$1*1000,AC178))</f>
        <v>29643122.414215557</v>
      </c>
      <c r="AF178" s="3">
        <f t="shared" si="11"/>
        <v>29643122.414215557</v>
      </c>
      <c r="AG178" s="3">
        <f t="shared" si="27"/>
        <v>39271400.296692297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114</v>
      </c>
      <c r="C179" s="7"/>
      <c r="D179" s="2" t="e">
        <f t="shared" si="12"/>
        <v>#N/A</v>
      </c>
      <c r="E179" s="2" t="e">
        <f t="shared" si="22"/>
        <v>#N/A</v>
      </c>
      <c r="F179" s="2">
        <v>1189758.1490499973</v>
      </c>
      <c r="G179" s="2">
        <f t="shared" si="26"/>
        <v>496135.85714285716</v>
      </c>
      <c r="H179" s="2">
        <f t="shared" si="37"/>
        <v>71814670.27135843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980142.28571428382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1190251.6609429717</v>
      </c>
      <c r="Q179" s="2">
        <f t="shared" si="39"/>
        <v>500000</v>
      </c>
      <c r="R179" s="2">
        <f t="shared" si="38"/>
        <v>72791143.665306091</v>
      </c>
      <c r="S179" s="2">
        <f t="shared" si="17"/>
        <v>496135.85714285076</v>
      </c>
      <c r="T179" s="2">
        <f t="shared" si="18"/>
        <v>3864.1428571428405</v>
      </c>
      <c r="U179" s="2">
        <f t="shared" si="19"/>
        <v>500000</v>
      </c>
      <c r="V179" s="2">
        <f t="shared" si="33"/>
        <v>30139258.271358415</v>
      </c>
      <c r="W179" s="2">
        <f t="shared" si="20"/>
        <v>496135.85714285821</v>
      </c>
      <c r="X179" s="2">
        <f t="shared" si="6"/>
        <v>3864.1428571417928</v>
      </c>
      <c r="Y179" s="2">
        <f t="shared" si="35"/>
        <v>42651885.393947698</v>
      </c>
      <c r="Z179" s="2" t="str">
        <f t="shared" si="8"/>
        <v>HERE</v>
      </c>
      <c r="AA179" s="2">
        <f>IF(Z179="HERE",Y179,AA178+Graph!$G$1*1000)</f>
        <v>42651885.393947698</v>
      </c>
      <c r="AB179" s="2">
        <f t="shared" si="21"/>
        <v>3864.1428571417928</v>
      </c>
      <c r="AC179" s="2">
        <f t="shared" si="36"/>
        <v>30139258.271358415</v>
      </c>
      <c r="AD179" s="3">
        <f t="shared" si="10"/>
        <v>42651885.393947698</v>
      </c>
      <c r="AE179" s="2">
        <f>IF(AE177&gt;=52800000,52800000,IF(AB158=Graph!G$1*1000,AE178+Graph!G$1*1000,AC179))</f>
        <v>30139258.271358415</v>
      </c>
      <c r="AF179" s="3">
        <f t="shared" si="11"/>
        <v>30139258.271358415</v>
      </c>
      <c r="AG179" s="3">
        <f t="shared" si="27"/>
        <v>39299684.818120867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115</v>
      </c>
      <c r="C180" s="7"/>
      <c r="D180" s="2" t="e">
        <f t="shared" si="12"/>
        <v>#N/A</v>
      </c>
      <c r="E180" s="2" t="e">
        <f t="shared" si="22"/>
        <v>#N/A</v>
      </c>
      <c r="F180" s="2">
        <v>1196079.8028853536</v>
      </c>
      <c r="G180" s="2">
        <f t="shared" si="26"/>
        <v>496135.85714285716</v>
      </c>
      <c r="H180" s="2">
        <f t="shared" si="37"/>
        <v>72310806.128501281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984006.42857142666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1196551.3111189008</v>
      </c>
      <c r="Q180" s="2">
        <f t="shared" si="39"/>
        <v>500000</v>
      </c>
      <c r="R180" s="2">
        <f t="shared" si="38"/>
        <v>73291143.665306091</v>
      </c>
      <c r="S180" s="2">
        <f t="shared" si="17"/>
        <v>496135.85714285076</v>
      </c>
      <c r="T180" s="2">
        <f t="shared" si="18"/>
        <v>3864.1428571428405</v>
      </c>
      <c r="U180" s="2">
        <f t="shared" si="19"/>
        <v>500000</v>
      </c>
      <c r="V180" s="2">
        <f t="shared" si="33"/>
        <v>30635394.128501274</v>
      </c>
      <c r="W180" s="2">
        <f t="shared" si="20"/>
        <v>496135.85714285821</v>
      </c>
      <c r="X180" s="2">
        <f t="shared" si="6"/>
        <v>3864.1428571417928</v>
      </c>
      <c r="Y180" s="2">
        <f t="shared" si="35"/>
        <v>42655749.53680484</v>
      </c>
      <c r="Z180" s="2" t="str">
        <f t="shared" si="8"/>
        <v>HERE</v>
      </c>
      <c r="AA180" s="2">
        <f>IF(Z180="HERE",Y180,AA179+Graph!$G$1*1000)</f>
        <v>42655749.53680484</v>
      </c>
      <c r="AB180" s="2">
        <f t="shared" si="21"/>
        <v>3864.1428571417928</v>
      </c>
      <c r="AC180" s="2">
        <f t="shared" si="36"/>
        <v>30635394.128501274</v>
      </c>
      <c r="AD180" s="3">
        <f t="shared" si="10"/>
        <v>42655749.53680484</v>
      </c>
      <c r="AE180" s="2">
        <f>IF(AE178&gt;=52800000,52800000,IF(AB159=Graph!G$1*1000,AE179+Graph!G$1*1000,AC180))</f>
        <v>30635394.128501274</v>
      </c>
      <c r="AF180" s="3">
        <f t="shared" si="11"/>
        <v>30635394.128501274</v>
      </c>
      <c r="AG180" s="3">
        <f t="shared" si="27"/>
        <v>39327969.339549445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116</v>
      </c>
      <c r="C181" s="7"/>
      <c r="D181" s="2" t="e">
        <f t="shared" si="12"/>
        <v>#N/A</v>
      </c>
      <c r="E181" s="2" t="e">
        <f t="shared" si="22"/>
        <v>#N/A</v>
      </c>
      <c r="F181" s="2">
        <v>1202401.4567206502</v>
      </c>
      <c r="G181" s="2">
        <f t="shared" si="26"/>
        <v>496135.85714285716</v>
      </c>
      <c r="H181" s="2">
        <f t="shared" si="37"/>
        <v>72806941.985644132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987870.5714285695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1202850.9612948298</v>
      </c>
      <c r="Q181" s="2">
        <f t="shared" si="39"/>
        <v>500000</v>
      </c>
      <c r="R181" s="2">
        <f t="shared" si="38"/>
        <v>73791143.665306091</v>
      </c>
      <c r="S181" s="2">
        <f t="shared" si="17"/>
        <v>496135.85714285076</v>
      </c>
      <c r="T181" s="2">
        <f t="shared" si="18"/>
        <v>3864.1428571428405</v>
      </c>
      <c r="U181" s="2">
        <f t="shared" si="19"/>
        <v>500000</v>
      </c>
      <c r="V181" s="2">
        <f t="shared" si="33"/>
        <v>31131529.985644132</v>
      </c>
      <c r="W181" s="2">
        <f t="shared" si="20"/>
        <v>496135.85714285821</v>
      </c>
      <c r="X181" s="2">
        <f t="shared" si="6"/>
        <v>3864.1428571417928</v>
      </c>
      <c r="Y181" s="2">
        <f t="shared" si="35"/>
        <v>42659613.679661982</v>
      </c>
      <c r="Z181" s="2" t="str">
        <f t="shared" si="8"/>
        <v>HERE</v>
      </c>
      <c r="AA181" s="2">
        <f>IF(Z181="HERE",Y181,AA180+Graph!$G$1*1000)</f>
        <v>42659613.679661982</v>
      </c>
      <c r="AB181" s="2">
        <f t="shared" si="21"/>
        <v>3864.1428571417928</v>
      </c>
      <c r="AC181" s="2">
        <f t="shared" si="36"/>
        <v>31131529.985644132</v>
      </c>
      <c r="AD181" s="3">
        <f t="shared" si="10"/>
        <v>42659613.679661982</v>
      </c>
      <c r="AE181" s="2">
        <f>IF(AE179&gt;=52800000,52800000,IF(AB160=Graph!G$1*1000,AE180+Graph!G$1*1000,AC181))</f>
        <v>31131529.985644132</v>
      </c>
      <c r="AF181" s="3">
        <f t="shared" si="11"/>
        <v>31131529.985644132</v>
      </c>
      <c r="AG181" s="3">
        <f t="shared" si="27"/>
        <v>39356253.860978007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117</v>
      </c>
      <c r="C182" s="7"/>
      <c r="D182" s="2" t="e">
        <f t="shared" si="12"/>
        <v>#N/A</v>
      </c>
      <c r="E182" s="2" t="e">
        <f t="shared" si="22"/>
        <v>#N/A</v>
      </c>
      <c r="F182" s="2">
        <v>1208723.1105560064</v>
      </c>
      <c r="G182" s="2">
        <f t="shared" si="26"/>
        <v>496135.85714285716</v>
      </c>
      <c r="H182" s="2">
        <f t="shared" si="37"/>
        <v>73303077.842786983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991734.71428571234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1209150.6114707589</v>
      </c>
      <c r="Q182" s="2">
        <f t="shared" si="39"/>
        <v>500000</v>
      </c>
      <c r="R182" s="2">
        <f t="shared" si="38"/>
        <v>74291143.665306091</v>
      </c>
      <c r="S182" s="2">
        <f t="shared" si="17"/>
        <v>496135.85714285076</v>
      </c>
      <c r="T182" s="2">
        <f t="shared" si="18"/>
        <v>3864.1428571428405</v>
      </c>
      <c r="U182" s="2">
        <f t="shared" si="19"/>
        <v>500000</v>
      </c>
      <c r="V182" s="2">
        <f t="shared" si="33"/>
        <v>31627665.84278699</v>
      </c>
      <c r="W182" s="2">
        <f t="shared" si="20"/>
        <v>496135.85714285821</v>
      </c>
      <c r="X182" s="2">
        <f t="shared" si="6"/>
        <v>3864.1428571417928</v>
      </c>
      <c r="Y182" s="2">
        <f t="shared" si="35"/>
        <v>42663477.822519124</v>
      </c>
      <c r="Z182" s="2" t="str">
        <f t="shared" si="8"/>
        <v>HERE</v>
      </c>
      <c r="AA182" s="2">
        <f>IF(Z182="HERE",Y182,AA181+Graph!$G$1*1000)</f>
        <v>42663477.822519124</v>
      </c>
      <c r="AB182" s="2">
        <f t="shared" si="21"/>
        <v>3864.1428571417928</v>
      </c>
      <c r="AC182" s="2">
        <f t="shared" si="36"/>
        <v>31627665.84278699</v>
      </c>
      <c r="AD182" s="3">
        <f t="shared" si="10"/>
        <v>42663477.822519124</v>
      </c>
      <c r="AE182" s="2">
        <f>IF(AE180&gt;=52800000,52800000,IF(AB161=Graph!G$1*1000,AE181+Graph!G$1*1000,AC182))</f>
        <v>31627665.84278699</v>
      </c>
      <c r="AF182" s="3">
        <f t="shared" si="11"/>
        <v>31627665.84278699</v>
      </c>
      <c r="AG182" s="3">
        <f t="shared" si="27"/>
        <v>39384538.382406577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118</v>
      </c>
      <c r="C183" s="7"/>
      <c r="D183" s="2" t="e">
        <f t="shared" si="12"/>
        <v>#N/A</v>
      </c>
      <c r="E183" s="2" t="e">
        <f t="shared" si="22"/>
        <v>#N/A</v>
      </c>
      <c r="F183" s="2">
        <v>1215044.7643913031</v>
      </c>
      <c r="G183" s="2">
        <f t="shared" si="26"/>
        <v>496135.85714285716</v>
      </c>
      <c r="H183" s="2">
        <f t="shared" si="37"/>
        <v>73799213.699929833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995598.85714285518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1215450.261646688</v>
      </c>
      <c r="Q183" s="2">
        <f t="shared" si="39"/>
        <v>500000</v>
      </c>
      <c r="R183" s="2">
        <f t="shared" si="38"/>
        <v>74791143.665306091</v>
      </c>
      <c r="S183" s="2">
        <f t="shared" si="17"/>
        <v>496135.85714285076</v>
      </c>
      <c r="T183" s="2">
        <f t="shared" si="18"/>
        <v>3864.1428571428405</v>
      </c>
      <c r="U183" s="2">
        <f t="shared" si="19"/>
        <v>500000</v>
      </c>
      <c r="V183" s="2">
        <f t="shared" si="33"/>
        <v>32123801.699929848</v>
      </c>
      <c r="W183" s="2">
        <f t="shared" si="20"/>
        <v>496135.85714285821</v>
      </c>
      <c r="X183" s="2">
        <f t="shared" si="6"/>
        <v>3864.1428571417928</v>
      </c>
      <c r="Y183" s="2">
        <f t="shared" si="35"/>
        <v>42667341.965376265</v>
      </c>
      <c r="Z183" s="2" t="str">
        <f t="shared" si="8"/>
        <v>HERE</v>
      </c>
      <c r="AA183" s="2">
        <f>IF(Z183="HERE",Y183,AA182+Graph!$G$1*1000)</f>
        <v>42667341.965376265</v>
      </c>
      <c r="AB183" s="2">
        <f t="shared" si="21"/>
        <v>3864.1428571417928</v>
      </c>
      <c r="AC183" s="2">
        <f t="shared" si="36"/>
        <v>32123801.699929848</v>
      </c>
      <c r="AD183" s="3">
        <f t="shared" si="10"/>
        <v>42667341.965376265</v>
      </c>
      <c r="AE183" s="2">
        <f>IF(AE181&gt;=52800000,52800000,IF(AB162=Graph!G$1*1000,AE182+Graph!G$1*1000,AC183))</f>
        <v>32123801.699929848</v>
      </c>
      <c r="AF183" s="3">
        <f t="shared" si="11"/>
        <v>32123801.699929848</v>
      </c>
      <c r="AG183" s="3">
        <f t="shared" si="27"/>
        <v>39412822.903835155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119</v>
      </c>
      <c r="C184" s="7"/>
      <c r="D184" s="2" t="e">
        <f t="shared" si="12"/>
        <v>#N/A</v>
      </c>
      <c r="E184" s="2" t="e">
        <f t="shared" si="22"/>
        <v>#N/A</v>
      </c>
      <c r="F184" s="2">
        <v>1221366.4182266593</v>
      </c>
      <c r="G184" s="2">
        <f t="shared" si="26"/>
        <v>496135.85714285716</v>
      </c>
      <c r="H184" s="2">
        <f t="shared" si="37"/>
        <v>74295349.557072684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999462.99999999802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1221749.9118226171</v>
      </c>
      <c r="Q184" s="2">
        <f t="shared" si="39"/>
        <v>500000</v>
      </c>
      <c r="R184" s="2">
        <f t="shared" si="38"/>
        <v>75291143.665306091</v>
      </c>
      <c r="S184" s="2">
        <f t="shared" si="17"/>
        <v>496135.85714285076</v>
      </c>
      <c r="T184" s="2">
        <f t="shared" si="18"/>
        <v>3864.1428571428405</v>
      </c>
      <c r="U184" s="2">
        <f t="shared" si="19"/>
        <v>500000</v>
      </c>
      <c r="V184" s="2">
        <f t="shared" si="33"/>
        <v>32619937.557072707</v>
      </c>
      <c r="W184" s="2">
        <f t="shared" si="20"/>
        <v>496135.85714285821</v>
      </c>
      <c r="X184" s="2">
        <f t="shared" si="6"/>
        <v>3864.1428571417928</v>
      </c>
      <c r="Y184" s="2">
        <f t="shared" si="35"/>
        <v>42671206.108233407</v>
      </c>
      <c r="Z184" s="2" t="str">
        <f t="shared" si="8"/>
        <v>HERE</v>
      </c>
      <c r="AA184" s="2">
        <f>IF(Z184="HERE",Y184,AA183+Graph!$G$1*1000)</f>
        <v>42671206.108233407</v>
      </c>
      <c r="AB184" s="2">
        <f t="shared" si="21"/>
        <v>3864.1428571417928</v>
      </c>
      <c r="AC184" s="2">
        <f t="shared" si="36"/>
        <v>32619937.557072707</v>
      </c>
      <c r="AD184" s="3">
        <f t="shared" si="10"/>
        <v>42671206.108233407</v>
      </c>
      <c r="AE184" s="2">
        <f>IF(AE182&gt;=52800000,52800000,IF(AB163=Graph!G$1*1000,AE183+Graph!G$1*1000,AC184))</f>
        <v>32619937.557072707</v>
      </c>
      <c r="AF184" s="3">
        <f t="shared" si="11"/>
        <v>32619937.557072707</v>
      </c>
      <c r="AG184" s="3">
        <f t="shared" si="27"/>
        <v>39441107.425263718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120</v>
      </c>
      <c r="C185" s="7"/>
      <c r="D185" s="2" t="e">
        <f t="shared" si="12"/>
        <v>#N/A</v>
      </c>
      <c r="E185" s="2" t="e">
        <f t="shared" si="22"/>
        <v>#N/A</v>
      </c>
      <c r="F185" s="2">
        <v>1227688.0720619559</v>
      </c>
      <c r="G185" s="2">
        <f t="shared" si="26"/>
        <v>496135.85714285716</v>
      </c>
      <c r="H185" s="2">
        <f t="shared" si="37"/>
        <v>74791485.414215535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1003327.1428571409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1228049.5619985461</v>
      </c>
      <c r="Q185" s="2">
        <f t="shared" si="39"/>
        <v>500000</v>
      </c>
      <c r="R185" s="2">
        <f t="shared" si="38"/>
        <v>75791143.665306091</v>
      </c>
      <c r="S185" s="2">
        <f t="shared" si="17"/>
        <v>496135.85714285076</v>
      </c>
      <c r="T185" s="2">
        <f t="shared" si="18"/>
        <v>3864.1428571428405</v>
      </c>
      <c r="U185" s="2">
        <f t="shared" si="19"/>
        <v>500000</v>
      </c>
      <c r="V185" s="2">
        <f t="shared" si="33"/>
        <v>33116073.414215565</v>
      </c>
      <c r="W185" s="2">
        <f t="shared" si="20"/>
        <v>496135.85714285821</v>
      </c>
      <c r="X185" s="2">
        <f t="shared" si="6"/>
        <v>3864.1428571417928</v>
      </c>
      <c r="Y185" s="2">
        <f t="shared" si="35"/>
        <v>42675070.251090549</v>
      </c>
      <c r="Z185" s="2" t="str">
        <f t="shared" si="8"/>
        <v>HERE</v>
      </c>
      <c r="AA185" s="2">
        <f>IF(Z185="HERE",Y185,AA184+Graph!$G$1*1000)</f>
        <v>42675070.251090549</v>
      </c>
      <c r="AB185" s="2">
        <f t="shared" si="21"/>
        <v>3864.1428571417928</v>
      </c>
      <c r="AC185" s="2">
        <f t="shared" si="36"/>
        <v>33116073.414215565</v>
      </c>
      <c r="AD185" s="3">
        <f t="shared" si="10"/>
        <v>42675070.251090549</v>
      </c>
      <c r="AE185" s="2">
        <f>IF(AE183&gt;=52800000,52800000,IF(AB164=Graph!G$1*1000,AE184+Graph!G$1*1000,AC185))</f>
        <v>33116073.414215565</v>
      </c>
      <c r="AF185" s="3">
        <f t="shared" si="11"/>
        <v>33116073.414215565</v>
      </c>
      <c r="AG185" s="3">
        <f t="shared" si="27"/>
        <v>39469391.946692288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121</v>
      </c>
      <c r="C186" s="7"/>
      <c r="D186" s="2" t="e">
        <f t="shared" si="12"/>
        <v>#N/A</v>
      </c>
      <c r="E186" s="2" t="e">
        <f t="shared" si="22"/>
        <v>#N/A</v>
      </c>
      <c r="F186" s="2">
        <v>1234009.7258973122</v>
      </c>
      <c r="G186" s="2">
        <f t="shared" si="26"/>
        <v>496135.85714285716</v>
      </c>
      <c r="H186" s="2">
        <f t="shared" si="37"/>
        <v>75287621.271358386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1007191.2857142837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1234349.2121744752</v>
      </c>
      <c r="Q186" s="2">
        <f t="shared" si="39"/>
        <v>500000</v>
      </c>
      <c r="R186" s="2">
        <f t="shared" si="38"/>
        <v>76291143.665306091</v>
      </c>
      <c r="S186" s="2">
        <f t="shared" si="17"/>
        <v>496135.85714285076</v>
      </c>
      <c r="T186" s="2">
        <f t="shared" si="18"/>
        <v>3864.1428571428405</v>
      </c>
      <c r="U186" s="2">
        <f t="shared" si="19"/>
        <v>500000</v>
      </c>
      <c r="V186" s="2">
        <f t="shared" si="33"/>
        <v>33612209.271358423</v>
      </c>
      <c r="W186" s="2">
        <f t="shared" si="20"/>
        <v>496135.85714285821</v>
      </c>
      <c r="X186" s="2">
        <f t="shared" si="6"/>
        <v>3864.1428571417928</v>
      </c>
      <c r="Y186" s="2">
        <f t="shared" si="35"/>
        <v>42678934.393947691</v>
      </c>
      <c r="Z186" s="2" t="str">
        <f t="shared" si="8"/>
        <v>HERE</v>
      </c>
      <c r="AA186" s="2">
        <f>IF(Z186="HERE",Y186,AA185+Graph!$G$1*1000)</f>
        <v>42678934.393947691</v>
      </c>
      <c r="AB186" s="2">
        <f t="shared" si="21"/>
        <v>3864.1428571417928</v>
      </c>
      <c r="AC186" s="2">
        <f t="shared" si="36"/>
        <v>33612209.271358423</v>
      </c>
      <c r="AD186" s="3">
        <f t="shared" si="10"/>
        <v>42678934.393947691</v>
      </c>
      <c r="AE186" s="2">
        <f>IF(AE184&gt;=52800000,52800000,IF(AB165=Graph!G$1*1000,AE185+Graph!G$1*1000,AC186))</f>
        <v>33612209.271358423</v>
      </c>
      <c r="AF186" s="3">
        <f t="shared" si="11"/>
        <v>33612209.271358423</v>
      </c>
      <c r="AG186" s="3">
        <f t="shared" si="27"/>
        <v>39497676.468120866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122</v>
      </c>
      <c r="C187" s="7"/>
      <c r="D187" s="2" t="e">
        <f t="shared" si="12"/>
        <v>#N/A</v>
      </c>
      <c r="E187" s="2" t="e">
        <f t="shared" si="22"/>
        <v>#N/A</v>
      </c>
      <c r="F187" s="2">
        <v>1240331.3797326088</v>
      </c>
      <c r="G187" s="2">
        <f t="shared" si="26"/>
        <v>496135.85714285716</v>
      </c>
      <c r="H187" s="2">
        <f t="shared" si="37"/>
        <v>75783757.128501236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1011055.4285714265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1240648.8623504043</v>
      </c>
      <c r="Q187" s="2">
        <f t="shared" si="39"/>
        <v>500000</v>
      </c>
      <c r="R187" s="2">
        <f t="shared" si="38"/>
        <v>76791143.665306091</v>
      </c>
      <c r="S187" s="2">
        <f t="shared" si="17"/>
        <v>496135.85714285076</v>
      </c>
      <c r="T187" s="2">
        <f t="shared" si="18"/>
        <v>3864.1428571428405</v>
      </c>
      <c r="U187" s="2">
        <f t="shared" si="19"/>
        <v>500000</v>
      </c>
      <c r="V187" s="2">
        <f t="shared" si="33"/>
        <v>34108345.128501281</v>
      </c>
      <c r="W187" s="2">
        <f t="shared" si="20"/>
        <v>496135.85714285821</v>
      </c>
      <c r="X187" s="2">
        <f t="shared" si="6"/>
        <v>3864.1428571417928</v>
      </c>
      <c r="Y187" s="2">
        <f t="shared" si="35"/>
        <v>42682798.536804833</v>
      </c>
      <c r="Z187" s="2" t="str">
        <f t="shared" si="8"/>
        <v>HERE</v>
      </c>
      <c r="AA187" s="2">
        <f>IF(Z187="HERE",Y187,AA186+Graph!$G$1*1000)</f>
        <v>42682798.536804833</v>
      </c>
      <c r="AB187" s="2">
        <f t="shared" si="21"/>
        <v>3864.1428571417928</v>
      </c>
      <c r="AC187" s="2">
        <f t="shared" si="36"/>
        <v>34108345.128501281</v>
      </c>
      <c r="AD187" s="3">
        <f t="shared" si="10"/>
        <v>42682798.536804833</v>
      </c>
      <c r="AE187" s="2">
        <f>IF(AE185&gt;=52800000,52800000,IF(AB166=Graph!G$1*1000,AE186+Graph!G$1*1000,AC187))</f>
        <v>34108345.128501281</v>
      </c>
      <c r="AF187" s="3">
        <f t="shared" si="11"/>
        <v>34108345.128501281</v>
      </c>
      <c r="AG187" s="3">
        <f t="shared" si="27"/>
        <v>39525960.989549436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123</v>
      </c>
      <c r="C188" s="7"/>
      <c r="D188" s="2" t="e">
        <f t="shared" si="12"/>
        <v>#N/A</v>
      </c>
      <c r="E188" s="2" t="e">
        <f t="shared" si="22"/>
        <v>#N/A</v>
      </c>
      <c r="F188" s="2">
        <v>1246653.033567965</v>
      </c>
      <c r="G188" s="2">
        <f t="shared" si="26"/>
        <v>496135.85714285716</v>
      </c>
      <c r="H188" s="2">
        <f t="shared" si="37"/>
        <v>76279892.985644087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1014919.5714285694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1246948.5125263333</v>
      </c>
      <c r="Q188" s="2">
        <f t="shared" si="39"/>
        <v>500000</v>
      </c>
      <c r="R188" s="2">
        <f t="shared" si="38"/>
        <v>77291143.665306091</v>
      </c>
      <c r="S188" s="2">
        <f t="shared" si="17"/>
        <v>496135.85714285076</v>
      </c>
      <c r="T188" s="2">
        <f t="shared" si="18"/>
        <v>3864.1428571428405</v>
      </c>
      <c r="U188" s="2">
        <f t="shared" si="19"/>
        <v>500000</v>
      </c>
      <c r="V188" s="2">
        <f t="shared" si="33"/>
        <v>34604480.985644139</v>
      </c>
      <c r="W188" s="2">
        <f t="shared" si="20"/>
        <v>496135.85714285821</v>
      </c>
      <c r="X188" s="2">
        <f t="shared" si="6"/>
        <v>3864.1428571417928</v>
      </c>
      <c r="Y188" s="2">
        <f t="shared" si="35"/>
        <v>42686662.679661974</v>
      </c>
      <c r="Z188" s="2" t="str">
        <f t="shared" si="8"/>
        <v>HERE</v>
      </c>
      <c r="AA188" s="2">
        <f>IF(Z188="HERE",Y188,AA187+Graph!$G$1*1000)</f>
        <v>42686662.679661974</v>
      </c>
      <c r="AB188" s="2">
        <f t="shared" si="21"/>
        <v>3864.1428571417928</v>
      </c>
      <c r="AC188" s="2">
        <f t="shared" si="36"/>
        <v>34604480.985644139</v>
      </c>
      <c r="AD188" s="3">
        <f t="shared" si="10"/>
        <v>42686662.679661974</v>
      </c>
      <c r="AE188" s="2">
        <f>IF(AE186&gt;=52800000,52800000,IF(AB167=Graph!G$1*1000,AE187+Graph!G$1*1000,AC188))</f>
        <v>34604480.985644139</v>
      </c>
      <c r="AF188" s="3">
        <f t="shared" si="11"/>
        <v>34604480.985644139</v>
      </c>
      <c r="AG188" s="3">
        <f t="shared" si="27"/>
        <v>39554245.510977998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124</v>
      </c>
      <c r="C189" s="7"/>
      <c r="D189" s="2" t="e">
        <f t="shared" si="12"/>
        <v>#N/A</v>
      </c>
      <c r="E189" s="2" t="e">
        <f t="shared" si="22"/>
        <v>#N/A</v>
      </c>
      <c r="F189" s="2">
        <v>1252974.6874032617</v>
      </c>
      <c r="G189" s="2">
        <f t="shared" si="26"/>
        <v>496135.85714285716</v>
      </c>
      <c r="H189" s="2">
        <f t="shared" si="37"/>
        <v>76776028.842786938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1018783.7142857122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1253248.162702322</v>
      </c>
      <c r="Q189" s="2">
        <f t="shared" si="39"/>
        <v>500000</v>
      </c>
      <c r="R189" s="2">
        <f t="shared" si="38"/>
        <v>77791143.665306091</v>
      </c>
      <c r="S189" s="2">
        <f t="shared" si="17"/>
        <v>496135.85714285076</v>
      </c>
      <c r="T189" s="2">
        <f t="shared" si="18"/>
        <v>3864.1428571428405</v>
      </c>
      <c r="U189" s="2">
        <f t="shared" si="19"/>
        <v>500000</v>
      </c>
      <c r="V189" s="2">
        <f t="shared" si="33"/>
        <v>35100616.842786998</v>
      </c>
      <c r="W189" s="2">
        <f t="shared" si="20"/>
        <v>496135.85714285821</v>
      </c>
      <c r="X189" s="2">
        <f t="shared" si="6"/>
        <v>3864.1428571417928</v>
      </c>
      <c r="Y189" s="2">
        <f t="shared" si="35"/>
        <v>42690526.822519116</v>
      </c>
      <c r="Z189" s="2" t="str">
        <f t="shared" si="8"/>
        <v>HERE</v>
      </c>
      <c r="AA189" s="2">
        <f>IF(Z189="HERE",Y189,AA188+Graph!$G$1*1000)</f>
        <v>42690526.822519116</v>
      </c>
      <c r="AB189" s="2">
        <f t="shared" si="21"/>
        <v>3864.1428571417928</v>
      </c>
      <c r="AC189" s="2">
        <f t="shared" si="36"/>
        <v>35100616.842786998</v>
      </c>
      <c r="AD189" s="3">
        <f t="shared" si="10"/>
        <v>42690526.822519116</v>
      </c>
      <c r="AE189" s="2">
        <f>IF(AE187&gt;=52800000,52800000,IF(AB168=Graph!G$1*1000,AE188+Graph!G$1*1000,AC189))</f>
        <v>35100616.842786998</v>
      </c>
      <c r="AF189" s="3">
        <f t="shared" si="11"/>
        <v>35100616.842786998</v>
      </c>
      <c r="AG189" s="3">
        <f t="shared" si="27"/>
        <v>39582530.032406576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125</v>
      </c>
      <c r="C190" s="7"/>
      <c r="D190" s="2" t="e">
        <f t="shared" si="12"/>
        <v>#N/A</v>
      </c>
      <c r="E190" s="2" t="e">
        <f t="shared" si="22"/>
        <v>#N/A</v>
      </c>
      <c r="F190" s="2">
        <v>1259296.3412386179</v>
      </c>
      <c r="G190" s="2">
        <f t="shared" si="26"/>
        <v>496135.85714285716</v>
      </c>
      <c r="H190" s="2">
        <f t="shared" si="37"/>
        <v>77272164.699929789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1022647.8571428551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1259547.8128782511</v>
      </c>
      <c r="Q190" s="2">
        <f t="shared" si="39"/>
        <v>500000</v>
      </c>
      <c r="R190" s="2">
        <f t="shared" si="38"/>
        <v>78291143.665306091</v>
      </c>
      <c r="S190" s="2">
        <f t="shared" si="17"/>
        <v>496135.85714285076</v>
      </c>
      <c r="T190" s="2">
        <f t="shared" si="18"/>
        <v>3864.1428571428405</v>
      </c>
      <c r="U190" s="2">
        <f t="shared" si="19"/>
        <v>500000</v>
      </c>
      <c r="V190" s="2">
        <f t="shared" si="33"/>
        <v>35596752.699929856</v>
      </c>
      <c r="W190" s="2">
        <f t="shared" si="20"/>
        <v>496135.85714285821</v>
      </c>
      <c r="X190" s="2">
        <f t="shared" si="6"/>
        <v>3864.1428571417928</v>
      </c>
      <c r="Y190" s="2">
        <f t="shared" si="35"/>
        <v>42694390.965376258</v>
      </c>
      <c r="Z190" s="2" t="str">
        <f t="shared" si="8"/>
        <v>HERE</v>
      </c>
      <c r="AA190" s="2">
        <f>IF(Z190="HERE",Y190,AA189+Graph!$G$1*1000)</f>
        <v>42694390.965376258</v>
      </c>
      <c r="AB190" s="2">
        <f t="shared" si="21"/>
        <v>3864.1428571417928</v>
      </c>
      <c r="AC190" s="2">
        <f t="shared" si="36"/>
        <v>35596752.699929856</v>
      </c>
      <c r="AD190" s="3">
        <f t="shared" si="10"/>
        <v>42694390.965376258</v>
      </c>
      <c r="AE190" s="2">
        <f>IF(AE188&gt;=52800000,52800000,IF(AB169=Graph!G$1*1000,AE189+Graph!G$1*1000,AC190))</f>
        <v>35596752.699929856</v>
      </c>
      <c r="AF190" s="3">
        <f t="shared" si="11"/>
        <v>35596752.699929856</v>
      </c>
      <c r="AG190" s="3">
        <f t="shared" si="27"/>
        <v>39610814.553835146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126</v>
      </c>
      <c r="C191" s="7"/>
      <c r="D191" s="2" t="e">
        <f t="shared" si="12"/>
        <v>#N/A</v>
      </c>
      <c r="E191" s="2" t="e">
        <f t="shared" si="22"/>
        <v>#N/A</v>
      </c>
      <c r="F191" s="2">
        <v>1265617.9950739145</v>
      </c>
      <c r="G191" s="2">
        <f t="shared" si="26"/>
        <v>496135.85714285716</v>
      </c>
      <c r="H191" s="2">
        <f t="shared" si="37"/>
        <v>77768300.557072639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1026511.9999999979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1265847.4630541801</v>
      </c>
      <c r="Q191" s="2">
        <f t="shared" si="39"/>
        <v>500000</v>
      </c>
      <c r="R191" s="2">
        <f t="shared" si="38"/>
        <v>78791143.665306091</v>
      </c>
      <c r="S191" s="2">
        <f t="shared" si="17"/>
        <v>496135.85714285076</v>
      </c>
      <c r="T191" s="2">
        <f t="shared" si="18"/>
        <v>3864.1428571428405</v>
      </c>
      <c r="U191" s="2">
        <f t="shared" si="19"/>
        <v>500000</v>
      </c>
      <c r="V191" s="2">
        <f t="shared" si="33"/>
        <v>36092888.557072714</v>
      </c>
      <c r="W191" s="2">
        <f t="shared" si="20"/>
        <v>496135.85714285821</v>
      </c>
      <c r="X191" s="2">
        <f t="shared" si="6"/>
        <v>3864.1428571417928</v>
      </c>
      <c r="Y191" s="2">
        <f t="shared" si="35"/>
        <v>42698255.1082334</v>
      </c>
      <c r="Z191" s="2" t="str">
        <f t="shared" si="8"/>
        <v>HERE</v>
      </c>
      <c r="AA191" s="2">
        <f>IF(Z191="HERE",Y191,AA190+Graph!$G$1*1000)</f>
        <v>42698255.1082334</v>
      </c>
      <c r="AB191" s="2">
        <f t="shared" si="21"/>
        <v>3864.1428571417928</v>
      </c>
      <c r="AC191" s="2">
        <f t="shared" si="36"/>
        <v>36092888.557072714</v>
      </c>
      <c r="AD191" s="3">
        <f t="shared" si="10"/>
        <v>42698255.1082334</v>
      </c>
      <c r="AE191" s="2">
        <f>IF(AE189&gt;=52800000,52800000,IF(AB170=Graph!G$1*1000,AE190+Graph!G$1*1000,AC191))</f>
        <v>36092888.557072714</v>
      </c>
      <c r="AF191" s="3">
        <f t="shared" si="11"/>
        <v>36092888.557072714</v>
      </c>
      <c r="AG191" s="3">
        <f t="shared" si="27"/>
        <v>39639099.075263716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127</v>
      </c>
      <c r="C192" s="7"/>
      <c r="D192" s="2" t="e">
        <f t="shared" si="12"/>
        <v>#N/A</v>
      </c>
      <c r="E192" s="2" t="e">
        <f t="shared" si="22"/>
        <v>#N/A</v>
      </c>
      <c r="F192" s="2">
        <v>1271939.6489092708</v>
      </c>
      <c r="G192" s="2">
        <f t="shared" si="26"/>
        <v>496135.85714285716</v>
      </c>
      <c r="H192" s="2">
        <f t="shared" si="37"/>
        <v>78264436.41421549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1030376.1428571407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1272147.1132301092</v>
      </c>
      <c r="Q192" s="2">
        <f t="shared" si="39"/>
        <v>500000</v>
      </c>
      <c r="R192" s="2">
        <f t="shared" si="38"/>
        <v>79291143.665306091</v>
      </c>
      <c r="S192" s="2">
        <f t="shared" si="17"/>
        <v>496135.85714285076</v>
      </c>
      <c r="T192" s="2">
        <f t="shared" si="18"/>
        <v>3864.1428571428405</v>
      </c>
      <c r="U192" s="2">
        <f t="shared" si="19"/>
        <v>500000</v>
      </c>
      <c r="V192" s="2">
        <f t="shared" si="33"/>
        <v>36589024.414215572</v>
      </c>
      <c r="W192" s="2">
        <f t="shared" si="20"/>
        <v>496135.85714285821</v>
      </c>
      <c r="X192" s="2">
        <f t="shared" si="6"/>
        <v>3864.1428571417928</v>
      </c>
      <c r="Y192" s="2">
        <f t="shared" si="35"/>
        <v>42702119.251090541</v>
      </c>
      <c r="Z192" s="2" t="str">
        <f t="shared" si="8"/>
        <v>HERE</v>
      </c>
      <c r="AA192" s="2">
        <f>IF(Z192="HERE",Y192,AA191+Graph!$G$1*1000)</f>
        <v>42702119.251090541</v>
      </c>
      <c r="AB192" s="2">
        <f t="shared" si="21"/>
        <v>3864.1428571417928</v>
      </c>
      <c r="AC192" s="2">
        <f t="shared" si="36"/>
        <v>36589024.414215572</v>
      </c>
      <c r="AD192" s="3">
        <f t="shared" si="10"/>
        <v>42702119.251090541</v>
      </c>
      <c r="AE192" s="2">
        <f>IF(AE190&gt;=52800000,52800000,IF(AB171=Graph!G$1*1000,AE191+Graph!G$1*1000,AC192))</f>
        <v>36589024.414215572</v>
      </c>
      <c r="AF192" s="3">
        <f t="shared" si="11"/>
        <v>36589024.414215572</v>
      </c>
      <c r="AG192" s="3">
        <f t="shared" si="27"/>
        <v>39667383.596692286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128</v>
      </c>
      <c r="C193" s="7"/>
      <c r="D193" s="2" t="e">
        <f t="shared" si="12"/>
        <v>#N/A</v>
      </c>
      <c r="E193" s="2" t="e">
        <f t="shared" si="22"/>
        <v>#N/A</v>
      </c>
      <c r="F193" s="2">
        <v>1278261.3027445674</v>
      </c>
      <c r="G193" s="2">
        <f t="shared" si="26"/>
        <v>496135.85714285716</v>
      </c>
      <c r="H193" s="2">
        <f t="shared" si="37"/>
        <v>78760572.271358341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1034240.2857142836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1278446.7634060383</v>
      </c>
      <c r="Q193" s="2">
        <f t="shared" si="39"/>
        <v>500000</v>
      </c>
      <c r="R193" s="2">
        <f t="shared" si="38"/>
        <v>79791143.665306091</v>
      </c>
      <c r="S193" s="2">
        <f t="shared" si="17"/>
        <v>496135.85714285076</v>
      </c>
      <c r="T193" s="2">
        <f t="shared" si="18"/>
        <v>3864.1428571428405</v>
      </c>
      <c r="U193" s="2">
        <f t="shared" si="19"/>
        <v>500000</v>
      </c>
      <c r="V193" s="2">
        <f t="shared" si="33"/>
        <v>37085160.27135843</v>
      </c>
      <c r="W193" s="2">
        <f t="shared" si="20"/>
        <v>496135.85714285821</v>
      </c>
      <c r="X193" s="2">
        <f t="shared" si="6"/>
        <v>3864.1428571417928</v>
      </c>
      <c r="Y193" s="2">
        <f t="shared" si="35"/>
        <v>42705983.393947683</v>
      </c>
      <c r="Z193" s="2" t="str">
        <f t="shared" si="8"/>
        <v>HERE</v>
      </c>
      <c r="AA193" s="2">
        <f>IF(Z193="HERE",Y193,AA192+Graph!$G$1*1000)</f>
        <v>42705983.393947683</v>
      </c>
      <c r="AB193" s="2">
        <f t="shared" si="21"/>
        <v>3864.1428571417928</v>
      </c>
      <c r="AC193" s="2">
        <f t="shared" si="36"/>
        <v>37085160.27135843</v>
      </c>
      <c r="AD193" s="3">
        <f t="shared" si="10"/>
        <v>42705983.393947683</v>
      </c>
      <c r="AE193" s="2">
        <f>IF(AE191&gt;=52800000,52800000,IF(AB172=Graph!G$1*1000,AE192+Graph!G$1*1000,AC193))</f>
        <v>37085160.27135843</v>
      </c>
      <c r="AF193" s="3">
        <f t="shared" si="11"/>
        <v>37085160.27135843</v>
      </c>
      <c r="AG193" s="3">
        <f t="shared" si="27"/>
        <v>39695668.118120857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129</v>
      </c>
      <c r="C194" s="7"/>
      <c r="D194" s="2" t="e">
        <f t="shared" si="12"/>
        <v>#N/A</v>
      </c>
      <c r="E194" s="2" t="e">
        <f t="shared" si="22"/>
        <v>#N/A</v>
      </c>
      <c r="F194" s="2">
        <v>1284582.9565799236</v>
      </c>
      <c r="G194" s="2">
        <f t="shared" si="26"/>
        <v>496135.85714285716</v>
      </c>
      <c r="H194" s="2">
        <f t="shared" si="37"/>
        <v>79256708.128501192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1038104.4285714264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1284746.4135819674</v>
      </c>
      <c r="Q194" s="2">
        <f t="shared" si="39"/>
        <v>500000</v>
      </c>
      <c r="R194" s="2">
        <f t="shared" si="38"/>
        <v>80291143.665306091</v>
      </c>
      <c r="S194" s="2">
        <f t="shared" si="17"/>
        <v>496135.85714285076</v>
      </c>
      <c r="T194" s="2">
        <f t="shared" si="18"/>
        <v>3864.1428571428405</v>
      </c>
      <c r="U194" s="2">
        <f t="shared" si="19"/>
        <v>500000</v>
      </c>
      <c r="V194" s="2">
        <f t="shared" si="33"/>
        <v>37581296.128501289</v>
      </c>
      <c r="W194" s="2">
        <f t="shared" si="20"/>
        <v>496135.85714285821</v>
      </c>
      <c r="X194" s="2">
        <f t="shared" si="6"/>
        <v>3864.1428571417928</v>
      </c>
      <c r="Y194" s="2">
        <f t="shared" si="35"/>
        <v>42709847.536804825</v>
      </c>
      <c r="Z194" s="2" t="str">
        <f t="shared" si="8"/>
        <v>HERE</v>
      </c>
      <c r="AA194" s="2">
        <f>IF(Z194="HERE",Y194,AA193+Graph!$G$1*1000)</f>
        <v>42709847.536804825</v>
      </c>
      <c r="AB194" s="2">
        <f t="shared" si="21"/>
        <v>3864.1428571417928</v>
      </c>
      <c r="AC194" s="2">
        <f t="shared" si="36"/>
        <v>37581296.128501289</v>
      </c>
      <c r="AD194" s="3">
        <f t="shared" si="10"/>
        <v>42709847.536804825</v>
      </c>
      <c r="AE194" s="2">
        <f>IF(AE192&gt;=52800000,52800000,IF(AB173=Graph!G$1*1000,AE193+Graph!G$1*1000,AC194))</f>
        <v>37581296.128501289</v>
      </c>
      <c r="AF194" s="3">
        <f t="shared" si="11"/>
        <v>37581296.128501289</v>
      </c>
      <c r="AG194" s="3">
        <f t="shared" si="27"/>
        <v>39723952.639549427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130</v>
      </c>
      <c r="C195" s="7"/>
      <c r="D195" s="2" t="e">
        <f t="shared" si="12"/>
        <v>#N/A</v>
      </c>
      <c r="E195" s="2" t="e">
        <f t="shared" si="22"/>
        <v>#N/A</v>
      </c>
      <c r="F195" s="2">
        <v>1290904.6104152203</v>
      </c>
      <c r="G195" s="2">
        <f t="shared" si="26"/>
        <v>496135.85714285716</v>
      </c>
      <c r="H195" s="2">
        <f t="shared" si="37"/>
        <v>79752843.985644042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1041968.5714285693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1291046.0637578964</v>
      </c>
      <c r="Q195" s="2">
        <f t="shared" si="39"/>
        <v>500000</v>
      </c>
      <c r="R195" s="2">
        <f t="shared" si="38"/>
        <v>80791143.665306091</v>
      </c>
      <c r="S195" s="2">
        <f t="shared" si="17"/>
        <v>496135.85714285076</v>
      </c>
      <c r="T195" s="2">
        <f t="shared" si="18"/>
        <v>3864.1428571428405</v>
      </c>
      <c r="U195" s="2">
        <f t="shared" si="19"/>
        <v>500000</v>
      </c>
      <c r="V195" s="2">
        <f t="shared" si="33"/>
        <v>38077431.985644147</v>
      </c>
      <c r="W195" s="2">
        <f t="shared" si="20"/>
        <v>496135.85714285821</v>
      </c>
      <c r="X195" s="2">
        <f t="shared" si="6"/>
        <v>3864.1428571417928</v>
      </c>
      <c r="Y195" s="2">
        <f t="shared" si="35"/>
        <v>42713711.679661967</v>
      </c>
      <c r="Z195" s="2" t="str">
        <f t="shared" si="8"/>
        <v>HERE</v>
      </c>
      <c r="AA195" s="2">
        <f>IF(Z195="HERE",Y195,AA194+Graph!$G$1*1000)</f>
        <v>42713711.679661967</v>
      </c>
      <c r="AB195" s="2">
        <f t="shared" si="21"/>
        <v>3864.1428571417928</v>
      </c>
      <c r="AC195" s="2">
        <f t="shared" si="36"/>
        <v>38077431.985644147</v>
      </c>
      <c r="AD195" s="3">
        <f t="shared" si="10"/>
        <v>42713711.679661967</v>
      </c>
      <c r="AE195" s="2">
        <f>IF(AE193&gt;=52800000,52800000,IF(AB174=Graph!G$1*1000,AE194+Graph!G$1*1000,AC195))</f>
        <v>38077431.985644147</v>
      </c>
      <c r="AF195" s="3">
        <f t="shared" si="11"/>
        <v>38077431.985644147</v>
      </c>
      <c r="AG195" s="3">
        <f t="shared" si="27"/>
        <v>39752237.160977997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131</v>
      </c>
      <c r="C196" s="7"/>
      <c r="D196" s="2" t="e">
        <f t="shared" si="12"/>
        <v>#N/A</v>
      </c>
      <c r="E196" s="2" t="e">
        <f t="shared" si="22"/>
        <v>#N/A</v>
      </c>
      <c r="F196" s="2">
        <v>1297226.2642505765</v>
      </c>
      <c r="G196" s="2">
        <f t="shared" si="26"/>
        <v>496135.85714285716</v>
      </c>
      <c r="H196" s="2">
        <f t="shared" si="37"/>
        <v>80248979.842786893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1045832.7142857121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1297345.7139338255</v>
      </c>
      <c r="Q196" s="2">
        <f t="shared" si="39"/>
        <v>500000</v>
      </c>
      <c r="R196" s="2">
        <f t="shared" si="38"/>
        <v>81291143.665306091</v>
      </c>
      <c r="S196" s="2">
        <f t="shared" si="17"/>
        <v>496135.85714285076</v>
      </c>
      <c r="T196" s="2">
        <f t="shared" si="18"/>
        <v>3864.1428571428405</v>
      </c>
      <c r="U196" s="2">
        <f t="shared" si="19"/>
        <v>500000</v>
      </c>
      <c r="V196" s="2">
        <f t="shared" si="33"/>
        <v>38573567.842787005</v>
      </c>
      <c r="W196" s="2">
        <f t="shared" si="20"/>
        <v>496135.85714285821</v>
      </c>
      <c r="X196" s="2">
        <f t="shared" si="6"/>
        <v>3864.1428571417928</v>
      </c>
      <c r="Y196" s="2">
        <f t="shared" si="35"/>
        <v>42717575.822519109</v>
      </c>
      <c r="Z196" s="2" t="str">
        <f t="shared" si="8"/>
        <v>HERE</v>
      </c>
      <c r="AA196" s="2">
        <f>IF(Z196="HERE",Y196,AA195+Graph!$G$1*1000)</f>
        <v>42717575.822519109</v>
      </c>
      <c r="AB196" s="2">
        <f t="shared" si="21"/>
        <v>3864.1428571417928</v>
      </c>
      <c r="AC196" s="2">
        <f t="shared" si="36"/>
        <v>38573567.842787005</v>
      </c>
      <c r="AD196" s="3">
        <f t="shared" si="10"/>
        <v>42717575.822519109</v>
      </c>
      <c r="AE196" s="2">
        <f>IF(AE194&gt;=52800000,52800000,IF(AB175=Graph!G$1*1000,AE195+Graph!G$1*1000,AC196))</f>
        <v>38573567.842787005</v>
      </c>
      <c r="AF196" s="3">
        <f t="shared" si="11"/>
        <v>38573567.842787005</v>
      </c>
      <c r="AG196" s="3">
        <f t="shared" si="27"/>
        <v>39780521.682406567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132</v>
      </c>
      <c r="C197" s="7"/>
      <c r="D197" s="2" t="e">
        <f t="shared" si="12"/>
        <v>#N/A</v>
      </c>
      <c r="E197" s="2" t="e">
        <f t="shared" si="22"/>
        <v>#N/A</v>
      </c>
      <c r="F197" s="2">
        <v>1303547.9180858731</v>
      </c>
      <c r="G197" s="2">
        <f t="shared" si="26"/>
        <v>496135.85714285716</v>
      </c>
      <c r="H197" s="2">
        <f t="shared" si="37"/>
        <v>80745115.699929744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1049696.8571428549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1303645.3641097546</v>
      </c>
      <c r="Q197" s="2">
        <f t="shared" si="39"/>
        <v>500000</v>
      </c>
      <c r="R197" s="2">
        <f t="shared" si="38"/>
        <v>81791143.665306091</v>
      </c>
      <c r="S197" s="2">
        <f t="shared" si="17"/>
        <v>496135.85714285076</v>
      </c>
      <c r="T197" s="2">
        <f t="shared" si="18"/>
        <v>3864.1428571428405</v>
      </c>
      <c r="U197" s="2">
        <f t="shared" si="19"/>
        <v>500000</v>
      </c>
      <c r="V197" s="2">
        <f t="shared" si="33"/>
        <v>39069703.699929863</v>
      </c>
      <c r="W197" s="2">
        <f t="shared" si="20"/>
        <v>496135.85714285821</v>
      </c>
      <c r="X197" s="2">
        <f t="shared" si="6"/>
        <v>3864.1428571417928</v>
      </c>
      <c r="Y197" s="2">
        <f t="shared" si="35"/>
        <v>42721439.96537625</v>
      </c>
      <c r="Z197" s="2" t="str">
        <f t="shared" si="8"/>
        <v>HERE</v>
      </c>
      <c r="AA197" s="2">
        <f>IF(Z197="HERE",Y197,AA196+Graph!$G$1*1000)</f>
        <v>42721439.96537625</v>
      </c>
      <c r="AB197" s="2">
        <f t="shared" si="21"/>
        <v>3864.1428571417928</v>
      </c>
      <c r="AC197" s="2">
        <f t="shared" si="36"/>
        <v>39069703.699929863</v>
      </c>
      <c r="AD197" s="3">
        <f t="shared" si="10"/>
        <v>42721439.96537625</v>
      </c>
      <c r="AE197" s="2">
        <f>IF(AE195&gt;=52800000,52800000,IF(AB176=Graph!G$1*1000,AE196+Graph!G$1*1000,AC197))</f>
        <v>39069703.699929863</v>
      </c>
      <c r="AF197" s="3">
        <f t="shared" si="11"/>
        <v>39069703.699929863</v>
      </c>
      <c r="AG197" s="3">
        <f t="shared" si="27"/>
        <v>39808806.203835145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133</v>
      </c>
      <c r="C198" s="7"/>
      <c r="D198" s="2" t="e">
        <f t="shared" si="12"/>
        <v>#N/A</v>
      </c>
      <c r="E198" s="2" t="e">
        <f t="shared" si="22"/>
        <v>#N/A</v>
      </c>
      <c r="F198" s="2">
        <v>1309869.5719212294</v>
      </c>
      <c r="G198" s="2">
        <f t="shared" si="26"/>
        <v>496135.85714285716</v>
      </c>
      <c r="H198" s="2">
        <f t="shared" si="37"/>
        <v>81241251.557072595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1053560.9999999979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1309945.0142856836</v>
      </c>
      <c r="Q198" s="2">
        <f t="shared" si="39"/>
        <v>500000</v>
      </c>
      <c r="R198" s="2">
        <f t="shared" si="38"/>
        <v>82291143.665306091</v>
      </c>
      <c r="S198" s="2">
        <f t="shared" si="17"/>
        <v>496135.85714285076</v>
      </c>
      <c r="T198" s="2">
        <f t="shared" si="18"/>
        <v>3864.1428571429569</v>
      </c>
      <c r="U198" s="2">
        <f t="shared" si="19"/>
        <v>500000</v>
      </c>
      <c r="V198" s="2">
        <f t="shared" si="33"/>
        <v>39565839.557072721</v>
      </c>
      <c r="W198" s="2">
        <f t="shared" si="20"/>
        <v>496135.85714285821</v>
      </c>
      <c r="X198" s="2">
        <f t="shared" si="6"/>
        <v>3864.1428571417928</v>
      </c>
      <c r="Y198" s="2">
        <f t="shared" si="35"/>
        <v>42725304.108233392</v>
      </c>
      <c r="Z198" s="2" t="str">
        <f t="shared" si="8"/>
        <v>HERE</v>
      </c>
      <c r="AA198" s="2">
        <f>IF(Z198="HERE",Y198,AA197+Graph!$G$1*1000)</f>
        <v>42725304.108233392</v>
      </c>
      <c r="AB198" s="2">
        <f t="shared" si="21"/>
        <v>3864.1428571417928</v>
      </c>
      <c r="AC198" s="2">
        <f t="shared" si="36"/>
        <v>39565839.557072721</v>
      </c>
      <c r="AD198" s="3">
        <f t="shared" si="10"/>
        <v>42725304.108233392</v>
      </c>
      <c r="AE198" s="2">
        <f>IF(AE196&gt;=52800000,52800000,IF(AB177=Graph!G$1*1000,AE197+Graph!G$1*1000,AC198))</f>
        <v>39565839.557072721</v>
      </c>
      <c r="AF198" s="3">
        <f t="shared" si="11"/>
        <v>39565839.557072721</v>
      </c>
      <c r="AG198" s="3">
        <f t="shared" si="27"/>
        <v>39837090.725263707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134</v>
      </c>
      <c r="C199" s="7"/>
      <c r="D199" s="2" t="e">
        <f t="shared" si="12"/>
        <v>#N/A</v>
      </c>
      <c r="E199" s="2" t="e">
        <f t="shared" si="22"/>
        <v>#N/A</v>
      </c>
      <c r="F199" s="2">
        <v>1316191.225756526</v>
      </c>
      <c r="G199" s="2">
        <f t="shared" si="26"/>
        <v>496135.85714285716</v>
      </c>
      <c r="H199" s="2">
        <f t="shared" si="37"/>
        <v>81737387.414215446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1057425.1428571409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1316244.6644616127</v>
      </c>
      <c r="Q199" s="2">
        <f t="shared" si="39"/>
        <v>500000</v>
      </c>
      <c r="R199" s="2">
        <f t="shared" si="38"/>
        <v>82791143.665306091</v>
      </c>
      <c r="S199" s="2">
        <f t="shared" si="17"/>
        <v>496135.85714285076</v>
      </c>
      <c r="T199" s="2">
        <f t="shared" si="18"/>
        <v>3864.1428571429569</v>
      </c>
      <c r="U199" s="2">
        <f t="shared" si="19"/>
        <v>500000</v>
      </c>
      <c r="V199" s="2">
        <f t="shared" si="33"/>
        <v>40061975.41421558</v>
      </c>
      <c r="W199" s="2">
        <f t="shared" si="20"/>
        <v>496135.85714285821</v>
      </c>
      <c r="X199" s="2">
        <f t="shared" si="6"/>
        <v>3864.1428571417928</v>
      </c>
      <c r="Y199" s="2">
        <f t="shared" si="35"/>
        <v>42729168.251090534</v>
      </c>
      <c r="Z199" s="2" t="str">
        <f t="shared" si="8"/>
        <v>HERE</v>
      </c>
      <c r="AA199" s="2">
        <f>IF(Z199="HERE",Y199,AA198+Graph!$G$1*1000)</f>
        <v>42729168.251090534</v>
      </c>
      <c r="AB199" s="2">
        <f t="shared" si="21"/>
        <v>3864.1428571417928</v>
      </c>
      <c r="AC199" s="2">
        <f t="shared" si="36"/>
        <v>40061975.41421558</v>
      </c>
      <c r="AD199" s="3">
        <f t="shared" si="10"/>
        <v>42729168.251090534</v>
      </c>
      <c r="AE199" s="2">
        <f>IF(AE197&gt;=52800000,52800000,IF(AB178=Graph!G$1*1000,AE198+Graph!G$1*1000,AC199))</f>
        <v>40061975.41421558</v>
      </c>
      <c r="AF199" s="3">
        <f t="shared" si="11"/>
        <v>40061975.41421558</v>
      </c>
      <c r="AG199" s="3">
        <f t="shared" si="27"/>
        <v>39865375.246692277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135</v>
      </c>
      <c r="C200" s="7"/>
      <c r="D200" s="2" t="e">
        <f t="shared" si="12"/>
        <v>#N/A</v>
      </c>
      <c r="E200" s="2" t="e">
        <f t="shared" si="22"/>
        <v>#N/A</v>
      </c>
      <c r="F200" s="2">
        <v>1322512.8795918822</v>
      </c>
      <c r="G200" s="2">
        <f t="shared" si="26"/>
        <v>496135.85714285716</v>
      </c>
      <c r="H200" s="2">
        <f t="shared" si="37"/>
        <v>82233523.271358296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1061289.2857142838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1322544.3146375418</v>
      </c>
      <c r="Q200" s="2">
        <f t="shared" si="39"/>
        <v>500000</v>
      </c>
      <c r="R200" s="2">
        <f t="shared" si="38"/>
        <v>83291143.665306091</v>
      </c>
      <c r="S200" s="2">
        <f t="shared" si="17"/>
        <v>496135.85714285076</v>
      </c>
      <c r="T200" s="2">
        <f t="shared" si="18"/>
        <v>3864.1428571429569</v>
      </c>
      <c r="U200" s="2">
        <f t="shared" si="19"/>
        <v>500000</v>
      </c>
      <c r="V200" s="2">
        <f t="shared" si="33"/>
        <v>40558111.271358438</v>
      </c>
      <c r="W200" s="2">
        <f t="shared" si="20"/>
        <v>496135.85714285821</v>
      </c>
      <c r="X200" s="2">
        <f t="shared" si="6"/>
        <v>3864.1428571417928</v>
      </c>
      <c r="Y200" s="2">
        <f t="shared" si="35"/>
        <v>42733032.393947676</v>
      </c>
      <c r="Z200" s="2" t="str">
        <f t="shared" si="8"/>
        <v>HERE</v>
      </c>
      <c r="AA200" s="2">
        <f>IF(Z200="HERE",Y200,AA199+Graph!$G$1*1000)</f>
        <v>42733032.393947676</v>
      </c>
      <c r="AB200" s="2">
        <f t="shared" si="21"/>
        <v>3864.1428571417928</v>
      </c>
      <c r="AC200" s="2">
        <f t="shared" si="36"/>
        <v>40558111.271358438</v>
      </c>
      <c r="AD200" s="3">
        <f t="shared" si="10"/>
        <v>42733032.393947676</v>
      </c>
      <c r="AE200" s="2">
        <f>IF(AE198&gt;=52800000,52800000,IF(AB179=Graph!G$1*1000,AE199+Graph!G$1*1000,AC200))</f>
        <v>40558111.271358438</v>
      </c>
      <c r="AF200" s="3">
        <f t="shared" si="11"/>
        <v>40558111.271358438</v>
      </c>
      <c r="AG200" s="3">
        <f t="shared" si="27"/>
        <v>39893659.768120855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136</v>
      </c>
      <c r="C201" s="7"/>
      <c r="D201" s="2" t="e">
        <f t="shared" si="12"/>
        <v>#N/A</v>
      </c>
      <c r="E201" s="2" t="e">
        <f t="shared" si="22"/>
        <v>#N/A</v>
      </c>
      <c r="F201" s="2">
        <v>1328834.5334271789</v>
      </c>
      <c r="G201" s="2">
        <f t="shared" si="26"/>
        <v>496135.85714285716</v>
      </c>
      <c r="H201" s="2">
        <f t="shared" si="37"/>
        <v>82729659.128501147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1065153.4285714268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1328843.9648134708</v>
      </c>
      <c r="Q201" s="2">
        <f t="shared" si="39"/>
        <v>500000</v>
      </c>
      <c r="R201" s="2">
        <f t="shared" si="38"/>
        <v>83791143.665306091</v>
      </c>
      <c r="S201" s="2">
        <f t="shared" si="17"/>
        <v>496135.85714285076</v>
      </c>
      <c r="T201" s="2">
        <f t="shared" si="18"/>
        <v>3864.1428571429569</v>
      </c>
      <c r="U201" s="2">
        <f t="shared" si="19"/>
        <v>500000</v>
      </c>
      <c r="V201" s="2">
        <f t="shared" si="33"/>
        <v>41054247.128501296</v>
      </c>
      <c r="W201" s="2">
        <f t="shared" si="20"/>
        <v>496135.85714285821</v>
      </c>
      <c r="X201" s="2">
        <f t="shared" si="6"/>
        <v>3864.1428571417928</v>
      </c>
      <c r="Y201" s="2">
        <f t="shared" si="35"/>
        <v>42736896.536804818</v>
      </c>
      <c r="Z201" s="2" t="str">
        <f t="shared" si="8"/>
        <v>HERE</v>
      </c>
      <c r="AA201" s="2">
        <f>IF(Z201="HERE",Y201,AA200+Graph!$G$1*1000)</f>
        <v>42736896.536804818</v>
      </c>
      <c r="AB201" s="2">
        <f t="shared" si="21"/>
        <v>3864.1428571417928</v>
      </c>
      <c r="AC201" s="2">
        <f t="shared" si="36"/>
        <v>41054247.128501296</v>
      </c>
      <c r="AD201" s="3">
        <f t="shared" si="10"/>
        <v>42736896.536804818</v>
      </c>
      <c r="AE201" s="2">
        <f>IF(AE199&gt;=52800000,52800000,IF(AB180=Graph!G$1*1000,AE200+Graph!G$1*1000,AC201))</f>
        <v>41054247.128501296</v>
      </c>
      <c r="AF201" s="3">
        <f t="shared" si="11"/>
        <v>41054247.128501296</v>
      </c>
      <c r="AG201" s="3">
        <f t="shared" si="27"/>
        <v>39921944.289549418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137</v>
      </c>
      <c r="C202" s="7"/>
      <c r="D202" s="2" t="e">
        <f t="shared" si="12"/>
        <v>#N/A</v>
      </c>
      <c r="E202" s="2" t="e">
        <f t="shared" si="22"/>
        <v>#N/A</v>
      </c>
      <c r="F202" s="2">
        <v>1335156.1872625351</v>
      </c>
      <c r="G202" s="2">
        <f t="shared" si="26"/>
        <v>496135.85714285716</v>
      </c>
      <c r="H202" s="2">
        <f t="shared" si="37"/>
        <v>83225794.985643998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1069017.5714285697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1335143.6149893999</v>
      </c>
      <c r="Q202" s="2">
        <f t="shared" si="39"/>
        <v>500000</v>
      </c>
      <c r="R202" s="2">
        <f t="shared" si="38"/>
        <v>84291143.665306091</v>
      </c>
      <c r="S202" s="2">
        <f t="shared" si="17"/>
        <v>496135.85714285076</v>
      </c>
      <c r="T202" s="2">
        <f t="shared" si="18"/>
        <v>3864.1428571429569</v>
      </c>
      <c r="U202" s="2">
        <f t="shared" si="19"/>
        <v>500000</v>
      </c>
      <c r="V202" s="2">
        <f t="shared" si="33"/>
        <v>41550382.985644154</v>
      </c>
      <c r="W202" s="2">
        <f t="shared" si="20"/>
        <v>496135.85714285821</v>
      </c>
      <c r="X202" s="2">
        <f t="shared" si="6"/>
        <v>3864.1428571417928</v>
      </c>
      <c r="Y202" s="2">
        <f t="shared" si="35"/>
        <v>42740760.679661959</v>
      </c>
      <c r="Z202" s="2" t="str">
        <f t="shared" si="8"/>
        <v>HERE</v>
      </c>
      <c r="AA202" s="2">
        <f>IF(Z202="HERE",Y202,AA201+Graph!$G$1*1000)</f>
        <v>42740760.679661959</v>
      </c>
      <c r="AB202" s="2">
        <f t="shared" si="21"/>
        <v>3864.1428571417928</v>
      </c>
      <c r="AC202" s="2">
        <f t="shared" si="36"/>
        <v>41550382.985644154</v>
      </c>
      <c r="AD202" s="3">
        <f t="shared" si="10"/>
        <v>42740760.679661959</v>
      </c>
      <c r="AE202" s="2">
        <f>IF(AE200&gt;=52800000,52800000,IF(AB181=Graph!G$1*1000,AE201+Graph!G$1*1000,AC202))</f>
        <v>41550382.985644154</v>
      </c>
      <c r="AF202" s="3">
        <f t="shared" si="11"/>
        <v>41550382.985644154</v>
      </c>
      <c r="AG202" s="3">
        <f t="shared" si="27"/>
        <v>39950228.810977988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138</v>
      </c>
      <c r="C203" s="7"/>
      <c r="D203" s="2" t="e">
        <f t="shared" si="12"/>
        <v>#N/A</v>
      </c>
      <c r="E203" s="2" t="e">
        <f t="shared" si="22"/>
        <v>#N/A</v>
      </c>
      <c r="F203" s="2">
        <v>1341477.8410978317</v>
      </c>
      <c r="G203" s="2">
        <f t="shared" si="26"/>
        <v>496135.85714285716</v>
      </c>
      <c r="H203" s="2">
        <f t="shared" si="37"/>
        <v>83721930.842786849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1072881.7142857127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1341443.265165329</v>
      </c>
      <c r="Q203" s="2">
        <f t="shared" si="39"/>
        <v>500000</v>
      </c>
      <c r="R203" s="2">
        <f t="shared" si="38"/>
        <v>84791143.665306091</v>
      </c>
      <c r="S203" s="2">
        <f t="shared" si="17"/>
        <v>496135.85714285076</v>
      </c>
      <c r="T203" s="2">
        <f t="shared" si="18"/>
        <v>3864.1428571429569</v>
      </c>
      <c r="U203" s="2">
        <f t="shared" si="19"/>
        <v>500000</v>
      </c>
      <c r="V203" s="2">
        <f t="shared" si="33"/>
        <v>42046518.842787012</v>
      </c>
      <c r="W203" s="2">
        <f t="shared" si="20"/>
        <v>496135.85714285821</v>
      </c>
      <c r="X203" s="2">
        <f t="shared" si="6"/>
        <v>3864.1428571417928</v>
      </c>
      <c r="Y203" s="2">
        <f t="shared" si="35"/>
        <v>42744624.822519101</v>
      </c>
      <c r="Z203" s="2" t="str">
        <f t="shared" si="8"/>
        <v>HERE</v>
      </c>
      <c r="AA203" s="2">
        <f>IF(Z203="HERE",Y203,AA202+Graph!$G$1*1000)</f>
        <v>42744624.822519101</v>
      </c>
      <c r="AB203" s="2">
        <f t="shared" si="21"/>
        <v>3864.1428571417928</v>
      </c>
      <c r="AC203" s="2">
        <f t="shared" si="36"/>
        <v>42046518.842787012</v>
      </c>
      <c r="AD203" s="3">
        <f t="shared" si="10"/>
        <v>42744624.822519101</v>
      </c>
      <c r="AE203" s="2">
        <f>IF(AE201&gt;=52800000,52800000,IF(AB182=Graph!G$1*1000,AE202+Graph!G$1*1000,AC203))</f>
        <v>42046518.842787012</v>
      </c>
      <c r="AF203" s="3">
        <f t="shared" si="11"/>
        <v>42046518.842787012</v>
      </c>
      <c r="AG203" s="3">
        <f t="shared" si="27"/>
        <v>39978513.332406566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139</v>
      </c>
      <c r="C204" s="7"/>
      <c r="D204" s="2" t="e">
        <f t="shared" si="12"/>
        <v>#N/A</v>
      </c>
      <c r="E204" s="2" t="e">
        <f t="shared" si="22"/>
        <v>#N/A</v>
      </c>
      <c r="F204" s="2">
        <v>1347799.494933188</v>
      </c>
      <c r="G204" s="2">
        <f t="shared" si="26"/>
        <v>496135.85714285716</v>
      </c>
      <c r="H204" s="2">
        <f t="shared" si="37"/>
        <v>84218066.699929699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1076745.8571428556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1347742.915341258</v>
      </c>
      <c r="Q204" s="2">
        <f t="shared" si="39"/>
        <v>500000</v>
      </c>
      <c r="R204" s="2">
        <f t="shared" si="38"/>
        <v>85291143.665306091</v>
      </c>
      <c r="S204" s="2">
        <f t="shared" si="17"/>
        <v>496135.85714285076</v>
      </c>
      <c r="T204" s="2">
        <f t="shared" si="18"/>
        <v>3864.1428571429569</v>
      </c>
      <c r="U204" s="2">
        <f t="shared" si="19"/>
        <v>500000</v>
      </c>
      <c r="V204" s="2">
        <f t="shared" si="33"/>
        <v>42542654.699929871</v>
      </c>
      <c r="W204" s="2">
        <f t="shared" si="20"/>
        <v>496135.85714285821</v>
      </c>
      <c r="X204" s="2">
        <f t="shared" si="6"/>
        <v>3864.1428571417928</v>
      </c>
      <c r="Y204" s="2">
        <f t="shared" si="35"/>
        <v>42748488.965376243</v>
      </c>
      <c r="Z204" s="2" t="str">
        <f t="shared" si="8"/>
        <v>HERE</v>
      </c>
      <c r="AA204" s="2">
        <f>IF(Z204="HERE",Y204,AA203+Graph!$G$1*1000)</f>
        <v>42748488.965376243</v>
      </c>
      <c r="AB204" s="2">
        <f t="shared" si="21"/>
        <v>3864.1428571417928</v>
      </c>
      <c r="AC204" s="2">
        <f t="shared" si="36"/>
        <v>42046518.842787012</v>
      </c>
      <c r="AD204" s="3">
        <f t="shared" si="10"/>
        <v>42748488.965376243</v>
      </c>
      <c r="AE204" s="2">
        <f>IF(AE202&gt;=52800000,52800000,IF(AB183=Graph!G$1*1000,AE203+Graph!G$1*1000,AC204))</f>
        <v>42046518.842787012</v>
      </c>
      <c r="AF204" s="3">
        <f t="shared" si="11"/>
        <v>42046518.842787012</v>
      </c>
      <c r="AG204" s="3">
        <f t="shared" si="27"/>
        <v>40006797.853835128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140</v>
      </c>
      <c r="C205" s="7"/>
      <c r="D205" s="2" t="e">
        <f t="shared" si="12"/>
        <v>#N/A</v>
      </c>
      <c r="E205" s="2" t="e">
        <f t="shared" si="22"/>
        <v>#N/A</v>
      </c>
      <c r="F205" s="2">
        <v>1354121.1487684846</v>
      </c>
      <c r="G205" s="2">
        <f t="shared" si="26"/>
        <v>496135.85714285716</v>
      </c>
      <c r="H205" s="2">
        <f t="shared" si="37"/>
        <v>84714202.55707255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1080609.9999999986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1354042.5655171871</v>
      </c>
      <c r="Q205" s="2">
        <f t="shared" si="39"/>
        <v>500000</v>
      </c>
      <c r="R205" s="2">
        <f t="shared" si="38"/>
        <v>85791143.665306091</v>
      </c>
      <c r="S205" s="2">
        <f t="shared" si="17"/>
        <v>496135.85714285076</v>
      </c>
      <c r="T205" s="2">
        <f t="shared" si="18"/>
        <v>3864.1428571429569</v>
      </c>
      <c r="U205" s="2">
        <f t="shared" si="19"/>
        <v>500000</v>
      </c>
      <c r="V205" s="2">
        <f t="shared" si="33"/>
        <v>43038790.557072729</v>
      </c>
      <c r="W205" s="2">
        <f t="shared" si="20"/>
        <v>496135.85714285821</v>
      </c>
      <c r="X205" s="2">
        <f t="shared" si="6"/>
        <v>3864.1428571417928</v>
      </c>
      <c r="Y205" s="2">
        <f t="shared" si="35"/>
        <v>42752353.108233385</v>
      </c>
      <c r="Z205" s="2" t="str">
        <f t="shared" si="8"/>
        <v>MEEP</v>
      </c>
      <c r="AA205" s="2">
        <f>IF(Z205="HERE",Y205,AA204+Graph!$G$1*1000)</f>
        <v>43548488.965376243</v>
      </c>
      <c r="AB205" s="2">
        <f t="shared" si="21"/>
        <v>800000</v>
      </c>
      <c r="AC205" s="2">
        <f t="shared" si="36"/>
        <v>42046518.842787012</v>
      </c>
      <c r="AD205" s="3">
        <f t="shared" si="10"/>
        <v>43548488.965376243</v>
      </c>
      <c r="AE205" s="2">
        <f>IF(AE203&gt;=52800000,52800000,IF(AB184=Graph!G$1*1000,AE204+Graph!G$1*1000,AC205))</f>
        <v>42046518.842787012</v>
      </c>
      <c r="AF205" s="3">
        <f t="shared" si="11"/>
        <v>42046518.842787012</v>
      </c>
      <c r="AG205" s="3">
        <f t="shared" si="27"/>
        <v>40035082.375263698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141</v>
      </c>
      <c r="C206" s="7"/>
      <c r="D206" s="2" t="e">
        <f t="shared" si="12"/>
        <v>#N/A</v>
      </c>
      <c r="E206" s="2" t="e">
        <f t="shared" si="22"/>
        <v>#N/A</v>
      </c>
      <c r="F206" s="2">
        <v>1360442.8026038408</v>
      </c>
      <c r="G206" s="2">
        <f t="shared" si="26"/>
        <v>496135.85714285716</v>
      </c>
      <c r="H206" s="2">
        <f t="shared" si="37"/>
        <v>85210338.414215401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1084474.1428571416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1360342.2156931162</v>
      </c>
      <c r="Q206" s="2">
        <f t="shared" si="39"/>
        <v>500000</v>
      </c>
      <c r="R206" s="2">
        <f t="shared" si="38"/>
        <v>86291143.665306091</v>
      </c>
      <c r="S206" s="2">
        <f t="shared" si="17"/>
        <v>496135.85714285076</v>
      </c>
      <c r="T206" s="2">
        <f t="shared" si="18"/>
        <v>3864.1428571429569</v>
      </c>
      <c r="U206" s="2">
        <f t="shared" si="19"/>
        <v>500000</v>
      </c>
      <c r="V206" s="2">
        <f t="shared" si="33"/>
        <v>43534926.414215587</v>
      </c>
      <c r="W206" s="2">
        <f t="shared" si="20"/>
        <v>496135.85714285821</v>
      </c>
      <c r="X206" s="2">
        <f t="shared" si="6"/>
        <v>3864.1428571417928</v>
      </c>
      <c r="Y206" s="2">
        <f t="shared" si="35"/>
        <v>42756217.251090527</v>
      </c>
      <c r="Z206" s="2" t="str">
        <f t="shared" si="8"/>
        <v>MEEP</v>
      </c>
      <c r="AA206" s="2">
        <f>IF(Z206="HERE",Y206,AA205+Graph!$G$1*1000)</f>
        <v>44348488.965376243</v>
      </c>
      <c r="AB206" s="2">
        <f t="shared" si="21"/>
        <v>800000</v>
      </c>
      <c r="AC206" s="2">
        <f t="shared" si="36"/>
        <v>42046518.842787012</v>
      </c>
      <c r="AD206" s="3">
        <f t="shared" si="10"/>
        <v>44348488.965376243</v>
      </c>
      <c r="AE206" s="2">
        <f>IF(AE204&gt;=52800000,52800000,IF(AB185=Graph!G$1*1000,AE205+Graph!G$1*1000,AC206))</f>
        <v>42046518.842787012</v>
      </c>
      <c r="AF206" s="3">
        <f t="shared" si="11"/>
        <v>42046518.842787012</v>
      </c>
      <c r="AG206" s="3">
        <f t="shared" si="27"/>
        <v>40063366.896692276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142</v>
      </c>
      <c r="C207" s="7"/>
      <c r="D207" s="2" t="e">
        <f t="shared" si="12"/>
        <v>#N/A</v>
      </c>
      <c r="E207" s="2" t="e">
        <f t="shared" si="22"/>
        <v>#N/A</v>
      </c>
      <c r="F207" s="2">
        <v>1366764.4564391971</v>
      </c>
      <c r="G207" s="2">
        <f t="shared" si="26"/>
        <v>496135.85714285716</v>
      </c>
      <c r="H207" s="2">
        <f t="shared" si="37"/>
        <v>85706474.271358252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1088338.2857142845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1366641.8658691049</v>
      </c>
      <c r="Q207" s="2">
        <f t="shared" si="39"/>
        <v>500000</v>
      </c>
      <c r="R207" s="2">
        <f t="shared" si="38"/>
        <v>86791143.665306091</v>
      </c>
      <c r="S207" s="2">
        <f t="shared" si="17"/>
        <v>496135.85714285076</v>
      </c>
      <c r="T207" s="2">
        <f t="shared" si="18"/>
        <v>3864.1428571429569</v>
      </c>
      <c r="U207" s="2">
        <f t="shared" si="19"/>
        <v>500000</v>
      </c>
      <c r="V207" s="2">
        <f t="shared" si="33"/>
        <v>44031062.271358445</v>
      </c>
      <c r="W207" s="2">
        <f t="shared" si="20"/>
        <v>496135.85714285821</v>
      </c>
      <c r="X207" s="2">
        <f t="shared" si="6"/>
        <v>3864.1428571417928</v>
      </c>
      <c r="Y207" s="2">
        <f t="shared" si="35"/>
        <v>42760081.393947668</v>
      </c>
      <c r="Z207" s="2" t="str">
        <f t="shared" si="8"/>
        <v>MEEP</v>
      </c>
      <c r="AA207" s="2">
        <f>IF(Z207="HERE",Y207,AA206+Graph!$G$1*1000)</f>
        <v>45148488.965376243</v>
      </c>
      <c r="AB207" s="2">
        <f t="shared" si="21"/>
        <v>800000</v>
      </c>
      <c r="AC207" s="2">
        <f t="shared" si="36"/>
        <v>42046518.842787012</v>
      </c>
      <c r="AD207" s="3">
        <f t="shared" si="10"/>
        <v>45148488.965376243</v>
      </c>
      <c r="AE207" s="2">
        <f>IF(AE205&gt;=52800000,52800000,IF(AB186=Graph!G$1*1000,AE206+Graph!G$1*1000,AC207))</f>
        <v>42046518.842787012</v>
      </c>
      <c r="AF207" s="3">
        <f t="shared" si="11"/>
        <v>42046518.842787012</v>
      </c>
      <c r="AG207" s="3">
        <f t="shared" si="27"/>
        <v>40091651.418120846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143</v>
      </c>
      <c r="C208" s="7"/>
      <c r="D208" s="2" t="e">
        <f t="shared" si="12"/>
        <v>#N/A</v>
      </c>
      <c r="E208" s="2" t="e">
        <f t="shared" si="22"/>
        <v>#N/A</v>
      </c>
      <c r="F208" s="2">
        <v>1373086.1102744937</v>
      </c>
      <c r="G208" s="2">
        <f t="shared" si="26"/>
        <v>496135.85714285716</v>
      </c>
      <c r="H208" s="2">
        <f t="shared" si="37"/>
        <v>86202610.128501102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1092202.4285714275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1372941.5160450339</v>
      </c>
      <c r="Q208" s="2">
        <f t="shared" si="39"/>
        <v>500000</v>
      </c>
      <c r="R208" s="2">
        <f t="shared" si="38"/>
        <v>87291143.665306091</v>
      </c>
      <c r="S208" s="2">
        <f t="shared" si="17"/>
        <v>496135.85714285076</v>
      </c>
      <c r="T208" s="2">
        <f t="shared" si="18"/>
        <v>3864.1428571429569</v>
      </c>
      <c r="U208" s="2">
        <f t="shared" si="19"/>
        <v>500000</v>
      </c>
      <c r="V208" s="2">
        <f t="shared" si="33"/>
        <v>44527198.128501303</v>
      </c>
      <c r="W208" s="2">
        <f t="shared" si="20"/>
        <v>496135.85714285821</v>
      </c>
      <c r="X208" s="2">
        <f t="shared" si="6"/>
        <v>3864.1428571417928</v>
      </c>
      <c r="Y208" s="2">
        <f t="shared" si="35"/>
        <v>42763945.53680481</v>
      </c>
      <c r="Z208" s="2" t="str">
        <f t="shared" si="8"/>
        <v>MEEP</v>
      </c>
      <c r="AA208" s="2">
        <f>IF(Z208="HERE",Y208,AA207+Graph!$G$1*1000)</f>
        <v>45948488.965376243</v>
      </c>
      <c r="AB208" s="2">
        <f t="shared" si="21"/>
        <v>800000</v>
      </c>
      <c r="AC208" s="2">
        <f t="shared" si="36"/>
        <v>42046518.842787012</v>
      </c>
      <c r="AD208" s="3">
        <f t="shared" si="10"/>
        <v>45948488.965376243</v>
      </c>
      <c r="AE208" s="2">
        <f>IF(AE206&gt;=52800000,52800000,IF(AB187=Graph!G$1*1000,AE207+Graph!G$1*1000,AC208))</f>
        <v>42046518.842787012</v>
      </c>
      <c r="AF208" s="3">
        <f t="shared" si="11"/>
        <v>42046518.842787012</v>
      </c>
      <c r="AG208" s="3">
        <f t="shared" si="27"/>
        <v>40119935.939549416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144</v>
      </c>
      <c r="C209" s="7"/>
      <c r="D209" s="2" t="e">
        <f t="shared" si="12"/>
        <v>#N/A</v>
      </c>
      <c r="E209" s="2" t="e">
        <f t="shared" si="22"/>
        <v>#N/A</v>
      </c>
      <c r="F209" s="2">
        <v>1379407.7641098499</v>
      </c>
      <c r="G209" s="2">
        <f t="shared" si="26"/>
        <v>496135.85714285716</v>
      </c>
      <c r="H209" s="2">
        <f t="shared" si="37"/>
        <v>86698745.985643953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1096066.5714285704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1379241.166220963</v>
      </c>
      <c r="Q209" s="2">
        <f t="shared" si="39"/>
        <v>500000</v>
      </c>
      <c r="R209" s="2">
        <f t="shared" si="38"/>
        <v>87791143.665306091</v>
      </c>
      <c r="S209" s="2">
        <f t="shared" si="17"/>
        <v>496135.85714285076</v>
      </c>
      <c r="T209" s="2">
        <f t="shared" si="18"/>
        <v>3864.1428571429569</v>
      </c>
      <c r="U209" s="2">
        <f t="shared" si="19"/>
        <v>500000</v>
      </c>
      <c r="V209" s="2">
        <f t="shared" si="33"/>
        <v>45023333.985644162</v>
      </c>
      <c r="W209" s="2">
        <f t="shared" si="20"/>
        <v>496135.85714285821</v>
      </c>
      <c r="X209" s="2">
        <f t="shared" si="6"/>
        <v>3864.1428571417928</v>
      </c>
      <c r="Y209" s="2">
        <f t="shared" si="35"/>
        <v>42767809.679661952</v>
      </c>
      <c r="Z209" s="2" t="str">
        <f t="shared" si="8"/>
        <v>MEEP</v>
      </c>
      <c r="AA209" s="2">
        <f>IF(Z209="HERE",Y209,AA208+Graph!$G$1*1000)</f>
        <v>46748488.965376243</v>
      </c>
      <c r="AB209" s="2">
        <f t="shared" si="21"/>
        <v>800000</v>
      </c>
      <c r="AC209" s="2">
        <f t="shared" si="36"/>
        <v>42046518.842787012</v>
      </c>
      <c r="AD209" s="3">
        <f t="shared" si="10"/>
        <v>46748488.965376243</v>
      </c>
      <c r="AE209" s="2">
        <f>IF(AE207&gt;=52800000,52800000,IF(AB188=Graph!G$1*1000,AE208+Graph!G$1*1000,AC209))</f>
        <v>42046518.842787012</v>
      </c>
      <c r="AF209" s="3">
        <f t="shared" si="11"/>
        <v>42046518.842787012</v>
      </c>
      <c r="AG209" s="3">
        <f t="shared" si="27"/>
        <v>40148220.460977986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145</v>
      </c>
      <c r="C210" s="7"/>
      <c r="D210" s="2" t="e">
        <f t="shared" si="12"/>
        <v>#N/A</v>
      </c>
      <c r="E210" s="2" t="e">
        <f t="shared" si="22"/>
        <v>#N/A</v>
      </c>
      <c r="F210" s="2">
        <v>1385729.4179451466</v>
      </c>
      <c r="G210" s="2">
        <f t="shared" si="26"/>
        <v>496135.85714285716</v>
      </c>
      <c r="H210" s="2">
        <f t="shared" si="37"/>
        <v>87194881.842786804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1099930.7142857134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1385540.8163968921</v>
      </c>
      <c r="Q210" s="2">
        <f t="shared" si="39"/>
        <v>500000</v>
      </c>
      <c r="R210" s="2">
        <f t="shared" si="38"/>
        <v>88291143.665306091</v>
      </c>
      <c r="S210" s="2">
        <f t="shared" si="17"/>
        <v>496135.85714285076</v>
      </c>
      <c r="T210" s="2">
        <f t="shared" si="18"/>
        <v>3864.1428571429569</v>
      </c>
      <c r="U210" s="2">
        <f t="shared" si="19"/>
        <v>500000</v>
      </c>
      <c r="V210" s="2">
        <f t="shared" si="33"/>
        <v>45519469.84278702</v>
      </c>
      <c r="W210" s="2">
        <f t="shared" si="20"/>
        <v>496135.85714285821</v>
      </c>
      <c r="X210" s="2">
        <f t="shared" si="6"/>
        <v>3864.1428571417928</v>
      </c>
      <c r="Y210" s="2">
        <f t="shared" si="35"/>
        <v>42771673.822519094</v>
      </c>
      <c r="Z210" s="2" t="str">
        <f t="shared" si="8"/>
        <v>MEEP</v>
      </c>
      <c r="AA210" s="2">
        <f>IF(Z210="HERE",Y210,AA209+Graph!$G$1*1000)</f>
        <v>47548488.965376243</v>
      </c>
      <c r="AB210" s="2">
        <f t="shared" si="21"/>
        <v>800000</v>
      </c>
      <c r="AC210" s="2">
        <f t="shared" si="36"/>
        <v>42046518.842787012</v>
      </c>
      <c r="AD210" s="3">
        <f t="shared" si="10"/>
        <v>47548488.965376243</v>
      </c>
      <c r="AE210" s="2">
        <f>IF(AE208&gt;=52800000,52800000,IF(AB189=Graph!G$1*1000,AE209+Graph!G$1*1000,AC210))</f>
        <v>42046518.842787012</v>
      </c>
      <c r="AF210" s="3">
        <f t="shared" si="11"/>
        <v>42046518.842787012</v>
      </c>
      <c r="AG210" s="3">
        <f t="shared" si="27"/>
        <v>40176504.982406557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146</v>
      </c>
      <c r="C211" s="7"/>
      <c r="D211" s="2" t="e">
        <f t="shared" si="12"/>
        <v>#N/A</v>
      </c>
      <c r="E211" s="2" t="e">
        <f t="shared" si="22"/>
        <v>#N/A</v>
      </c>
      <c r="F211" s="2">
        <v>1392051.0717805028</v>
      </c>
      <c r="G211" s="2">
        <f t="shared" si="26"/>
        <v>496135.85714285716</v>
      </c>
      <c r="H211" s="2">
        <f t="shared" si="37"/>
        <v>87691017.699929655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1103794.8571428563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1391840.4665728211</v>
      </c>
      <c r="Q211" s="2">
        <f t="shared" si="39"/>
        <v>500000</v>
      </c>
      <c r="R211" s="2">
        <f t="shared" si="38"/>
        <v>88791143.665306091</v>
      </c>
      <c r="S211" s="2">
        <f t="shared" si="17"/>
        <v>496135.85714285076</v>
      </c>
      <c r="T211" s="2">
        <f t="shared" si="18"/>
        <v>3864.1428571429569</v>
      </c>
      <c r="U211" s="2">
        <f t="shared" si="19"/>
        <v>500000</v>
      </c>
      <c r="V211" s="2">
        <f t="shared" si="33"/>
        <v>46015605.699929878</v>
      </c>
      <c r="W211" s="2">
        <f t="shared" si="20"/>
        <v>496135.85714285821</v>
      </c>
      <c r="X211" s="2">
        <f t="shared" si="6"/>
        <v>3864.1428571417928</v>
      </c>
      <c r="Y211" s="2">
        <f t="shared" si="35"/>
        <v>42775537.965376236</v>
      </c>
      <c r="Z211" s="2" t="str">
        <f t="shared" si="8"/>
        <v>MEEP</v>
      </c>
      <c r="AA211" s="2">
        <f>IF(Z211="HERE",Y211,AA210+Graph!$G$1*1000)</f>
        <v>48348488.965376243</v>
      </c>
      <c r="AB211" s="2">
        <f t="shared" si="21"/>
        <v>800000</v>
      </c>
      <c r="AC211" s="2">
        <f t="shared" si="36"/>
        <v>42046518.842787012</v>
      </c>
      <c r="AD211" s="3">
        <f t="shared" si="10"/>
        <v>48348488.965376243</v>
      </c>
      <c r="AE211" s="2">
        <f>IF(AE209&gt;=52800000,52800000,IF(AB190=Graph!G$1*1000,AE210+Graph!G$1*1000,AC211))</f>
        <v>42046518.842787012</v>
      </c>
      <c r="AF211" s="3">
        <f t="shared" si="11"/>
        <v>42046518.842787012</v>
      </c>
      <c r="AG211" s="3">
        <f t="shared" si="27"/>
        <v>40204789.503835127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147</v>
      </c>
      <c r="C212" s="7"/>
      <c r="D212" s="2" t="e">
        <f t="shared" si="12"/>
        <v>#N/A</v>
      </c>
      <c r="E212" s="2" t="e">
        <f t="shared" si="22"/>
        <v>#N/A</v>
      </c>
      <c r="F212" s="2">
        <v>1398372.7256157994</v>
      </c>
      <c r="G212" s="2">
        <f t="shared" si="26"/>
        <v>496135.85714285716</v>
      </c>
      <c r="H212" s="2">
        <f t="shared" si="37"/>
        <v>88187153.557072505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1107658.9999999993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1398140.1167487502</v>
      </c>
      <c r="Q212" s="2">
        <f t="shared" si="39"/>
        <v>500000</v>
      </c>
      <c r="R212" s="2">
        <f t="shared" si="38"/>
        <v>89291143.665306091</v>
      </c>
      <c r="S212" s="2">
        <f t="shared" si="17"/>
        <v>496135.85714285076</v>
      </c>
      <c r="T212" s="2">
        <f t="shared" si="18"/>
        <v>3864.1428571429569</v>
      </c>
      <c r="U212" s="2">
        <f t="shared" si="19"/>
        <v>500000</v>
      </c>
      <c r="V212" s="2">
        <f t="shared" si="33"/>
        <v>46511741.557072736</v>
      </c>
      <c r="W212" s="2">
        <f t="shared" si="20"/>
        <v>496135.85714285821</v>
      </c>
      <c r="X212" s="2">
        <f t="shared" si="6"/>
        <v>3864.1428571417928</v>
      </c>
      <c r="Y212" s="2">
        <f t="shared" si="35"/>
        <v>42779402.108233377</v>
      </c>
      <c r="Z212" s="2" t="str">
        <f t="shared" si="8"/>
        <v>MEEP</v>
      </c>
      <c r="AA212" s="2">
        <f>IF(Z212="HERE",Y212,AA211+Graph!$G$1*1000)</f>
        <v>49148488.965376243</v>
      </c>
      <c r="AB212" s="2">
        <f t="shared" si="21"/>
        <v>800000</v>
      </c>
      <c r="AC212" s="2">
        <f t="shared" si="36"/>
        <v>42046518.842787012</v>
      </c>
      <c r="AD212" s="3">
        <f t="shared" si="10"/>
        <v>49148488.965376243</v>
      </c>
      <c r="AE212" s="2">
        <f>IF(AE210&gt;=52800000,52800000,IF(AB191=Graph!G$1*1000,AE211+Graph!G$1*1000,AC212))</f>
        <v>42046518.842787012</v>
      </c>
      <c r="AF212" s="3">
        <f t="shared" si="11"/>
        <v>42046518.842787012</v>
      </c>
      <c r="AG212" s="3">
        <f t="shared" si="27"/>
        <v>40233074.025263697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148</v>
      </c>
      <c r="C213" s="7"/>
      <c r="D213" s="2" t="e">
        <f t="shared" si="12"/>
        <v>#N/A</v>
      </c>
      <c r="E213" s="2" t="e">
        <f t="shared" si="22"/>
        <v>#N/A</v>
      </c>
      <c r="F213" s="2">
        <v>1404694.3794511557</v>
      </c>
      <c r="G213" s="2">
        <f t="shared" si="26"/>
        <v>496135.85714285716</v>
      </c>
      <c r="H213" s="2">
        <f t="shared" si="37"/>
        <v>88683289.414215356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1111523.1428571423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1404439.7669246793</v>
      </c>
      <c r="Q213" s="2">
        <f t="shared" si="39"/>
        <v>500000</v>
      </c>
      <c r="R213" s="2">
        <f t="shared" si="38"/>
        <v>89791143.665306091</v>
      </c>
      <c r="S213" s="2">
        <f t="shared" si="17"/>
        <v>496135.85714285076</v>
      </c>
      <c r="T213" s="2">
        <f t="shared" si="18"/>
        <v>3864.1428571429569</v>
      </c>
      <c r="U213" s="2">
        <f t="shared" si="19"/>
        <v>500000</v>
      </c>
      <c r="V213" s="2">
        <f t="shared" si="33"/>
        <v>47007877.414215595</v>
      </c>
      <c r="W213" s="2">
        <f t="shared" si="20"/>
        <v>496135.85714285821</v>
      </c>
      <c r="X213" s="2">
        <f t="shared" si="6"/>
        <v>3864.1428571417928</v>
      </c>
      <c r="Y213" s="2">
        <f t="shared" si="35"/>
        <v>42783266.251090519</v>
      </c>
      <c r="Z213" s="2" t="str">
        <f t="shared" si="8"/>
        <v>MEEP</v>
      </c>
      <c r="AA213" s="2">
        <f>IF(Z213="HERE",Y213,AA212+Graph!$G$1*1000)</f>
        <v>49948488.965376243</v>
      </c>
      <c r="AB213" s="2">
        <f t="shared" si="21"/>
        <v>800000</v>
      </c>
      <c r="AC213" s="2">
        <f t="shared" si="36"/>
        <v>42046518.842787012</v>
      </c>
      <c r="AD213" s="3">
        <f t="shared" si="10"/>
        <v>49948488.965376243</v>
      </c>
      <c r="AE213" s="2">
        <f>IF(AE211&gt;=52800000,52800000,IF(AB192=Graph!G$1*1000,AE212+Graph!G$1*1000,AC213))</f>
        <v>42046518.842787012</v>
      </c>
      <c r="AF213" s="3">
        <f t="shared" si="11"/>
        <v>42046518.842787012</v>
      </c>
      <c r="AG213" s="3">
        <f t="shared" si="27"/>
        <v>40261358.546692267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149</v>
      </c>
      <c r="C214" s="7"/>
      <c r="D214" s="2" t="e">
        <f t="shared" si="12"/>
        <v>#N/A</v>
      </c>
      <c r="E214" s="2" t="e">
        <f t="shared" si="22"/>
        <v>#N/A</v>
      </c>
      <c r="F214" s="2">
        <v>1411016.0332864523</v>
      </c>
      <c r="G214" s="2">
        <f t="shared" si="26"/>
        <v>496135.85714285716</v>
      </c>
      <c r="H214" s="2">
        <f t="shared" si="37"/>
        <v>89179425.271358207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1115387.2857142852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1410739.4171006083</v>
      </c>
      <c r="Q214" s="2">
        <f t="shared" si="39"/>
        <v>500000</v>
      </c>
      <c r="R214" s="2">
        <f t="shared" si="38"/>
        <v>90291143.665306091</v>
      </c>
      <c r="S214" s="2">
        <f t="shared" si="17"/>
        <v>496135.85714285076</v>
      </c>
      <c r="T214" s="2">
        <f t="shared" si="18"/>
        <v>3864.1428571429569</v>
      </c>
      <c r="U214" s="2">
        <f t="shared" si="19"/>
        <v>500000</v>
      </c>
      <c r="V214" s="2">
        <f t="shared" si="33"/>
        <v>47504013.271358453</v>
      </c>
      <c r="W214" s="2">
        <f t="shared" si="20"/>
        <v>496135.85714285821</v>
      </c>
      <c r="X214" s="2">
        <f t="shared" si="6"/>
        <v>3864.1428571417928</v>
      </c>
      <c r="Y214" s="2">
        <f t="shared" si="35"/>
        <v>42787130.393947661</v>
      </c>
      <c r="Z214" s="2" t="str">
        <f t="shared" si="8"/>
        <v>MEEP</v>
      </c>
      <c r="AA214" s="2">
        <f>IF(Z214="HERE",Y214,AA213+Graph!$G$1*1000)</f>
        <v>50748488.965376243</v>
      </c>
      <c r="AB214" s="2">
        <f t="shared" si="21"/>
        <v>800000</v>
      </c>
      <c r="AC214" s="2">
        <f t="shared" si="36"/>
        <v>42046518.842787012</v>
      </c>
      <c r="AD214" s="3">
        <f t="shared" si="10"/>
        <v>50748488.965376243</v>
      </c>
      <c r="AE214" s="2">
        <f>IF(AE212&gt;=52800000,52800000,IF(AB193=Graph!G$1*1000,AE213+Graph!G$1*1000,AC214))</f>
        <v>42046518.842787012</v>
      </c>
      <c r="AF214" s="3">
        <f t="shared" si="11"/>
        <v>42046518.842787012</v>
      </c>
      <c r="AG214" s="3">
        <f t="shared" si="27"/>
        <v>40289643.068120837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150</v>
      </c>
      <c r="C215" s="7"/>
      <c r="D215" s="2" t="e">
        <f t="shared" si="12"/>
        <v>#N/A</v>
      </c>
      <c r="E215" s="2" t="e">
        <f t="shared" si="22"/>
        <v>#N/A</v>
      </c>
      <c r="F215" s="2">
        <v>1417337.6871218085</v>
      </c>
      <c r="G215" s="2">
        <f t="shared" si="26"/>
        <v>496135.85714285716</v>
      </c>
      <c r="H215" s="2">
        <f t="shared" si="37"/>
        <v>89675561.128501058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1119251.4285714282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1417039.0672765374</v>
      </c>
      <c r="Q215" s="2">
        <f t="shared" si="39"/>
        <v>500000</v>
      </c>
      <c r="R215" s="2">
        <f t="shared" si="38"/>
        <v>90791143.665306091</v>
      </c>
      <c r="S215" s="2">
        <f t="shared" si="17"/>
        <v>496135.85714285076</v>
      </c>
      <c r="T215" s="2">
        <f t="shared" si="18"/>
        <v>3864.1428571429569</v>
      </c>
      <c r="U215" s="2">
        <f t="shared" si="19"/>
        <v>500000</v>
      </c>
      <c r="V215" s="2">
        <f t="shared" si="33"/>
        <v>48000149.128501311</v>
      </c>
      <c r="W215" s="2">
        <f t="shared" si="20"/>
        <v>496135.85714285821</v>
      </c>
      <c r="X215" s="2">
        <f t="shared" si="6"/>
        <v>3864.1428571417928</v>
      </c>
      <c r="Y215" s="2">
        <f t="shared" si="35"/>
        <v>42790994.536804803</v>
      </c>
      <c r="Z215" s="2" t="str">
        <f t="shared" si="8"/>
        <v>MEEP</v>
      </c>
      <c r="AA215" s="2">
        <f>IF(Z215="HERE",Y215,AA214+Graph!$G$1*1000)</f>
        <v>51548488.965376243</v>
      </c>
      <c r="AB215" s="2">
        <f t="shared" si="21"/>
        <v>800000</v>
      </c>
      <c r="AC215" s="2">
        <f t="shared" si="36"/>
        <v>42046518.842787012</v>
      </c>
      <c r="AD215" s="3">
        <f t="shared" si="10"/>
        <v>51548488.965376243</v>
      </c>
      <c r="AE215" s="2">
        <f>IF(AE213&gt;=52800000,52800000,IF(AB194=Graph!G$1*1000,AE214+Graph!G$1*1000,AC215))</f>
        <v>42046518.842787012</v>
      </c>
      <c r="AF215" s="3">
        <f t="shared" si="11"/>
        <v>42046518.842787012</v>
      </c>
      <c r="AG215" s="3">
        <f t="shared" si="27"/>
        <v>40317927.589549407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151</v>
      </c>
      <c r="C216" s="7"/>
      <c r="D216" s="2" t="e">
        <f t="shared" si="12"/>
        <v>#N/A</v>
      </c>
      <c r="E216" s="2" t="e">
        <f t="shared" si="22"/>
        <v>#N/A</v>
      </c>
      <c r="F216" s="2">
        <v>1423659.3409571052</v>
      </c>
      <c r="G216" s="2">
        <f t="shared" si="26"/>
        <v>496135.85714285716</v>
      </c>
      <c r="H216" s="2">
        <f t="shared" si="37"/>
        <v>90171696.985643908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1123115.5714285711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1423338.7174524665</v>
      </c>
      <c r="Q216" s="2">
        <f t="shared" si="39"/>
        <v>500000</v>
      </c>
      <c r="R216" s="2">
        <f t="shared" si="38"/>
        <v>91291143.665306091</v>
      </c>
      <c r="S216" s="2">
        <f t="shared" si="17"/>
        <v>496135.85714285076</v>
      </c>
      <c r="T216" s="2">
        <f t="shared" si="18"/>
        <v>3864.1428571429569</v>
      </c>
      <c r="U216" s="2">
        <f t="shared" si="19"/>
        <v>500000</v>
      </c>
      <c r="V216" s="2">
        <f t="shared" si="33"/>
        <v>48496284.985644169</v>
      </c>
      <c r="W216" s="2">
        <f t="shared" si="20"/>
        <v>496135.85714285821</v>
      </c>
      <c r="X216" s="2">
        <f t="shared" si="6"/>
        <v>3864.1428571417928</v>
      </c>
      <c r="Y216" s="2">
        <f t="shared" si="35"/>
        <v>42794858.679661945</v>
      </c>
      <c r="Z216" s="2" t="str">
        <f t="shared" si="8"/>
        <v>MEEP</v>
      </c>
      <c r="AA216" s="2">
        <f>IF(Z216="HERE",Y216,AA215+Graph!$G$1*1000)</f>
        <v>52348488.965376243</v>
      </c>
      <c r="AB216" s="2">
        <f t="shared" si="21"/>
        <v>800000</v>
      </c>
      <c r="AC216" s="2">
        <f t="shared" si="36"/>
        <v>42046518.842787012</v>
      </c>
      <c r="AD216" s="3">
        <f t="shared" si="10"/>
        <v>52348488.965376243</v>
      </c>
      <c r="AE216" s="2">
        <f>IF(AE214&gt;=52800000,52800000,IF(AB195=Graph!G$1*1000,AE215+Graph!G$1*1000,AC216))</f>
        <v>42046518.842787012</v>
      </c>
      <c r="AF216" s="3">
        <f t="shared" si="11"/>
        <v>42046518.842787012</v>
      </c>
      <c r="AG216" s="3">
        <f t="shared" si="27"/>
        <v>40346212.110977978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152</v>
      </c>
      <c r="C217" s="7"/>
      <c r="D217" s="2" t="e">
        <f t="shared" si="12"/>
        <v>#N/A</v>
      </c>
      <c r="E217" s="2" t="e">
        <f t="shared" si="22"/>
        <v>#N/A</v>
      </c>
      <c r="F217" s="2">
        <v>1429980.9947924614</v>
      </c>
      <c r="G217" s="2">
        <f t="shared" si="26"/>
        <v>496135.85714285716</v>
      </c>
      <c r="H217" s="2">
        <f t="shared" si="37"/>
        <v>90667832.842786759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1126979.7142857141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1429638.3676283956</v>
      </c>
      <c r="Q217" s="2">
        <f t="shared" si="39"/>
        <v>500000</v>
      </c>
      <c r="R217" s="2">
        <f t="shared" si="38"/>
        <v>91791143.665306091</v>
      </c>
      <c r="S217" s="2">
        <f t="shared" si="17"/>
        <v>496135.85714285076</v>
      </c>
      <c r="T217" s="2">
        <f t="shared" si="18"/>
        <v>3864.1428571429569</v>
      </c>
      <c r="U217" s="2">
        <f t="shared" si="19"/>
        <v>500000</v>
      </c>
      <c r="V217" s="2">
        <f t="shared" si="33"/>
        <v>48992420.842787027</v>
      </c>
      <c r="W217" s="2">
        <f t="shared" si="20"/>
        <v>496135.85714285821</v>
      </c>
      <c r="X217" s="2">
        <f t="shared" si="6"/>
        <v>3864.1428571417928</v>
      </c>
      <c r="Y217" s="2">
        <f t="shared" si="35"/>
        <v>42798722.822519086</v>
      </c>
      <c r="Z217" s="2" t="str">
        <f t="shared" si="8"/>
        <v>MEEP</v>
      </c>
      <c r="AA217" s="2">
        <f>IF(Z217="HERE",Y217,AA216+Graph!$G$1*1000)</f>
        <v>53148488.965376243</v>
      </c>
      <c r="AB217" s="2">
        <f t="shared" si="21"/>
        <v>800000</v>
      </c>
      <c r="AC217" s="2">
        <f t="shared" si="36"/>
        <v>42046518.842787012</v>
      </c>
      <c r="AD217" s="3">
        <f t="shared" si="10"/>
        <v>52800000</v>
      </c>
      <c r="AE217" s="2">
        <f>IF(AE215&gt;=52800000,52800000,IF(AB196=Graph!G$1*1000,AE216+Graph!G$1*1000,AC217))</f>
        <v>42046518.842787012</v>
      </c>
      <c r="AF217" s="3">
        <f t="shared" si="11"/>
        <v>42046518.842787012</v>
      </c>
      <c r="AG217" s="3">
        <f t="shared" si="27"/>
        <v>40374496.632406555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153</v>
      </c>
      <c r="C218" s="7"/>
      <c r="D218" s="2" t="e">
        <f t="shared" si="12"/>
        <v>#N/A</v>
      </c>
      <c r="E218" s="2" t="e">
        <f t="shared" si="22"/>
        <v>#N/A</v>
      </c>
      <c r="F218" s="2">
        <v>1436302.648627758</v>
      </c>
      <c r="G218" s="2">
        <f t="shared" si="26"/>
        <v>496135.85714285716</v>
      </c>
      <c r="H218" s="2">
        <f t="shared" si="37"/>
        <v>91163968.69992961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1130843.857142857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1435938.0178043246</v>
      </c>
      <c r="Q218" s="2">
        <f t="shared" si="39"/>
        <v>500000</v>
      </c>
      <c r="R218" s="2">
        <f t="shared" si="38"/>
        <v>92291143.665306091</v>
      </c>
      <c r="S218" s="2">
        <f t="shared" si="17"/>
        <v>496135.85714285076</v>
      </c>
      <c r="T218" s="2">
        <f t="shared" si="18"/>
        <v>3864.1428571429569</v>
      </c>
      <c r="U218" s="2">
        <f t="shared" si="19"/>
        <v>500000</v>
      </c>
      <c r="V218" s="2">
        <f t="shared" si="33"/>
        <v>49488556.699929886</v>
      </c>
      <c r="W218" s="2">
        <f t="shared" si="20"/>
        <v>496135.85714285821</v>
      </c>
      <c r="X218" s="2">
        <f t="shared" si="6"/>
        <v>3864.1428571417928</v>
      </c>
      <c r="Y218" s="2">
        <f t="shared" si="35"/>
        <v>42802586.965376228</v>
      </c>
      <c r="Z218" s="2" t="str">
        <f t="shared" si="8"/>
        <v>MEEP</v>
      </c>
      <c r="AA218" s="2">
        <f>IF(Z218="HERE",Y218,AA217+Graph!$G$1*1000)</f>
        <v>53948488.965376243</v>
      </c>
      <c r="AB218" s="2">
        <f t="shared" si="21"/>
        <v>800000</v>
      </c>
      <c r="AC218" s="2">
        <f t="shared" si="36"/>
        <v>42046518.842787012</v>
      </c>
      <c r="AD218" s="3">
        <f t="shared" si="10"/>
        <v>52800000</v>
      </c>
      <c r="AE218" s="2">
        <f>IF(AE216&gt;=52800000,52800000,IF(AB197=Graph!G$1*1000,AE217+Graph!G$1*1000,AC218))</f>
        <v>42046518.842787012</v>
      </c>
      <c r="AF218" s="3">
        <f t="shared" si="11"/>
        <v>42046518.842787012</v>
      </c>
      <c r="AG218" s="3">
        <f t="shared" si="27"/>
        <v>40402781.153835118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154</v>
      </c>
      <c r="C219" s="7"/>
      <c r="D219" s="2" t="e">
        <f t="shared" si="12"/>
        <v>#N/A</v>
      </c>
      <c r="E219" s="2" t="e">
        <f t="shared" si="22"/>
        <v>#N/A</v>
      </c>
      <c r="F219" s="2">
        <v>1442624.3024631143</v>
      </c>
      <c r="G219" s="2">
        <f t="shared" si="26"/>
        <v>496135.85714285716</v>
      </c>
      <c r="H219" s="2">
        <f t="shared" si="37"/>
        <v>91660104.557072461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1134708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1442237.6679802537</v>
      </c>
      <c r="Q219" s="2">
        <f t="shared" si="39"/>
        <v>500000</v>
      </c>
      <c r="R219" s="2">
        <f t="shared" si="38"/>
        <v>92791143.665306091</v>
      </c>
      <c r="S219" s="2">
        <f t="shared" si="17"/>
        <v>496135.85714285076</v>
      </c>
      <c r="T219" s="2">
        <f t="shared" si="18"/>
        <v>3864.1428571429569</v>
      </c>
      <c r="U219" s="2">
        <f t="shared" si="19"/>
        <v>500000</v>
      </c>
      <c r="V219" s="2">
        <f t="shared" si="33"/>
        <v>49984692.557072744</v>
      </c>
      <c r="W219" s="2">
        <f t="shared" si="20"/>
        <v>496135.85714285821</v>
      </c>
      <c r="X219" s="2">
        <f t="shared" si="6"/>
        <v>3864.1428571417928</v>
      </c>
      <c r="Y219" s="2">
        <f t="shared" si="35"/>
        <v>42806451.10823337</v>
      </c>
      <c r="Z219" s="2" t="str">
        <f t="shared" si="8"/>
        <v>MEEP</v>
      </c>
      <c r="AA219" s="2">
        <f>IF(Z219="HERE",Y219,AA218+Graph!$G$1*1000)</f>
        <v>54748488.965376243</v>
      </c>
      <c r="AB219" s="2">
        <f t="shared" si="21"/>
        <v>800000</v>
      </c>
      <c r="AC219" s="2">
        <f t="shared" si="36"/>
        <v>42046518.842787012</v>
      </c>
      <c r="AD219" s="3">
        <f t="shared" si="10"/>
        <v>52800000</v>
      </c>
      <c r="AE219" s="2">
        <f>IF(AE217&gt;=52800000,52800000,IF(AB198=Graph!G$1*1000,AE218+Graph!G$1*1000,AC219))</f>
        <v>42046518.842787012</v>
      </c>
      <c r="AF219" s="3">
        <f t="shared" si="11"/>
        <v>42046518.842787012</v>
      </c>
      <c r="AG219" s="3">
        <f t="shared" si="27"/>
        <v>40431065.675263688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155</v>
      </c>
      <c r="C220" s="7"/>
      <c r="D220" s="2" t="e">
        <f t="shared" si="12"/>
        <v>#N/A</v>
      </c>
      <c r="E220" s="2" t="e">
        <f t="shared" si="22"/>
        <v>#N/A</v>
      </c>
      <c r="F220" s="2">
        <v>1448945.9562984109</v>
      </c>
      <c r="G220" s="2">
        <f t="shared" si="26"/>
        <v>496135.85714285716</v>
      </c>
      <c r="H220" s="2">
        <f t="shared" si="37"/>
        <v>92156240.414215311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1138572.142857143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1448537.3181561828</v>
      </c>
      <c r="Q220" s="2">
        <f t="shared" si="39"/>
        <v>500000</v>
      </c>
      <c r="R220" s="2">
        <f t="shared" si="38"/>
        <v>93291143.665306091</v>
      </c>
      <c r="S220" s="2">
        <f t="shared" si="17"/>
        <v>496135.85714285076</v>
      </c>
      <c r="T220" s="2">
        <f t="shared" si="18"/>
        <v>3864.1428571429569</v>
      </c>
      <c r="U220" s="2">
        <f t="shared" si="19"/>
        <v>500000</v>
      </c>
      <c r="V220" s="2">
        <f t="shared" si="33"/>
        <v>50480828.414215602</v>
      </c>
      <c r="W220" s="2">
        <f t="shared" si="20"/>
        <v>496135.85714285821</v>
      </c>
      <c r="X220" s="2">
        <f t="shared" si="6"/>
        <v>3864.1428571417928</v>
      </c>
      <c r="Y220" s="2">
        <f t="shared" si="35"/>
        <v>42810315.251090512</v>
      </c>
      <c r="Z220" s="2" t="str">
        <f t="shared" si="8"/>
        <v>MEEP</v>
      </c>
      <c r="AA220" s="2">
        <f>IF(Z220="HERE",Y220,AA219+Graph!$G$1*1000)</f>
        <v>55548488.965376243</v>
      </c>
      <c r="AB220" s="2">
        <f t="shared" si="21"/>
        <v>800000</v>
      </c>
      <c r="AC220" s="2">
        <f t="shared" si="36"/>
        <v>42046518.842787012</v>
      </c>
      <c r="AD220" s="3">
        <f t="shared" si="10"/>
        <v>52800000</v>
      </c>
      <c r="AE220" s="2">
        <f>IF(AE218&gt;=52800000,52800000,IF(AB199=Graph!G$1*1000,AE219+Graph!G$1*1000,AC220))</f>
        <v>42046518.842787012</v>
      </c>
      <c r="AF220" s="3">
        <f t="shared" si="11"/>
        <v>42046518.842787012</v>
      </c>
      <c r="AG220" s="3">
        <f t="shared" si="27"/>
        <v>40459350.196692266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156</v>
      </c>
      <c r="C221" s="7"/>
      <c r="D221" s="2" t="e">
        <f t="shared" si="12"/>
        <v>#N/A</v>
      </c>
      <c r="E221" s="2" t="e">
        <f t="shared" si="22"/>
        <v>#N/A</v>
      </c>
      <c r="F221" s="2">
        <v>1455267.6101337671</v>
      </c>
      <c r="G221" s="2">
        <f t="shared" si="26"/>
        <v>496135.85714285716</v>
      </c>
      <c r="H221" s="2">
        <f t="shared" si="37"/>
        <v>92652376.271358162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1142436.2857142859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1454836.9683321118</v>
      </c>
      <c r="Q221" s="2">
        <f t="shared" si="39"/>
        <v>500000</v>
      </c>
      <c r="R221" s="2">
        <f t="shared" si="38"/>
        <v>93791143.665306091</v>
      </c>
      <c r="S221" s="2">
        <f t="shared" si="17"/>
        <v>496135.85714285076</v>
      </c>
      <c r="T221" s="2">
        <f t="shared" si="18"/>
        <v>3864.1428571429569</v>
      </c>
      <c r="U221" s="2">
        <f t="shared" si="19"/>
        <v>500000</v>
      </c>
      <c r="V221" s="2">
        <f t="shared" si="33"/>
        <v>50976964.27135846</v>
      </c>
      <c r="W221" s="2">
        <f t="shared" si="20"/>
        <v>496135.85714285821</v>
      </c>
      <c r="X221" s="2">
        <f t="shared" si="6"/>
        <v>3864.1428571417928</v>
      </c>
      <c r="Y221" s="2">
        <f t="shared" si="35"/>
        <v>42814179.393947653</v>
      </c>
      <c r="Z221" s="2" t="str">
        <f t="shared" si="8"/>
        <v>MEEP</v>
      </c>
      <c r="AA221" s="2">
        <f>IF(Z221="HERE",Y221,AA220+Graph!$G$1*1000)</f>
        <v>56348488.965376243</v>
      </c>
      <c r="AB221" s="2">
        <f t="shared" si="21"/>
        <v>800000</v>
      </c>
      <c r="AC221" s="2">
        <f t="shared" si="36"/>
        <v>42046518.842787012</v>
      </c>
      <c r="AD221" s="3">
        <f t="shared" si="10"/>
        <v>52800000</v>
      </c>
      <c r="AE221" s="2">
        <f>IF(AE219&gt;=52800000,52800000,IF(AB200=Graph!G$1*1000,AE220+Graph!G$1*1000,AC221))</f>
        <v>42046518.842787012</v>
      </c>
      <c r="AF221" s="3">
        <f t="shared" si="11"/>
        <v>42046518.842787012</v>
      </c>
      <c r="AG221" s="3">
        <f t="shared" si="27"/>
        <v>40487634.718120828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157</v>
      </c>
      <c r="C222" s="7"/>
      <c r="D222" s="2" t="e">
        <f t="shared" si="12"/>
        <v>#N/A</v>
      </c>
      <c r="E222" s="2" t="e">
        <f t="shared" si="22"/>
        <v>#N/A</v>
      </c>
      <c r="F222" s="2">
        <v>1461589.2639690638</v>
      </c>
      <c r="G222" s="2">
        <f t="shared" si="26"/>
        <v>496135.85714285716</v>
      </c>
      <c r="H222" s="2">
        <f t="shared" si="37"/>
        <v>93148512.128501013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1146300.4285714289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1461136.6185080409</v>
      </c>
      <c r="Q222" s="2">
        <f t="shared" si="39"/>
        <v>500000</v>
      </c>
      <c r="R222" s="2">
        <f t="shared" si="38"/>
        <v>94291143.665306091</v>
      </c>
      <c r="S222" s="2">
        <f t="shared" si="17"/>
        <v>496135.85714285076</v>
      </c>
      <c r="T222" s="2">
        <f t="shared" si="18"/>
        <v>3864.1428571429569</v>
      </c>
      <c r="U222" s="2">
        <f t="shared" si="19"/>
        <v>500000</v>
      </c>
      <c r="V222" s="2">
        <f t="shared" si="33"/>
        <v>51473100.128501318</v>
      </c>
      <c r="W222" s="2">
        <f t="shared" si="20"/>
        <v>496135.85714285821</v>
      </c>
      <c r="X222" s="2">
        <f t="shared" si="6"/>
        <v>3864.1428571417928</v>
      </c>
      <c r="Y222" s="2">
        <f t="shared" si="35"/>
        <v>42818043.536804795</v>
      </c>
      <c r="Z222" s="2" t="str">
        <f t="shared" si="8"/>
        <v>MEEP</v>
      </c>
      <c r="AA222" s="2">
        <f>IF(Z222="HERE",Y222,AA221+Graph!$G$1*1000)</f>
        <v>57148488.965376243</v>
      </c>
      <c r="AB222" s="2">
        <f t="shared" si="21"/>
        <v>800000</v>
      </c>
      <c r="AC222" s="2">
        <f t="shared" si="36"/>
        <v>42046518.842787012</v>
      </c>
      <c r="AD222" s="3">
        <f t="shared" si="10"/>
        <v>52800000</v>
      </c>
      <c r="AE222" s="2">
        <f>IF(AE220&gt;=52800000,52800000,IF(AB201=Graph!G$1*1000,AE221+Graph!G$1*1000,AC222))</f>
        <v>42046518.842787012</v>
      </c>
      <c r="AF222" s="3">
        <f t="shared" si="11"/>
        <v>42046518.842787012</v>
      </c>
      <c r="AG222" s="3">
        <f t="shared" si="27"/>
        <v>40515919.239549398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158</v>
      </c>
      <c r="C223" s="7"/>
      <c r="D223" s="2" t="e">
        <f t="shared" si="12"/>
        <v>#N/A</v>
      </c>
      <c r="E223" s="2" t="e">
        <f t="shared" si="22"/>
        <v>#N/A</v>
      </c>
      <c r="F223" s="2">
        <v>1467910.91780442</v>
      </c>
      <c r="G223" s="2">
        <f t="shared" si="26"/>
        <v>496135.85714285716</v>
      </c>
      <c r="H223" s="2">
        <f t="shared" si="37"/>
        <v>93644647.985643864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1150164.5714285718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1467436.26868397</v>
      </c>
      <c r="Q223" s="2">
        <f t="shared" si="39"/>
        <v>500000</v>
      </c>
      <c r="R223" s="2">
        <f t="shared" si="38"/>
        <v>94791143.665306091</v>
      </c>
      <c r="S223" s="2">
        <f t="shared" si="17"/>
        <v>496135.85714285076</v>
      </c>
      <c r="T223" s="2">
        <f t="shared" si="18"/>
        <v>3864.1428571429569</v>
      </c>
      <c r="U223" s="2">
        <f t="shared" si="19"/>
        <v>500000</v>
      </c>
      <c r="V223" s="2">
        <f t="shared" si="33"/>
        <v>51969235.985644177</v>
      </c>
      <c r="W223" s="2">
        <f t="shared" si="20"/>
        <v>496135.85714285821</v>
      </c>
      <c r="X223" s="2">
        <f t="shared" si="6"/>
        <v>3864.1428571417928</v>
      </c>
      <c r="Y223" s="2">
        <f t="shared" ref="Y223:Y286" si="40">IF(COUNT($C224)=0,IF(COUNT($C223)=1,C223,SUM(Y222+X223)),C223)</f>
        <v>42821907.679661937</v>
      </c>
      <c r="Z223" s="2" t="str">
        <f t="shared" si="8"/>
        <v>MEEP</v>
      </c>
      <c r="AA223" s="2">
        <f>IF(Z223="HERE",Y223,AA222+Graph!$G$1*1000)</f>
        <v>57948488.965376243</v>
      </c>
      <c r="AB223" s="2">
        <f t="shared" si="21"/>
        <v>800000</v>
      </c>
      <c r="AC223" s="2">
        <f t="shared" ref="AC223:AC286" si="41">IF(Z224="HERE",V223,AC222)</f>
        <v>42046518.842787012</v>
      </c>
      <c r="AD223" s="3">
        <f t="shared" si="10"/>
        <v>52800000</v>
      </c>
      <c r="AE223" s="2">
        <f>IF(AE221&gt;=52800000,52800000,IF(AB202=Graph!G$1*1000,AE222+Graph!G$1*1000,AC223))</f>
        <v>42046518.842787012</v>
      </c>
      <c r="AF223" s="3">
        <f t="shared" si="11"/>
        <v>42046518.842787012</v>
      </c>
      <c r="AG223" s="3">
        <f t="shared" si="27"/>
        <v>40544203.760977976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159</v>
      </c>
      <c r="C224" s="7"/>
      <c r="D224" s="2" t="e">
        <f t="shared" si="12"/>
        <v>#N/A</v>
      </c>
      <c r="E224" s="2" t="e">
        <f t="shared" si="22"/>
        <v>#N/A</v>
      </c>
      <c r="F224" s="2">
        <v>1474232.5716397166</v>
      </c>
      <c r="G224" s="2">
        <f t="shared" si="26"/>
        <v>496135.85714285716</v>
      </c>
      <c r="H224" s="2">
        <f t="shared" ref="H224:H287" si="42">IF(COUNT($C225)=0,IF(COUNT($C224)=1,C224,SUM(H223+G224)),C224)</f>
        <v>94140783.842786714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1154028.7142857148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1473735.918859899</v>
      </c>
      <c r="Q224" s="2">
        <f t="shared" si="39"/>
        <v>500000</v>
      </c>
      <c r="R224" s="2">
        <f t="shared" ref="R224:R287" si="43">IF(COUNT($C225)=0,IF(COUNT($C224)=1,M224,SUM(R223+Q224)),M224)</f>
        <v>95291143.665306091</v>
      </c>
      <c r="S224" s="2">
        <f t="shared" si="17"/>
        <v>496135.85714285076</v>
      </c>
      <c r="T224" s="2">
        <f t="shared" si="18"/>
        <v>3864.1428571429569</v>
      </c>
      <c r="U224" s="2">
        <f t="shared" si="19"/>
        <v>500000</v>
      </c>
      <c r="V224" s="2">
        <f t="shared" si="33"/>
        <v>52465371.842787035</v>
      </c>
      <c r="W224" s="2">
        <f t="shared" si="20"/>
        <v>496135.85714285821</v>
      </c>
      <c r="X224" s="2">
        <f t="shared" si="6"/>
        <v>3864.1428571417928</v>
      </c>
      <c r="Y224" s="2">
        <f t="shared" si="40"/>
        <v>42825771.822519079</v>
      </c>
      <c r="Z224" s="2" t="str">
        <f t="shared" si="8"/>
        <v>MEEP</v>
      </c>
      <c r="AA224" s="2">
        <f>IF(Z224="HERE",Y224,AA223+Graph!$G$1*1000)</f>
        <v>58748488.965376243</v>
      </c>
      <c r="AB224" s="2">
        <f t="shared" si="21"/>
        <v>800000</v>
      </c>
      <c r="AC224" s="2">
        <f t="shared" si="41"/>
        <v>42046518.842787012</v>
      </c>
      <c r="AD224" s="3">
        <f t="shared" si="10"/>
        <v>52800000</v>
      </c>
      <c r="AE224" s="2">
        <f>IF(AE222&gt;=52800000,52800000,IF(AB203=Graph!G$1*1000,AE223+Graph!G$1*1000,AC224))</f>
        <v>42046518.842787012</v>
      </c>
      <c r="AF224" s="3">
        <f t="shared" si="11"/>
        <v>42046518.842787012</v>
      </c>
      <c r="AG224" s="3">
        <f t="shared" si="27"/>
        <v>40572488.282406539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160</v>
      </c>
      <c r="C225" s="7"/>
      <c r="D225" s="2" t="e">
        <f t="shared" si="12"/>
        <v>#N/A</v>
      </c>
      <c r="E225" s="2" t="e">
        <f t="shared" si="22"/>
        <v>#N/A</v>
      </c>
      <c r="F225" s="2">
        <v>1480554.2254750729</v>
      </c>
      <c r="G225" s="2">
        <f t="shared" si="26"/>
        <v>496135.85714285716</v>
      </c>
      <c r="H225" s="2">
        <f t="shared" si="42"/>
        <v>94636919.699929565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1157892.8571428577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1480035.5690358877</v>
      </c>
      <c r="Q225" s="2">
        <f t="shared" si="39"/>
        <v>500000</v>
      </c>
      <c r="R225" s="2">
        <f t="shared" si="43"/>
        <v>95791143.665306091</v>
      </c>
      <c r="S225" s="2">
        <f t="shared" si="17"/>
        <v>496135.85714285076</v>
      </c>
      <c r="T225" s="2">
        <f t="shared" si="18"/>
        <v>3864.1428571429569</v>
      </c>
      <c r="U225" s="2">
        <f t="shared" si="19"/>
        <v>500000</v>
      </c>
      <c r="V225" s="2">
        <f t="shared" si="33"/>
        <v>52961507.699929893</v>
      </c>
      <c r="W225" s="2">
        <f t="shared" si="20"/>
        <v>496135.85714285821</v>
      </c>
      <c r="X225" s="2">
        <f t="shared" si="6"/>
        <v>3864.1428571417928</v>
      </c>
      <c r="Y225" s="2">
        <f t="shared" si="40"/>
        <v>42829635.965376221</v>
      </c>
      <c r="Z225" s="2" t="str">
        <f t="shared" si="8"/>
        <v>MEEP</v>
      </c>
      <c r="AA225" s="2">
        <f>IF(Z225="HERE",Y225,AA224+Graph!$G$1*1000)</f>
        <v>59548488.965376243</v>
      </c>
      <c r="AB225" s="2">
        <f t="shared" si="21"/>
        <v>800000</v>
      </c>
      <c r="AC225" s="2">
        <f t="shared" si="41"/>
        <v>42046518.842787012</v>
      </c>
      <c r="AD225" s="3">
        <f t="shared" si="10"/>
        <v>52800000</v>
      </c>
      <c r="AE225" s="2">
        <f>IF(AE223&gt;=52800000,52800000,IF(AB204=Graph!G$1*1000,AE224+Graph!G$1*1000,AC225))</f>
        <v>42046518.842787012</v>
      </c>
      <c r="AF225" s="3">
        <f t="shared" si="11"/>
        <v>42046518.842787012</v>
      </c>
      <c r="AG225" s="3">
        <f t="shared" si="27"/>
        <v>40575966.010977969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161</v>
      </c>
      <c r="C226" s="7"/>
      <c r="D226" s="2" t="e">
        <f t="shared" si="12"/>
        <v>#N/A</v>
      </c>
      <c r="E226" s="2" t="e">
        <f t="shared" si="22"/>
        <v>#N/A</v>
      </c>
      <c r="F226" s="2">
        <v>1486875.8793103695</v>
      </c>
      <c r="G226" s="2">
        <f t="shared" si="26"/>
        <v>496135.85714285716</v>
      </c>
      <c r="H226" s="2">
        <f t="shared" si="42"/>
        <v>95133055.557072416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1161757.0000000007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1486335.2192118168</v>
      </c>
      <c r="Q226" s="2">
        <f t="shared" si="39"/>
        <v>500000</v>
      </c>
      <c r="R226" s="2">
        <f t="shared" si="43"/>
        <v>96291143.665306091</v>
      </c>
      <c r="S226" s="2">
        <f t="shared" si="17"/>
        <v>496135.85714285076</v>
      </c>
      <c r="T226" s="2">
        <f t="shared" si="18"/>
        <v>3864.1428571429569</v>
      </c>
      <c r="U226" s="2">
        <f t="shared" si="19"/>
        <v>500000</v>
      </c>
      <c r="V226" s="2">
        <f t="shared" si="33"/>
        <v>53457643.557072751</v>
      </c>
      <c r="W226" s="2">
        <f t="shared" si="20"/>
        <v>496135.85714285821</v>
      </c>
      <c r="X226" s="2">
        <f t="shared" si="6"/>
        <v>3864.1428571417928</v>
      </c>
      <c r="Y226" s="2">
        <f t="shared" si="40"/>
        <v>42833500.108233362</v>
      </c>
      <c r="Z226" s="2" t="str">
        <f t="shared" si="8"/>
        <v>MEEP</v>
      </c>
      <c r="AA226" s="2">
        <f>IF(Z226="HERE",Y226,AA225+Graph!$G$1*1000)</f>
        <v>60348488.965376243</v>
      </c>
      <c r="AB226" s="2">
        <f t="shared" si="21"/>
        <v>800000</v>
      </c>
      <c r="AC226" s="2">
        <f t="shared" si="41"/>
        <v>42046518.842787012</v>
      </c>
      <c r="AD226" s="3">
        <f t="shared" si="10"/>
        <v>52800000</v>
      </c>
      <c r="AE226" s="2">
        <f>IF(AE224&gt;=52800000,52800000,IF(AB205=Graph!G$1*1000,AE225+Graph!G$1*1000,AC226))</f>
        <v>42846518.842787012</v>
      </c>
      <c r="AF226" s="3">
        <f t="shared" si="11"/>
        <v>42846518.842787012</v>
      </c>
      <c r="AG226" s="3">
        <f t="shared" si="27"/>
        <v>41295966.010977969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162</v>
      </c>
      <c r="C227" s="7"/>
      <c r="D227" s="2" t="e">
        <f t="shared" si="12"/>
        <v>#N/A</v>
      </c>
      <c r="E227" s="2" t="e">
        <f t="shared" si="22"/>
        <v>#N/A</v>
      </c>
      <c r="F227" s="2">
        <v>1493197.5331457257</v>
      </c>
      <c r="G227" s="2">
        <f t="shared" si="26"/>
        <v>496135.85714285716</v>
      </c>
      <c r="H227" s="2">
        <f t="shared" si="42"/>
        <v>95629191.414215267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1165621.1428571437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1492634.8693877459</v>
      </c>
      <c r="Q227" s="2">
        <f t="shared" si="39"/>
        <v>500000</v>
      </c>
      <c r="R227" s="2">
        <f t="shared" si="43"/>
        <v>96791143.665306091</v>
      </c>
      <c r="S227" s="2">
        <f t="shared" si="17"/>
        <v>496135.85714285076</v>
      </c>
      <c r="T227" s="2">
        <f t="shared" si="18"/>
        <v>3864.1428571429569</v>
      </c>
      <c r="U227" s="2">
        <f t="shared" si="19"/>
        <v>500000</v>
      </c>
      <c r="V227" s="2">
        <f t="shared" si="33"/>
        <v>53953779.414215609</v>
      </c>
      <c r="W227" s="2">
        <f t="shared" si="20"/>
        <v>496135.85714285821</v>
      </c>
      <c r="X227" s="2">
        <f t="shared" si="6"/>
        <v>3864.1428571417928</v>
      </c>
      <c r="Y227" s="2">
        <f t="shared" si="40"/>
        <v>42837364.251090504</v>
      </c>
      <c r="Z227" s="2" t="str">
        <f t="shared" si="8"/>
        <v>MEEP</v>
      </c>
      <c r="AA227" s="2">
        <f>IF(Z227="HERE",Y227,AA226+Graph!$G$1*1000)</f>
        <v>61148488.965376243</v>
      </c>
      <c r="AB227" s="2">
        <f t="shared" si="21"/>
        <v>800000</v>
      </c>
      <c r="AC227" s="2">
        <f t="shared" si="41"/>
        <v>42046518.842787012</v>
      </c>
      <c r="AD227" s="3">
        <f t="shared" si="10"/>
        <v>52800000</v>
      </c>
      <c r="AE227" s="2">
        <f>IF(AE225&gt;=52800000,52800000,IF(AB206=Graph!G$1*1000,AE226+Graph!G$1*1000,AC227))</f>
        <v>43646518.842787012</v>
      </c>
      <c r="AF227" s="3">
        <f t="shared" si="11"/>
        <v>43646518.842787012</v>
      </c>
      <c r="AG227" s="3">
        <f t="shared" si="27"/>
        <v>42015966.010977969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163</v>
      </c>
      <c r="C228" s="7"/>
      <c r="D228" s="2" t="e">
        <f t="shared" si="12"/>
        <v>#N/A</v>
      </c>
      <c r="E228" s="2" t="e">
        <f t="shared" si="22"/>
        <v>#N/A</v>
      </c>
      <c r="F228" s="2">
        <v>1499519.1869810224</v>
      </c>
      <c r="G228" s="2">
        <f t="shared" si="26"/>
        <v>496135.85714285716</v>
      </c>
      <c r="H228" s="2">
        <f t="shared" si="42"/>
        <v>96125327.271358117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1169485.2857142866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1498934.5195636749</v>
      </c>
      <c r="Q228" s="2">
        <f t="shared" si="39"/>
        <v>500000</v>
      </c>
      <c r="R228" s="2">
        <f t="shared" si="43"/>
        <v>97291143.665306091</v>
      </c>
      <c r="S228" s="2">
        <f t="shared" si="17"/>
        <v>496135.85714285076</v>
      </c>
      <c r="T228" s="2">
        <f t="shared" si="18"/>
        <v>3864.1428571429569</v>
      </c>
      <c r="U228" s="2">
        <f t="shared" si="19"/>
        <v>500000</v>
      </c>
      <c r="V228" s="2">
        <f t="shared" si="33"/>
        <v>54449915.271358468</v>
      </c>
      <c r="W228" s="2">
        <f t="shared" si="20"/>
        <v>496135.85714285821</v>
      </c>
      <c r="X228" s="2">
        <f t="shared" si="6"/>
        <v>3864.1428571417928</v>
      </c>
      <c r="Y228" s="2">
        <f t="shared" si="40"/>
        <v>42841228.393947646</v>
      </c>
      <c r="Z228" s="2" t="str">
        <f t="shared" si="8"/>
        <v>MEEP</v>
      </c>
      <c r="AA228" s="2">
        <f>IF(Z228="HERE",Y228,AA227+Graph!$G$1*1000)</f>
        <v>61948488.965376243</v>
      </c>
      <c r="AB228" s="2">
        <f t="shared" si="21"/>
        <v>800000</v>
      </c>
      <c r="AC228" s="2">
        <f t="shared" si="41"/>
        <v>42046518.842787012</v>
      </c>
      <c r="AD228" s="3">
        <f t="shared" si="10"/>
        <v>52800000</v>
      </c>
      <c r="AE228" s="2">
        <f>IF(AE226&gt;=52800000,52800000,IF(AB207=Graph!G$1*1000,AE227+Graph!G$1*1000,AC228))</f>
        <v>44446518.842787012</v>
      </c>
      <c r="AF228" s="3">
        <f t="shared" si="11"/>
        <v>44446518.842787012</v>
      </c>
      <c r="AG228" s="3">
        <f t="shared" si="27"/>
        <v>42735966.010977969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164</v>
      </c>
      <c r="C229" s="7"/>
      <c r="D229" s="2" t="e">
        <f t="shared" si="12"/>
        <v>#N/A</v>
      </c>
      <c r="E229" s="2" t="e">
        <f t="shared" si="22"/>
        <v>#N/A</v>
      </c>
      <c r="F229" s="2">
        <v>1505840.8408163786</v>
      </c>
      <c r="G229" s="2">
        <f t="shared" si="26"/>
        <v>496135.85714285716</v>
      </c>
      <c r="H229" s="2">
        <f t="shared" si="42"/>
        <v>96621463.128500968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1173349.4285714296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1505234.169739604</v>
      </c>
      <c r="Q229" s="2">
        <f t="shared" si="39"/>
        <v>500000</v>
      </c>
      <c r="R229" s="2">
        <f t="shared" si="43"/>
        <v>97791143.665306091</v>
      </c>
      <c r="S229" s="2">
        <f t="shared" si="17"/>
        <v>496135.85714285076</v>
      </c>
      <c r="T229" s="2">
        <f t="shared" si="18"/>
        <v>3864.1428571429569</v>
      </c>
      <c r="U229" s="2">
        <f t="shared" si="19"/>
        <v>500000</v>
      </c>
      <c r="V229" s="2">
        <f t="shared" si="33"/>
        <v>54946051.128501326</v>
      </c>
      <c r="W229" s="2">
        <f t="shared" si="20"/>
        <v>496135.85714285821</v>
      </c>
      <c r="X229" s="2">
        <f t="shared" si="6"/>
        <v>3864.1428571417928</v>
      </c>
      <c r="Y229" s="2">
        <f t="shared" si="40"/>
        <v>42845092.536804788</v>
      </c>
      <c r="Z229" s="2" t="str">
        <f t="shared" si="8"/>
        <v>MEEP</v>
      </c>
      <c r="AA229" s="2">
        <f>IF(Z229="HERE",Y229,AA228+Graph!$G$1*1000)</f>
        <v>62748488.965376243</v>
      </c>
      <c r="AB229" s="2">
        <f t="shared" si="21"/>
        <v>800000</v>
      </c>
      <c r="AC229" s="2">
        <f t="shared" si="41"/>
        <v>42046518.842787012</v>
      </c>
      <c r="AD229" s="3">
        <f t="shared" si="10"/>
        <v>52800000</v>
      </c>
      <c r="AE229" s="2">
        <f>IF(AE227&gt;=52800000,52800000,IF(AB208=Graph!G$1*1000,AE228+Graph!G$1*1000,AC229))</f>
        <v>45246518.842787012</v>
      </c>
      <c r="AF229" s="3">
        <f t="shared" si="11"/>
        <v>45246518.842787012</v>
      </c>
      <c r="AG229" s="3">
        <f t="shared" si="27"/>
        <v>43455966.010977969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165</v>
      </c>
      <c r="C230" s="7"/>
      <c r="D230" s="2" t="e">
        <f t="shared" si="12"/>
        <v>#N/A</v>
      </c>
      <c r="E230" s="2" t="e">
        <f t="shared" si="22"/>
        <v>#N/A</v>
      </c>
      <c r="F230" s="2">
        <v>1512162.4946516752</v>
      </c>
      <c r="G230" s="2">
        <f t="shared" si="26"/>
        <v>496135.85714285716</v>
      </c>
      <c r="H230" s="2">
        <f t="shared" si="42"/>
        <v>97117598.985643819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1177213.5714285725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1511533.8199155331</v>
      </c>
      <c r="Q230" s="2">
        <f t="shared" ref="Q230:Q293" si="44">IF(P230&gt;500000,500000,P230)</f>
        <v>500000</v>
      </c>
      <c r="R230" s="2">
        <f t="shared" si="43"/>
        <v>98291143.665306091</v>
      </c>
      <c r="S230" s="2">
        <f t="shared" si="17"/>
        <v>496135.85714285076</v>
      </c>
      <c r="T230" s="2">
        <f t="shared" si="18"/>
        <v>3864.1428571429569</v>
      </c>
      <c r="U230" s="2">
        <f t="shared" si="19"/>
        <v>500000</v>
      </c>
      <c r="V230" s="2">
        <f t="shared" si="33"/>
        <v>55442186.985644184</v>
      </c>
      <c r="W230" s="2">
        <f t="shared" si="20"/>
        <v>496135.85714285821</v>
      </c>
      <c r="X230" s="2">
        <f t="shared" si="6"/>
        <v>3864.1428571417928</v>
      </c>
      <c r="Y230" s="2">
        <f t="shared" si="40"/>
        <v>42848956.67966193</v>
      </c>
      <c r="Z230" s="2" t="str">
        <f t="shared" si="8"/>
        <v>MEEP</v>
      </c>
      <c r="AA230" s="2">
        <f>IF(Z230="HERE",Y230,AA229+Graph!$G$1*1000)</f>
        <v>63548488.965376243</v>
      </c>
      <c r="AB230" s="2">
        <f t="shared" si="21"/>
        <v>800000</v>
      </c>
      <c r="AC230" s="2">
        <f t="shared" si="41"/>
        <v>42046518.842787012</v>
      </c>
      <c r="AD230" s="3">
        <f t="shared" si="10"/>
        <v>52800000</v>
      </c>
      <c r="AE230" s="2">
        <f>IF(AE228&gt;=52800000,52800000,IF(AB209=Graph!G$1*1000,AE229+Graph!G$1*1000,AC230))</f>
        <v>46046518.842787012</v>
      </c>
      <c r="AF230" s="3">
        <f t="shared" si="11"/>
        <v>46046518.842787012</v>
      </c>
      <c r="AG230" s="3">
        <f t="shared" si="27"/>
        <v>44175966.010977969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166</v>
      </c>
      <c r="C231" s="7"/>
      <c r="D231" s="2" t="e">
        <f t="shared" si="12"/>
        <v>#N/A</v>
      </c>
      <c r="E231" s="2" t="e">
        <f t="shared" si="22"/>
        <v>#N/A</v>
      </c>
      <c r="F231" s="2">
        <v>1518484.1484870315</v>
      </c>
      <c r="G231" s="2">
        <f t="shared" si="26"/>
        <v>496135.85714285716</v>
      </c>
      <c r="H231" s="2">
        <f t="shared" si="42"/>
        <v>97613734.84278667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1181077.7142857155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1517833.4700914621</v>
      </c>
      <c r="Q231" s="2">
        <f t="shared" si="44"/>
        <v>500000</v>
      </c>
      <c r="R231" s="2">
        <f t="shared" si="43"/>
        <v>98791143.665306091</v>
      </c>
      <c r="S231" s="2">
        <f t="shared" si="17"/>
        <v>496135.85714285076</v>
      </c>
      <c r="T231" s="2">
        <f t="shared" si="18"/>
        <v>3864.1428571429569</v>
      </c>
      <c r="U231" s="2">
        <f t="shared" si="19"/>
        <v>500000</v>
      </c>
      <c r="V231" s="2">
        <f t="shared" si="33"/>
        <v>55938322.842787042</v>
      </c>
      <c r="W231" s="2">
        <f t="shared" si="20"/>
        <v>496135.85714285821</v>
      </c>
      <c r="X231" s="2">
        <f t="shared" si="6"/>
        <v>3864.1428571417928</v>
      </c>
      <c r="Y231" s="2">
        <f t="shared" si="40"/>
        <v>42852820.822519071</v>
      </c>
      <c r="Z231" s="2" t="str">
        <f t="shared" si="8"/>
        <v>MEEP</v>
      </c>
      <c r="AA231" s="2">
        <f>IF(Z231="HERE",Y231,AA230+Graph!$G$1*1000)</f>
        <v>64348488.965376243</v>
      </c>
      <c r="AB231" s="2">
        <f t="shared" si="21"/>
        <v>800000</v>
      </c>
      <c r="AC231" s="2">
        <f t="shared" si="41"/>
        <v>42046518.842787012</v>
      </c>
      <c r="AD231" s="3">
        <f t="shared" si="10"/>
        <v>52800000</v>
      </c>
      <c r="AE231" s="2">
        <f>IF(AE229&gt;=52800000,52800000,IF(AB210=Graph!G$1*1000,AE230+Graph!G$1*1000,AC231))</f>
        <v>46846518.842787012</v>
      </c>
      <c r="AF231" s="3">
        <f t="shared" si="11"/>
        <v>46846518.842787012</v>
      </c>
      <c r="AG231" s="3">
        <f t="shared" si="27"/>
        <v>44895966.010977969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167</v>
      </c>
      <c r="C232" s="7"/>
      <c r="D232" s="2" t="e">
        <f t="shared" si="12"/>
        <v>#N/A</v>
      </c>
      <c r="E232" s="2" t="e">
        <f t="shared" si="22"/>
        <v>#N/A</v>
      </c>
      <c r="F232" s="2">
        <v>1524805.8023223281</v>
      </c>
      <c r="G232" s="2">
        <f t="shared" si="26"/>
        <v>496135.85714285716</v>
      </c>
      <c r="H232" s="2">
        <f t="shared" si="42"/>
        <v>98109870.69992952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1184941.8571428584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1524133.1202673912</v>
      </c>
      <c r="Q232" s="2">
        <f t="shared" si="44"/>
        <v>500000</v>
      </c>
      <c r="R232" s="2">
        <f t="shared" si="43"/>
        <v>99291143.665306091</v>
      </c>
      <c r="S232" s="2">
        <f t="shared" si="17"/>
        <v>496135.85714285076</v>
      </c>
      <c r="T232" s="2">
        <f t="shared" si="18"/>
        <v>3864.1428571429569</v>
      </c>
      <c r="U232" s="2">
        <f t="shared" si="19"/>
        <v>500000</v>
      </c>
      <c r="V232" s="2">
        <f t="shared" si="33"/>
        <v>56434458.6999299</v>
      </c>
      <c r="W232" s="2">
        <f t="shared" si="20"/>
        <v>496135.85714285821</v>
      </c>
      <c r="X232" s="2">
        <f t="shared" si="6"/>
        <v>3864.1428571417928</v>
      </c>
      <c r="Y232" s="2">
        <f t="shared" si="40"/>
        <v>42856684.965376213</v>
      </c>
      <c r="Z232" s="2" t="str">
        <f t="shared" si="8"/>
        <v>MEEP</v>
      </c>
      <c r="AA232" s="2">
        <f>IF(Z232="HERE",Y232,AA231+Graph!$G$1*1000)</f>
        <v>65148488.965376243</v>
      </c>
      <c r="AB232" s="2">
        <f t="shared" si="21"/>
        <v>800000</v>
      </c>
      <c r="AC232" s="2">
        <f t="shared" si="41"/>
        <v>42046518.842787012</v>
      </c>
      <c r="AD232" s="3">
        <f t="shared" si="10"/>
        <v>52800000</v>
      </c>
      <c r="AE232" s="2">
        <f>IF(AE230&gt;=52800000,52800000,IF(AB211=Graph!G$1*1000,AE231+Graph!G$1*1000,AC232))</f>
        <v>47646518.842787012</v>
      </c>
      <c r="AF232" s="3">
        <f t="shared" si="11"/>
        <v>47646518.842787012</v>
      </c>
      <c r="AG232" s="3">
        <f t="shared" si="27"/>
        <v>45615966.010977969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168</v>
      </c>
      <c r="C233" s="7"/>
      <c r="D233" s="2" t="e">
        <f t="shared" si="12"/>
        <v>#N/A</v>
      </c>
      <c r="E233" s="2" t="e">
        <f t="shared" si="22"/>
        <v>#N/A</v>
      </c>
      <c r="F233" s="2">
        <v>1531127.4561576843</v>
      </c>
      <c r="G233" s="2">
        <f t="shared" si="26"/>
        <v>496135.85714285716</v>
      </c>
      <c r="H233" s="2">
        <f t="shared" si="42"/>
        <v>98606006.557072371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1188806.0000000014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1530432.7704433203</v>
      </c>
      <c r="Q233" s="2">
        <f t="shared" si="44"/>
        <v>500000</v>
      </c>
      <c r="R233" s="2">
        <f t="shared" si="43"/>
        <v>99791143.665306091</v>
      </c>
      <c r="S233" s="2">
        <f t="shared" si="17"/>
        <v>496135.85714285076</v>
      </c>
      <c r="T233" s="2">
        <f t="shared" si="18"/>
        <v>3864.1428571429569</v>
      </c>
      <c r="U233" s="2">
        <f t="shared" si="19"/>
        <v>500000</v>
      </c>
      <c r="V233" s="2">
        <f t="shared" si="33"/>
        <v>56930594.557072759</v>
      </c>
      <c r="W233" s="2">
        <f t="shared" si="20"/>
        <v>496135.85714285821</v>
      </c>
      <c r="X233" s="2">
        <f t="shared" si="6"/>
        <v>3864.1428571417928</v>
      </c>
      <c r="Y233" s="2">
        <f t="shared" si="40"/>
        <v>42860549.108233355</v>
      </c>
      <c r="Z233" s="2" t="str">
        <f t="shared" si="8"/>
        <v>MEEP</v>
      </c>
      <c r="AA233" s="2">
        <f>IF(Z233="HERE",Y233,AA232+Graph!$G$1*1000)</f>
        <v>65948488.965376243</v>
      </c>
      <c r="AB233" s="2">
        <f t="shared" si="21"/>
        <v>800000</v>
      </c>
      <c r="AC233" s="2">
        <f t="shared" si="41"/>
        <v>42046518.842787012</v>
      </c>
      <c r="AD233" s="3">
        <f t="shared" si="10"/>
        <v>52800000</v>
      </c>
      <c r="AE233" s="2">
        <f>IF(AE231&gt;=52800000,52800000,IF(AB212=Graph!G$1*1000,AE232+Graph!G$1*1000,AC233))</f>
        <v>48446518.842787012</v>
      </c>
      <c r="AF233" s="3">
        <f t="shared" si="11"/>
        <v>48446518.842787012</v>
      </c>
      <c r="AG233" s="3">
        <f t="shared" si="27"/>
        <v>46335966.010977969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169</v>
      </c>
      <c r="C234" s="7"/>
      <c r="D234" s="2" t="e">
        <f t="shared" si="12"/>
        <v>#N/A</v>
      </c>
      <c r="E234" s="2" t="e">
        <f t="shared" si="22"/>
        <v>#N/A</v>
      </c>
      <c r="F234" s="2">
        <v>1537449.109992981</v>
      </c>
      <c r="G234" s="2">
        <f t="shared" si="26"/>
        <v>496135.85714285716</v>
      </c>
      <c r="H234" s="2">
        <f t="shared" si="42"/>
        <v>99102142.414215222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1192670.1428571444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1536732.4206192493</v>
      </c>
      <c r="Q234" s="2">
        <f t="shared" si="44"/>
        <v>500000</v>
      </c>
      <c r="R234" s="2">
        <f t="shared" si="43"/>
        <v>100291143.66530609</v>
      </c>
      <c r="S234" s="2">
        <f t="shared" si="17"/>
        <v>496135.85714285076</v>
      </c>
      <c r="T234" s="2">
        <f t="shared" si="18"/>
        <v>3864.1428571429569</v>
      </c>
      <c r="U234" s="2">
        <f t="shared" si="19"/>
        <v>500000</v>
      </c>
      <c r="V234" s="2">
        <f t="shared" si="33"/>
        <v>57426730.414215617</v>
      </c>
      <c r="W234" s="2">
        <f t="shared" si="20"/>
        <v>496135.85714285821</v>
      </c>
      <c r="X234" s="2">
        <f t="shared" si="6"/>
        <v>3864.1428571417928</v>
      </c>
      <c r="Y234" s="2">
        <f t="shared" si="40"/>
        <v>42864413.251090497</v>
      </c>
      <c r="Z234" s="2" t="str">
        <f t="shared" si="8"/>
        <v>MEEP</v>
      </c>
      <c r="AA234" s="2">
        <f>IF(Z234="HERE",Y234,AA233+Graph!$G$1*1000)</f>
        <v>66748488.965376243</v>
      </c>
      <c r="AB234" s="2">
        <f t="shared" si="21"/>
        <v>800000</v>
      </c>
      <c r="AC234" s="2">
        <f t="shared" si="41"/>
        <v>42046518.842787012</v>
      </c>
      <c r="AD234" s="3">
        <f t="shared" si="10"/>
        <v>52800000</v>
      </c>
      <c r="AE234" s="2">
        <f>IF(AE232&gt;=52800000,52800000,IF(AB213=Graph!G$1*1000,AE233+Graph!G$1*1000,AC234))</f>
        <v>49246518.842787012</v>
      </c>
      <c r="AF234" s="3">
        <f t="shared" si="11"/>
        <v>49246518.842787012</v>
      </c>
      <c r="AG234" s="3">
        <f t="shared" si="27"/>
        <v>47055966.010977969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170</v>
      </c>
      <c r="C235" s="7"/>
      <c r="D235" s="2" t="e">
        <f t="shared" si="12"/>
        <v>#N/A</v>
      </c>
      <c r="E235" s="2" t="e">
        <f t="shared" si="22"/>
        <v>#N/A</v>
      </c>
      <c r="F235" s="2">
        <v>1543770.7638283372</v>
      </c>
      <c r="G235" s="2">
        <f t="shared" si="26"/>
        <v>496135.85714285716</v>
      </c>
      <c r="H235" s="2">
        <f t="shared" si="42"/>
        <v>99598278.271358073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1196534.2857142873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1543032.0707951784</v>
      </c>
      <c r="Q235" s="2">
        <f t="shared" si="44"/>
        <v>500000</v>
      </c>
      <c r="R235" s="2">
        <f t="shared" si="43"/>
        <v>100791143.66530609</v>
      </c>
      <c r="S235" s="2">
        <f t="shared" si="17"/>
        <v>496135.85714285076</v>
      </c>
      <c r="T235" s="2">
        <f t="shared" si="18"/>
        <v>3864.1428571429569</v>
      </c>
      <c r="U235" s="2">
        <f t="shared" si="19"/>
        <v>500000</v>
      </c>
      <c r="V235" s="2">
        <f t="shared" si="33"/>
        <v>57922866.271358475</v>
      </c>
      <c r="W235" s="2">
        <f t="shared" si="20"/>
        <v>496135.85714285821</v>
      </c>
      <c r="X235" s="2">
        <f t="shared" si="6"/>
        <v>3864.1428571417928</v>
      </c>
      <c r="Y235" s="2">
        <f t="shared" si="40"/>
        <v>42868277.393947639</v>
      </c>
      <c r="Z235" s="2" t="str">
        <f t="shared" si="8"/>
        <v>MEEP</v>
      </c>
      <c r="AA235" s="2">
        <f>IF(Z235="HERE",Y235,AA234+Graph!$G$1*1000)</f>
        <v>67548488.965376243</v>
      </c>
      <c r="AB235" s="2">
        <f t="shared" si="21"/>
        <v>800000</v>
      </c>
      <c r="AC235" s="2">
        <f t="shared" si="41"/>
        <v>42046518.842787012</v>
      </c>
      <c r="AD235" s="3">
        <f t="shared" si="10"/>
        <v>52800000</v>
      </c>
      <c r="AE235" s="2">
        <f>IF(AE233&gt;=52800000,52800000,IF(AB214=Graph!G$1*1000,AE234+Graph!G$1*1000,AC235))</f>
        <v>50046518.842787012</v>
      </c>
      <c r="AF235" s="3">
        <f t="shared" si="11"/>
        <v>50046518.842787012</v>
      </c>
      <c r="AG235" s="3">
        <f t="shared" si="27"/>
        <v>47775966.010977969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171</v>
      </c>
      <c r="C236" s="7"/>
      <c r="D236" s="2" t="e">
        <f t="shared" si="12"/>
        <v>#N/A</v>
      </c>
      <c r="E236" s="2" t="e">
        <f t="shared" si="22"/>
        <v>#N/A</v>
      </c>
      <c r="F236" s="2">
        <v>1550092.4176636338</v>
      </c>
      <c r="G236" s="2">
        <f t="shared" si="26"/>
        <v>496135.85714285716</v>
      </c>
      <c r="H236" s="2">
        <f t="shared" si="42"/>
        <v>100094414.12850092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1200398.4285714303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1549331.7209711075</v>
      </c>
      <c r="Q236" s="2">
        <f t="shared" si="44"/>
        <v>500000</v>
      </c>
      <c r="R236" s="2">
        <f t="shared" si="43"/>
        <v>101291143.66530609</v>
      </c>
      <c r="S236" s="2">
        <f t="shared" si="17"/>
        <v>496135.85714285076</v>
      </c>
      <c r="T236" s="2">
        <f t="shared" si="18"/>
        <v>3864.1428571429569</v>
      </c>
      <c r="U236" s="2">
        <f t="shared" si="19"/>
        <v>500000</v>
      </c>
      <c r="V236" s="2">
        <f t="shared" si="33"/>
        <v>58419002.128501333</v>
      </c>
      <c r="W236" s="2">
        <f t="shared" si="20"/>
        <v>496135.85714285821</v>
      </c>
      <c r="X236" s="2">
        <f t="shared" si="6"/>
        <v>3864.1428571417928</v>
      </c>
      <c r="Y236" s="2">
        <f t="shared" si="40"/>
        <v>42872141.53680478</v>
      </c>
      <c r="Z236" s="2" t="str">
        <f t="shared" si="8"/>
        <v>MEEP</v>
      </c>
      <c r="AA236" s="2">
        <f>IF(Z236="HERE",Y236,AA235+Graph!$G$1*1000)</f>
        <v>68348488.965376243</v>
      </c>
      <c r="AB236" s="2">
        <f t="shared" si="21"/>
        <v>800000</v>
      </c>
      <c r="AC236" s="2">
        <f t="shared" si="41"/>
        <v>42046518.842787012</v>
      </c>
      <c r="AD236" s="3">
        <f t="shared" si="10"/>
        <v>52800000</v>
      </c>
      <c r="AE236" s="2">
        <f>IF(AE234&gt;=52800000,52800000,IF(AB215=Graph!G$1*1000,AE235+Graph!G$1*1000,AC236))</f>
        <v>50846518.842787012</v>
      </c>
      <c r="AF236" s="3">
        <f t="shared" si="11"/>
        <v>50846518.842787012</v>
      </c>
      <c r="AG236" s="3">
        <f t="shared" si="27"/>
        <v>48495966.010977969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172</v>
      </c>
      <c r="C237" s="7"/>
      <c r="D237" s="2" t="e">
        <f t="shared" si="12"/>
        <v>#N/A</v>
      </c>
      <c r="E237" s="2" t="e">
        <f t="shared" si="22"/>
        <v>#N/A</v>
      </c>
      <c r="F237" s="2">
        <v>1556414.0714989901</v>
      </c>
      <c r="G237" s="2">
        <f t="shared" si="26"/>
        <v>496135.85714285716</v>
      </c>
      <c r="H237" s="2">
        <f t="shared" si="42"/>
        <v>100590549.98564377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1204262.5714285732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1555631.3711470366</v>
      </c>
      <c r="Q237" s="2">
        <f t="shared" si="44"/>
        <v>500000</v>
      </c>
      <c r="R237" s="2">
        <f t="shared" si="43"/>
        <v>101791143.66530609</v>
      </c>
      <c r="S237" s="2">
        <f t="shared" si="17"/>
        <v>496135.85714285076</v>
      </c>
      <c r="T237" s="2">
        <f t="shared" si="18"/>
        <v>3864.1428571429569</v>
      </c>
      <c r="U237" s="2">
        <f t="shared" si="19"/>
        <v>500000</v>
      </c>
      <c r="V237" s="2">
        <f t="shared" si="33"/>
        <v>58915137.985644192</v>
      </c>
      <c r="W237" s="2">
        <f t="shared" si="20"/>
        <v>496135.85714285821</v>
      </c>
      <c r="X237" s="2">
        <f t="shared" si="6"/>
        <v>3864.1428571417928</v>
      </c>
      <c r="Y237" s="2">
        <f t="shared" si="40"/>
        <v>42876005.679661922</v>
      </c>
      <c r="Z237" s="2" t="str">
        <f t="shared" si="8"/>
        <v>MEEP</v>
      </c>
      <c r="AA237" s="2">
        <f>IF(Z237="HERE",Y237,AA236+Graph!$G$1*1000)</f>
        <v>69148488.965376243</v>
      </c>
      <c r="AB237" s="2">
        <f t="shared" si="21"/>
        <v>800000</v>
      </c>
      <c r="AC237" s="2">
        <f t="shared" si="41"/>
        <v>42046518.842787012</v>
      </c>
      <c r="AD237" s="3">
        <f t="shared" si="10"/>
        <v>52800000</v>
      </c>
      <c r="AE237" s="2">
        <f>IF(AE235&gt;=52800000,52800000,IF(AB216=Graph!G$1*1000,AE236+Graph!G$1*1000,AC237))</f>
        <v>51646518.842787012</v>
      </c>
      <c r="AF237" s="3">
        <f t="shared" si="11"/>
        <v>51646518.842787012</v>
      </c>
      <c r="AG237" s="3">
        <f t="shared" si="27"/>
        <v>49215966.010977969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173</v>
      </c>
      <c r="C238" s="7"/>
      <c r="D238" s="2" t="e">
        <f t="shared" si="12"/>
        <v>#N/A</v>
      </c>
      <c r="E238" s="2" t="e">
        <f t="shared" si="22"/>
        <v>#N/A</v>
      </c>
      <c r="F238" s="2">
        <v>1562735.7253342867</v>
      </c>
      <c r="G238" s="2">
        <f t="shared" si="26"/>
        <v>496135.85714285716</v>
      </c>
      <c r="H238" s="2">
        <f t="shared" si="42"/>
        <v>101086685.84278663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1208126.7142857162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1561931.0213229656</v>
      </c>
      <c r="Q238" s="2">
        <f t="shared" si="44"/>
        <v>500000</v>
      </c>
      <c r="R238" s="2">
        <f t="shared" si="43"/>
        <v>102291143.66530609</v>
      </c>
      <c r="S238" s="2">
        <f t="shared" si="17"/>
        <v>496135.85714285076</v>
      </c>
      <c r="T238" s="2">
        <f t="shared" si="18"/>
        <v>3864.1428571429569</v>
      </c>
      <c r="U238" s="2">
        <f t="shared" si="19"/>
        <v>500000</v>
      </c>
      <c r="V238" s="2">
        <f t="shared" si="33"/>
        <v>59411273.84278705</v>
      </c>
      <c r="W238" s="2">
        <f t="shared" si="20"/>
        <v>496135.85714285821</v>
      </c>
      <c r="X238" s="2">
        <f t="shared" si="6"/>
        <v>3864.1428571417928</v>
      </c>
      <c r="Y238" s="2">
        <f t="shared" si="40"/>
        <v>42879869.822519064</v>
      </c>
      <c r="Z238" s="2" t="str">
        <f t="shared" si="8"/>
        <v>MEEP</v>
      </c>
      <c r="AA238" s="2">
        <f>IF(Z238="HERE",Y238,AA237+Graph!$G$1*1000)</f>
        <v>69948488.965376243</v>
      </c>
      <c r="AB238" s="2">
        <f t="shared" si="21"/>
        <v>800000</v>
      </c>
      <c r="AC238" s="2">
        <f t="shared" si="41"/>
        <v>42046518.842787012</v>
      </c>
      <c r="AD238" s="3">
        <f t="shared" si="10"/>
        <v>52800000</v>
      </c>
      <c r="AE238" s="2">
        <f>IF(AE236&gt;=52800000,52800000,IF(AB217=Graph!G$1*1000,AE237+Graph!G$1*1000,AC238))</f>
        <v>52446518.842787012</v>
      </c>
      <c r="AF238" s="3">
        <f t="shared" si="11"/>
        <v>52446518.842787012</v>
      </c>
      <c r="AG238" s="3">
        <f t="shared" si="27"/>
        <v>49622325.94213935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174</v>
      </c>
      <c r="C239" s="7"/>
      <c r="D239" s="2" t="e">
        <f t="shared" si="12"/>
        <v>#N/A</v>
      </c>
      <c r="E239" s="2" t="e">
        <f t="shared" si="22"/>
        <v>#N/A</v>
      </c>
      <c r="F239" s="2">
        <v>1569057.3791696429</v>
      </c>
      <c r="G239" s="2">
        <f t="shared" si="26"/>
        <v>496135.85714285716</v>
      </c>
      <c r="H239" s="2">
        <f t="shared" si="42"/>
        <v>101582821.69992948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1211990.8571428591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1568230.6714988947</v>
      </c>
      <c r="Q239" s="2">
        <f t="shared" si="44"/>
        <v>500000</v>
      </c>
      <c r="R239" s="2">
        <f t="shared" si="43"/>
        <v>102791143.66530609</v>
      </c>
      <c r="S239" s="2">
        <f t="shared" si="17"/>
        <v>496135.85714285076</v>
      </c>
      <c r="T239" s="2">
        <f t="shared" si="18"/>
        <v>3864.1428571429569</v>
      </c>
      <c r="U239" s="2">
        <f t="shared" si="19"/>
        <v>500000</v>
      </c>
      <c r="V239" s="2">
        <f t="shared" si="33"/>
        <v>59907409.699929908</v>
      </c>
      <c r="W239" s="2">
        <f t="shared" si="20"/>
        <v>496135.85714285821</v>
      </c>
      <c r="X239" s="2">
        <f t="shared" si="6"/>
        <v>3864.1428571417928</v>
      </c>
      <c r="Y239" s="2">
        <f t="shared" si="40"/>
        <v>42883733.965376206</v>
      </c>
      <c r="Z239" s="2" t="str">
        <f t="shared" si="8"/>
        <v>MEEP</v>
      </c>
      <c r="AA239" s="2">
        <f>IF(Z239="HERE",Y239,AA238+Graph!$G$1*1000)</f>
        <v>70748488.965376243</v>
      </c>
      <c r="AB239" s="2">
        <f t="shared" si="21"/>
        <v>800000</v>
      </c>
      <c r="AC239" s="2">
        <f t="shared" si="41"/>
        <v>42046518.842787012</v>
      </c>
      <c r="AD239" s="3">
        <f t="shared" si="10"/>
        <v>52800000</v>
      </c>
      <c r="AE239" s="2">
        <f>IF(AE237&gt;=52800000,52800000,IF(AB218=Graph!G$1*1000,AE238+Graph!G$1*1000,AC239))</f>
        <v>53246518.842787012</v>
      </c>
      <c r="AF239" s="3">
        <f t="shared" si="11"/>
        <v>52800000</v>
      </c>
      <c r="AG239" s="3">
        <f t="shared" si="27"/>
        <v>49622325.94213935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175</v>
      </c>
      <c r="C240" s="7"/>
      <c r="D240" s="2" t="e">
        <f t="shared" si="12"/>
        <v>#N/A</v>
      </c>
      <c r="E240" s="2" t="e">
        <f t="shared" si="22"/>
        <v>#N/A</v>
      </c>
      <c r="F240" s="2">
        <v>1575379.0330049396</v>
      </c>
      <c r="G240" s="2">
        <f t="shared" si="26"/>
        <v>496135.85714285716</v>
      </c>
      <c r="H240" s="2">
        <f t="shared" si="42"/>
        <v>102078957.55707233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1215855.0000000021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1574530.3216748238</v>
      </c>
      <c r="Q240" s="2">
        <f t="shared" si="44"/>
        <v>500000</v>
      </c>
      <c r="R240" s="2">
        <f t="shared" si="43"/>
        <v>103291143.66530609</v>
      </c>
      <c r="S240" s="2">
        <f t="shared" si="17"/>
        <v>496135.85714285076</v>
      </c>
      <c r="T240" s="2">
        <f t="shared" si="18"/>
        <v>3864.1428571429569</v>
      </c>
      <c r="U240" s="2">
        <f t="shared" si="19"/>
        <v>500000</v>
      </c>
      <c r="V240" s="2">
        <f t="shared" si="33"/>
        <v>60403545.557072766</v>
      </c>
      <c r="W240" s="2">
        <f t="shared" si="20"/>
        <v>496135.85714285821</v>
      </c>
      <c r="X240" s="2">
        <f t="shared" si="6"/>
        <v>3864.1428571417928</v>
      </c>
      <c r="Y240" s="2">
        <f t="shared" si="40"/>
        <v>42887598.108233348</v>
      </c>
      <c r="Z240" s="2" t="str">
        <f t="shared" si="8"/>
        <v>MEEP</v>
      </c>
      <c r="AA240" s="2">
        <f>IF(Z240="HERE",Y240,AA239+Graph!$G$1*1000)</f>
        <v>71548488.965376243</v>
      </c>
      <c r="AB240" s="2">
        <f t="shared" si="21"/>
        <v>800000</v>
      </c>
      <c r="AC240" s="2">
        <f t="shared" si="41"/>
        <v>42046518.842787012</v>
      </c>
      <c r="AD240" s="3">
        <f t="shared" si="10"/>
        <v>52800000</v>
      </c>
      <c r="AE240" s="2">
        <f>IF(AE238&gt;=52800000,52800000,IF(AB219=Graph!G$1*1000,AE239+Graph!G$1*1000,AC240))</f>
        <v>54046518.842787012</v>
      </c>
      <c r="AF240" s="3">
        <f t="shared" si="11"/>
        <v>52800000</v>
      </c>
      <c r="AG240" s="3">
        <f t="shared" si="27"/>
        <v>49622325.94213935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176</v>
      </c>
      <c r="C241" s="7"/>
      <c r="D241" s="2" t="e">
        <f t="shared" si="12"/>
        <v>#N/A</v>
      </c>
      <c r="E241" s="2" t="e">
        <f t="shared" si="22"/>
        <v>#N/A</v>
      </c>
      <c r="F241" s="2">
        <v>1581700.6868402958</v>
      </c>
      <c r="G241" s="2">
        <f t="shared" si="26"/>
        <v>496135.85714285716</v>
      </c>
      <c r="H241" s="2">
        <f t="shared" si="42"/>
        <v>102575093.41421518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1219719.1428571451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1580829.9718507528</v>
      </c>
      <c r="Q241" s="2">
        <f t="shared" si="44"/>
        <v>500000</v>
      </c>
      <c r="R241" s="2">
        <f t="shared" si="43"/>
        <v>103791143.66530609</v>
      </c>
      <c r="S241" s="2">
        <f t="shared" si="17"/>
        <v>496135.85714285076</v>
      </c>
      <c r="T241" s="2">
        <f t="shared" si="18"/>
        <v>3864.1428571429569</v>
      </c>
      <c r="U241" s="2">
        <f t="shared" si="19"/>
        <v>500000</v>
      </c>
      <c r="V241" s="2">
        <f t="shared" si="33"/>
        <v>60899681.414215624</v>
      </c>
      <c r="W241" s="2">
        <f t="shared" si="20"/>
        <v>496135.85714285821</v>
      </c>
      <c r="X241" s="2">
        <f t="shared" si="6"/>
        <v>3864.1428571417928</v>
      </c>
      <c r="Y241" s="2">
        <f t="shared" si="40"/>
        <v>42891462.251090489</v>
      </c>
      <c r="Z241" s="2" t="str">
        <f t="shared" si="8"/>
        <v>MEEP</v>
      </c>
      <c r="AA241" s="2">
        <f>IF(Z241="HERE",Y241,AA240+Graph!$G$1*1000)</f>
        <v>72348488.965376243</v>
      </c>
      <c r="AB241" s="2">
        <f t="shared" si="21"/>
        <v>800000</v>
      </c>
      <c r="AC241" s="2">
        <f t="shared" si="41"/>
        <v>42046518.842787012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7"/>
        <v>49622325.94213935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177</v>
      </c>
      <c r="C242" s="7"/>
      <c r="D242" s="2" t="e">
        <f t="shared" si="12"/>
        <v>#N/A</v>
      </c>
      <c r="E242" s="2" t="e">
        <f t="shared" si="22"/>
        <v>#N/A</v>
      </c>
      <c r="F242" s="2">
        <v>1588022.3406755924</v>
      </c>
      <c r="G242" s="2">
        <f t="shared" si="26"/>
        <v>496135.85714285716</v>
      </c>
      <c r="H242" s="2">
        <f t="shared" si="42"/>
        <v>103071229.27135803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1223583.285714288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1587129.6220267415</v>
      </c>
      <c r="Q242" s="2">
        <f t="shared" si="44"/>
        <v>500000</v>
      </c>
      <c r="R242" s="2">
        <f t="shared" si="43"/>
        <v>104291143.66530609</v>
      </c>
      <c r="S242" s="2">
        <f t="shared" si="17"/>
        <v>496135.85714285076</v>
      </c>
      <c r="T242" s="2">
        <f t="shared" si="18"/>
        <v>3864.1428571429569</v>
      </c>
      <c r="U242" s="2">
        <f t="shared" si="19"/>
        <v>500000</v>
      </c>
      <c r="V242" s="2">
        <f t="shared" si="33"/>
        <v>61395817.271358483</v>
      </c>
      <c r="W242" s="2">
        <f t="shared" si="20"/>
        <v>496135.85714285821</v>
      </c>
      <c r="X242" s="2">
        <f t="shared" si="6"/>
        <v>3864.1428571417928</v>
      </c>
      <c r="Y242" s="2">
        <f t="shared" si="40"/>
        <v>42895326.393947631</v>
      </c>
      <c r="Z242" s="2" t="str">
        <f t="shared" si="8"/>
        <v>MEEP</v>
      </c>
      <c r="AA242" s="2">
        <f>IF(Z242="HERE",Y242,AA241+Graph!$G$1*1000)</f>
        <v>73148488.965376243</v>
      </c>
      <c r="AB242" s="2">
        <f t="shared" si="21"/>
        <v>800000</v>
      </c>
      <c r="AC242" s="2">
        <f t="shared" si="41"/>
        <v>42046518.842787012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7"/>
        <v>49622325.94213935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178</v>
      </c>
      <c r="C243" s="7"/>
      <c r="D243" s="2" t="e">
        <f t="shared" si="12"/>
        <v>#N/A</v>
      </c>
      <c r="E243" s="2" t="e">
        <f t="shared" si="22"/>
        <v>#N/A</v>
      </c>
      <c r="F243" s="2">
        <v>1594343.9945109487</v>
      </c>
      <c r="G243" s="2">
        <f t="shared" si="26"/>
        <v>496135.85714285716</v>
      </c>
      <c r="H243" s="2">
        <f t="shared" si="42"/>
        <v>103567365.12850088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1227447.428571431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1593429.2722026706</v>
      </c>
      <c r="Q243" s="2">
        <f t="shared" si="44"/>
        <v>500000</v>
      </c>
      <c r="R243" s="2">
        <f t="shared" si="43"/>
        <v>104791143.66530609</v>
      </c>
      <c r="S243" s="2">
        <f t="shared" si="17"/>
        <v>496135.85714285076</v>
      </c>
      <c r="T243" s="2">
        <f t="shared" si="18"/>
        <v>3864.1428571429569</v>
      </c>
      <c r="U243" s="2">
        <f t="shared" si="19"/>
        <v>500000</v>
      </c>
      <c r="V243" s="2">
        <f t="shared" si="33"/>
        <v>61891953.128501341</v>
      </c>
      <c r="W243" s="2">
        <f t="shared" si="20"/>
        <v>496135.85714285821</v>
      </c>
      <c r="X243" s="2">
        <f t="shared" si="6"/>
        <v>3864.1428571417928</v>
      </c>
      <c r="Y243" s="2">
        <f t="shared" si="40"/>
        <v>42899190.536804773</v>
      </c>
      <c r="Z243" s="2" t="str">
        <f t="shared" si="8"/>
        <v>MEEP</v>
      </c>
      <c r="AA243" s="2">
        <f>IF(Z243="HERE",Y243,AA242+Graph!$G$1*1000)</f>
        <v>73948488.965376243</v>
      </c>
      <c r="AB243" s="2">
        <f t="shared" si="21"/>
        <v>800000</v>
      </c>
      <c r="AC243" s="2">
        <f t="shared" si="41"/>
        <v>42046518.842787012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7"/>
        <v>49622325.94213935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179</v>
      </c>
      <c r="C244" s="7"/>
      <c r="D244" s="2" t="e">
        <f t="shared" si="12"/>
        <v>#N/A</v>
      </c>
      <c r="E244" s="2" t="e">
        <f t="shared" si="22"/>
        <v>#N/A</v>
      </c>
      <c r="F244" s="2">
        <v>1600665.6483463049</v>
      </c>
      <c r="G244" s="2">
        <f t="shared" si="26"/>
        <v>496135.85714285716</v>
      </c>
      <c r="H244" s="2">
        <f t="shared" si="42"/>
        <v>104063500.98564373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1231311.5714285739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1599728.9223785996</v>
      </c>
      <c r="Q244" s="2">
        <f t="shared" si="44"/>
        <v>500000</v>
      </c>
      <c r="R244" s="2">
        <f t="shared" si="43"/>
        <v>105291143.66530609</v>
      </c>
      <c r="S244" s="2">
        <f t="shared" si="17"/>
        <v>496135.85714285076</v>
      </c>
      <c r="T244" s="2">
        <f t="shared" si="18"/>
        <v>3864.1428571429569</v>
      </c>
      <c r="U244" s="2">
        <f t="shared" si="19"/>
        <v>500000</v>
      </c>
      <c r="V244" s="2">
        <f t="shared" si="33"/>
        <v>62388088.985644199</v>
      </c>
      <c r="W244" s="2">
        <f t="shared" si="20"/>
        <v>496135.85714285821</v>
      </c>
      <c r="X244" s="2">
        <f t="shared" si="6"/>
        <v>3864.1428571417928</v>
      </c>
      <c r="Y244" s="2">
        <f t="shared" si="40"/>
        <v>42903054.679661915</v>
      </c>
      <c r="Z244" s="2" t="str">
        <f t="shared" si="8"/>
        <v>MEEP</v>
      </c>
      <c r="AA244" s="2">
        <f>IF(Z244="HERE",Y244,AA243+Graph!$G$1*1000)</f>
        <v>74748488.965376243</v>
      </c>
      <c r="AB244" s="2">
        <f t="shared" si="21"/>
        <v>800000</v>
      </c>
      <c r="AC244" s="2">
        <f t="shared" si="41"/>
        <v>42046518.842787012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7"/>
        <v>49622325.94213935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180</v>
      </c>
      <c r="C245" s="7"/>
      <c r="D245" s="2" t="e">
        <f t="shared" si="12"/>
        <v>#N/A</v>
      </c>
      <c r="E245" s="2" t="e">
        <f t="shared" si="22"/>
        <v>#N/A</v>
      </c>
      <c r="F245" s="2">
        <v>1606987.3021816015</v>
      </c>
      <c r="G245" s="2">
        <f t="shared" si="26"/>
        <v>496135.85714285716</v>
      </c>
      <c r="H245" s="2">
        <f t="shared" si="42"/>
        <v>104559636.84278658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1235175.7142857169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1606028.5725545287</v>
      </c>
      <c r="Q245" s="2">
        <f t="shared" si="44"/>
        <v>500000</v>
      </c>
      <c r="R245" s="2">
        <f t="shared" si="43"/>
        <v>105791143.66530609</v>
      </c>
      <c r="S245" s="2">
        <f t="shared" si="17"/>
        <v>496135.85714285076</v>
      </c>
      <c r="T245" s="2">
        <f t="shared" si="18"/>
        <v>3864.1428571429569</v>
      </c>
      <c r="U245" s="2">
        <f t="shared" si="19"/>
        <v>500000</v>
      </c>
      <c r="V245" s="2">
        <f t="shared" si="33"/>
        <v>62884224.842787057</v>
      </c>
      <c r="W245" s="2">
        <f t="shared" si="20"/>
        <v>496135.85714285821</v>
      </c>
      <c r="X245" s="2">
        <f t="shared" si="6"/>
        <v>3864.1428571417928</v>
      </c>
      <c r="Y245" s="2">
        <f t="shared" si="40"/>
        <v>42906918.822519056</v>
      </c>
      <c r="Z245" s="2" t="str">
        <f t="shared" si="8"/>
        <v>MEEP</v>
      </c>
      <c r="AA245" s="2">
        <f>IF(Z245="HERE",Y245,AA244+Graph!$G$1*1000)</f>
        <v>75548488.965376243</v>
      </c>
      <c r="AB245" s="2">
        <f t="shared" si="21"/>
        <v>800000</v>
      </c>
      <c r="AC245" s="2">
        <f t="shared" si="41"/>
        <v>42046518.842787012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7"/>
        <v>49622325.94213935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181</v>
      </c>
      <c r="C246" s="7"/>
      <c r="D246" s="2" t="e">
        <f t="shared" si="12"/>
        <v>#N/A</v>
      </c>
      <c r="E246" s="2" t="e">
        <f t="shared" si="22"/>
        <v>#N/A</v>
      </c>
      <c r="F246" s="2">
        <v>1613308.9560169578</v>
      </c>
      <c r="G246" s="2">
        <f t="shared" si="26"/>
        <v>496135.85714285716</v>
      </c>
      <c r="H246" s="2">
        <f t="shared" si="42"/>
        <v>105055772.69992943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1239039.8571428598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1612328.2227304578</v>
      </c>
      <c r="Q246" s="2">
        <f t="shared" si="44"/>
        <v>500000</v>
      </c>
      <c r="R246" s="2">
        <f t="shared" si="43"/>
        <v>106291143.66530609</v>
      </c>
      <c r="S246" s="2">
        <f t="shared" si="17"/>
        <v>496135.85714285076</v>
      </c>
      <c r="T246" s="2">
        <f t="shared" si="18"/>
        <v>3864.1428571429569</v>
      </c>
      <c r="U246" s="2">
        <f t="shared" si="19"/>
        <v>500000</v>
      </c>
      <c r="V246" s="2">
        <f t="shared" si="33"/>
        <v>63380360.699929915</v>
      </c>
      <c r="W246" s="2">
        <f t="shared" si="20"/>
        <v>496135.85714285821</v>
      </c>
      <c r="X246" s="2">
        <f t="shared" si="6"/>
        <v>3864.1428571417928</v>
      </c>
      <c r="Y246" s="2">
        <f t="shared" si="40"/>
        <v>42910782.965376198</v>
      </c>
      <c r="Z246" s="2" t="str">
        <f t="shared" si="8"/>
        <v>MEEP</v>
      </c>
      <c r="AA246" s="2">
        <f>IF(Z246="HERE",Y246,AA245+Graph!$G$1*1000)</f>
        <v>76348488.965376243</v>
      </c>
      <c r="AB246" s="2">
        <f t="shared" si="21"/>
        <v>800000</v>
      </c>
      <c r="AC246" s="2">
        <f t="shared" si="41"/>
        <v>42046518.842787012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7"/>
        <v>49622325.94213935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182</v>
      </c>
      <c r="C247" s="7"/>
      <c r="D247" s="2" t="e">
        <f t="shared" si="12"/>
        <v>#N/A</v>
      </c>
      <c r="E247" s="2" t="e">
        <f t="shared" si="22"/>
        <v>#N/A</v>
      </c>
      <c r="F247" s="2">
        <v>1619630.6098522544</v>
      </c>
      <c r="G247" s="2">
        <f t="shared" si="26"/>
        <v>496135.85714285716</v>
      </c>
      <c r="H247" s="2">
        <f t="shared" si="42"/>
        <v>105551908.55707228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1242904.0000000028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1618627.8729063869</v>
      </c>
      <c r="Q247" s="2">
        <f t="shared" si="44"/>
        <v>500000</v>
      </c>
      <c r="R247" s="2">
        <f t="shared" si="43"/>
        <v>106791143.66530609</v>
      </c>
      <c r="S247" s="2">
        <f t="shared" si="17"/>
        <v>496135.85714285076</v>
      </c>
      <c r="T247" s="2">
        <f t="shared" si="18"/>
        <v>3864.1428571429569</v>
      </c>
      <c r="U247" s="2">
        <f t="shared" si="19"/>
        <v>500000</v>
      </c>
      <c r="V247" s="2">
        <f t="shared" si="33"/>
        <v>63876496.557072774</v>
      </c>
      <c r="W247" s="2">
        <f t="shared" si="20"/>
        <v>496135.85714285821</v>
      </c>
      <c r="X247" s="2">
        <f t="shared" si="6"/>
        <v>3864.1428571417928</v>
      </c>
      <c r="Y247" s="2">
        <f t="shared" si="40"/>
        <v>42914647.10823334</v>
      </c>
      <c r="Z247" s="2" t="str">
        <f t="shared" si="8"/>
        <v>MEEP</v>
      </c>
      <c r="AA247" s="2">
        <f>IF(Z247="HERE",Y247,AA246+Graph!$G$1*1000)</f>
        <v>77148488.965376243</v>
      </c>
      <c r="AB247" s="2">
        <f t="shared" si="21"/>
        <v>800000</v>
      </c>
      <c r="AC247" s="2">
        <f t="shared" si="41"/>
        <v>42046518.842787012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7"/>
        <v>49662325.94213935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183</v>
      </c>
      <c r="C248" s="7"/>
      <c r="D248" s="2" t="e">
        <f t="shared" si="12"/>
        <v>#N/A</v>
      </c>
      <c r="E248" s="2" t="e">
        <f t="shared" si="22"/>
        <v>#N/A</v>
      </c>
      <c r="F248" s="2">
        <v>1625952.2636876106</v>
      </c>
      <c r="G248" s="2">
        <f t="shared" si="26"/>
        <v>496135.85714285716</v>
      </c>
      <c r="H248" s="2">
        <f t="shared" si="42"/>
        <v>106048044.41421513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1246768.1428571458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1624927.5230823159</v>
      </c>
      <c r="Q248" s="2">
        <f t="shared" si="44"/>
        <v>500000</v>
      </c>
      <c r="R248" s="2">
        <f t="shared" si="43"/>
        <v>107291143.66530609</v>
      </c>
      <c r="S248" s="2">
        <f t="shared" si="17"/>
        <v>496135.85714285076</v>
      </c>
      <c r="T248" s="2">
        <f t="shared" si="18"/>
        <v>3864.1428571429569</v>
      </c>
      <c r="U248" s="2">
        <f t="shared" si="19"/>
        <v>500000</v>
      </c>
      <c r="V248" s="2">
        <f t="shared" si="33"/>
        <v>64372632.414215632</v>
      </c>
      <c r="W248" s="2">
        <f t="shared" si="20"/>
        <v>496135.85714285821</v>
      </c>
      <c r="X248" s="2">
        <f t="shared" si="6"/>
        <v>3864.1428571417928</v>
      </c>
      <c r="Y248" s="2">
        <f t="shared" si="40"/>
        <v>42918511.251090482</v>
      </c>
      <c r="Z248" s="2" t="str">
        <f t="shared" si="8"/>
        <v>MEEP</v>
      </c>
      <c r="AA248" s="2">
        <f>IF(Z248="HERE",Y248,AA247+Graph!$G$1*1000)</f>
        <v>77948488.965376243</v>
      </c>
      <c r="AB248" s="2">
        <f t="shared" si="21"/>
        <v>800000</v>
      </c>
      <c r="AC248" s="2">
        <f t="shared" si="41"/>
        <v>42046518.842787012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7"/>
        <v>49702325.94213935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184</v>
      </c>
      <c r="C249" s="7"/>
      <c r="D249" s="2" t="e">
        <f t="shared" si="12"/>
        <v>#N/A</v>
      </c>
      <c r="E249" s="2" t="e">
        <f t="shared" si="22"/>
        <v>#N/A</v>
      </c>
      <c r="F249" s="2">
        <v>1632273.9175229073</v>
      </c>
      <c r="G249" s="2">
        <f t="shared" si="26"/>
        <v>496135.85714285716</v>
      </c>
      <c r="H249" s="2">
        <f t="shared" si="42"/>
        <v>106544180.27135798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1250632.2857142887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1631227.173258245</v>
      </c>
      <c r="Q249" s="2">
        <f t="shared" si="44"/>
        <v>500000</v>
      </c>
      <c r="R249" s="2">
        <f t="shared" si="43"/>
        <v>107791143.66530609</v>
      </c>
      <c r="S249" s="2">
        <f t="shared" si="17"/>
        <v>496135.85714285076</v>
      </c>
      <c r="T249" s="2">
        <f t="shared" si="18"/>
        <v>3864.1428571429569</v>
      </c>
      <c r="U249" s="2">
        <f t="shared" si="19"/>
        <v>500000</v>
      </c>
      <c r="V249" s="2">
        <f t="shared" si="33"/>
        <v>64868768.27135849</v>
      </c>
      <c r="W249" s="2">
        <f t="shared" si="20"/>
        <v>496135.85714285821</v>
      </c>
      <c r="X249" s="2">
        <f t="shared" si="6"/>
        <v>3864.1428571417928</v>
      </c>
      <c r="Y249" s="2">
        <f t="shared" si="40"/>
        <v>42922375.393947624</v>
      </c>
      <c r="Z249" s="2" t="str">
        <f t="shared" si="8"/>
        <v>MEEP</v>
      </c>
      <c r="AA249" s="2">
        <f>IF(Z249="HERE",Y249,AA248+Graph!$G$1*1000)</f>
        <v>78748488.965376243</v>
      </c>
      <c r="AB249" s="2">
        <f t="shared" si="21"/>
        <v>800000</v>
      </c>
      <c r="AC249" s="2">
        <f t="shared" si="41"/>
        <v>42046518.842787012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7"/>
        <v>49742325.94213935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185</v>
      </c>
      <c r="C250" s="7"/>
      <c r="D250" s="2" t="e">
        <f t="shared" si="12"/>
        <v>#N/A</v>
      </c>
      <c r="E250" s="2" t="e">
        <f t="shared" si="22"/>
        <v>#N/A</v>
      </c>
      <c r="F250" s="2">
        <v>1638595.5713582635</v>
      </c>
      <c r="G250" s="2">
        <f t="shared" si="26"/>
        <v>496135.85714285716</v>
      </c>
      <c r="H250" s="2">
        <f t="shared" si="42"/>
        <v>107040316.12850083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1254496.4285714317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1637526.8234341741</v>
      </c>
      <c r="Q250" s="2">
        <f t="shared" si="44"/>
        <v>500000</v>
      </c>
      <c r="R250" s="2">
        <f t="shared" si="43"/>
        <v>108291143.66530609</v>
      </c>
      <c r="S250" s="2">
        <f t="shared" si="17"/>
        <v>496135.85714285076</v>
      </c>
      <c r="T250" s="2">
        <f t="shared" si="18"/>
        <v>3864.1428571429569</v>
      </c>
      <c r="U250" s="2">
        <f t="shared" si="19"/>
        <v>500000</v>
      </c>
      <c r="V250" s="2">
        <f t="shared" si="33"/>
        <v>65364904.128501348</v>
      </c>
      <c r="W250" s="2">
        <f t="shared" si="20"/>
        <v>496135.85714285821</v>
      </c>
      <c r="X250" s="2">
        <f t="shared" si="6"/>
        <v>3864.1428571417928</v>
      </c>
      <c r="Y250" s="2">
        <f t="shared" si="40"/>
        <v>42926239.536804765</v>
      </c>
      <c r="Z250" s="2" t="str">
        <f t="shared" si="8"/>
        <v>MEEP</v>
      </c>
      <c r="AA250" s="2">
        <f>IF(Z250="HERE",Y250,AA249+Graph!$G$1*1000)</f>
        <v>79548488.965376243</v>
      </c>
      <c r="AB250" s="2">
        <f t="shared" si="21"/>
        <v>800000</v>
      </c>
      <c r="AC250" s="2">
        <f t="shared" si="41"/>
        <v>42046518.842787012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7"/>
        <v>49782325.94213935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186</v>
      </c>
      <c r="C251" s="7"/>
      <c r="D251" s="2" t="e">
        <f t="shared" si="12"/>
        <v>#N/A</v>
      </c>
      <c r="E251" s="2" t="e">
        <f t="shared" si="22"/>
        <v>#N/A</v>
      </c>
      <c r="F251" s="2">
        <v>1644917.2251935601</v>
      </c>
      <c r="G251" s="2">
        <f t="shared" si="26"/>
        <v>496135.85714285716</v>
      </c>
      <c r="H251" s="2">
        <f t="shared" si="42"/>
        <v>107536451.98564368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1258360.5714285746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1643826.4736101031</v>
      </c>
      <c r="Q251" s="2">
        <f t="shared" si="44"/>
        <v>500000</v>
      </c>
      <c r="R251" s="2">
        <f t="shared" si="43"/>
        <v>108791143.66530609</v>
      </c>
      <c r="S251" s="2">
        <f t="shared" si="17"/>
        <v>496135.85714285076</v>
      </c>
      <c r="T251" s="2">
        <f t="shared" si="18"/>
        <v>3864.1428571429569</v>
      </c>
      <c r="U251" s="2">
        <f t="shared" si="19"/>
        <v>500000</v>
      </c>
      <c r="V251" s="2">
        <f t="shared" si="33"/>
        <v>65861039.985644206</v>
      </c>
      <c r="W251" s="2">
        <f t="shared" si="20"/>
        <v>496135.85714285821</v>
      </c>
      <c r="X251" s="2">
        <f t="shared" si="6"/>
        <v>3864.1428571417928</v>
      </c>
      <c r="Y251" s="2">
        <f t="shared" si="40"/>
        <v>42930103.679661907</v>
      </c>
      <c r="Z251" s="2" t="str">
        <f t="shared" si="8"/>
        <v>MEEP</v>
      </c>
      <c r="AA251" s="2">
        <f>IF(Z251="HERE",Y251,AA250+Graph!$G$1*1000)</f>
        <v>80348488.965376243</v>
      </c>
      <c r="AB251" s="2">
        <f t="shared" si="21"/>
        <v>800000</v>
      </c>
      <c r="AC251" s="2">
        <f t="shared" si="41"/>
        <v>42046518.842787012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7"/>
        <v>49822325.94213935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187</v>
      </c>
      <c r="C252" s="7"/>
      <c r="D252" s="2" t="e">
        <f t="shared" si="12"/>
        <v>#N/A</v>
      </c>
      <c r="E252" s="2" t="e">
        <f t="shared" si="22"/>
        <v>#N/A</v>
      </c>
      <c r="F252" s="2">
        <v>1651238.8790289164</v>
      </c>
      <c r="G252" s="2">
        <f t="shared" si="26"/>
        <v>496135.85714285716</v>
      </c>
      <c r="H252" s="2">
        <f t="shared" si="42"/>
        <v>108032587.84278654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1262224.7142857176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1650126.1237860322</v>
      </c>
      <c r="Q252" s="2">
        <f t="shared" si="44"/>
        <v>500000</v>
      </c>
      <c r="R252" s="2">
        <f t="shared" si="43"/>
        <v>109291143.66530609</v>
      </c>
      <c r="S252" s="2">
        <f t="shared" si="17"/>
        <v>496135.85714285076</v>
      </c>
      <c r="T252" s="2">
        <f t="shared" si="18"/>
        <v>3864.1428571429569</v>
      </c>
      <c r="U252" s="2">
        <f t="shared" si="19"/>
        <v>500000</v>
      </c>
      <c r="V252" s="2">
        <f t="shared" si="33"/>
        <v>66357175.842787065</v>
      </c>
      <c r="W252" s="2">
        <f t="shared" si="20"/>
        <v>496135.85714285821</v>
      </c>
      <c r="X252" s="2">
        <f t="shared" si="6"/>
        <v>3864.1428571417928</v>
      </c>
      <c r="Y252" s="2">
        <f t="shared" si="40"/>
        <v>42933967.822519049</v>
      </c>
      <c r="Z252" s="2" t="str">
        <f t="shared" si="8"/>
        <v>MEEP</v>
      </c>
      <c r="AA252" s="2">
        <f>IF(Z252="HERE",Y252,AA251+Graph!$G$1*1000)</f>
        <v>81148488.965376243</v>
      </c>
      <c r="AB252" s="2">
        <f t="shared" si="21"/>
        <v>800000</v>
      </c>
      <c r="AC252" s="2">
        <f t="shared" si="41"/>
        <v>42046518.842787012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7"/>
        <v>49862325.94213935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188</v>
      </c>
      <c r="C253" s="7"/>
      <c r="D253" s="2" t="e">
        <f t="shared" si="12"/>
        <v>#N/A</v>
      </c>
      <c r="E253" s="2" t="e">
        <f t="shared" si="22"/>
        <v>#N/A</v>
      </c>
      <c r="F253" s="2">
        <v>1657560.532864213</v>
      </c>
      <c r="G253" s="2">
        <f t="shared" si="26"/>
        <v>496135.85714285716</v>
      </c>
      <c r="H253" s="2">
        <f t="shared" si="42"/>
        <v>108528723.69992939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1266088.8571428605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1656425.7739619613</v>
      </c>
      <c r="Q253" s="2">
        <f t="shared" si="44"/>
        <v>500000</v>
      </c>
      <c r="R253" s="2">
        <f t="shared" si="43"/>
        <v>109791143.66530609</v>
      </c>
      <c r="S253" s="2">
        <f t="shared" si="17"/>
        <v>496135.85714285076</v>
      </c>
      <c r="T253" s="2">
        <f t="shared" si="18"/>
        <v>3864.1428571429569</v>
      </c>
      <c r="U253" s="2">
        <f t="shared" si="19"/>
        <v>500000</v>
      </c>
      <c r="V253" s="2">
        <f t="shared" si="33"/>
        <v>66853311.699929923</v>
      </c>
      <c r="W253" s="2">
        <f t="shared" si="20"/>
        <v>496135.85714285821</v>
      </c>
      <c r="X253" s="2">
        <f t="shared" si="6"/>
        <v>3864.1428571417928</v>
      </c>
      <c r="Y253" s="2">
        <f t="shared" si="40"/>
        <v>42937831.965376191</v>
      </c>
      <c r="Z253" s="2" t="str">
        <f t="shared" si="8"/>
        <v>MEEP</v>
      </c>
      <c r="AA253" s="2">
        <f>IF(Z253="HERE",Y253,AA252+Graph!$G$1*1000)</f>
        <v>81948488.965376243</v>
      </c>
      <c r="AB253" s="2">
        <f t="shared" si="21"/>
        <v>800000</v>
      </c>
      <c r="AC253" s="2">
        <f t="shared" si="41"/>
        <v>42046518.842787012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7"/>
        <v>49902325.94213935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189</v>
      </c>
      <c r="C254" s="7"/>
      <c r="D254" s="2" t="e">
        <f t="shared" si="12"/>
        <v>#N/A</v>
      </c>
      <c r="E254" s="2" t="e">
        <f t="shared" si="22"/>
        <v>#N/A</v>
      </c>
      <c r="F254" s="2">
        <v>1663882.1866995692</v>
      </c>
      <c r="G254" s="2">
        <f t="shared" si="26"/>
        <v>496135.85714285716</v>
      </c>
      <c r="H254" s="2">
        <f t="shared" si="42"/>
        <v>109024859.55707224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1269953.0000000035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1662725.4241378903</v>
      </c>
      <c r="Q254" s="2">
        <f t="shared" si="44"/>
        <v>500000</v>
      </c>
      <c r="R254" s="2">
        <f t="shared" si="43"/>
        <v>110291143.66530609</v>
      </c>
      <c r="S254" s="2">
        <f t="shared" si="17"/>
        <v>496135.85714285076</v>
      </c>
      <c r="T254" s="2">
        <f t="shared" si="18"/>
        <v>3864.1428571429569</v>
      </c>
      <c r="U254" s="2">
        <f t="shared" si="19"/>
        <v>500000</v>
      </c>
      <c r="V254" s="2">
        <f t="shared" si="33"/>
        <v>67349447.557072774</v>
      </c>
      <c r="W254" s="2">
        <f t="shared" si="20"/>
        <v>496135.85714285076</v>
      </c>
      <c r="X254" s="2">
        <f t="shared" si="6"/>
        <v>3864.1428571492434</v>
      </c>
      <c r="Y254" s="2">
        <f t="shared" si="40"/>
        <v>42941696.10823334</v>
      </c>
      <c r="Z254" s="2" t="str">
        <f t="shared" si="8"/>
        <v>MEEP</v>
      </c>
      <c r="AA254" s="2">
        <f>IF(Z254="HERE",Y254,AA253+Graph!$G$1*1000)</f>
        <v>82748488.965376243</v>
      </c>
      <c r="AB254" s="2">
        <f t="shared" si="21"/>
        <v>800000</v>
      </c>
      <c r="AC254" s="2">
        <f t="shared" si="41"/>
        <v>42046518.842787012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7"/>
        <v>49942325.94213935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190</v>
      </c>
      <c r="C255" s="7"/>
      <c r="D255" s="2" t="e">
        <f t="shared" si="12"/>
        <v>#N/A</v>
      </c>
      <c r="E255" s="2" t="e">
        <f t="shared" si="22"/>
        <v>#N/A</v>
      </c>
      <c r="F255" s="2">
        <v>1670203.8405348659</v>
      </c>
      <c r="G255" s="2">
        <f t="shared" si="26"/>
        <v>496135.85714285716</v>
      </c>
      <c r="H255" s="2">
        <f t="shared" si="42"/>
        <v>109520995.41421509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1273817.1428571464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1669025.0743138194</v>
      </c>
      <c r="Q255" s="2">
        <f t="shared" si="44"/>
        <v>500000</v>
      </c>
      <c r="R255" s="2">
        <f t="shared" si="43"/>
        <v>110791143.66530609</v>
      </c>
      <c r="S255" s="2">
        <f t="shared" si="17"/>
        <v>496135.85714285076</v>
      </c>
      <c r="T255" s="2">
        <f t="shared" si="18"/>
        <v>3864.1428571429569</v>
      </c>
      <c r="U255" s="2">
        <f t="shared" si="19"/>
        <v>500000</v>
      </c>
      <c r="V255" s="2">
        <f t="shared" si="33"/>
        <v>67845583.414215624</v>
      </c>
      <c r="W255" s="2">
        <f t="shared" si="20"/>
        <v>496135.85714285076</v>
      </c>
      <c r="X255" s="2">
        <f t="shared" si="6"/>
        <v>3864.1428571492434</v>
      </c>
      <c r="Y255" s="2">
        <f t="shared" si="40"/>
        <v>42945560.251090489</v>
      </c>
      <c r="Z255" s="2" t="str">
        <f t="shared" si="8"/>
        <v>MEEP</v>
      </c>
      <c r="AA255" s="2">
        <f>IF(Z255="HERE",Y255,AA254+Graph!$G$1*1000)</f>
        <v>83548488.965376243</v>
      </c>
      <c r="AB255" s="2">
        <f t="shared" si="21"/>
        <v>800000</v>
      </c>
      <c r="AC255" s="2">
        <f t="shared" si="41"/>
        <v>42046518.842787012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7"/>
        <v>49982325.94213935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191</v>
      </c>
      <c r="C256" s="7"/>
      <c r="D256" s="2" t="e">
        <f t="shared" si="12"/>
        <v>#N/A</v>
      </c>
      <c r="E256" s="2" t="e">
        <f t="shared" si="22"/>
        <v>#N/A</v>
      </c>
      <c r="F256" s="2">
        <v>1676525.4943702221</v>
      </c>
      <c r="G256" s="2">
        <f t="shared" si="26"/>
        <v>496135.85714285716</v>
      </c>
      <c r="H256" s="2">
        <f t="shared" si="42"/>
        <v>110017131.27135794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1277681.2857142894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1675324.7244897485</v>
      </c>
      <c r="Q256" s="2">
        <f t="shared" si="44"/>
        <v>500000</v>
      </c>
      <c r="R256" s="2">
        <f t="shared" si="43"/>
        <v>111291143.66530609</v>
      </c>
      <c r="S256" s="2">
        <f t="shared" si="17"/>
        <v>496135.85714285076</v>
      </c>
      <c r="T256" s="2">
        <f t="shared" si="18"/>
        <v>3864.1428571429569</v>
      </c>
      <c r="U256" s="2">
        <f t="shared" si="19"/>
        <v>500000</v>
      </c>
      <c r="V256" s="2">
        <f t="shared" si="33"/>
        <v>68341719.271358475</v>
      </c>
      <c r="W256" s="2">
        <f t="shared" si="20"/>
        <v>496135.85714285076</v>
      </c>
      <c r="X256" s="2">
        <f t="shared" si="6"/>
        <v>3864.1428571492434</v>
      </c>
      <c r="Y256" s="2">
        <f t="shared" si="40"/>
        <v>42949424.393947639</v>
      </c>
      <c r="Z256" s="2" t="str">
        <f t="shared" si="8"/>
        <v>MEEP</v>
      </c>
      <c r="AA256" s="2">
        <f>IF(Z256="HERE",Y256,AA255+Graph!$G$1*1000)</f>
        <v>84348488.965376243</v>
      </c>
      <c r="AB256" s="2">
        <f t="shared" si="21"/>
        <v>800000</v>
      </c>
      <c r="AC256" s="2">
        <f t="shared" si="41"/>
        <v>42046518.842787012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7"/>
        <v>50022325.94213935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192</v>
      </c>
      <c r="C257" s="7"/>
      <c r="D257" s="2" t="e">
        <f t="shared" si="12"/>
        <v>#N/A</v>
      </c>
      <c r="E257" s="2" t="e">
        <f t="shared" si="22"/>
        <v>#N/A</v>
      </c>
      <c r="F257" s="2">
        <v>1682847.1482055187</v>
      </c>
      <c r="G257" s="2">
        <f t="shared" si="26"/>
        <v>496135.85714285716</v>
      </c>
      <c r="H257" s="2">
        <f t="shared" si="42"/>
        <v>110513267.12850079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1281545.4285714324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1681624.3746656775</v>
      </c>
      <c r="Q257" s="2">
        <f t="shared" si="44"/>
        <v>500000</v>
      </c>
      <c r="R257" s="2">
        <f t="shared" si="43"/>
        <v>111791143.66530609</v>
      </c>
      <c r="S257" s="2">
        <f t="shared" si="17"/>
        <v>496135.85714285076</v>
      </c>
      <c r="T257" s="2">
        <f t="shared" si="18"/>
        <v>3864.1428571429569</v>
      </c>
      <c r="U257" s="2">
        <f t="shared" si="19"/>
        <v>500000</v>
      </c>
      <c r="V257" s="2">
        <f t="shared" si="33"/>
        <v>68837855.128501326</v>
      </c>
      <c r="W257" s="2">
        <f t="shared" si="20"/>
        <v>496135.85714285076</v>
      </c>
      <c r="X257" s="2">
        <f t="shared" si="6"/>
        <v>3864.1428571492434</v>
      </c>
      <c r="Y257" s="2">
        <f t="shared" si="40"/>
        <v>42953288.536804788</v>
      </c>
      <c r="Z257" s="2" t="str">
        <f t="shared" si="8"/>
        <v>MEEP</v>
      </c>
      <c r="AA257" s="2">
        <f>IF(Z257="HERE",Y257,AA256+Graph!$G$1*1000)</f>
        <v>85148488.965376243</v>
      </c>
      <c r="AB257" s="2">
        <f t="shared" si="21"/>
        <v>800000</v>
      </c>
      <c r="AC257" s="2">
        <f t="shared" si="41"/>
        <v>42046518.842787012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7"/>
        <v>50062325.94213935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193</v>
      </c>
      <c r="C258" s="7"/>
      <c r="D258" s="2" t="e">
        <f t="shared" si="12"/>
        <v>#N/A</v>
      </c>
      <c r="E258" s="2" t="e">
        <f t="shared" si="22"/>
        <v>#N/A</v>
      </c>
      <c r="F258" s="2">
        <v>1689168.802040875</v>
      </c>
      <c r="G258" s="2">
        <f t="shared" si="26"/>
        <v>496135.85714285716</v>
      </c>
      <c r="H258" s="2">
        <f t="shared" si="42"/>
        <v>111009402.98564364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1285409.5714285753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1687924.0248416066</v>
      </c>
      <c r="Q258" s="2">
        <f t="shared" si="44"/>
        <v>500000</v>
      </c>
      <c r="R258" s="2">
        <f t="shared" si="43"/>
        <v>112291143.66530609</v>
      </c>
      <c r="S258" s="2">
        <f t="shared" si="17"/>
        <v>496135.85714285076</v>
      </c>
      <c r="T258" s="2">
        <f t="shared" si="18"/>
        <v>3864.1428571429569</v>
      </c>
      <c r="U258" s="2">
        <f t="shared" si="19"/>
        <v>500000</v>
      </c>
      <c r="V258" s="2">
        <f t="shared" si="33"/>
        <v>69333990.985644177</v>
      </c>
      <c r="W258" s="2">
        <f t="shared" si="20"/>
        <v>496135.85714285076</v>
      </c>
      <c r="X258" s="2">
        <f t="shared" si="6"/>
        <v>3864.1428571492434</v>
      </c>
      <c r="Y258" s="2">
        <f t="shared" si="40"/>
        <v>42957152.679661937</v>
      </c>
      <c r="Z258" s="2" t="str">
        <f t="shared" si="8"/>
        <v>MEEP</v>
      </c>
      <c r="AA258" s="2">
        <f>IF(Z258="HERE",Y258,AA257+Graph!$G$1*1000)</f>
        <v>85948488.965376243</v>
      </c>
      <c r="AB258" s="2">
        <f t="shared" si="21"/>
        <v>800000</v>
      </c>
      <c r="AC258" s="2">
        <f t="shared" si="41"/>
        <v>42046518.842787012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7"/>
        <v>50102325.94213935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194</v>
      </c>
      <c r="C259" s="7"/>
      <c r="D259" s="2" t="e">
        <f t="shared" si="12"/>
        <v>#N/A</v>
      </c>
      <c r="E259" s="2" t="e">
        <f t="shared" si="22"/>
        <v>#N/A</v>
      </c>
      <c r="F259" s="2">
        <v>1695490.4558761716</v>
      </c>
      <c r="G259" s="2">
        <f t="shared" si="26"/>
        <v>496135.85714285716</v>
      </c>
      <c r="H259" s="2">
        <f t="shared" si="42"/>
        <v>111505538.84278649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1289273.7142857183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1694223.6750175357</v>
      </c>
      <c r="Q259" s="2">
        <f t="shared" si="44"/>
        <v>500000</v>
      </c>
      <c r="R259" s="2">
        <f t="shared" si="43"/>
        <v>112791143.66530609</v>
      </c>
      <c r="S259" s="2">
        <f t="shared" si="17"/>
        <v>496135.85714285076</v>
      </c>
      <c r="T259" s="2">
        <f t="shared" si="18"/>
        <v>3864.1428571429569</v>
      </c>
      <c r="U259" s="2">
        <f t="shared" si="19"/>
        <v>500000</v>
      </c>
      <c r="V259" s="2">
        <f t="shared" si="33"/>
        <v>69830126.842787027</v>
      </c>
      <c r="W259" s="2">
        <f t="shared" si="20"/>
        <v>496135.85714285076</v>
      </c>
      <c r="X259" s="2">
        <f t="shared" si="6"/>
        <v>3864.1428571492434</v>
      </c>
      <c r="Y259" s="2">
        <f t="shared" si="40"/>
        <v>42961016.822519086</v>
      </c>
      <c r="Z259" s="2" t="str">
        <f t="shared" si="8"/>
        <v>MEEP</v>
      </c>
      <c r="AA259" s="2">
        <f>IF(Z259="HERE",Y259,AA258+Graph!$G$1*1000)</f>
        <v>86748488.965376243</v>
      </c>
      <c r="AB259" s="2">
        <f t="shared" si="21"/>
        <v>800000</v>
      </c>
      <c r="AC259" s="2">
        <f t="shared" si="41"/>
        <v>42046518.842787012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7"/>
        <v>50142325.94213935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195</v>
      </c>
      <c r="C260" s="7"/>
      <c r="D260" s="2" t="e">
        <f t="shared" si="12"/>
        <v>#N/A</v>
      </c>
      <c r="E260" s="2" t="e">
        <f t="shared" si="22"/>
        <v>#N/A</v>
      </c>
      <c r="F260" s="2">
        <v>1701812.1097115278</v>
      </c>
      <c r="G260" s="2">
        <f t="shared" si="26"/>
        <v>496135.85714285716</v>
      </c>
      <c r="H260" s="2">
        <f t="shared" si="42"/>
        <v>112001674.69992934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1293137.8571428612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1700523.3251935244</v>
      </c>
      <c r="Q260" s="2">
        <f t="shared" si="44"/>
        <v>500000</v>
      </c>
      <c r="R260" s="2">
        <f t="shared" si="43"/>
        <v>113291143.66530609</v>
      </c>
      <c r="S260" s="2">
        <f t="shared" si="17"/>
        <v>496135.85714285076</v>
      </c>
      <c r="T260" s="2">
        <f t="shared" si="18"/>
        <v>3864.1428571429569</v>
      </c>
      <c r="U260" s="2">
        <f t="shared" si="19"/>
        <v>500000</v>
      </c>
      <c r="V260" s="2">
        <f t="shared" si="33"/>
        <v>70326262.699929878</v>
      </c>
      <c r="W260" s="2">
        <f t="shared" si="20"/>
        <v>496135.85714285076</v>
      </c>
      <c r="X260" s="2">
        <f t="shared" si="6"/>
        <v>3864.1428571492434</v>
      </c>
      <c r="Y260" s="2">
        <f t="shared" si="40"/>
        <v>42964880.965376236</v>
      </c>
      <c r="Z260" s="2" t="str">
        <f t="shared" si="8"/>
        <v>MEEP</v>
      </c>
      <c r="AA260" s="2">
        <f>IF(Z260="HERE",Y260,AA259+Graph!$G$1*1000)</f>
        <v>87548488.965376243</v>
      </c>
      <c r="AB260" s="2">
        <f t="shared" si="21"/>
        <v>800000</v>
      </c>
      <c r="AC260" s="2">
        <f t="shared" si="41"/>
        <v>42046518.842787012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7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196</v>
      </c>
      <c r="C261" s="7"/>
      <c r="D261" s="2" t="e">
        <f t="shared" si="12"/>
        <v>#N/A</v>
      </c>
      <c r="E261" s="2" t="e">
        <f t="shared" si="22"/>
        <v>#N/A</v>
      </c>
      <c r="F261" s="2">
        <v>1708133.7635468245</v>
      </c>
      <c r="G261" s="2">
        <f t="shared" si="26"/>
        <v>496135.85714285716</v>
      </c>
      <c r="H261" s="2">
        <f t="shared" si="42"/>
        <v>112497810.55707219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1297002.0000000042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1706822.9753694534</v>
      </c>
      <c r="Q261" s="2">
        <f t="shared" si="44"/>
        <v>500000</v>
      </c>
      <c r="R261" s="2">
        <f t="shared" si="43"/>
        <v>113791143.66530609</v>
      </c>
      <c r="S261" s="2">
        <f t="shared" si="17"/>
        <v>496135.85714285076</v>
      </c>
      <c r="T261" s="2">
        <f t="shared" si="18"/>
        <v>3864.1428571429569</v>
      </c>
      <c r="U261" s="2">
        <f t="shared" si="19"/>
        <v>500000</v>
      </c>
      <c r="V261" s="2">
        <f t="shared" si="33"/>
        <v>70822398.557072729</v>
      </c>
      <c r="W261" s="2">
        <f t="shared" si="20"/>
        <v>496135.85714285076</v>
      </c>
      <c r="X261" s="2">
        <f t="shared" si="6"/>
        <v>3864.1428571492434</v>
      </c>
      <c r="Y261" s="2">
        <f t="shared" si="40"/>
        <v>42968745.108233385</v>
      </c>
      <c r="Z261" s="2" t="str">
        <f t="shared" si="8"/>
        <v>MEEP</v>
      </c>
      <c r="AA261" s="2">
        <f>IF(Z261="HERE",Y261,AA260+Graph!$G$1*1000)</f>
        <v>88348488.965376243</v>
      </c>
      <c r="AB261" s="2">
        <f t="shared" si="21"/>
        <v>800000</v>
      </c>
      <c r="AC261" s="2">
        <f t="shared" si="41"/>
        <v>42046518.842787012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7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197</v>
      </c>
      <c r="C262" s="7"/>
      <c r="D262" s="2" t="e">
        <f t="shared" si="12"/>
        <v>#N/A</v>
      </c>
      <c r="E262" s="2" t="e">
        <f t="shared" si="22"/>
        <v>#N/A</v>
      </c>
      <c r="F262" s="2">
        <v>1714455.4173821807</v>
      </c>
      <c r="G262" s="2">
        <f t="shared" si="26"/>
        <v>496135.85714285716</v>
      </c>
      <c r="H262" s="2">
        <f t="shared" si="42"/>
        <v>112993946.41421504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1300866.1428571471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1713122.6255453825</v>
      </c>
      <c r="Q262" s="2">
        <f t="shared" si="44"/>
        <v>500000</v>
      </c>
      <c r="R262" s="2">
        <f t="shared" si="43"/>
        <v>114291143.66530609</v>
      </c>
      <c r="S262" s="2">
        <f t="shared" si="17"/>
        <v>496135.85714285076</v>
      </c>
      <c r="T262" s="2">
        <f t="shared" si="18"/>
        <v>3864.1428571429569</v>
      </c>
      <c r="U262" s="2">
        <f t="shared" si="19"/>
        <v>500000</v>
      </c>
      <c r="V262" s="2">
        <f t="shared" si="33"/>
        <v>71318534.41421558</v>
      </c>
      <c r="W262" s="2">
        <f t="shared" si="20"/>
        <v>496135.85714285076</v>
      </c>
      <c r="X262" s="2">
        <f t="shared" si="6"/>
        <v>3864.1428571492434</v>
      </c>
      <c r="Y262" s="2">
        <f t="shared" si="40"/>
        <v>42972609.251090534</v>
      </c>
      <c r="Z262" s="2" t="str">
        <f t="shared" si="8"/>
        <v>MEEP</v>
      </c>
      <c r="AA262" s="2">
        <f>IF(Z262="HERE",Y262,AA261+Graph!$G$1*1000)</f>
        <v>89148488.965376243</v>
      </c>
      <c r="AB262" s="2">
        <f t="shared" si="21"/>
        <v>800000</v>
      </c>
      <c r="AC262" s="2">
        <f t="shared" si="41"/>
        <v>42046518.842787012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7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198</v>
      </c>
      <c r="C263" s="7"/>
      <c r="D263" s="2" t="e">
        <f t="shared" si="12"/>
        <v>#N/A</v>
      </c>
      <c r="E263" s="2" t="e">
        <f t="shared" si="22"/>
        <v>#N/A</v>
      </c>
      <c r="F263" s="2">
        <v>1720777.0712174773</v>
      </c>
      <c r="G263" s="2">
        <f t="shared" si="26"/>
        <v>496135.85714285716</v>
      </c>
      <c r="H263" s="2">
        <f t="shared" si="42"/>
        <v>113490082.27135789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1304730.2857142901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1719422.2757213116</v>
      </c>
      <c r="Q263" s="2">
        <f t="shared" si="44"/>
        <v>500000</v>
      </c>
      <c r="R263" s="2">
        <f t="shared" si="43"/>
        <v>114791143.66530609</v>
      </c>
      <c r="S263" s="2">
        <f t="shared" si="17"/>
        <v>496135.85714285076</v>
      </c>
      <c r="T263" s="2">
        <f t="shared" si="18"/>
        <v>3864.1428571429569</v>
      </c>
      <c r="U263" s="2">
        <f t="shared" si="19"/>
        <v>500000</v>
      </c>
      <c r="V263" s="2">
        <f t="shared" si="33"/>
        <v>71814670.27135843</v>
      </c>
      <c r="W263" s="2">
        <f t="shared" si="20"/>
        <v>496135.85714285076</v>
      </c>
      <c r="X263" s="2">
        <f t="shared" si="6"/>
        <v>3864.1428571492434</v>
      </c>
      <c r="Y263" s="2">
        <f t="shared" si="40"/>
        <v>42976473.393947683</v>
      </c>
      <c r="Z263" s="2" t="str">
        <f t="shared" si="8"/>
        <v>MEEP</v>
      </c>
      <c r="AA263" s="2">
        <f>IF(Z263="HERE",Y263,AA262+Graph!$G$1*1000)</f>
        <v>89948488.965376243</v>
      </c>
      <c r="AB263" s="2">
        <f t="shared" si="21"/>
        <v>800000</v>
      </c>
      <c r="AC263" s="2">
        <f t="shared" si="41"/>
        <v>42046518.842787012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7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199</v>
      </c>
      <c r="C264" s="7"/>
      <c r="D264" s="2" t="e">
        <f t="shared" si="12"/>
        <v>#N/A</v>
      </c>
      <c r="E264" s="2" t="e">
        <f t="shared" si="22"/>
        <v>#N/A</v>
      </c>
      <c r="F264" s="2">
        <v>1727098.7250528336</v>
      </c>
      <c r="G264" s="2">
        <f t="shared" si="26"/>
        <v>496135.85714285716</v>
      </c>
      <c r="H264" s="2">
        <f t="shared" si="42"/>
        <v>113986218.12850074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1308594.4285714331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1725721.9258972406</v>
      </c>
      <c r="Q264" s="2">
        <f t="shared" si="44"/>
        <v>500000</v>
      </c>
      <c r="R264" s="2">
        <f t="shared" si="43"/>
        <v>115291143.66530609</v>
      </c>
      <c r="S264" s="2">
        <f t="shared" si="17"/>
        <v>496135.85714285076</v>
      </c>
      <c r="T264" s="2">
        <f t="shared" si="18"/>
        <v>3864.1428571429569</v>
      </c>
      <c r="U264" s="2">
        <f t="shared" si="19"/>
        <v>500000</v>
      </c>
      <c r="V264" s="2">
        <f t="shared" si="33"/>
        <v>72310806.128501281</v>
      </c>
      <c r="W264" s="2">
        <f t="shared" si="20"/>
        <v>496135.85714285076</v>
      </c>
      <c r="X264" s="2">
        <f t="shared" si="6"/>
        <v>3864.1428571492434</v>
      </c>
      <c r="Y264" s="2">
        <f t="shared" si="40"/>
        <v>42980337.536804833</v>
      </c>
      <c r="Z264" s="2" t="str">
        <f t="shared" si="8"/>
        <v>MEEP</v>
      </c>
      <c r="AA264" s="2">
        <f>IF(Z264="HERE",Y264,AA263+Graph!$G$1*1000)</f>
        <v>90748488.965376243</v>
      </c>
      <c r="AB264" s="2">
        <f t="shared" si="21"/>
        <v>800000</v>
      </c>
      <c r="AC264" s="2">
        <f t="shared" si="41"/>
        <v>42046518.842787012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7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200</v>
      </c>
      <c r="C265" s="7"/>
      <c r="D265" s="2" t="e">
        <f t="shared" si="12"/>
        <v>#N/A</v>
      </c>
      <c r="E265" s="2" t="e">
        <f t="shared" si="22"/>
        <v>#N/A</v>
      </c>
      <c r="F265" s="2">
        <v>1733420.3788881302</v>
      </c>
      <c r="G265" s="2">
        <f t="shared" si="26"/>
        <v>496135.85714285716</v>
      </c>
      <c r="H265" s="2">
        <f t="shared" si="42"/>
        <v>114482353.9856436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1312458.571428576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1732021.5760731697</v>
      </c>
      <c r="Q265" s="2">
        <f t="shared" si="44"/>
        <v>500000</v>
      </c>
      <c r="R265" s="2">
        <f t="shared" si="43"/>
        <v>115791143.66530609</v>
      </c>
      <c r="S265" s="2">
        <f t="shared" si="17"/>
        <v>496135.85714285076</v>
      </c>
      <c r="T265" s="2">
        <f t="shared" si="18"/>
        <v>3864.1428571429569</v>
      </c>
      <c r="U265" s="2">
        <f t="shared" si="19"/>
        <v>500000</v>
      </c>
      <c r="V265" s="2">
        <f t="shared" si="33"/>
        <v>72806941.985644132</v>
      </c>
      <c r="W265" s="2">
        <f t="shared" si="20"/>
        <v>496135.85714285076</v>
      </c>
      <c r="X265" s="2">
        <f t="shared" si="6"/>
        <v>3864.1428571492434</v>
      </c>
      <c r="Y265" s="2">
        <f t="shared" si="40"/>
        <v>42984201.679661982</v>
      </c>
      <c r="Z265" s="2" t="str">
        <f t="shared" si="8"/>
        <v>MEEP</v>
      </c>
      <c r="AA265" s="2">
        <f>IF(Z265="HERE",Y265,AA264+Graph!$G$1*1000)</f>
        <v>91548488.965376243</v>
      </c>
      <c r="AB265" s="2">
        <f t="shared" si="21"/>
        <v>800000</v>
      </c>
      <c r="AC265" s="2">
        <f t="shared" si="41"/>
        <v>42046518.842787012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7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201</v>
      </c>
      <c r="C266" s="7"/>
      <c r="D266" s="2" t="e">
        <f t="shared" si="12"/>
        <v>#N/A</v>
      </c>
      <c r="E266" s="2" t="e">
        <f t="shared" si="22"/>
        <v>#N/A</v>
      </c>
      <c r="F266" s="2">
        <v>1739742.0327234864</v>
      </c>
      <c r="G266" s="2">
        <f t="shared" si="26"/>
        <v>496135.85714285716</v>
      </c>
      <c r="H266" s="2">
        <f t="shared" si="42"/>
        <v>114978489.84278645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1316322.714285719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1738321.2262490988</v>
      </c>
      <c r="Q266" s="2">
        <f t="shared" si="44"/>
        <v>500000</v>
      </c>
      <c r="R266" s="2">
        <f t="shared" si="43"/>
        <v>116291143.66530609</v>
      </c>
      <c r="S266" s="2">
        <f t="shared" si="17"/>
        <v>496135.85714285076</v>
      </c>
      <c r="T266" s="2">
        <f t="shared" si="18"/>
        <v>3864.1428571429569</v>
      </c>
      <c r="U266" s="2">
        <f t="shared" si="19"/>
        <v>500000</v>
      </c>
      <c r="V266" s="2">
        <f t="shared" si="33"/>
        <v>73303077.842786983</v>
      </c>
      <c r="W266" s="2">
        <f t="shared" si="20"/>
        <v>496135.85714285076</v>
      </c>
      <c r="X266" s="2">
        <f t="shared" si="6"/>
        <v>3864.1428571492434</v>
      </c>
      <c r="Y266" s="2">
        <f t="shared" si="40"/>
        <v>42988065.822519131</v>
      </c>
      <c r="Z266" s="2" t="str">
        <f t="shared" si="8"/>
        <v>MEEP</v>
      </c>
      <c r="AA266" s="2">
        <f>IF(Z266="HERE",Y266,AA265+Graph!$G$1*1000)</f>
        <v>92348488.965376243</v>
      </c>
      <c r="AB266" s="2">
        <f t="shared" si="21"/>
        <v>800000</v>
      </c>
      <c r="AC266" s="2">
        <f t="shared" si="41"/>
        <v>42046518.842787012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7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202</v>
      </c>
      <c r="C267" s="7"/>
      <c r="D267" s="2" t="e">
        <f t="shared" si="12"/>
        <v>#N/A</v>
      </c>
      <c r="E267" s="2" t="e">
        <f t="shared" si="22"/>
        <v>#N/A</v>
      </c>
      <c r="F267" s="2">
        <v>1746063.6865587831</v>
      </c>
      <c r="G267" s="2">
        <f t="shared" si="26"/>
        <v>496135.85714285716</v>
      </c>
      <c r="H267" s="2">
        <f t="shared" si="42"/>
        <v>115474625.6999293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1320186.8571428619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1744620.8764250278</v>
      </c>
      <c r="Q267" s="2">
        <f t="shared" si="44"/>
        <v>500000</v>
      </c>
      <c r="R267" s="2">
        <f t="shared" si="43"/>
        <v>116791143.66530609</v>
      </c>
      <c r="S267" s="2">
        <f t="shared" si="17"/>
        <v>496135.85714285076</v>
      </c>
      <c r="T267" s="2">
        <f t="shared" si="18"/>
        <v>3864.1428571429569</v>
      </c>
      <c r="U267" s="2">
        <f t="shared" si="19"/>
        <v>500000</v>
      </c>
      <c r="V267" s="2">
        <f t="shared" si="33"/>
        <v>73799213.699929833</v>
      </c>
      <c r="W267" s="2">
        <f t="shared" si="20"/>
        <v>496135.85714285076</v>
      </c>
      <c r="X267" s="2">
        <f t="shared" si="6"/>
        <v>3864.1428571492434</v>
      </c>
      <c r="Y267" s="2">
        <f t="shared" si="40"/>
        <v>42991929.96537628</v>
      </c>
      <c r="Z267" s="2" t="str">
        <f t="shared" si="8"/>
        <v>MEEP</v>
      </c>
      <c r="AA267" s="2">
        <f>IF(Z267="HERE",Y267,AA266+Graph!$G$1*1000)</f>
        <v>93148488.965376243</v>
      </c>
      <c r="AB267" s="2">
        <f t="shared" si="21"/>
        <v>800000</v>
      </c>
      <c r="AC267" s="2">
        <f t="shared" si="41"/>
        <v>42046518.842787012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7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203</v>
      </c>
      <c r="C268" s="7"/>
      <c r="D268" s="2" t="e">
        <f t="shared" si="12"/>
        <v>#N/A</v>
      </c>
      <c r="E268" s="2" t="e">
        <f t="shared" si="22"/>
        <v>#N/A</v>
      </c>
      <c r="F268" s="2">
        <v>1752385.3403941393</v>
      </c>
      <c r="G268" s="2">
        <f t="shared" si="26"/>
        <v>496135.85714285716</v>
      </c>
      <c r="H268" s="2">
        <f t="shared" si="42"/>
        <v>115970761.55707215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1324051.0000000049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1750920.5266009569</v>
      </c>
      <c r="Q268" s="2">
        <f t="shared" si="44"/>
        <v>500000</v>
      </c>
      <c r="R268" s="2">
        <f t="shared" si="43"/>
        <v>117291143.66530609</v>
      </c>
      <c r="S268" s="2">
        <f t="shared" si="17"/>
        <v>496135.85714285076</v>
      </c>
      <c r="T268" s="2">
        <f t="shared" si="18"/>
        <v>3864.1428571429569</v>
      </c>
      <c r="U268" s="2">
        <f t="shared" si="19"/>
        <v>500000</v>
      </c>
      <c r="V268" s="2">
        <f t="shared" si="33"/>
        <v>74295349.557072684</v>
      </c>
      <c r="W268" s="2">
        <f t="shared" si="20"/>
        <v>496135.85714285076</v>
      </c>
      <c r="X268" s="2">
        <f t="shared" si="6"/>
        <v>3864.1428571492434</v>
      </c>
      <c r="Y268" s="2">
        <f t="shared" si="40"/>
        <v>42995794.108233429</v>
      </c>
      <c r="Z268" s="2" t="str">
        <f t="shared" si="8"/>
        <v>MEEP</v>
      </c>
      <c r="AA268" s="2">
        <f>IF(Z268="HERE",Y268,AA267+Graph!$G$1*1000)</f>
        <v>93948488.965376243</v>
      </c>
      <c r="AB268" s="2">
        <f t="shared" si="21"/>
        <v>800000</v>
      </c>
      <c r="AC268" s="2">
        <f t="shared" si="41"/>
        <v>42046518.842787012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7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204</v>
      </c>
      <c r="C269" s="7"/>
      <c r="D269" s="2" t="e">
        <f t="shared" si="12"/>
        <v>#N/A</v>
      </c>
      <c r="E269" s="2" t="e">
        <f t="shared" si="22"/>
        <v>#N/A</v>
      </c>
      <c r="F269" s="2">
        <v>1758706.9942294359</v>
      </c>
      <c r="G269" s="2">
        <f t="shared" si="26"/>
        <v>496135.85714285716</v>
      </c>
      <c r="H269" s="2">
        <f t="shared" si="42"/>
        <v>116466897.414215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1327915.1428571478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1757220.176776886</v>
      </c>
      <c r="Q269" s="2">
        <f t="shared" si="44"/>
        <v>500000</v>
      </c>
      <c r="R269" s="2">
        <f t="shared" si="43"/>
        <v>117791143.66530609</v>
      </c>
      <c r="S269" s="2">
        <f t="shared" si="17"/>
        <v>496135.85714285076</v>
      </c>
      <c r="T269" s="2">
        <f t="shared" si="18"/>
        <v>3864.1428571429569</v>
      </c>
      <c r="U269" s="2">
        <f t="shared" si="19"/>
        <v>500000</v>
      </c>
      <c r="V269" s="2">
        <f t="shared" si="33"/>
        <v>74791485.414215535</v>
      </c>
      <c r="W269" s="2">
        <f t="shared" si="20"/>
        <v>496135.85714285076</v>
      </c>
      <c r="X269" s="2">
        <f t="shared" si="6"/>
        <v>3864.1428571492434</v>
      </c>
      <c r="Y269" s="2">
        <f t="shared" si="40"/>
        <v>42999658.251090579</v>
      </c>
      <c r="Z269" s="2" t="str">
        <f t="shared" si="8"/>
        <v>MEEP</v>
      </c>
      <c r="AA269" s="2">
        <f>IF(Z269="HERE",Y269,AA268+Graph!$G$1*1000)</f>
        <v>94748488.965376243</v>
      </c>
      <c r="AB269" s="2">
        <f t="shared" si="21"/>
        <v>800000</v>
      </c>
      <c r="AC269" s="2">
        <f t="shared" si="41"/>
        <v>42046518.842787012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7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205</v>
      </c>
      <c r="C270" s="7"/>
      <c r="D270" s="2" t="e">
        <f t="shared" si="12"/>
        <v>#N/A</v>
      </c>
      <c r="E270" s="2" t="e">
        <f t="shared" si="22"/>
        <v>#N/A</v>
      </c>
      <c r="F270" s="2">
        <v>1765028.6480647922</v>
      </c>
      <c r="G270" s="2">
        <f t="shared" si="26"/>
        <v>496135.85714285716</v>
      </c>
      <c r="H270" s="2">
        <f t="shared" si="42"/>
        <v>116963033.27135785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1331779.2857142908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1763519.8269528151</v>
      </c>
      <c r="Q270" s="2">
        <f t="shared" si="44"/>
        <v>500000</v>
      </c>
      <c r="R270" s="2">
        <f t="shared" si="43"/>
        <v>118291143.66530609</v>
      </c>
      <c r="S270" s="2">
        <f t="shared" si="17"/>
        <v>496135.85714285076</v>
      </c>
      <c r="T270" s="2">
        <f t="shared" si="18"/>
        <v>3864.1428571429569</v>
      </c>
      <c r="U270" s="2">
        <f t="shared" si="19"/>
        <v>500000</v>
      </c>
      <c r="V270" s="2">
        <f t="shared" si="33"/>
        <v>75287621.271358386</v>
      </c>
      <c r="W270" s="2">
        <f t="shared" si="20"/>
        <v>496135.85714285076</v>
      </c>
      <c r="X270" s="2">
        <f t="shared" si="6"/>
        <v>3864.1428571492434</v>
      </c>
      <c r="Y270" s="2">
        <f t="shared" si="40"/>
        <v>43003522.393947728</v>
      </c>
      <c r="Z270" s="2" t="str">
        <f t="shared" si="8"/>
        <v>MEEP</v>
      </c>
      <c r="AA270" s="2">
        <f>IF(Z270="HERE",Y270,AA269+Graph!$G$1*1000)</f>
        <v>95548488.965376243</v>
      </c>
      <c r="AB270" s="2">
        <f t="shared" si="21"/>
        <v>800000</v>
      </c>
      <c r="AC270" s="2">
        <f t="shared" si="41"/>
        <v>42046518.842787012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7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206</v>
      </c>
      <c r="C271" s="7"/>
      <c r="D271" s="2" t="e">
        <f t="shared" si="12"/>
        <v>#N/A</v>
      </c>
      <c r="E271" s="2" t="e">
        <f t="shared" si="22"/>
        <v>#N/A</v>
      </c>
      <c r="F271" s="2">
        <v>1771350.3019000888</v>
      </c>
      <c r="G271" s="2">
        <f t="shared" si="26"/>
        <v>496135.85714285716</v>
      </c>
      <c r="H271" s="2">
        <f t="shared" si="42"/>
        <v>117459169.1285007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1335643.4285714338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1769819.4771287441</v>
      </c>
      <c r="Q271" s="2">
        <f t="shared" si="44"/>
        <v>500000</v>
      </c>
      <c r="R271" s="2">
        <f t="shared" si="43"/>
        <v>118791143.66530609</v>
      </c>
      <c r="S271" s="2">
        <f t="shared" si="17"/>
        <v>496135.85714285076</v>
      </c>
      <c r="T271" s="2">
        <f t="shared" si="18"/>
        <v>3864.1428571429569</v>
      </c>
      <c r="U271" s="2">
        <f t="shared" si="19"/>
        <v>500000</v>
      </c>
      <c r="V271" s="2">
        <f t="shared" si="33"/>
        <v>75783757.128501236</v>
      </c>
      <c r="W271" s="2">
        <f t="shared" si="20"/>
        <v>496135.85714285076</v>
      </c>
      <c r="X271" s="2">
        <f t="shared" si="6"/>
        <v>3864.1428571492434</v>
      </c>
      <c r="Y271" s="2">
        <f t="shared" si="40"/>
        <v>43007386.536804877</v>
      </c>
      <c r="Z271" s="2" t="str">
        <f t="shared" si="8"/>
        <v>MEEP</v>
      </c>
      <c r="AA271" s="2">
        <f>IF(Z271="HERE",Y271,AA270+Graph!$G$1*1000)</f>
        <v>96348488.965376243</v>
      </c>
      <c r="AB271" s="2">
        <f t="shared" si="21"/>
        <v>800000</v>
      </c>
      <c r="AC271" s="2">
        <f t="shared" si="41"/>
        <v>42046518.842787012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7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207</v>
      </c>
      <c r="C272" s="7"/>
      <c r="D272" s="2" t="e">
        <f t="shared" si="12"/>
        <v>#N/A</v>
      </c>
      <c r="E272" s="2" t="e">
        <f t="shared" si="22"/>
        <v>#N/A</v>
      </c>
      <c r="F272" s="2">
        <v>1777671.955735445</v>
      </c>
      <c r="G272" s="2">
        <f t="shared" si="26"/>
        <v>496135.85714285716</v>
      </c>
      <c r="H272" s="2">
        <f t="shared" si="42"/>
        <v>117955304.98564355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1339507.5714285767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1776119.1273046732</v>
      </c>
      <c r="Q272" s="2">
        <f t="shared" si="44"/>
        <v>500000</v>
      </c>
      <c r="R272" s="2">
        <f t="shared" si="43"/>
        <v>119291143.66530609</v>
      </c>
      <c r="S272" s="2">
        <f t="shared" si="17"/>
        <v>496135.85714285076</v>
      </c>
      <c r="T272" s="2">
        <f t="shared" si="18"/>
        <v>3864.1428571429569</v>
      </c>
      <c r="U272" s="2">
        <f t="shared" si="19"/>
        <v>500000</v>
      </c>
      <c r="V272" s="2">
        <f t="shared" si="33"/>
        <v>76279892.985644087</v>
      </c>
      <c r="W272" s="2">
        <f t="shared" si="20"/>
        <v>496135.85714285076</v>
      </c>
      <c r="X272" s="2">
        <f t="shared" si="6"/>
        <v>3864.1428571492434</v>
      </c>
      <c r="Y272" s="2">
        <f t="shared" si="40"/>
        <v>43011250.679662026</v>
      </c>
      <c r="Z272" s="2" t="str">
        <f t="shared" si="8"/>
        <v>MEEP</v>
      </c>
      <c r="AA272" s="2">
        <f>IF(Z272="HERE",Y272,AA271+Graph!$G$1*1000)</f>
        <v>97148488.965376243</v>
      </c>
      <c r="AB272" s="2">
        <f t="shared" si="21"/>
        <v>800000</v>
      </c>
      <c r="AC272" s="2">
        <f t="shared" si="41"/>
        <v>42046518.842787012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7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208</v>
      </c>
      <c r="C273" s="7"/>
      <c r="D273" s="2" t="e">
        <f t="shared" si="12"/>
        <v>#N/A</v>
      </c>
      <c r="E273" s="2" t="e">
        <f t="shared" si="22"/>
        <v>#N/A</v>
      </c>
      <c r="F273" s="2">
        <v>1783993.6095707417</v>
      </c>
      <c r="G273" s="2">
        <f t="shared" si="26"/>
        <v>496135.85714285716</v>
      </c>
      <c r="H273" s="2">
        <f t="shared" si="42"/>
        <v>118451440.8427864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1343371.7142857197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1782418.7774806023</v>
      </c>
      <c r="Q273" s="2">
        <f t="shared" si="44"/>
        <v>500000</v>
      </c>
      <c r="R273" s="2">
        <f t="shared" si="43"/>
        <v>119791143.66530609</v>
      </c>
      <c r="S273" s="2">
        <f t="shared" si="17"/>
        <v>496135.85714285076</v>
      </c>
      <c r="T273" s="2">
        <f t="shared" si="18"/>
        <v>3864.1428571429569</v>
      </c>
      <c r="U273" s="2">
        <f t="shared" si="19"/>
        <v>500000</v>
      </c>
      <c r="V273" s="2">
        <f t="shared" si="33"/>
        <v>76776028.842786938</v>
      </c>
      <c r="W273" s="2">
        <f t="shared" si="20"/>
        <v>496135.85714285076</v>
      </c>
      <c r="X273" s="2">
        <f t="shared" si="6"/>
        <v>3864.1428571492434</v>
      </c>
      <c r="Y273" s="2">
        <f t="shared" si="40"/>
        <v>43015114.822519176</v>
      </c>
      <c r="Z273" s="2" t="str">
        <f t="shared" si="8"/>
        <v>MEEP</v>
      </c>
      <c r="AA273" s="2">
        <f>IF(Z273="HERE",Y273,AA272+Graph!$G$1*1000)</f>
        <v>97948488.965376243</v>
      </c>
      <c r="AB273" s="2">
        <f t="shared" si="21"/>
        <v>800000</v>
      </c>
      <c r="AC273" s="2">
        <f t="shared" si="41"/>
        <v>42046518.842787012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7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209</v>
      </c>
      <c r="C274" s="7"/>
      <c r="D274" s="2" t="e">
        <f t="shared" si="12"/>
        <v>#N/A</v>
      </c>
      <c r="E274" s="2" t="e">
        <f t="shared" si="22"/>
        <v>#N/A</v>
      </c>
      <c r="F274" s="2">
        <v>1790315.2634060979</v>
      </c>
      <c r="G274" s="2">
        <f t="shared" si="26"/>
        <v>496135.85714285716</v>
      </c>
      <c r="H274" s="2">
        <f t="shared" si="42"/>
        <v>118947576.69992925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1347235.8571428626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1788718.4276565313</v>
      </c>
      <c r="Q274" s="2">
        <f t="shared" si="44"/>
        <v>500000</v>
      </c>
      <c r="R274" s="2">
        <f t="shared" si="43"/>
        <v>120291143.66530609</v>
      </c>
      <c r="S274" s="2">
        <f t="shared" si="17"/>
        <v>496135.85714285076</v>
      </c>
      <c r="T274" s="2">
        <f t="shared" si="18"/>
        <v>3864.1428571429569</v>
      </c>
      <c r="U274" s="2">
        <f t="shared" si="19"/>
        <v>500000</v>
      </c>
      <c r="V274" s="2">
        <f t="shared" si="33"/>
        <v>77272164.699929789</v>
      </c>
      <c r="W274" s="2">
        <f t="shared" si="20"/>
        <v>496135.85714285076</v>
      </c>
      <c r="X274" s="2">
        <f t="shared" si="6"/>
        <v>3864.1428571492434</v>
      </c>
      <c r="Y274" s="2">
        <f t="shared" si="40"/>
        <v>43018978.965376325</v>
      </c>
      <c r="Z274" s="2" t="str">
        <f t="shared" si="8"/>
        <v>MEEP</v>
      </c>
      <c r="AA274" s="2">
        <f>IF(Z274="HERE",Y274,AA273+Graph!$G$1*1000)</f>
        <v>98748488.965376243</v>
      </c>
      <c r="AB274" s="2">
        <f t="shared" si="21"/>
        <v>800000</v>
      </c>
      <c r="AC274" s="2">
        <f t="shared" si="41"/>
        <v>42046518.842787012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7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210</v>
      </c>
      <c r="C275" s="7"/>
      <c r="D275" s="2" t="e">
        <f t="shared" si="12"/>
        <v>#N/A</v>
      </c>
      <c r="E275" s="2" t="e">
        <f t="shared" si="22"/>
        <v>#N/A</v>
      </c>
      <c r="F275" s="2">
        <v>1796636.9172413945</v>
      </c>
      <c r="G275" s="2">
        <f t="shared" si="26"/>
        <v>496135.85714285716</v>
      </c>
      <c r="H275" s="2">
        <f t="shared" si="42"/>
        <v>119443712.5570721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1351100.0000000056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1795018.0778324604</v>
      </c>
      <c r="Q275" s="2">
        <f t="shared" si="44"/>
        <v>500000</v>
      </c>
      <c r="R275" s="2">
        <f t="shared" si="43"/>
        <v>120791143.66530609</v>
      </c>
      <c r="S275" s="2">
        <f t="shared" si="17"/>
        <v>496135.85714285076</v>
      </c>
      <c r="T275" s="2">
        <f t="shared" si="18"/>
        <v>3864.1428571429569</v>
      </c>
      <c r="U275" s="2">
        <f t="shared" si="19"/>
        <v>500000</v>
      </c>
      <c r="V275" s="2">
        <f t="shared" si="33"/>
        <v>77768300.557072639</v>
      </c>
      <c r="W275" s="2">
        <f t="shared" si="20"/>
        <v>496135.85714285076</v>
      </c>
      <c r="X275" s="2">
        <f t="shared" si="6"/>
        <v>3864.1428571492434</v>
      </c>
      <c r="Y275" s="2">
        <f t="shared" si="40"/>
        <v>43022843.108233474</v>
      </c>
      <c r="Z275" s="2" t="str">
        <f t="shared" si="8"/>
        <v>MEEP</v>
      </c>
      <c r="AA275" s="2">
        <f>IF(Z275="HERE",Y275,AA274+Graph!$G$1*1000)</f>
        <v>99548488.965376243</v>
      </c>
      <c r="AB275" s="2">
        <f t="shared" si="21"/>
        <v>800000</v>
      </c>
      <c r="AC275" s="2">
        <f t="shared" si="41"/>
        <v>42046518.842787012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211</v>
      </c>
      <c r="C276" s="7"/>
      <c r="D276" s="2" t="e">
        <f t="shared" si="12"/>
        <v>#N/A</v>
      </c>
      <c r="E276" s="2" t="e">
        <f t="shared" si="22"/>
        <v>#N/A</v>
      </c>
      <c r="F276" s="2">
        <v>1802958.5710767508</v>
      </c>
      <c r="G276" s="2">
        <f t="shared" si="26"/>
        <v>496135.85714285716</v>
      </c>
      <c r="H276" s="2">
        <f t="shared" si="42"/>
        <v>119939848.41421495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1354964.1428571485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1801317.7280083895</v>
      </c>
      <c r="Q276" s="2">
        <f t="shared" si="44"/>
        <v>500000</v>
      </c>
      <c r="R276" s="2">
        <f t="shared" si="43"/>
        <v>121291143.66530609</v>
      </c>
      <c r="S276" s="2">
        <f t="shared" si="17"/>
        <v>496135.85714285076</v>
      </c>
      <c r="T276" s="2">
        <f t="shared" si="18"/>
        <v>3864.1428571429569</v>
      </c>
      <c r="U276" s="2">
        <f t="shared" si="19"/>
        <v>500000</v>
      </c>
      <c r="V276" s="2">
        <f t="shared" si="33"/>
        <v>78264436.41421549</v>
      </c>
      <c r="W276" s="2">
        <f t="shared" si="20"/>
        <v>496135.85714285076</v>
      </c>
      <c r="X276" s="2">
        <f t="shared" si="6"/>
        <v>3864.1428571492434</v>
      </c>
      <c r="Y276" s="2">
        <f t="shared" si="40"/>
        <v>43026707.251090623</v>
      </c>
      <c r="Z276" s="2" t="str">
        <f t="shared" si="8"/>
        <v>MEEP</v>
      </c>
      <c r="AA276" s="2">
        <f>IF(Z276="HERE",Y276,AA275+Graph!$G$1*1000)</f>
        <v>100348488.96537624</v>
      </c>
      <c r="AB276" s="2">
        <f t="shared" si="21"/>
        <v>800000</v>
      </c>
      <c r="AC276" s="2">
        <f t="shared" si="41"/>
        <v>42046518.842787012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212</v>
      </c>
      <c r="C277" s="7"/>
      <c r="D277" s="2" t="e">
        <f t="shared" si="12"/>
        <v>#N/A</v>
      </c>
      <c r="E277" s="2" t="e">
        <f t="shared" si="22"/>
        <v>#N/A</v>
      </c>
      <c r="F277" s="2">
        <v>1809280.2249120474</v>
      </c>
      <c r="G277" s="2">
        <f t="shared" si="26"/>
        <v>496135.85714285716</v>
      </c>
      <c r="H277" s="2">
        <f t="shared" si="42"/>
        <v>120435984.2713578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1358828.2857142915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1807617.3781843185</v>
      </c>
      <c r="Q277" s="2">
        <f t="shared" si="44"/>
        <v>500000</v>
      </c>
      <c r="R277" s="2">
        <f t="shared" si="43"/>
        <v>121791143.66530609</v>
      </c>
      <c r="S277" s="2">
        <f t="shared" si="17"/>
        <v>496135.85714285076</v>
      </c>
      <c r="T277" s="2">
        <f t="shared" si="18"/>
        <v>3864.1428571429569</v>
      </c>
      <c r="U277" s="2">
        <f t="shared" si="19"/>
        <v>500000</v>
      </c>
      <c r="V277" s="2">
        <f t="shared" si="33"/>
        <v>78760572.271358341</v>
      </c>
      <c r="W277" s="2">
        <f t="shared" si="20"/>
        <v>496135.85714285076</v>
      </c>
      <c r="X277" s="2">
        <f t="shared" si="6"/>
        <v>3864.1428571492434</v>
      </c>
      <c r="Y277" s="2">
        <f t="shared" si="40"/>
        <v>43030571.393947773</v>
      </c>
      <c r="Z277" s="2" t="str">
        <f t="shared" si="8"/>
        <v>MEEP</v>
      </c>
      <c r="AA277" s="2">
        <f>IF(Z277="HERE",Y277,AA276+Graph!$G$1*1000)</f>
        <v>101148488.96537624</v>
      </c>
      <c r="AB277" s="2">
        <f t="shared" si="21"/>
        <v>800000</v>
      </c>
      <c r="AC277" s="2">
        <f t="shared" si="41"/>
        <v>42046518.842787012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50160000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213</v>
      </c>
      <c r="C278" s="7"/>
      <c r="D278" s="2" t="e">
        <f t="shared" si="12"/>
        <v>#N/A</v>
      </c>
      <c r="E278" s="2" t="e">
        <f t="shared" si="22"/>
        <v>#N/A</v>
      </c>
      <c r="F278" s="2">
        <v>1815601.8787474036</v>
      </c>
      <c r="G278" s="2">
        <f t="shared" si="26"/>
        <v>496135.85714285716</v>
      </c>
      <c r="H278" s="2">
        <f t="shared" si="42"/>
        <v>120932120.12850066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1362692.4285714345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1813917.0283603072</v>
      </c>
      <c r="Q278" s="2">
        <f t="shared" si="44"/>
        <v>500000</v>
      </c>
      <c r="R278" s="2">
        <f t="shared" si="43"/>
        <v>122291143.66530609</v>
      </c>
      <c r="S278" s="2">
        <f t="shared" si="17"/>
        <v>496135.85714285076</v>
      </c>
      <c r="T278" s="2">
        <f t="shared" si="18"/>
        <v>3864.1428571429569</v>
      </c>
      <c r="U278" s="2">
        <f t="shared" si="19"/>
        <v>500000</v>
      </c>
      <c r="V278" s="2">
        <f t="shared" si="33"/>
        <v>79256708.128501192</v>
      </c>
      <c r="W278" s="2">
        <f t="shared" si="20"/>
        <v>496135.85714285076</v>
      </c>
      <c r="X278" s="2">
        <f t="shared" si="6"/>
        <v>3864.1428571492434</v>
      </c>
      <c r="Y278" s="2">
        <f t="shared" si="40"/>
        <v>43034435.536804922</v>
      </c>
      <c r="Z278" s="2" t="str">
        <f t="shared" si="8"/>
        <v>MEEP</v>
      </c>
      <c r="AA278" s="2">
        <f>IF(Z278="HERE",Y278,AA277+Graph!$G$1*1000)</f>
        <v>101948488.96537624</v>
      </c>
      <c r="AB278" s="2">
        <f t="shared" si="21"/>
        <v>800000</v>
      </c>
      <c r="AC278" s="2">
        <f t="shared" si="41"/>
        <v>42046518.842787012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50160000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214</v>
      </c>
      <c r="C279" s="7"/>
      <c r="D279" s="2" t="e">
        <f t="shared" si="12"/>
        <v>#N/A</v>
      </c>
      <c r="E279" s="2" t="e">
        <f t="shared" si="22"/>
        <v>#N/A</v>
      </c>
      <c r="F279" s="2">
        <v>1821923.5325827003</v>
      </c>
      <c r="G279" s="2">
        <f t="shared" si="26"/>
        <v>496135.85714285716</v>
      </c>
      <c r="H279" s="2">
        <f t="shared" si="42"/>
        <v>121428255.98564351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1366556.5714285774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1820216.6785362363</v>
      </c>
      <c r="Q279" s="2">
        <f t="shared" si="44"/>
        <v>500000</v>
      </c>
      <c r="R279" s="2">
        <f t="shared" si="43"/>
        <v>122791143.66530609</v>
      </c>
      <c r="S279" s="2">
        <f t="shared" si="17"/>
        <v>496135.85714285076</v>
      </c>
      <c r="T279" s="2">
        <f t="shared" si="18"/>
        <v>3864.1428571429569</v>
      </c>
      <c r="U279" s="2">
        <f t="shared" si="19"/>
        <v>500000</v>
      </c>
      <c r="V279" s="2">
        <f t="shared" si="33"/>
        <v>79752843.985644042</v>
      </c>
      <c r="W279" s="2">
        <f t="shared" si="20"/>
        <v>496135.85714285076</v>
      </c>
      <c r="X279" s="2">
        <f t="shared" si="6"/>
        <v>3864.1428571492434</v>
      </c>
      <c r="Y279" s="2">
        <f t="shared" si="40"/>
        <v>43038299.679662071</v>
      </c>
      <c r="Z279" s="2" t="str">
        <f t="shared" si="8"/>
        <v>MEEP</v>
      </c>
      <c r="AA279" s="2">
        <f>IF(Z279="HERE",Y279,AA278+Graph!$G$1*1000)</f>
        <v>102748488.96537624</v>
      </c>
      <c r="AB279" s="2">
        <f t="shared" si="21"/>
        <v>800000</v>
      </c>
      <c r="AC279" s="2">
        <f t="shared" si="41"/>
        <v>42046518.842787012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50160000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215</v>
      </c>
      <c r="C280" s="7"/>
      <c r="D280" s="2" t="e">
        <f t="shared" si="12"/>
        <v>#N/A</v>
      </c>
      <c r="E280" s="2" t="e">
        <f t="shared" si="22"/>
        <v>#N/A</v>
      </c>
      <c r="F280" s="2">
        <v>1828245.1864180565</v>
      </c>
      <c r="G280" s="2">
        <f t="shared" si="26"/>
        <v>496135.85714285716</v>
      </c>
      <c r="H280" s="2">
        <f t="shared" si="42"/>
        <v>121924391.84278636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1370420.7142857204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1826516.3287121654</v>
      </c>
      <c r="Q280" s="2">
        <f t="shared" si="44"/>
        <v>500000</v>
      </c>
      <c r="R280" s="2">
        <f t="shared" si="43"/>
        <v>123291143.66530609</v>
      </c>
      <c r="S280" s="2">
        <f t="shared" si="17"/>
        <v>496135.85714285076</v>
      </c>
      <c r="T280" s="2">
        <f t="shared" si="18"/>
        <v>3864.1428571429569</v>
      </c>
      <c r="U280" s="2">
        <f t="shared" si="19"/>
        <v>500000</v>
      </c>
      <c r="V280" s="2">
        <f t="shared" si="33"/>
        <v>80248979.842786893</v>
      </c>
      <c r="W280" s="2">
        <f t="shared" si="20"/>
        <v>496135.85714285076</v>
      </c>
      <c r="X280" s="2">
        <f t="shared" si="6"/>
        <v>3864.1428571492434</v>
      </c>
      <c r="Y280" s="2">
        <f t="shared" si="40"/>
        <v>43042163.82251922</v>
      </c>
      <c r="Z280" s="2" t="str">
        <f t="shared" si="8"/>
        <v>MEEP</v>
      </c>
      <c r="AA280" s="2">
        <f>IF(Z280="HERE",Y280,AA279+Graph!$G$1*1000)</f>
        <v>103548488.96537624</v>
      </c>
      <c r="AB280" s="2">
        <f t="shared" si="21"/>
        <v>800000</v>
      </c>
      <c r="AC280" s="2">
        <f t="shared" si="41"/>
        <v>42046518.842787012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50160000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216</v>
      </c>
      <c r="C281" s="7"/>
      <c r="D281" s="2" t="e">
        <f t="shared" si="12"/>
        <v>#N/A</v>
      </c>
      <c r="E281" s="2" t="e">
        <f t="shared" si="22"/>
        <v>#N/A</v>
      </c>
      <c r="F281" s="2">
        <v>1834566.8402534127</v>
      </c>
      <c r="G281" s="2">
        <f t="shared" si="26"/>
        <v>496135.85714285716</v>
      </c>
      <c r="H281" s="2">
        <f t="shared" si="42"/>
        <v>122420527.69992921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1374284.8571428633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1832815.9788880944</v>
      </c>
      <c r="Q281" s="2">
        <f t="shared" si="44"/>
        <v>500000</v>
      </c>
      <c r="R281" s="2">
        <f t="shared" si="43"/>
        <v>123791143.66530609</v>
      </c>
      <c r="S281" s="2">
        <f t="shared" si="17"/>
        <v>496135.85714285076</v>
      </c>
      <c r="T281" s="2">
        <f t="shared" si="18"/>
        <v>3864.1428571429569</v>
      </c>
      <c r="U281" s="2">
        <f t="shared" si="19"/>
        <v>500000</v>
      </c>
      <c r="V281" s="2">
        <f t="shared" si="33"/>
        <v>80745115.699929744</v>
      </c>
      <c r="W281" s="2">
        <f t="shared" si="20"/>
        <v>496135.85714285076</v>
      </c>
      <c r="X281" s="2">
        <f t="shared" si="6"/>
        <v>3864.1428571492434</v>
      </c>
      <c r="Y281" s="2">
        <f t="shared" si="40"/>
        <v>43046027.96537637</v>
      </c>
      <c r="Z281" s="2" t="str">
        <f t="shared" si="8"/>
        <v>MEEP</v>
      </c>
      <c r="AA281" s="2">
        <f>IF(Z281="HERE",Y281,AA280+Graph!$G$1*1000)</f>
        <v>104348488.96537624</v>
      </c>
      <c r="AB281" s="2">
        <f t="shared" si="21"/>
        <v>800000</v>
      </c>
      <c r="AC281" s="2">
        <f t="shared" si="41"/>
        <v>42046518.842787012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50160000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217</v>
      </c>
      <c r="C282" s="7"/>
      <c r="D282" s="2" t="e">
        <f t="shared" si="12"/>
        <v>#N/A</v>
      </c>
      <c r="E282" s="2" t="e">
        <f t="shared" si="22"/>
        <v>#N/A</v>
      </c>
      <c r="F282" s="2">
        <v>1840888.4940887094</v>
      </c>
      <c r="G282" s="2">
        <f t="shared" si="26"/>
        <v>496135.85714285716</v>
      </c>
      <c r="H282" s="2">
        <f t="shared" si="42"/>
        <v>122916663.55707206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1378149.0000000063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1839115.6290640235</v>
      </c>
      <c r="Q282" s="2">
        <f t="shared" si="44"/>
        <v>500000</v>
      </c>
      <c r="R282" s="2">
        <f t="shared" si="43"/>
        <v>124291143.66530609</v>
      </c>
      <c r="S282" s="2">
        <f t="shared" si="17"/>
        <v>496135.85714285076</v>
      </c>
      <c r="T282" s="2">
        <f t="shared" si="18"/>
        <v>3864.1428571429569</v>
      </c>
      <c r="U282" s="2">
        <f t="shared" si="19"/>
        <v>500000</v>
      </c>
      <c r="V282" s="2">
        <f t="shared" si="33"/>
        <v>81241251.557072595</v>
      </c>
      <c r="W282" s="2">
        <f t="shared" si="20"/>
        <v>496135.85714285076</v>
      </c>
      <c r="X282" s="2">
        <f t="shared" si="6"/>
        <v>3864.1428571492434</v>
      </c>
      <c r="Y282" s="2">
        <f t="shared" si="40"/>
        <v>43049892.108233519</v>
      </c>
      <c r="Z282" s="2" t="str">
        <f t="shared" si="8"/>
        <v>MEEP</v>
      </c>
      <c r="AA282" s="2">
        <f>IF(Z282="HERE",Y282,AA281+Graph!$G$1*1000)</f>
        <v>105148488.96537624</v>
      </c>
      <c r="AB282" s="2">
        <f t="shared" si="21"/>
        <v>800000</v>
      </c>
      <c r="AC282" s="2">
        <f t="shared" si="41"/>
        <v>42046518.842787012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50160000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218</v>
      </c>
      <c r="C283" s="7"/>
      <c r="D283" s="2" t="e">
        <f t="shared" si="12"/>
        <v>#N/A</v>
      </c>
      <c r="E283" s="2" t="e">
        <f t="shared" si="22"/>
        <v>#N/A</v>
      </c>
      <c r="F283" s="2">
        <v>1847210.1479240656</v>
      </c>
      <c r="G283" s="2">
        <f t="shared" si="26"/>
        <v>496135.85714285716</v>
      </c>
      <c r="H283" s="2">
        <f t="shared" si="42"/>
        <v>123412799.41421491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1382013.1428571492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1845415.2792399526</v>
      </c>
      <c r="Q283" s="2">
        <f t="shared" si="44"/>
        <v>500000</v>
      </c>
      <c r="R283" s="2">
        <f t="shared" si="43"/>
        <v>124791143.66530609</v>
      </c>
      <c r="S283" s="2">
        <f t="shared" si="17"/>
        <v>496135.85714285076</v>
      </c>
      <c r="T283" s="2">
        <f t="shared" si="18"/>
        <v>3864.1428571429569</v>
      </c>
      <c r="U283" s="2">
        <f t="shared" si="19"/>
        <v>500000</v>
      </c>
      <c r="V283" s="2">
        <f t="shared" si="33"/>
        <v>81737387.414215446</v>
      </c>
      <c r="W283" s="2">
        <f t="shared" si="20"/>
        <v>496135.85714285076</v>
      </c>
      <c r="X283" s="2">
        <f t="shared" si="6"/>
        <v>3864.1428571492434</v>
      </c>
      <c r="Y283" s="2">
        <f t="shared" si="40"/>
        <v>43053756.251090668</v>
      </c>
      <c r="Z283" s="2" t="str">
        <f t="shared" si="8"/>
        <v>MEEP</v>
      </c>
      <c r="AA283" s="2">
        <f>IF(Z283="HERE",Y283,AA282+Graph!$G$1*1000)</f>
        <v>105948488.96537624</v>
      </c>
      <c r="AB283" s="2">
        <f t="shared" si="21"/>
        <v>800000</v>
      </c>
      <c r="AC283" s="2">
        <f t="shared" si="41"/>
        <v>42046518.842787012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50160000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219</v>
      </c>
      <c r="C284" s="7"/>
      <c r="D284" s="2" t="e">
        <f t="shared" si="12"/>
        <v>#N/A</v>
      </c>
      <c r="E284" s="2" t="e">
        <f t="shared" si="22"/>
        <v>#N/A</v>
      </c>
      <c r="F284" s="2">
        <v>1853531.8017593622</v>
      </c>
      <c r="G284" s="2">
        <f t="shared" si="26"/>
        <v>496135.85714285716</v>
      </c>
      <c r="H284" s="2">
        <f t="shared" si="42"/>
        <v>123908935.27135776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1385877.2857142922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1851714.9294158816</v>
      </c>
      <c r="Q284" s="2">
        <f t="shared" si="44"/>
        <v>500000</v>
      </c>
      <c r="R284" s="2">
        <f t="shared" si="43"/>
        <v>125291143.66530609</v>
      </c>
      <c r="S284" s="2">
        <f t="shared" si="17"/>
        <v>496135.85714285076</v>
      </c>
      <c r="T284" s="2">
        <f t="shared" si="18"/>
        <v>3864.1428571429569</v>
      </c>
      <c r="U284" s="2">
        <f t="shared" si="19"/>
        <v>500000</v>
      </c>
      <c r="V284" s="2">
        <f t="shared" si="33"/>
        <v>82233523.271358296</v>
      </c>
      <c r="W284" s="2">
        <f t="shared" si="20"/>
        <v>496135.85714285076</v>
      </c>
      <c r="X284" s="2">
        <f t="shared" si="6"/>
        <v>3864.1428571492434</v>
      </c>
      <c r="Y284" s="2">
        <f t="shared" si="40"/>
        <v>43057620.393947817</v>
      </c>
      <c r="Z284" s="2" t="str">
        <f t="shared" si="8"/>
        <v>MEEP</v>
      </c>
      <c r="AA284" s="2">
        <f>IF(Z284="HERE",Y284,AA283+Graph!$G$1*1000)</f>
        <v>106748488.96537624</v>
      </c>
      <c r="AB284" s="2">
        <f t="shared" si="21"/>
        <v>800000</v>
      </c>
      <c r="AC284" s="2">
        <f t="shared" si="41"/>
        <v>42046518.842787012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50160000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220</v>
      </c>
      <c r="C285" s="7"/>
      <c r="D285" s="2" t="e">
        <f t="shared" si="12"/>
        <v>#N/A</v>
      </c>
      <c r="E285" s="2" t="e">
        <f t="shared" si="22"/>
        <v>#N/A</v>
      </c>
      <c r="F285" s="2">
        <v>1859853.4555947185</v>
      </c>
      <c r="G285" s="2">
        <f t="shared" si="26"/>
        <v>496135.85714285716</v>
      </c>
      <c r="H285" s="2">
        <f t="shared" si="42"/>
        <v>124405071.12850061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1389741.4285714352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1858014.5795918107</v>
      </c>
      <c r="Q285" s="2">
        <f t="shared" si="44"/>
        <v>500000</v>
      </c>
      <c r="R285" s="2">
        <f t="shared" si="43"/>
        <v>125791143.66530609</v>
      </c>
      <c r="S285" s="2">
        <f t="shared" si="17"/>
        <v>496135.85714285076</v>
      </c>
      <c r="T285" s="2">
        <f t="shared" si="18"/>
        <v>3864.1428571429569</v>
      </c>
      <c r="U285" s="2">
        <f t="shared" si="19"/>
        <v>500000</v>
      </c>
      <c r="V285" s="2">
        <f t="shared" si="33"/>
        <v>82729659.128501147</v>
      </c>
      <c r="W285" s="2">
        <f t="shared" si="20"/>
        <v>496135.85714285076</v>
      </c>
      <c r="X285" s="2">
        <f t="shared" si="6"/>
        <v>3864.1428571492434</v>
      </c>
      <c r="Y285" s="2">
        <f t="shared" si="40"/>
        <v>43061484.536804967</v>
      </c>
      <c r="Z285" s="2" t="str">
        <f t="shared" si="8"/>
        <v>MEEP</v>
      </c>
      <c r="AA285" s="2">
        <f>IF(Z285="HERE",Y285,AA284+Graph!$G$1*1000)</f>
        <v>107548488.96537624</v>
      </c>
      <c r="AB285" s="2">
        <f t="shared" si="21"/>
        <v>800000</v>
      </c>
      <c r="AC285" s="2">
        <f t="shared" si="41"/>
        <v>42046518.842787012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50160000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221</v>
      </c>
      <c r="C286" s="7"/>
      <c r="D286" s="2" t="e">
        <f t="shared" si="12"/>
        <v>#N/A</v>
      </c>
      <c r="E286" s="2" t="e">
        <f t="shared" si="22"/>
        <v>#N/A</v>
      </c>
      <c r="F286" s="2">
        <v>1866175.1094300151</v>
      </c>
      <c r="G286" s="2">
        <f t="shared" si="26"/>
        <v>496135.85714285716</v>
      </c>
      <c r="H286" s="2">
        <f t="shared" si="42"/>
        <v>124901206.98564346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1393605.5714285781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1864314.2297677398</v>
      </c>
      <c r="Q286" s="2">
        <f t="shared" si="44"/>
        <v>500000</v>
      </c>
      <c r="R286" s="2">
        <f t="shared" si="43"/>
        <v>126291143.66530609</v>
      </c>
      <c r="S286" s="2">
        <f t="shared" si="17"/>
        <v>496135.85714285076</v>
      </c>
      <c r="T286" s="2">
        <f t="shared" si="18"/>
        <v>3864.1428571429569</v>
      </c>
      <c r="U286" s="2">
        <f t="shared" si="19"/>
        <v>500000</v>
      </c>
      <c r="V286" s="2">
        <f t="shared" si="33"/>
        <v>83225794.985643998</v>
      </c>
      <c r="W286" s="2">
        <f t="shared" si="20"/>
        <v>496135.85714285076</v>
      </c>
      <c r="X286" s="2">
        <f t="shared" ref="X286:X385" si="47">SUM(U286-W286)</f>
        <v>3864.1428571492434</v>
      </c>
      <c r="Y286" s="2">
        <f t="shared" si="40"/>
        <v>43065348.679662116</v>
      </c>
      <c r="Z286" s="2" t="str">
        <f t="shared" ref="Z286:Z385" si="48">IF(V286&lt;Y286,"HERE","MEEP")</f>
        <v>MEEP</v>
      </c>
      <c r="AA286" s="2">
        <f>IF(Z286="HERE",Y286,AA285+Graph!$G$1*1000)</f>
        <v>108348488.96537624</v>
      </c>
      <c r="AB286" s="2">
        <f t="shared" si="21"/>
        <v>800000</v>
      </c>
      <c r="AC286" s="2">
        <f t="shared" si="41"/>
        <v>42046518.842787012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50160000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222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1872496.7632653713</v>
      </c>
      <c r="G287" s="2">
        <f t="shared" si="26"/>
        <v>496135.85714285716</v>
      </c>
      <c r="H287" s="2">
        <f t="shared" si="42"/>
        <v>125397342.84278631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1397469.7142857211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1870613.8799436688</v>
      </c>
      <c r="Q287" s="2">
        <f t="shared" si="44"/>
        <v>500000</v>
      </c>
      <c r="R287" s="2">
        <f t="shared" si="43"/>
        <v>126791143.66530609</v>
      </c>
      <c r="S287" s="2">
        <f t="shared" ref="S287:S385" si="54">SUM(H287-H286)</f>
        <v>496135.85714285076</v>
      </c>
      <c r="T287" s="2">
        <f t="shared" ref="T287:T385" si="55">SUM(L287-L286)</f>
        <v>3864.1428571429569</v>
      </c>
      <c r="U287" s="2">
        <f t="shared" ref="U287:U385" si="56">SUM(R287-R286)</f>
        <v>500000</v>
      </c>
      <c r="V287" s="2">
        <f t="shared" si="33"/>
        <v>83721930.842786849</v>
      </c>
      <c r="W287" s="2">
        <f t="shared" ref="W287:W385" si="57">SUM(V287-V286)</f>
        <v>496135.85714285076</v>
      </c>
      <c r="X287" s="2">
        <f t="shared" si="47"/>
        <v>3864.1428571492434</v>
      </c>
      <c r="Y287" s="2">
        <f t="shared" ref="Y287:Y350" si="58">IF(COUNT($C288)=0,IF(COUNT($C287)=1,C287,SUM(Y286+X287)),C287)</f>
        <v>43069212.822519265</v>
      </c>
      <c r="Z287" s="2" t="str">
        <f t="shared" si="48"/>
        <v>MEEP</v>
      </c>
      <c r="AA287" s="2">
        <f>IF(Z287="HERE",Y287,AA286+Graph!$G$1*1000)</f>
        <v>109148488.96537624</v>
      </c>
      <c r="AB287" s="2">
        <f t="shared" ref="AB287:AB385" si="59">SUM(AA287-AA286)</f>
        <v>800000</v>
      </c>
      <c r="AC287" s="2">
        <f t="shared" ref="AC287:AC350" si="60">IF(Z288="HERE",V287,AC286)</f>
        <v>42046518.842787012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50160000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223</v>
      </c>
      <c r="C288" s="7"/>
      <c r="D288" s="2" t="e">
        <f t="shared" si="51"/>
        <v>#N/A</v>
      </c>
      <c r="E288" s="2" t="e">
        <f t="shared" si="22"/>
        <v>#N/A</v>
      </c>
      <c r="F288" s="2">
        <v>1878818.417100668</v>
      </c>
      <c r="G288" s="2">
        <f t="shared" si="26"/>
        <v>496135.85714285716</v>
      </c>
      <c r="H288" s="2">
        <f t="shared" ref="H288:H351" si="61">IF(COUNT($C289)=0,IF(COUNT($C288)=1,C288,SUM(H287+G288)),C288)</f>
        <v>125893478.69992916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1401333.857142864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1876913.5301195979</v>
      </c>
      <c r="Q288" s="2">
        <f t="shared" si="44"/>
        <v>500000</v>
      </c>
      <c r="R288" s="2">
        <f t="shared" ref="R288:R351" si="62">IF(COUNT($C289)=0,IF(COUNT($C288)=1,M288,SUM(R287+Q288)),M288)</f>
        <v>127291143.66530609</v>
      </c>
      <c r="S288" s="2">
        <f t="shared" si="54"/>
        <v>496135.85714285076</v>
      </c>
      <c r="T288" s="2">
        <f t="shared" si="55"/>
        <v>3864.1428571429569</v>
      </c>
      <c r="U288" s="2">
        <f t="shared" si="56"/>
        <v>500000</v>
      </c>
      <c r="V288" s="2">
        <f t="shared" si="33"/>
        <v>84218066.699929699</v>
      </c>
      <c r="W288" s="2">
        <f t="shared" si="57"/>
        <v>496135.85714285076</v>
      </c>
      <c r="X288" s="2">
        <f t="shared" si="47"/>
        <v>3864.1428571492434</v>
      </c>
      <c r="Y288" s="2">
        <f t="shared" si="58"/>
        <v>43073076.965376414</v>
      </c>
      <c r="Z288" s="2" t="str">
        <f t="shared" si="48"/>
        <v>MEEP</v>
      </c>
      <c r="AA288" s="2">
        <f>IF(Z288="HERE",Y288,AA287+Graph!$G$1*1000)</f>
        <v>109948488.96537624</v>
      </c>
      <c r="AB288" s="2">
        <f t="shared" si="59"/>
        <v>800000</v>
      </c>
      <c r="AC288" s="2">
        <f t="shared" si="60"/>
        <v>42046518.842787012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50160000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224</v>
      </c>
      <c r="C289" s="7"/>
      <c r="D289" s="2" t="e">
        <f t="shared" si="51"/>
        <v>#N/A</v>
      </c>
      <c r="E289" s="2" t="e">
        <f t="shared" si="22"/>
        <v>#N/A</v>
      </c>
      <c r="F289" s="2">
        <v>1885140.0709360242</v>
      </c>
      <c r="G289" s="2">
        <f t="shared" si="26"/>
        <v>496135.85714285716</v>
      </c>
      <c r="H289" s="2">
        <f t="shared" si="61"/>
        <v>126389614.55707201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1405198.000000007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1883213.180295527</v>
      </c>
      <c r="Q289" s="2">
        <f t="shared" si="44"/>
        <v>500000</v>
      </c>
      <c r="R289" s="2">
        <f t="shared" si="62"/>
        <v>127791143.66530609</v>
      </c>
      <c r="S289" s="2">
        <f t="shared" si="54"/>
        <v>496135.85714285076</v>
      </c>
      <c r="T289" s="2">
        <f t="shared" si="55"/>
        <v>3864.1428571429569</v>
      </c>
      <c r="U289" s="2">
        <f t="shared" si="56"/>
        <v>500000</v>
      </c>
      <c r="V289" s="2">
        <f t="shared" si="33"/>
        <v>84714202.55707255</v>
      </c>
      <c r="W289" s="2">
        <f t="shared" si="57"/>
        <v>496135.85714285076</v>
      </c>
      <c r="X289" s="2">
        <f t="shared" si="47"/>
        <v>3864.1428571492434</v>
      </c>
      <c r="Y289" s="2">
        <f t="shared" si="58"/>
        <v>43076941.108233564</v>
      </c>
      <c r="Z289" s="2" t="str">
        <f t="shared" si="48"/>
        <v>MEEP</v>
      </c>
      <c r="AA289" s="2">
        <f>IF(Z289="HERE",Y289,AA288+Graph!$G$1*1000)</f>
        <v>110748488.96537624</v>
      </c>
      <c r="AB289" s="2">
        <f t="shared" si="59"/>
        <v>800000</v>
      </c>
      <c r="AC289" s="2">
        <f t="shared" si="60"/>
        <v>42046518.842787012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50160000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225</v>
      </c>
      <c r="C290" s="7"/>
      <c r="D290" s="2" t="e">
        <f t="shared" si="51"/>
        <v>#N/A</v>
      </c>
      <c r="E290" s="2" t="e">
        <f t="shared" si="22"/>
        <v>#N/A</v>
      </c>
      <c r="F290" s="2">
        <v>1891461.7247713208</v>
      </c>
      <c r="G290" s="2">
        <f t="shared" si="26"/>
        <v>496135.85714285716</v>
      </c>
      <c r="H290" s="2">
        <f t="shared" si="61"/>
        <v>126885750.41421486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1409062.1428571499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1889512.8304714561</v>
      </c>
      <c r="Q290" s="2">
        <f t="shared" si="44"/>
        <v>500000</v>
      </c>
      <c r="R290" s="2">
        <f t="shared" si="62"/>
        <v>128291143.66530609</v>
      </c>
      <c r="S290" s="2">
        <f t="shared" si="54"/>
        <v>496135.85714285076</v>
      </c>
      <c r="T290" s="2">
        <f t="shared" si="55"/>
        <v>3864.1428571429569</v>
      </c>
      <c r="U290" s="2">
        <f t="shared" si="56"/>
        <v>500000</v>
      </c>
      <c r="V290" s="2">
        <f t="shared" si="33"/>
        <v>85210338.414215401</v>
      </c>
      <c r="W290" s="2">
        <f t="shared" si="57"/>
        <v>496135.85714285076</v>
      </c>
      <c r="X290" s="2">
        <f t="shared" si="47"/>
        <v>3864.1428571492434</v>
      </c>
      <c r="Y290" s="2">
        <f t="shared" si="58"/>
        <v>43080805.251090713</v>
      </c>
      <c r="Z290" s="2" t="str">
        <f t="shared" si="48"/>
        <v>MEEP</v>
      </c>
      <c r="AA290" s="2">
        <f>IF(Z290="HERE",Y290,AA289+Graph!$G$1*1000)</f>
        <v>111548488.96537624</v>
      </c>
      <c r="AB290" s="2">
        <f t="shared" si="59"/>
        <v>800000</v>
      </c>
      <c r="AC290" s="2">
        <f t="shared" si="60"/>
        <v>42046518.842787012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50160000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226</v>
      </c>
      <c r="C291" s="7"/>
      <c r="D291" s="2" t="e">
        <f t="shared" si="51"/>
        <v>#N/A</v>
      </c>
      <c r="E291" s="2" t="e">
        <f t="shared" si="22"/>
        <v>#N/A</v>
      </c>
      <c r="F291" s="2">
        <v>1897783.3786066771</v>
      </c>
      <c r="G291" s="2">
        <f t="shared" si="26"/>
        <v>496135.85714285716</v>
      </c>
      <c r="H291" s="2">
        <f t="shared" si="61"/>
        <v>127381886.27135772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1412926.2857142929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1895812.4806473851</v>
      </c>
      <c r="Q291" s="2">
        <f t="shared" si="44"/>
        <v>500000</v>
      </c>
      <c r="R291" s="2">
        <f t="shared" si="62"/>
        <v>128791143.66530609</v>
      </c>
      <c r="S291" s="2">
        <f t="shared" si="54"/>
        <v>496135.85714285076</v>
      </c>
      <c r="T291" s="2">
        <f t="shared" si="55"/>
        <v>3864.1428571429569</v>
      </c>
      <c r="U291" s="2">
        <f t="shared" si="56"/>
        <v>500000</v>
      </c>
      <c r="V291" s="2">
        <f t="shared" si="33"/>
        <v>85706474.271358252</v>
      </c>
      <c r="W291" s="2">
        <f t="shared" si="57"/>
        <v>496135.85714285076</v>
      </c>
      <c r="X291" s="2">
        <f t="shared" si="47"/>
        <v>3864.1428571492434</v>
      </c>
      <c r="Y291" s="2">
        <f t="shared" si="58"/>
        <v>43084669.393947862</v>
      </c>
      <c r="Z291" s="2" t="str">
        <f t="shared" si="48"/>
        <v>MEEP</v>
      </c>
      <c r="AA291" s="2">
        <f>IF(Z291="HERE",Y291,AA290+Graph!$G$1*1000)</f>
        <v>112348488.96537624</v>
      </c>
      <c r="AB291" s="2">
        <f t="shared" si="59"/>
        <v>800000</v>
      </c>
      <c r="AC291" s="2">
        <f t="shared" si="60"/>
        <v>42046518.842787012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50160000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227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1904105.0324419737</v>
      </c>
      <c r="G292" s="2">
        <f t="shared" si="26"/>
        <v>496135.85714285716</v>
      </c>
      <c r="H292" s="2">
        <f t="shared" si="61"/>
        <v>127878022.12850057</v>
      </c>
      <c r="I292" s="7"/>
      <c r="J292" s="2" t="e">
        <f t="shared" si="52"/>
        <v>#N/A</v>
      </c>
      <c r="K292" s="2" t="e">
        <f t="shared" ref="K292:K385" si="64">IF(COUNT($C292)=1,AVERAGE(J286:J292),#N/A)</f>
        <v>#N/A</v>
      </c>
      <c r="L292" s="2">
        <f t="array" ref="L292">IF(COUNT($C293)=0,IF(COUNT($C292)=1,I292,SUM(L291+LOOKUP(2,1/(ISNUMBER($K$1:$K$194)),$K$1:$K$194))),I292)</f>
        <v>1416790.4285714359</v>
      </c>
      <c r="M292" s="8" t="e">
        <f t="shared" si="28"/>
        <v>#N/A</v>
      </c>
      <c r="N292" s="2" t="e">
        <f t="shared" si="53"/>
        <v>#N/A</v>
      </c>
      <c r="O292" s="2" t="e">
        <f t="shared" ref="O292:O385" si="65">IF(COUNT($C292)=1,AVERAGE(N286:N292),#N/A)</f>
        <v>#N/A</v>
      </c>
      <c r="P292" s="2">
        <v>1902112.1308233142</v>
      </c>
      <c r="Q292" s="2">
        <f t="shared" si="44"/>
        <v>500000</v>
      </c>
      <c r="R292" s="2">
        <f t="shared" si="62"/>
        <v>129291143.66530609</v>
      </c>
      <c r="S292" s="2">
        <f t="shared" si="54"/>
        <v>496135.85714285076</v>
      </c>
      <c r="T292" s="2">
        <f t="shared" si="55"/>
        <v>3864.1428571429569</v>
      </c>
      <c r="U292" s="2">
        <f t="shared" si="56"/>
        <v>500000</v>
      </c>
      <c r="V292" s="2">
        <f t="shared" si="33"/>
        <v>86202610.128501102</v>
      </c>
      <c r="W292" s="2">
        <f t="shared" si="57"/>
        <v>496135.85714285076</v>
      </c>
      <c r="X292" s="2">
        <f t="shared" si="47"/>
        <v>3864.1428571492434</v>
      </c>
      <c r="Y292" s="2">
        <f t="shared" si="58"/>
        <v>43088533.536805011</v>
      </c>
      <c r="Z292" s="2" t="str">
        <f t="shared" si="48"/>
        <v>MEEP</v>
      </c>
      <c r="AA292" s="2">
        <f>IF(Z292="HERE",Y292,AA291+Graph!$G$1*1000)</f>
        <v>113148488.96537624</v>
      </c>
      <c r="AB292" s="2">
        <f t="shared" si="59"/>
        <v>800000</v>
      </c>
      <c r="AC292" s="2">
        <f t="shared" si="60"/>
        <v>42046518.842787012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50160000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228</v>
      </c>
      <c r="C293" s="7"/>
      <c r="D293" s="2" t="e">
        <f t="shared" si="51"/>
        <v>#N/A</v>
      </c>
      <c r="E293" s="2" t="e">
        <f t="shared" si="63"/>
        <v>#N/A</v>
      </c>
      <c r="F293" s="2">
        <v>1910426.6862773299</v>
      </c>
      <c r="G293" s="2">
        <f t="shared" si="26"/>
        <v>496135.85714285716</v>
      </c>
      <c r="H293" s="2">
        <f t="shared" si="61"/>
        <v>128374157.98564342</v>
      </c>
      <c r="I293" s="7"/>
      <c r="J293" s="2" t="e">
        <f t="shared" si="52"/>
        <v>#N/A</v>
      </c>
      <c r="K293" s="2" t="e">
        <f t="shared" si="64"/>
        <v>#N/A</v>
      </c>
      <c r="L293" s="2">
        <f t="array" ref="L293">IF(COUNT($C294)=0,IF(COUNT($C293)=1,I293,SUM(L292+LOOKUP(2,1/(ISNUMBER($K$1:$K$194)),$K$1:$K$194))),I293)</f>
        <v>1420654.5714285788</v>
      </c>
      <c r="M293" s="8" t="e">
        <f t="shared" si="28"/>
        <v>#N/A</v>
      </c>
      <c r="N293" s="2" t="e">
        <f t="shared" si="53"/>
        <v>#N/A</v>
      </c>
      <c r="O293" s="2" t="e">
        <f t="shared" si="65"/>
        <v>#N/A</v>
      </c>
      <c r="P293" s="2">
        <v>1908411.7809992433</v>
      </c>
      <c r="Q293" s="2">
        <f t="shared" si="44"/>
        <v>500000</v>
      </c>
      <c r="R293" s="2">
        <f t="shared" si="62"/>
        <v>129791143.66530609</v>
      </c>
      <c r="S293" s="2">
        <f t="shared" si="54"/>
        <v>496135.85714285076</v>
      </c>
      <c r="T293" s="2">
        <f t="shared" si="55"/>
        <v>3864.1428571429569</v>
      </c>
      <c r="U293" s="2">
        <f t="shared" si="56"/>
        <v>500000</v>
      </c>
      <c r="V293" s="2">
        <f t="shared" si="33"/>
        <v>86698745.985643953</v>
      </c>
      <c r="W293" s="2">
        <f t="shared" si="57"/>
        <v>496135.85714285076</v>
      </c>
      <c r="X293" s="2">
        <f t="shared" si="47"/>
        <v>3864.1428571492434</v>
      </c>
      <c r="Y293" s="2">
        <f t="shared" si="58"/>
        <v>43092397.679662161</v>
      </c>
      <c r="Z293" s="2" t="str">
        <f t="shared" si="48"/>
        <v>MEEP</v>
      </c>
      <c r="AA293" s="2">
        <f>IF(Z293="HERE",Y293,AA292+Graph!$G$1*1000)</f>
        <v>113948488.96537624</v>
      </c>
      <c r="AB293" s="2">
        <f t="shared" si="59"/>
        <v>800000</v>
      </c>
      <c r="AC293" s="2">
        <f t="shared" si="60"/>
        <v>42046518.842787012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50160000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229</v>
      </c>
      <c r="C294" s="7"/>
      <c r="D294" s="2" t="e">
        <f t="shared" si="51"/>
        <v>#N/A</v>
      </c>
      <c r="E294" s="2" t="e">
        <f t="shared" si="63"/>
        <v>#N/A</v>
      </c>
      <c r="F294" s="2">
        <v>1916748.3401126266</v>
      </c>
      <c r="G294" s="2">
        <f t="shared" si="26"/>
        <v>496135.85714285716</v>
      </c>
      <c r="H294" s="2">
        <f t="shared" si="61"/>
        <v>128870293.84278627</v>
      </c>
      <c r="I294" s="7"/>
      <c r="J294" s="2" t="e">
        <f t="shared" si="52"/>
        <v>#N/A</v>
      </c>
      <c r="K294" s="2" t="e">
        <f t="shared" si="64"/>
        <v>#N/A</v>
      </c>
      <c r="L294" s="2">
        <f t="array" ref="L294">IF(COUNT($C295)=0,IF(COUNT($C294)=1,I294,SUM(L293+LOOKUP(2,1/(ISNUMBER($K$1:$K$194)),$K$1:$K$194))),I294)</f>
        <v>1424518.7142857218</v>
      </c>
      <c r="M294" s="8" t="e">
        <f t="shared" si="28"/>
        <v>#N/A</v>
      </c>
      <c r="N294" s="2" t="e">
        <f t="shared" si="53"/>
        <v>#N/A</v>
      </c>
      <c r="O294" s="2" t="e">
        <f t="shared" si="65"/>
        <v>#N/A</v>
      </c>
      <c r="P294" s="2">
        <v>1914711.4311751723</v>
      </c>
      <c r="Q294" s="2">
        <f t="shared" ref="Q294:Q357" si="66">IF(P294&gt;500000,500000,P294)</f>
        <v>500000</v>
      </c>
      <c r="R294" s="2">
        <f t="shared" si="62"/>
        <v>130291143.66530609</v>
      </c>
      <c r="S294" s="2">
        <f t="shared" si="54"/>
        <v>496135.85714285076</v>
      </c>
      <c r="T294" s="2">
        <f t="shared" si="55"/>
        <v>3864.1428571429569</v>
      </c>
      <c r="U294" s="2">
        <f t="shared" si="56"/>
        <v>500000</v>
      </c>
      <c r="V294" s="2">
        <f t="shared" si="33"/>
        <v>87194881.842786804</v>
      </c>
      <c r="W294" s="2">
        <f t="shared" si="57"/>
        <v>496135.85714285076</v>
      </c>
      <c r="X294" s="2">
        <f t="shared" si="47"/>
        <v>3864.1428571492434</v>
      </c>
      <c r="Y294" s="2">
        <f t="shared" si="58"/>
        <v>43096261.82251931</v>
      </c>
      <c r="Z294" s="2" t="str">
        <f t="shared" si="48"/>
        <v>MEEP</v>
      </c>
      <c r="AA294" s="2">
        <f>IF(Z294="HERE",Y294,AA293+Graph!$G$1*1000)</f>
        <v>114748488.96537624</v>
      </c>
      <c r="AB294" s="2">
        <f t="shared" si="59"/>
        <v>800000</v>
      </c>
      <c r="AC294" s="2">
        <f t="shared" si="60"/>
        <v>42046518.842787012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230</v>
      </c>
      <c r="C295" s="7"/>
      <c r="D295" s="2" t="e">
        <f t="shared" si="51"/>
        <v>#N/A</v>
      </c>
      <c r="E295" s="2" t="e">
        <f t="shared" si="63"/>
        <v>#N/A</v>
      </c>
      <c r="F295" s="2">
        <v>1923069.9939479828</v>
      </c>
      <c r="G295" s="2">
        <f t="shared" si="26"/>
        <v>496135.85714285716</v>
      </c>
      <c r="H295" s="2">
        <f t="shared" si="61"/>
        <v>129366429.69992912</v>
      </c>
      <c r="I295" s="7"/>
      <c r="J295" s="2" t="e">
        <f t="shared" si="52"/>
        <v>#N/A</v>
      </c>
      <c r="K295" s="2" t="e">
        <f t="shared" si="64"/>
        <v>#N/A</v>
      </c>
      <c r="L295" s="2">
        <f t="array" ref="L295">IF(COUNT($C296)=0,IF(COUNT($C295)=1,I295,SUM(L294+LOOKUP(2,1/(ISNUMBER($K$1:$K$194)),$K$1:$K$194))),I295)</f>
        <v>1428382.8571428647</v>
      </c>
      <c r="M295" s="8" t="e">
        <f t="shared" si="28"/>
        <v>#N/A</v>
      </c>
      <c r="N295" s="2" t="e">
        <f t="shared" si="53"/>
        <v>#N/A</v>
      </c>
      <c r="O295" s="2" t="e">
        <f t="shared" si="65"/>
        <v>#N/A</v>
      </c>
      <c r="P295" s="2">
        <v>1921011.081351161</v>
      </c>
      <c r="Q295" s="2">
        <f t="shared" si="66"/>
        <v>500000</v>
      </c>
      <c r="R295" s="2">
        <f t="shared" si="62"/>
        <v>130791143.66530609</v>
      </c>
      <c r="S295" s="2">
        <f t="shared" si="54"/>
        <v>496135.85714285076</v>
      </c>
      <c r="T295" s="2">
        <f t="shared" si="55"/>
        <v>3864.1428571429569</v>
      </c>
      <c r="U295" s="2">
        <f t="shared" si="56"/>
        <v>500000</v>
      </c>
      <c r="V295" s="2">
        <f t="shared" si="33"/>
        <v>87691017.699929655</v>
      </c>
      <c r="W295" s="2">
        <f t="shared" si="57"/>
        <v>496135.85714285076</v>
      </c>
      <c r="X295" s="2">
        <f t="shared" si="47"/>
        <v>3864.1428571492434</v>
      </c>
      <c r="Y295" s="2">
        <f t="shared" si="58"/>
        <v>43100125.965376459</v>
      </c>
      <c r="Z295" s="2" t="str">
        <f t="shared" si="48"/>
        <v>MEEP</v>
      </c>
      <c r="AA295" s="2">
        <f>IF(Z295="HERE",Y295,AA294+Graph!$G$1*1000)</f>
        <v>115548488.96537624</v>
      </c>
      <c r="AB295" s="2">
        <f t="shared" si="59"/>
        <v>800000</v>
      </c>
      <c r="AC295" s="2">
        <f t="shared" si="60"/>
        <v>42046518.842787012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231</v>
      </c>
      <c r="C296" s="7"/>
      <c r="D296" s="2" t="e">
        <f t="shared" si="51"/>
        <v>#N/A</v>
      </c>
      <c r="E296" s="2" t="e">
        <f t="shared" si="63"/>
        <v>#N/A</v>
      </c>
      <c r="F296" s="2">
        <v>1929391.6477832794</v>
      </c>
      <c r="G296" s="2">
        <f t="shared" ref="G296:G385" si="67">IF(F296&gt;$AK$31*1000,$AK$31*1000,F296)</f>
        <v>496135.85714285716</v>
      </c>
      <c r="H296" s="2">
        <f t="shared" si="61"/>
        <v>129862565.55707197</v>
      </c>
      <c r="I296" s="7"/>
      <c r="J296" s="2" t="e">
        <f t="shared" si="52"/>
        <v>#N/A</v>
      </c>
      <c r="K296" s="2" t="e">
        <f t="shared" si="64"/>
        <v>#N/A</v>
      </c>
      <c r="L296" s="2">
        <f t="array" ref="L296">IF(COUNT($C297)=0,IF(COUNT($C296)=1,I296,SUM(L295+LOOKUP(2,1/(ISNUMBER($K$1:$K$194)),$K$1:$K$194))),I296)</f>
        <v>1432247.0000000077</v>
      </c>
      <c r="M296" s="8" t="e">
        <f t="shared" si="28"/>
        <v>#N/A</v>
      </c>
      <c r="N296" s="2" t="e">
        <f t="shared" si="53"/>
        <v>#N/A</v>
      </c>
      <c r="O296" s="2" t="e">
        <f t="shared" si="65"/>
        <v>#N/A</v>
      </c>
      <c r="P296" s="2">
        <v>1927310.7315270901</v>
      </c>
      <c r="Q296" s="2">
        <f t="shared" si="66"/>
        <v>500000</v>
      </c>
      <c r="R296" s="2">
        <f t="shared" si="62"/>
        <v>131291143.66530609</v>
      </c>
      <c r="S296" s="2">
        <f t="shared" si="54"/>
        <v>496135.85714285076</v>
      </c>
      <c r="T296" s="2">
        <f t="shared" si="55"/>
        <v>3864.1428571429569</v>
      </c>
      <c r="U296" s="2">
        <f t="shared" si="56"/>
        <v>500000</v>
      </c>
      <c r="V296" s="2">
        <f t="shared" si="33"/>
        <v>88187153.557072505</v>
      </c>
      <c r="W296" s="2">
        <f t="shared" si="57"/>
        <v>496135.85714285076</v>
      </c>
      <c r="X296" s="2">
        <f t="shared" si="47"/>
        <v>3864.1428571492434</v>
      </c>
      <c r="Y296" s="2">
        <f t="shared" si="58"/>
        <v>43103990.108233608</v>
      </c>
      <c r="Z296" s="2" t="str">
        <f t="shared" si="48"/>
        <v>MEEP</v>
      </c>
      <c r="AA296" s="2">
        <f>IF(Z296="HERE",Y296,AA295+Graph!$G$1*1000)</f>
        <v>116348488.96537624</v>
      </c>
      <c r="AB296" s="2">
        <f t="shared" si="59"/>
        <v>800000</v>
      </c>
      <c r="AC296" s="2">
        <f t="shared" si="60"/>
        <v>42046518.842787012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232</v>
      </c>
      <c r="C297" s="7"/>
      <c r="D297" s="2" t="e">
        <f t="shared" si="51"/>
        <v>#N/A</v>
      </c>
      <c r="E297" s="2" t="e">
        <f t="shared" si="63"/>
        <v>#N/A</v>
      </c>
      <c r="F297" s="2">
        <v>1935713.3016186357</v>
      </c>
      <c r="G297" s="2">
        <f t="shared" si="67"/>
        <v>496135.85714285716</v>
      </c>
      <c r="H297" s="2">
        <f t="shared" si="61"/>
        <v>130358701.41421482</v>
      </c>
      <c r="I297" s="7"/>
      <c r="J297" s="2" t="e">
        <f t="shared" si="52"/>
        <v>#N/A</v>
      </c>
      <c r="K297" s="2" t="e">
        <f t="shared" si="64"/>
        <v>#N/A</v>
      </c>
      <c r="L297" s="2">
        <f t="array" ref="L297">IF(COUNT($C298)=0,IF(COUNT($C297)=1,I297,SUM(L296+LOOKUP(2,1/(ISNUMBER($K$1:$K$194)),$K$1:$K$194))),I297)</f>
        <v>1436111.1428571506</v>
      </c>
      <c r="M297" s="8" t="e">
        <f t="shared" si="28"/>
        <v>#N/A</v>
      </c>
      <c r="N297" s="2" t="e">
        <f t="shared" si="53"/>
        <v>#N/A</v>
      </c>
      <c r="O297" s="2" t="e">
        <f t="shared" si="65"/>
        <v>#N/A</v>
      </c>
      <c r="P297" s="2">
        <v>1933610.3817030191</v>
      </c>
      <c r="Q297" s="2">
        <f t="shared" si="66"/>
        <v>500000</v>
      </c>
      <c r="R297" s="2">
        <f t="shared" si="62"/>
        <v>131791143.66530609</v>
      </c>
      <c r="S297" s="2">
        <f t="shared" si="54"/>
        <v>496135.85714285076</v>
      </c>
      <c r="T297" s="2">
        <f t="shared" si="55"/>
        <v>3864.1428571429569</v>
      </c>
      <c r="U297" s="2">
        <f t="shared" si="56"/>
        <v>500000</v>
      </c>
      <c r="V297" s="2">
        <f t="shared" si="33"/>
        <v>88683289.414215356</v>
      </c>
      <c r="W297" s="2">
        <f t="shared" si="57"/>
        <v>496135.85714285076</v>
      </c>
      <c r="X297" s="2">
        <f t="shared" si="47"/>
        <v>3864.1428571492434</v>
      </c>
      <c r="Y297" s="2">
        <f t="shared" si="58"/>
        <v>43107854.251090758</v>
      </c>
      <c r="Z297" s="2" t="str">
        <f t="shared" si="48"/>
        <v>MEEP</v>
      </c>
      <c r="AA297" s="2">
        <f>IF(Z297="HERE",Y297,AA296+Graph!$G$1*1000)</f>
        <v>117148488.96537624</v>
      </c>
      <c r="AB297" s="2">
        <f t="shared" si="59"/>
        <v>800000</v>
      </c>
      <c r="AC297" s="2">
        <f t="shared" si="60"/>
        <v>42046518.842787012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233</v>
      </c>
      <c r="C298" s="7"/>
      <c r="D298" s="2" t="e">
        <f t="shared" si="51"/>
        <v>#N/A</v>
      </c>
      <c r="E298" s="2" t="e">
        <f t="shared" si="63"/>
        <v>#N/A</v>
      </c>
      <c r="F298" s="2">
        <v>1942034.9554539323</v>
      </c>
      <c r="G298" s="2">
        <f t="shared" si="67"/>
        <v>496135.85714285716</v>
      </c>
      <c r="H298" s="2">
        <f t="shared" si="61"/>
        <v>130854837.27135767</v>
      </c>
      <c r="I298" s="7"/>
      <c r="J298" s="2" t="e">
        <f t="shared" si="52"/>
        <v>#N/A</v>
      </c>
      <c r="K298" s="2" t="e">
        <f t="shared" si="64"/>
        <v>#N/A</v>
      </c>
      <c r="L298" s="2">
        <f t="array" ref="L298">IF(COUNT($C299)=0,IF(COUNT($C298)=1,I298,SUM(L297+LOOKUP(2,1/(ISNUMBER($K$1:$K$194)),$K$1:$K$194))),I298)</f>
        <v>1439975.2857142936</v>
      </c>
      <c r="M298" s="8" t="e">
        <f t="shared" si="28"/>
        <v>#N/A</v>
      </c>
      <c r="N298" s="2" t="e">
        <f t="shared" si="53"/>
        <v>#N/A</v>
      </c>
      <c r="O298" s="2" t="e">
        <f t="shared" si="65"/>
        <v>#N/A</v>
      </c>
      <c r="P298" s="2">
        <v>1939910.0318789482</v>
      </c>
      <c r="Q298" s="2">
        <f t="shared" si="66"/>
        <v>500000</v>
      </c>
      <c r="R298" s="2">
        <f t="shared" si="62"/>
        <v>132291143.66530609</v>
      </c>
      <c r="S298" s="2">
        <f t="shared" si="54"/>
        <v>496135.85714285076</v>
      </c>
      <c r="T298" s="2">
        <f t="shared" si="55"/>
        <v>3864.1428571429569</v>
      </c>
      <c r="U298" s="2">
        <f t="shared" si="56"/>
        <v>500000</v>
      </c>
      <c r="V298" s="2">
        <f t="shared" si="33"/>
        <v>89179425.271358207</v>
      </c>
      <c r="W298" s="2">
        <f t="shared" si="57"/>
        <v>496135.85714285076</v>
      </c>
      <c r="X298" s="2">
        <f t="shared" si="47"/>
        <v>3864.1428571492434</v>
      </c>
      <c r="Y298" s="2">
        <f t="shared" si="58"/>
        <v>43111718.393947907</v>
      </c>
      <c r="Z298" s="2" t="str">
        <f t="shared" si="48"/>
        <v>MEEP</v>
      </c>
      <c r="AA298" s="2">
        <f>IF(Z298="HERE",Y298,AA297+Graph!$G$1*1000)</f>
        <v>117948488.96537624</v>
      </c>
      <c r="AB298" s="2">
        <f t="shared" si="59"/>
        <v>800000</v>
      </c>
      <c r="AC298" s="2">
        <f t="shared" si="60"/>
        <v>42046518.842787012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234</v>
      </c>
      <c r="C299" s="7"/>
      <c r="D299" s="2" t="e">
        <f t="shared" si="51"/>
        <v>#N/A</v>
      </c>
      <c r="E299" s="2" t="e">
        <f t="shared" si="63"/>
        <v>#N/A</v>
      </c>
      <c r="F299" s="2">
        <v>1948356.6092892885</v>
      </c>
      <c r="G299" s="2">
        <f t="shared" si="67"/>
        <v>496135.85714285716</v>
      </c>
      <c r="H299" s="2">
        <f t="shared" si="61"/>
        <v>131350973.12850052</v>
      </c>
      <c r="I299" s="7"/>
      <c r="J299" s="2" t="e">
        <f t="shared" si="52"/>
        <v>#N/A</v>
      </c>
      <c r="K299" s="2" t="e">
        <f t="shared" si="64"/>
        <v>#N/A</v>
      </c>
      <c r="L299" s="2">
        <f t="array" ref="L299">IF(COUNT($C300)=0,IF(COUNT($C299)=1,I299,SUM(L298+LOOKUP(2,1/(ISNUMBER($K$1:$K$194)),$K$1:$K$194))),I299)</f>
        <v>1443839.4285714366</v>
      </c>
      <c r="M299" s="8" t="e">
        <f t="shared" si="28"/>
        <v>#N/A</v>
      </c>
      <c r="N299" s="2" t="e">
        <f t="shared" si="53"/>
        <v>#N/A</v>
      </c>
      <c r="O299" s="2" t="e">
        <f t="shared" si="65"/>
        <v>#N/A</v>
      </c>
      <c r="P299" s="2">
        <v>1946209.6820548773</v>
      </c>
      <c r="Q299" s="2">
        <f t="shared" si="66"/>
        <v>500000</v>
      </c>
      <c r="R299" s="2">
        <f t="shared" si="62"/>
        <v>132791143.66530609</v>
      </c>
      <c r="S299" s="2">
        <f t="shared" si="54"/>
        <v>496135.85714285076</v>
      </c>
      <c r="T299" s="2">
        <f t="shared" si="55"/>
        <v>3864.1428571429569</v>
      </c>
      <c r="U299" s="2">
        <f t="shared" si="56"/>
        <v>500000</v>
      </c>
      <c r="V299" s="2">
        <f t="shared" si="33"/>
        <v>89675561.128501058</v>
      </c>
      <c r="W299" s="2">
        <f t="shared" si="57"/>
        <v>496135.85714285076</v>
      </c>
      <c r="X299" s="2">
        <f t="shared" si="47"/>
        <v>3864.1428571492434</v>
      </c>
      <c r="Y299" s="2">
        <f t="shared" si="58"/>
        <v>43115582.536805056</v>
      </c>
      <c r="Z299" s="2" t="str">
        <f t="shared" si="48"/>
        <v>MEEP</v>
      </c>
      <c r="AA299" s="2">
        <f>IF(Z299="HERE",Y299,AA298+Graph!$G$1*1000)</f>
        <v>118748488.96537624</v>
      </c>
      <c r="AB299" s="2">
        <f t="shared" si="59"/>
        <v>800000</v>
      </c>
      <c r="AC299" s="2">
        <f t="shared" si="60"/>
        <v>42046518.842787012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235</v>
      </c>
      <c r="C300" s="7"/>
      <c r="D300" s="2" t="e">
        <f t="shared" si="51"/>
        <v>#N/A</v>
      </c>
      <c r="E300" s="2" t="e">
        <f t="shared" si="63"/>
        <v>#N/A</v>
      </c>
      <c r="F300" s="2">
        <v>1954678.2631245852</v>
      </c>
      <c r="G300" s="2">
        <f t="shared" si="67"/>
        <v>496135.85714285716</v>
      </c>
      <c r="H300" s="2">
        <f t="shared" si="61"/>
        <v>131847108.98564337</v>
      </c>
      <c r="I300" s="7"/>
      <c r="J300" s="2" t="e">
        <f t="shared" si="52"/>
        <v>#N/A</v>
      </c>
      <c r="K300" s="2" t="e">
        <f t="shared" si="64"/>
        <v>#N/A</v>
      </c>
      <c r="L300" s="2">
        <f t="array" ref="L300">IF(COUNT($C301)=0,IF(COUNT($C300)=1,I300,SUM(L299+LOOKUP(2,1/(ISNUMBER($K$1:$K$194)),$K$1:$K$194))),I300)</f>
        <v>1447703.5714285795</v>
      </c>
      <c r="M300" s="8" t="e">
        <f t="shared" si="28"/>
        <v>#N/A</v>
      </c>
      <c r="N300" s="2" t="e">
        <f t="shared" si="53"/>
        <v>#N/A</v>
      </c>
      <c r="O300" s="2" t="e">
        <f t="shared" si="65"/>
        <v>#N/A</v>
      </c>
      <c r="P300" s="2">
        <v>1952509.3322308064</v>
      </c>
      <c r="Q300" s="2">
        <f t="shared" si="66"/>
        <v>500000</v>
      </c>
      <c r="R300" s="2">
        <f t="shared" si="62"/>
        <v>133291143.66530609</v>
      </c>
      <c r="S300" s="2">
        <f t="shared" si="54"/>
        <v>496135.85714285076</v>
      </c>
      <c r="T300" s="2">
        <f t="shared" si="55"/>
        <v>3864.1428571429569</v>
      </c>
      <c r="U300" s="2">
        <f t="shared" si="56"/>
        <v>500000</v>
      </c>
      <c r="V300" s="2">
        <f t="shared" si="33"/>
        <v>90171696.985643908</v>
      </c>
      <c r="W300" s="2">
        <f t="shared" si="57"/>
        <v>496135.85714285076</v>
      </c>
      <c r="X300" s="2">
        <f t="shared" si="47"/>
        <v>3864.1428571492434</v>
      </c>
      <c r="Y300" s="2">
        <f t="shared" si="58"/>
        <v>43119446.679662205</v>
      </c>
      <c r="Z300" s="2" t="str">
        <f t="shared" si="48"/>
        <v>MEEP</v>
      </c>
      <c r="AA300" s="2">
        <f>IF(Z300="HERE",Y300,AA299+Graph!$G$1*1000)</f>
        <v>119548488.96537624</v>
      </c>
      <c r="AB300" s="2">
        <f t="shared" si="59"/>
        <v>800000</v>
      </c>
      <c r="AC300" s="2">
        <f t="shared" si="60"/>
        <v>42046518.842787012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236</v>
      </c>
      <c r="C301" s="7"/>
      <c r="D301" s="2" t="e">
        <f t="shared" si="51"/>
        <v>#N/A</v>
      </c>
      <c r="E301" s="2" t="e">
        <f t="shared" si="63"/>
        <v>#N/A</v>
      </c>
      <c r="F301" s="2">
        <v>1960999.9169599414</v>
      </c>
      <c r="G301" s="2">
        <f t="shared" si="67"/>
        <v>496135.85714285716</v>
      </c>
      <c r="H301" s="2">
        <f t="shared" si="61"/>
        <v>132343244.84278622</v>
      </c>
      <c r="I301" s="7"/>
      <c r="J301" s="2" t="e">
        <f t="shared" si="52"/>
        <v>#N/A</v>
      </c>
      <c r="K301" s="2" t="e">
        <f t="shared" si="64"/>
        <v>#N/A</v>
      </c>
      <c r="L301" s="2">
        <f t="array" ref="L301">IF(COUNT($C302)=0,IF(COUNT($C301)=1,I301,SUM(L300+LOOKUP(2,1/(ISNUMBER($K$1:$K$194)),$K$1:$K$194))),I301)</f>
        <v>1451567.7142857225</v>
      </c>
      <c r="M301" s="8" t="e">
        <f t="shared" si="28"/>
        <v>#N/A</v>
      </c>
      <c r="N301" s="2" t="e">
        <f t="shared" si="53"/>
        <v>#N/A</v>
      </c>
      <c r="O301" s="2" t="e">
        <f t="shared" si="65"/>
        <v>#N/A</v>
      </c>
      <c r="P301" s="2">
        <v>1958808.9824067354</v>
      </c>
      <c r="Q301" s="2">
        <f t="shared" si="66"/>
        <v>500000</v>
      </c>
      <c r="R301" s="2">
        <f t="shared" si="62"/>
        <v>133791143.66530609</v>
      </c>
      <c r="S301" s="2">
        <f t="shared" si="54"/>
        <v>496135.85714285076</v>
      </c>
      <c r="T301" s="2">
        <f t="shared" si="55"/>
        <v>3864.1428571429569</v>
      </c>
      <c r="U301" s="2">
        <f t="shared" si="56"/>
        <v>500000</v>
      </c>
      <c r="V301" s="2">
        <f t="shared" si="33"/>
        <v>90667832.842786759</v>
      </c>
      <c r="W301" s="2">
        <f t="shared" si="57"/>
        <v>496135.85714285076</v>
      </c>
      <c r="X301" s="2">
        <f t="shared" si="47"/>
        <v>3864.1428571492434</v>
      </c>
      <c r="Y301" s="2">
        <f t="shared" si="58"/>
        <v>43123310.822519355</v>
      </c>
      <c r="Z301" s="2" t="str">
        <f t="shared" si="48"/>
        <v>MEEP</v>
      </c>
      <c r="AA301" s="2">
        <f>IF(Z301="HERE",Y301,AA300+Graph!$G$1*1000)</f>
        <v>120348488.96537624</v>
      </c>
      <c r="AB301" s="2">
        <f t="shared" si="59"/>
        <v>800000</v>
      </c>
      <c r="AC301" s="2">
        <f t="shared" si="60"/>
        <v>42046518.842787012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237</v>
      </c>
      <c r="C302" s="7"/>
      <c r="D302" s="2" t="e">
        <f t="shared" si="51"/>
        <v>#N/A</v>
      </c>
      <c r="E302" s="2" t="e">
        <f t="shared" si="63"/>
        <v>#N/A</v>
      </c>
      <c r="F302" s="2">
        <v>1967321.570795238</v>
      </c>
      <c r="G302" s="2">
        <f t="shared" si="67"/>
        <v>496135.85714285716</v>
      </c>
      <c r="H302" s="2">
        <f t="shared" si="61"/>
        <v>132839380.69992907</v>
      </c>
      <c r="I302" s="7"/>
      <c r="J302" s="2" t="e">
        <f t="shared" si="52"/>
        <v>#N/A</v>
      </c>
      <c r="K302" s="2" t="e">
        <f t="shared" si="64"/>
        <v>#N/A</v>
      </c>
      <c r="L302" s="2">
        <f t="array" ref="L302">IF(COUNT($C303)=0,IF(COUNT($C302)=1,I302,SUM(L301+LOOKUP(2,1/(ISNUMBER($K$1:$K$194)),$K$1:$K$194))),I302)</f>
        <v>1455431.8571428654</v>
      </c>
      <c r="M302" s="8" t="e">
        <f t="shared" si="28"/>
        <v>#N/A</v>
      </c>
      <c r="N302" s="2" t="e">
        <f t="shared" si="53"/>
        <v>#N/A</v>
      </c>
      <c r="O302" s="2" t="e">
        <f t="shared" si="65"/>
        <v>#N/A</v>
      </c>
      <c r="P302" s="2">
        <v>1965108.6325826645</v>
      </c>
      <c r="Q302" s="2">
        <f t="shared" si="66"/>
        <v>500000</v>
      </c>
      <c r="R302" s="2">
        <f t="shared" si="62"/>
        <v>134291143.66530609</v>
      </c>
      <c r="S302" s="2">
        <f t="shared" si="54"/>
        <v>496135.85714285076</v>
      </c>
      <c r="T302" s="2">
        <f t="shared" si="55"/>
        <v>3864.1428571429569</v>
      </c>
      <c r="U302" s="2">
        <f t="shared" si="56"/>
        <v>500000</v>
      </c>
      <c r="V302" s="2">
        <f t="shared" si="33"/>
        <v>91163968.69992961</v>
      </c>
      <c r="W302" s="2">
        <f t="shared" si="57"/>
        <v>496135.85714285076</v>
      </c>
      <c r="X302" s="2">
        <f t="shared" si="47"/>
        <v>3864.1428571492434</v>
      </c>
      <c r="Y302" s="2">
        <f t="shared" si="58"/>
        <v>43127174.965376504</v>
      </c>
      <c r="Z302" s="2" t="str">
        <f t="shared" si="48"/>
        <v>MEEP</v>
      </c>
      <c r="AA302" s="2">
        <f>IF(Z302="HERE",Y302,AA301+Graph!$G$1*1000)</f>
        <v>121148488.96537624</v>
      </c>
      <c r="AB302" s="2">
        <f t="shared" si="59"/>
        <v>800000</v>
      </c>
      <c r="AC302" s="2">
        <f t="shared" si="60"/>
        <v>42046518.842787012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238</v>
      </c>
      <c r="C303" s="7"/>
      <c r="D303" s="2" t="e">
        <f t="shared" si="51"/>
        <v>#N/A</v>
      </c>
      <c r="E303" s="2" t="e">
        <f t="shared" si="63"/>
        <v>#N/A</v>
      </c>
      <c r="F303" s="2">
        <v>1973643.2246305943</v>
      </c>
      <c r="G303" s="2">
        <f t="shared" si="67"/>
        <v>496135.85714285716</v>
      </c>
      <c r="H303" s="2">
        <f t="shared" si="61"/>
        <v>133335516.55707192</v>
      </c>
      <c r="I303" s="7"/>
      <c r="J303" s="2" t="e">
        <f t="shared" si="52"/>
        <v>#N/A</v>
      </c>
      <c r="K303" s="2" t="e">
        <f t="shared" si="64"/>
        <v>#N/A</v>
      </c>
      <c r="L303" s="2">
        <f t="array" ref="L303">IF(COUNT($C304)=0,IF(COUNT($C303)=1,I303,SUM(L302+LOOKUP(2,1/(ISNUMBER($K$1:$K$194)),$K$1:$K$194))),I303)</f>
        <v>1459296.0000000084</v>
      </c>
      <c r="M303" s="8" t="e">
        <f t="shared" si="28"/>
        <v>#N/A</v>
      </c>
      <c r="N303" s="2" t="e">
        <f t="shared" si="53"/>
        <v>#N/A</v>
      </c>
      <c r="O303" s="2" t="e">
        <f t="shared" si="65"/>
        <v>#N/A</v>
      </c>
      <c r="P303" s="2">
        <v>1971408.2827585936</v>
      </c>
      <c r="Q303" s="2">
        <f t="shared" si="66"/>
        <v>500000</v>
      </c>
      <c r="R303" s="2">
        <f t="shared" si="62"/>
        <v>134791143.66530609</v>
      </c>
      <c r="S303" s="2">
        <f t="shared" si="54"/>
        <v>496135.85714285076</v>
      </c>
      <c r="T303" s="2">
        <f t="shared" si="55"/>
        <v>3864.1428571429569</v>
      </c>
      <c r="U303" s="2">
        <f t="shared" si="56"/>
        <v>500000</v>
      </c>
      <c r="V303" s="2">
        <f t="shared" si="33"/>
        <v>91660104.557072461</v>
      </c>
      <c r="W303" s="2">
        <f t="shared" si="57"/>
        <v>496135.85714285076</v>
      </c>
      <c r="X303" s="2">
        <f t="shared" si="47"/>
        <v>3864.1428571492434</v>
      </c>
      <c r="Y303" s="2">
        <f t="shared" si="58"/>
        <v>43131039.108233653</v>
      </c>
      <c r="Z303" s="2" t="str">
        <f t="shared" si="48"/>
        <v>MEEP</v>
      </c>
      <c r="AA303" s="2">
        <f>IF(Z303="HERE",Y303,AA302+Graph!$G$1*1000)</f>
        <v>121948488.96537624</v>
      </c>
      <c r="AB303" s="2">
        <f t="shared" si="59"/>
        <v>800000</v>
      </c>
      <c r="AC303" s="2">
        <f t="shared" si="60"/>
        <v>42046518.842787012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239</v>
      </c>
      <c r="C304" s="7"/>
      <c r="D304" s="2" t="e">
        <f t="shared" si="51"/>
        <v>#N/A</v>
      </c>
      <c r="E304" s="2" t="e">
        <f t="shared" si="63"/>
        <v>#N/A</v>
      </c>
      <c r="F304" s="2">
        <v>1979964.8784658909</v>
      </c>
      <c r="G304" s="2">
        <f t="shared" si="67"/>
        <v>496135.85714285716</v>
      </c>
      <c r="H304" s="2">
        <f t="shared" si="61"/>
        <v>133831652.41421477</v>
      </c>
      <c r="I304" s="7"/>
      <c r="J304" s="2" t="e">
        <f t="shared" si="52"/>
        <v>#N/A</v>
      </c>
      <c r="K304" s="2" t="e">
        <f t="shared" si="64"/>
        <v>#N/A</v>
      </c>
      <c r="L304" s="2">
        <f t="array" ref="L304">IF(COUNT($C305)=0,IF(COUNT($C304)=1,I304,SUM(L303+LOOKUP(2,1/(ISNUMBER($K$1:$K$194)),$K$1:$K$194))),I304)</f>
        <v>1463160.1428571513</v>
      </c>
      <c r="M304" s="8" t="e">
        <f t="shared" si="28"/>
        <v>#N/A</v>
      </c>
      <c r="N304" s="2" t="e">
        <f t="shared" si="53"/>
        <v>#N/A</v>
      </c>
      <c r="O304" s="2" t="e">
        <f t="shared" si="65"/>
        <v>#N/A</v>
      </c>
      <c r="P304" s="2">
        <v>1977707.9329345226</v>
      </c>
      <c r="Q304" s="2">
        <f t="shared" si="66"/>
        <v>500000</v>
      </c>
      <c r="R304" s="2">
        <f t="shared" si="62"/>
        <v>135291143.66530609</v>
      </c>
      <c r="S304" s="2">
        <f t="shared" si="54"/>
        <v>496135.85714285076</v>
      </c>
      <c r="T304" s="2">
        <f t="shared" si="55"/>
        <v>3864.1428571429569</v>
      </c>
      <c r="U304" s="2">
        <f t="shared" si="56"/>
        <v>500000</v>
      </c>
      <c r="V304" s="2">
        <f t="shared" si="33"/>
        <v>92156240.414215311</v>
      </c>
      <c r="W304" s="2">
        <f t="shared" si="57"/>
        <v>496135.85714285076</v>
      </c>
      <c r="X304" s="2">
        <f t="shared" si="47"/>
        <v>3864.1428571492434</v>
      </c>
      <c r="Y304" s="2">
        <f t="shared" si="58"/>
        <v>43134903.251090802</v>
      </c>
      <c r="Z304" s="2" t="str">
        <f t="shared" si="48"/>
        <v>MEEP</v>
      </c>
      <c r="AA304" s="2">
        <f>IF(Z304="HERE",Y304,AA303+Graph!$G$1*1000)</f>
        <v>122748488.96537624</v>
      </c>
      <c r="AB304" s="2">
        <f t="shared" si="59"/>
        <v>800000</v>
      </c>
      <c r="AC304" s="2">
        <f t="shared" si="60"/>
        <v>42046518.842787012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240</v>
      </c>
      <c r="C305" s="7"/>
      <c r="D305" s="2" t="e">
        <f t="shared" si="51"/>
        <v>#N/A</v>
      </c>
      <c r="E305" s="2" t="e">
        <f t="shared" si="63"/>
        <v>#N/A</v>
      </c>
      <c r="F305" s="2">
        <v>1986286.5323012471</v>
      </c>
      <c r="G305" s="2">
        <f t="shared" si="67"/>
        <v>496135.85714285716</v>
      </c>
      <c r="H305" s="2">
        <f t="shared" si="61"/>
        <v>134327788.27135763</v>
      </c>
      <c r="I305" s="7"/>
      <c r="J305" s="2" t="e">
        <f t="shared" si="52"/>
        <v>#N/A</v>
      </c>
      <c r="K305" s="2" t="e">
        <f t="shared" si="64"/>
        <v>#N/A</v>
      </c>
      <c r="L305" s="2">
        <f t="array" ref="L305">IF(COUNT($C306)=0,IF(COUNT($C305)=1,I305,SUM(L304+LOOKUP(2,1/(ISNUMBER($K$1:$K$194)),$K$1:$K$194))),I305)</f>
        <v>1467024.2857142943</v>
      </c>
      <c r="M305" s="8" t="e">
        <f t="shared" si="28"/>
        <v>#N/A</v>
      </c>
      <c r="N305" s="2" t="e">
        <f t="shared" si="53"/>
        <v>#N/A</v>
      </c>
      <c r="O305" s="2" t="e">
        <f t="shared" si="65"/>
        <v>#N/A</v>
      </c>
      <c r="P305" s="2">
        <v>1984007.5831104517</v>
      </c>
      <c r="Q305" s="2">
        <f t="shared" si="66"/>
        <v>500000</v>
      </c>
      <c r="R305" s="2">
        <f t="shared" si="62"/>
        <v>135791143.66530609</v>
      </c>
      <c r="S305" s="2">
        <f t="shared" si="54"/>
        <v>496135.85714285076</v>
      </c>
      <c r="T305" s="2">
        <f t="shared" si="55"/>
        <v>3864.1428571429569</v>
      </c>
      <c r="U305" s="2">
        <f t="shared" si="56"/>
        <v>500000</v>
      </c>
      <c r="V305" s="2">
        <f t="shared" si="33"/>
        <v>92652376.271358162</v>
      </c>
      <c r="W305" s="2">
        <f t="shared" si="57"/>
        <v>496135.85714285076</v>
      </c>
      <c r="X305" s="2">
        <f t="shared" si="47"/>
        <v>3864.1428571492434</v>
      </c>
      <c r="Y305" s="2">
        <f t="shared" si="58"/>
        <v>43138767.393947951</v>
      </c>
      <c r="Z305" s="2" t="str">
        <f t="shared" si="48"/>
        <v>MEEP</v>
      </c>
      <c r="AA305" s="2">
        <f>IF(Z305="HERE",Y305,AA304+Graph!$G$1*1000)</f>
        <v>123548488.96537624</v>
      </c>
      <c r="AB305" s="2">
        <f t="shared" si="59"/>
        <v>800000</v>
      </c>
      <c r="AC305" s="2">
        <f t="shared" si="60"/>
        <v>42046518.842787012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241</v>
      </c>
      <c r="C306" s="7"/>
      <c r="D306" s="2" t="e">
        <f t="shared" si="51"/>
        <v>#N/A</v>
      </c>
      <c r="E306" s="2" t="e">
        <f t="shared" si="63"/>
        <v>#N/A</v>
      </c>
      <c r="F306" s="2">
        <v>1992608.1861365438</v>
      </c>
      <c r="G306" s="2">
        <f t="shared" si="67"/>
        <v>496135.85714285716</v>
      </c>
      <c r="H306" s="2">
        <f t="shared" si="61"/>
        <v>134823924.12850049</v>
      </c>
      <c r="I306" s="7"/>
      <c r="J306" s="2" t="e">
        <f t="shared" si="52"/>
        <v>#N/A</v>
      </c>
      <c r="K306" s="2" t="e">
        <f t="shared" si="64"/>
        <v>#N/A</v>
      </c>
      <c r="L306" s="2">
        <f t="array" ref="L306">IF(COUNT($C307)=0,IF(COUNT($C306)=1,I306,SUM(L305+LOOKUP(2,1/(ISNUMBER($K$1:$K$194)),$K$1:$K$194))),I306)</f>
        <v>1470888.4285714373</v>
      </c>
      <c r="M306" s="8" t="e">
        <f t="shared" si="28"/>
        <v>#N/A</v>
      </c>
      <c r="N306" s="2" t="e">
        <f t="shared" si="53"/>
        <v>#N/A</v>
      </c>
      <c r="O306" s="2" t="e">
        <f t="shared" si="65"/>
        <v>#N/A</v>
      </c>
      <c r="P306" s="2">
        <v>1990307.2332863808</v>
      </c>
      <c r="Q306" s="2">
        <f t="shared" si="66"/>
        <v>500000</v>
      </c>
      <c r="R306" s="2">
        <f t="shared" si="62"/>
        <v>136291143.66530609</v>
      </c>
      <c r="S306" s="2">
        <f t="shared" si="54"/>
        <v>496135.85714286566</v>
      </c>
      <c r="T306" s="2">
        <f t="shared" si="55"/>
        <v>3864.1428571429569</v>
      </c>
      <c r="U306" s="2">
        <f t="shared" si="56"/>
        <v>500000</v>
      </c>
      <c r="V306" s="2">
        <f t="shared" si="33"/>
        <v>93148512.128501013</v>
      </c>
      <c r="W306" s="2">
        <f t="shared" si="57"/>
        <v>496135.85714285076</v>
      </c>
      <c r="X306" s="2">
        <f t="shared" si="47"/>
        <v>3864.1428571492434</v>
      </c>
      <c r="Y306" s="2">
        <f t="shared" si="58"/>
        <v>43142631.536805101</v>
      </c>
      <c r="Z306" s="2" t="str">
        <f t="shared" si="48"/>
        <v>MEEP</v>
      </c>
      <c r="AA306" s="2">
        <f>IF(Z306="HERE",Y306,AA305+Graph!$G$1*1000)</f>
        <v>124348488.96537624</v>
      </c>
      <c r="AB306" s="2">
        <f t="shared" si="59"/>
        <v>800000</v>
      </c>
      <c r="AC306" s="2">
        <f t="shared" si="60"/>
        <v>42046518.842787012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242</v>
      </c>
      <c r="C307" s="7"/>
      <c r="D307" s="2" t="e">
        <f t="shared" si="51"/>
        <v>#N/A</v>
      </c>
      <c r="E307" s="2" t="e">
        <f t="shared" si="63"/>
        <v>#N/A</v>
      </c>
      <c r="F307" s="2">
        <v>1998929.8399719</v>
      </c>
      <c r="G307" s="2">
        <f t="shared" si="67"/>
        <v>496135.85714285716</v>
      </c>
      <c r="H307" s="2">
        <f t="shared" si="61"/>
        <v>135320059.98564336</v>
      </c>
      <c r="I307" s="7"/>
      <c r="J307" s="2" t="e">
        <f t="shared" si="52"/>
        <v>#N/A</v>
      </c>
      <c r="K307" s="2" t="e">
        <f t="shared" si="64"/>
        <v>#N/A</v>
      </c>
      <c r="L307" s="2">
        <f t="array" ref="L307">IF(COUNT($C308)=0,IF(COUNT($C307)=1,I307,SUM(L306+LOOKUP(2,1/(ISNUMBER($K$1:$K$194)),$K$1:$K$194))),I307)</f>
        <v>1474752.5714285802</v>
      </c>
      <c r="M307" s="8" t="e">
        <f t="shared" si="28"/>
        <v>#N/A</v>
      </c>
      <c r="N307" s="2" t="e">
        <f t="shared" si="53"/>
        <v>#N/A</v>
      </c>
      <c r="O307" s="2" t="e">
        <f t="shared" si="65"/>
        <v>#N/A</v>
      </c>
      <c r="P307" s="2">
        <v>1996606.8834623098</v>
      </c>
      <c r="Q307" s="2">
        <f t="shared" si="66"/>
        <v>500000</v>
      </c>
      <c r="R307" s="2">
        <f t="shared" si="62"/>
        <v>136791143.66530609</v>
      </c>
      <c r="S307" s="2">
        <f t="shared" si="54"/>
        <v>496135.85714286566</v>
      </c>
      <c r="T307" s="2">
        <f t="shared" si="55"/>
        <v>3864.1428571429569</v>
      </c>
      <c r="U307" s="2">
        <f t="shared" si="56"/>
        <v>500000</v>
      </c>
      <c r="V307" s="2">
        <f t="shared" si="33"/>
        <v>93644647.985643864</v>
      </c>
      <c r="W307" s="2">
        <f t="shared" si="57"/>
        <v>496135.85714285076</v>
      </c>
      <c r="X307" s="2">
        <f t="shared" si="47"/>
        <v>3864.1428571492434</v>
      </c>
      <c r="Y307" s="2">
        <f t="shared" si="58"/>
        <v>43146495.67966225</v>
      </c>
      <c r="Z307" s="2" t="str">
        <f t="shared" si="48"/>
        <v>MEEP</v>
      </c>
      <c r="AA307" s="2">
        <f>IF(Z307="HERE",Y307,AA306+Graph!$G$1*1000)</f>
        <v>125148488.96537624</v>
      </c>
      <c r="AB307" s="2">
        <f t="shared" si="59"/>
        <v>800000</v>
      </c>
      <c r="AC307" s="2">
        <f t="shared" si="60"/>
        <v>42046518.842787012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243</v>
      </c>
      <c r="C308" s="7"/>
      <c r="D308" s="2" t="e">
        <f t="shared" si="51"/>
        <v>#N/A</v>
      </c>
      <c r="E308" s="2" t="e">
        <f t="shared" si="63"/>
        <v>#N/A</v>
      </c>
      <c r="F308" s="2">
        <v>2005251.4938071966</v>
      </c>
      <c r="G308" s="2">
        <f t="shared" si="67"/>
        <v>496135.85714285716</v>
      </c>
      <c r="H308" s="2">
        <f t="shared" si="61"/>
        <v>135816195.84278622</v>
      </c>
      <c r="I308" s="7"/>
      <c r="J308" s="2" t="e">
        <f t="shared" si="52"/>
        <v>#N/A</v>
      </c>
      <c r="K308" s="2" t="e">
        <f t="shared" si="64"/>
        <v>#N/A</v>
      </c>
      <c r="L308" s="2">
        <f t="array" ref="L308">IF(COUNT($C309)=0,IF(COUNT($C308)=1,I308,SUM(L307+LOOKUP(2,1/(ISNUMBER($K$1:$K$194)),$K$1:$K$194))),I308)</f>
        <v>1478616.7142857232</v>
      </c>
      <c r="M308" s="8" t="e">
        <f t="shared" si="28"/>
        <v>#N/A</v>
      </c>
      <c r="N308" s="2" t="e">
        <f t="shared" si="53"/>
        <v>#N/A</v>
      </c>
      <c r="O308" s="2" t="e">
        <f t="shared" si="65"/>
        <v>#N/A</v>
      </c>
      <c r="P308" s="2">
        <v>2002906.5336382389</v>
      </c>
      <c r="Q308" s="2">
        <f t="shared" si="66"/>
        <v>500000</v>
      </c>
      <c r="R308" s="2">
        <f t="shared" si="62"/>
        <v>137291143.66530609</v>
      </c>
      <c r="S308" s="2">
        <f t="shared" si="54"/>
        <v>496135.85714286566</v>
      </c>
      <c r="T308" s="2">
        <f t="shared" si="55"/>
        <v>3864.1428571429569</v>
      </c>
      <c r="U308" s="2">
        <f t="shared" si="56"/>
        <v>500000</v>
      </c>
      <c r="V308" s="2">
        <f t="shared" si="33"/>
        <v>94140783.842786714</v>
      </c>
      <c r="W308" s="2">
        <f t="shared" si="57"/>
        <v>496135.85714285076</v>
      </c>
      <c r="X308" s="2">
        <f t="shared" si="47"/>
        <v>3864.1428571492434</v>
      </c>
      <c r="Y308" s="2">
        <f t="shared" si="58"/>
        <v>43150359.822519399</v>
      </c>
      <c r="Z308" s="2" t="str">
        <f t="shared" si="48"/>
        <v>MEEP</v>
      </c>
      <c r="AA308" s="2">
        <f>IF(Z308="HERE",Y308,AA307+Graph!$G$1*1000)</f>
        <v>125948488.96537624</v>
      </c>
      <c r="AB308" s="2">
        <f t="shared" si="59"/>
        <v>800000</v>
      </c>
      <c r="AC308" s="2">
        <f t="shared" si="60"/>
        <v>42046518.842787012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244</v>
      </c>
      <c r="C309" s="7"/>
      <c r="D309" s="2" t="e">
        <f t="shared" si="51"/>
        <v>#N/A</v>
      </c>
      <c r="E309" s="2" t="e">
        <f t="shared" si="63"/>
        <v>#N/A</v>
      </c>
      <c r="F309" s="2">
        <v>2011573.1476425529</v>
      </c>
      <c r="G309" s="2">
        <f t="shared" si="67"/>
        <v>496135.85714285716</v>
      </c>
      <c r="H309" s="2">
        <f t="shared" si="61"/>
        <v>136312331.69992909</v>
      </c>
      <c r="I309" s="7"/>
      <c r="J309" s="2" t="e">
        <f t="shared" si="52"/>
        <v>#N/A</v>
      </c>
      <c r="K309" s="2" t="e">
        <f t="shared" si="64"/>
        <v>#N/A</v>
      </c>
      <c r="L309" s="2">
        <f t="array" ref="L309">IF(COUNT($C310)=0,IF(COUNT($C309)=1,I309,SUM(L308+LOOKUP(2,1/(ISNUMBER($K$1:$K$194)),$K$1:$K$194))),I309)</f>
        <v>1482480.8571428661</v>
      </c>
      <c r="M309" s="8" t="e">
        <f t="shared" si="28"/>
        <v>#N/A</v>
      </c>
      <c r="N309" s="2" t="e">
        <f t="shared" si="53"/>
        <v>#N/A</v>
      </c>
      <c r="O309" s="2" t="e">
        <f t="shared" si="65"/>
        <v>#N/A</v>
      </c>
      <c r="P309" s="2">
        <v>2009206.183814168</v>
      </c>
      <c r="Q309" s="2">
        <f t="shared" si="66"/>
        <v>500000</v>
      </c>
      <c r="R309" s="2">
        <f t="shared" si="62"/>
        <v>137791143.66530609</v>
      </c>
      <c r="S309" s="2">
        <f t="shared" si="54"/>
        <v>496135.85714286566</v>
      </c>
      <c r="T309" s="2">
        <f t="shared" si="55"/>
        <v>3864.1428571429569</v>
      </c>
      <c r="U309" s="2">
        <f t="shared" si="56"/>
        <v>500000</v>
      </c>
      <c r="V309" s="2">
        <f t="shared" si="33"/>
        <v>94636919.699929565</v>
      </c>
      <c r="W309" s="2">
        <f t="shared" si="57"/>
        <v>496135.85714285076</v>
      </c>
      <c r="X309" s="2">
        <f t="shared" si="47"/>
        <v>3864.1428571492434</v>
      </c>
      <c r="Y309" s="2">
        <f t="shared" si="58"/>
        <v>43154223.965376548</v>
      </c>
      <c r="Z309" s="2" t="str">
        <f t="shared" si="48"/>
        <v>MEEP</v>
      </c>
      <c r="AA309" s="2">
        <f>IF(Z309="HERE",Y309,AA308+Graph!$G$1*1000)</f>
        <v>126748488.96537624</v>
      </c>
      <c r="AB309" s="2">
        <f t="shared" si="59"/>
        <v>800000</v>
      </c>
      <c r="AC309" s="2">
        <f t="shared" si="60"/>
        <v>42046518.842787012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245</v>
      </c>
      <c r="C310" s="7"/>
      <c r="D310" s="2" t="e">
        <f t="shared" si="51"/>
        <v>#N/A</v>
      </c>
      <c r="E310" s="2" t="e">
        <f t="shared" si="63"/>
        <v>#N/A</v>
      </c>
      <c r="F310" s="2">
        <v>2017894.8014778495</v>
      </c>
      <c r="G310" s="2">
        <f t="shared" si="67"/>
        <v>496135.85714285716</v>
      </c>
      <c r="H310" s="2">
        <f t="shared" si="61"/>
        <v>136808467.55707195</v>
      </c>
      <c r="I310" s="7"/>
      <c r="J310" s="2" t="e">
        <f t="shared" si="52"/>
        <v>#N/A</v>
      </c>
      <c r="K310" s="2" t="e">
        <f t="shared" si="64"/>
        <v>#N/A</v>
      </c>
      <c r="L310" s="2">
        <f t="array" ref="L310">IF(COUNT($C311)=0,IF(COUNT($C310)=1,I310,SUM(L309+LOOKUP(2,1/(ISNUMBER($K$1:$K$194)),$K$1:$K$194))),I310)</f>
        <v>1486345.0000000091</v>
      </c>
      <c r="M310" s="8" t="e">
        <f t="shared" si="28"/>
        <v>#N/A</v>
      </c>
      <c r="N310" s="2" t="e">
        <f t="shared" si="53"/>
        <v>#N/A</v>
      </c>
      <c r="O310" s="2" t="e">
        <f t="shared" si="65"/>
        <v>#N/A</v>
      </c>
      <c r="P310" s="2">
        <v>2015505.833990097</v>
      </c>
      <c r="Q310" s="2">
        <f t="shared" si="66"/>
        <v>500000</v>
      </c>
      <c r="R310" s="2">
        <f t="shared" si="62"/>
        <v>138291143.66530609</v>
      </c>
      <c r="S310" s="2">
        <f t="shared" si="54"/>
        <v>496135.85714286566</v>
      </c>
      <c r="T310" s="2">
        <f t="shared" si="55"/>
        <v>3864.1428571429569</v>
      </c>
      <c r="U310" s="2">
        <f t="shared" si="56"/>
        <v>500000</v>
      </c>
      <c r="V310" s="2">
        <f t="shared" si="33"/>
        <v>95133055.557072416</v>
      </c>
      <c r="W310" s="2">
        <f t="shared" si="57"/>
        <v>496135.85714285076</v>
      </c>
      <c r="X310" s="2">
        <f t="shared" si="47"/>
        <v>3864.1428571492434</v>
      </c>
      <c r="Y310" s="2">
        <f t="shared" si="58"/>
        <v>43158088.108233698</v>
      </c>
      <c r="Z310" s="2" t="str">
        <f t="shared" si="48"/>
        <v>MEEP</v>
      </c>
      <c r="AA310" s="2">
        <f>IF(Z310="HERE",Y310,AA309+Graph!$G$1*1000)</f>
        <v>127548488.96537624</v>
      </c>
      <c r="AB310" s="2">
        <f t="shared" si="59"/>
        <v>800000</v>
      </c>
      <c r="AC310" s="2">
        <f t="shared" si="60"/>
        <v>42046518.842787012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246</v>
      </c>
      <c r="C311" s="7"/>
      <c r="D311" s="2" t="e">
        <f t="shared" si="51"/>
        <v>#N/A</v>
      </c>
      <c r="E311" s="2" t="e">
        <f t="shared" si="63"/>
        <v>#N/A</v>
      </c>
      <c r="F311" s="2">
        <v>2024216.4553132057</v>
      </c>
      <c r="G311" s="2">
        <f t="shared" si="67"/>
        <v>496135.85714285716</v>
      </c>
      <c r="H311" s="2">
        <f t="shared" si="61"/>
        <v>137304603.41421482</v>
      </c>
      <c r="I311" s="7"/>
      <c r="J311" s="2" t="e">
        <f t="shared" si="52"/>
        <v>#N/A</v>
      </c>
      <c r="K311" s="2" t="e">
        <f t="shared" si="64"/>
        <v>#N/A</v>
      </c>
      <c r="L311" s="2">
        <f t="array" ref="L311">IF(COUNT($C312)=0,IF(COUNT($C311)=1,I311,SUM(L310+LOOKUP(2,1/(ISNUMBER($K$1:$K$194)),$K$1:$K$194))),I311)</f>
        <v>1490209.142857152</v>
      </c>
      <c r="M311" s="8" t="e">
        <f t="shared" si="28"/>
        <v>#N/A</v>
      </c>
      <c r="N311" s="2" t="e">
        <f t="shared" si="53"/>
        <v>#N/A</v>
      </c>
      <c r="O311" s="2" t="e">
        <f t="shared" si="65"/>
        <v>#N/A</v>
      </c>
      <c r="P311" s="2">
        <v>2021805.4841660261</v>
      </c>
      <c r="Q311" s="2">
        <f t="shared" si="66"/>
        <v>500000</v>
      </c>
      <c r="R311" s="2">
        <f t="shared" si="62"/>
        <v>138791143.66530609</v>
      </c>
      <c r="S311" s="2">
        <f t="shared" si="54"/>
        <v>496135.85714286566</v>
      </c>
      <c r="T311" s="2">
        <f t="shared" si="55"/>
        <v>3864.1428571429569</v>
      </c>
      <c r="U311" s="2">
        <f t="shared" si="56"/>
        <v>500000</v>
      </c>
      <c r="V311" s="2">
        <f t="shared" si="33"/>
        <v>95629191.414215267</v>
      </c>
      <c r="W311" s="2">
        <f t="shared" si="57"/>
        <v>496135.85714285076</v>
      </c>
      <c r="X311" s="2">
        <f t="shared" si="47"/>
        <v>3864.1428571492434</v>
      </c>
      <c r="Y311" s="2">
        <f t="shared" si="58"/>
        <v>43161952.251090847</v>
      </c>
      <c r="Z311" s="2" t="str">
        <f t="shared" si="48"/>
        <v>MEEP</v>
      </c>
      <c r="AA311" s="2">
        <f>IF(Z311="HERE",Y311,AA310+Graph!$G$1*1000)</f>
        <v>128348488.96537624</v>
      </c>
      <c r="AB311" s="2">
        <f t="shared" si="59"/>
        <v>800000</v>
      </c>
      <c r="AC311" s="2">
        <f t="shared" si="60"/>
        <v>42046518.842787012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247</v>
      </c>
      <c r="C312" s="7"/>
      <c r="D312" s="2" t="e">
        <f t="shared" si="51"/>
        <v>#N/A</v>
      </c>
      <c r="E312" s="2" t="e">
        <f t="shared" si="63"/>
        <v>#N/A</v>
      </c>
      <c r="F312" s="2">
        <v>2030538.1091485023</v>
      </c>
      <c r="G312" s="2">
        <f t="shared" si="67"/>
        <v>496135.85714285716</v>
      </c>
      <c r="H312" s="2">
        <f t="shared" si="61"/>
        <v>137800739.27135769</v>
      </c>
      <c r="I312" s="7"/>
      <c r="J312" s="2" t="e">
        <f t="shared" si="52"/>
        <v>#N/A</v>
      </c>
      <c r="K312" s="2" t="e">
        <f t="shared" si="64"/>
        <v>#N/A</v>
      </c>
      <c r="L312" s="2">
        <f t="array" ref="L312">IF(COUNT($C313)=0,IF(COUNT($C312)=1,I312,SUM(L311+LOOKUP(2,1/(ISNUMBER($K$1:$K$194)),$K$1:$K$194))),I312)</f>
        <v>1494073.285714295</v>
      </c>
      <c r="M312" s="8" t="e">
        <f t="shared" si="28"/>
        <v>#N/A</v>
      </c>
      <c r="N312" s="2" t="e">
        <f t="shared" si="53"/>
        <v>#N/A</v>
      </c>
      <c r="O312" s="2" t="e">
        <f t="shared" si="65"/>
        <v>#N/A</v>
      </c>
      <c r="P312" s="2">
        <v>2028105.1343419552</v>
      </c>
      <c r="Q312" s="2">
        <f t="shared" si="66"/>
        <v>500000</v>
      </c>
      <c r="R312" s="2">
        <f t="shared" si="62"/>
        <v>139291143.66530609</v>
      </c>
      <c r="S312" s="2">
        <f t="shared" si="54"/>
        <v>496135.85714286566</v>
      </c>
      <c r="T312" s="2">
        <f t="shared" si="55"/>
        <v>3864.1428571429569</v>
      </c>
      <c r="U312" s="2">
        <f t="shared" si="56"/>
        <v>500000</v>
      </c>
      <c r="V312" s="2">
        <f t="shared" si="33"/>
        <v>96125327.271358117</v>
      </c>
      <c r="W312" s="2">
        <f t="shared" si="57"/>
        <v>496135.85714285076</v>
      </c>
      <c r="X312" s="2">
        <f t="shared" si="47"/>
        <v>3864.1428571492434</v>
      </c>
      <c r="Y312" s="2">
        <f t="shared" si="58"/>
        <v>43165816.393947996</v>
      </c>
      <c r="Z312" s="2" t="str">
        <f t="shared" si="48"/>
        <v>MEEP</v>
      </c>
      <c r="AA312" s="2">
        <f>IF(Z312="HERE",Y312,AA311+Graph!$G$1*1000)</f>
        <v>129148488.96537624</v>
      </c>
      <c r="AB312" s="2">
        <f t="shared" si="59"/>
        <v>800000</v>
      </c>
      <c r="AC312" s="2">
        <f t="shared" si="60"/>
        <v>42046518.842787012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248</v>
      </c>
      <c r="C313" s="7"/>
      <c r="D313" s="2" t="e">
        <f t="shared" si="51"/>
        <v>#N/A</v>
      </c>
      <c r="E313" s="2" t="e">
        <f t="shared" si="63"/>
        <v>#N/A</v>
      </c>
      <c r="F313" s="2">
        <v>2036859.7629838586</v>
      </c>
      <c r="G313" s="2">
        <f t="shared" si="67"/>
        <v>496135.85714285716</v>
      </c>
      <c r="H313" s="2">
        <f t="shared" si="61"/>
        <v>138296875.12850055</v>
      </c>
      <c r="I313" s="7"/>
      <c r="J313" s="2" t="e">
        <f t="shared" si="52"/>
        <v>#N/A</v>
      </c>
      <c r="K313" s="2" t="e">
        <f t="shared" si="64"/>
        <v>#N/A</v>
      </c>
      <c r="L313" s="2">
        <f t="array" ref="L313">IF(COUNT($C314)=0,IF(COUNT($C313)=1,I313,SUM(L312+LOOKUP(2,1/(ISNUMBER($K$1:$K$194)),$K$1:$K$194))),I313)</f>
        <v>1497937.428571438</v>
      </c>
      <c r="M313" s="8" t="e">
        <f t="shared" si="28"/>
        <v>#N/A</v>
      </c>
      <c r="N313" s="2" t="e">
        <f t="shared" si="53"/>
        <v>#N/A</v>
      </c>
      <c r="O313" s="2" t="e">
        <f t="shared" si="65"/>
        <v>#N/A</v>
      </c>
      <c r="P313" s="2">
        <v>2034404.7845179439</v>
      </c>
      <c r="Q313" s="2">
        <f t="shared" si="66"/>
        <v>500000</v>
      </c>
      <c r="R313" s="2">
        <f t="shared" si="62"/>
        <v>139791143.66530609</v>
      </c>
      <c r="S313" s="2">
        <f t="shared" si="54"/>
        <v>496135.85714286566</v>
      </c>
      <c r="T313" s="2">
        <f t="shared" si="55"/>
        <v>3864.1428571429569</v>
      </c>
      <c r="U313" s="2">
        <f t="shared" si="56"/>
        <v>500000</v>
      </c>
      <c r="V313" s="2">
        <f t="shared" si="33"/>
        <v>96621463.128500968</v>
      </c>
      <c r="W313" s="2">
        <f t="shared" si="57"/>
        <v>496135.85714285076</v>
      </c>
      <c r="X313" s="2">
        <f t="shared" si="47"/>
        <v>3864.1428571492434</v>
      </c>
      <c r="Y313" s="2">
        <f t="shared" si="58"/>
        <v>43169680.536805145</v>
      </c>
      <c r="Z313" s="2" t="str">
        <f t="shared" si="48"/>
        <v>MEEP</v>
      </c>
      <c r="AA313" s="2">
        <f>IF(Z313="HERE",Y313,AA312+Graph!$G$1*1000)</f>
        <v>129948488.96537624</v>
      </c>
      <c r="AB313" s="2">
        <f t="shared" si="59"/>
        <v>800000</v>
      </c>
      <c r="AC313" s="2">
        <f t="shared" si="60"/>
        <v>42046518.842787012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249</v>
      </c>
      <c r="C314" s="7"/>
      <c r="D314" s="2" t="e">
        <f t="shared" si="51"/>
        <v>#N/A</v>
      </c>
      <c r="E314" s="2" t="e">
        <f t="shared" si="63"/>
        <v>#N/A</v>
      </c>
      <c r="F314" s="2">
        <v>2043181.4168191552</v>
      </c>
      <c r="G314" s="2">
        <f t="shared" si="67"/>
        <v>496135.85714285716</v>
      </c>
      <c r="H314" s="2">
        <f t="shared" si="61"/>
        <v>138793010.98564342</v>
      </c>
      <c r="I314" s="7"/>
      <c r="J314" s="2" t="e">
        <f t="shared" si="52"/>
        <v>#N/A</v>
      </c>
      <c r="K314" s="2" t="e">
        <f t="shared" si="64"/>
        <v>#N/A</v>
      </c>
      <c r="L314" s="2">
        <f t="array" ref="L314">IF(COUNT($C315)=0,IF(COUNT($C314)=1,I314,SUM(L313+LOOKUP(2,1/(ISNUMBER($K$1:$K$194)),$K$1:$K$194))),I314)</f>
        <v>1501801.5714285809</v>
      </c>
      <c r="M314" s="8" t="e">
        <f t="shared" si="28"/>
        <v>#N/A</v>
      </c>
      <c r="N314" s="2" t="e">
        <f t="shared" si="53"/>
        <v>#N/A</v>
      </c>
      <c r="O314" s="2" t="e">
        <f t="shared" si="65"/>
        <v>#N/A</v>
      </c>
      <c r="P314" s="2">
        <v>2040704.4346938729</v>
      </c>
      <c r="Q314" s="2">
        <f t="shared" si="66"/>
        <v>500000</v>
      </c>
      <c r="R314" s="2">
        <f t="shared" si="62"/>
        <v>140291143.66530609</v>
      </c>
      <c r="S314" s="2">
        <f t="shared" si="54"/>
        <v>496135.85714286566</v>
      </c>
      <c r="T314" s="2">
        <f t="shared" si="55"/>
        <v>3864.1428571429569</v>
      </c>
      <c r="U314" s="2">
        <f t="shared" si="56"/>
        <v>500000</v>
      </c>
      <c r="V314" s="2">
        <f t="shared" si="33"/>
        <v>97117598.985643819</v>
      </c>
      <c r="W314" s="2">
        <f t="shared" si="57"/>
        <v>496135.85714285076</v>
      </c>
      <c r="X314" s="2">
        <f t="shared" si="47"/>
        <v>3864.1428571492434</v>
      </c>
      <c r="Y314" s="2">
        <f t="shared" si="58"/>
        <v>43173544.679662295</v>
      </c>
      <c r="Z314" s="2" t="str">
        <f t="shared" si="48"/>
        <v>MEEP</v>
      </c>
      <c r="AA314" s="2">
        <f>IF(Z314="HERE",Y314,AA313+Graph!$G$1*1000)</f>
        <v>130748488.96537624</v>
      </c>
      <c r="AB314" s="2">
        <f t="shared" si="59"/>
        <v>800000</v>
      </c>
      <c r="AC314" s="2">
        <f t="shared" si="60"/>
        <v>42046518.842787012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250</v>
      </c>
      <c r="C315" s="7"/>
      <c r="D315" s="2" t="e">
        <f t="shared" si="51"/>
        <v>#N/A</v>
      </c>
      <c r="E315" s="2" t="e">
        <f t="shared" si="63"/>
        <v>#N/A</v>
      </c>
      <c r="F315" s="2">
        <v>2049503.0706545115</v>
      </c>
      <c r="G315" s="2">
        <f t="shared" si="67"/>
        <v>496135.85714285716</v>
      </c>
      <c r="H315" s="2">
        <f t="shared" si="61"/>
        <v>139289146.84278628</v>
      </c>
      <c r="I315" s="7"/>
      <c r="J315" s="2" t="e">
        <f t="shared" si="52"/>
        <v>#N/A</v>
      </c>
      <c r="K315" s="2" t="e">
        <f t="shared" si="64"/>
        <v>#N/A</v>
      </c>
      <c r="L315" s="2">
        <f t="array" ref="L315">IF(COUNT($C316)=0,IF(COUNT($C315)=1,I315,SUM(L314+LOOKUP(2,1/(ISNUMBER($K$1:$K$194)),$K$1:$K$194))),I315)</f>
        <v>1505665.7142857239</v>
      </c>
      <c r="M315" s="8" t="e">
        <f t="shared" si="28"/>
        <v>#N/A</v>
      </c>
      <c r="N315" s="2" t="e">
        <f t="shared" si="53"/>
        <v>#N/A</v>
      </c>
      <c r="O315" s="2" t="e">
        <f t="shared" si="65"/>
        <v>#N/A</v>
      </c>
      <c r="P315" s="2">
        <v>2047004.084869802</v>
      </c>
      <c r="Q315" s="2">
        <f t="shared" si="66"/>
        <v>500000</v>
      </c>
      <c r="R315" s="2">
        <f t="shared" si="62"/>
        <v>140791143.66530609</v>
      </c>
      <c r="S315" s="2">
        <f t="shared" si="54"/>
        <v>496135.85714286566</v>
      </c>
      <c r="T315" s="2">
        <f t="shared" si="55"/>
        <v>3864.1428571429569</v>
      </c>
      <c r="U315" s="2">
        <f t="shared" si="56"/>
        <v>500000</v>
      </c>
      <c r="V315" s="2">
        <f t="shared" si="33"/>
        <v>97613734.84278667</v>
      </c>
      <c r="W315" s="2">
        <f t="shared" si="57"/>
        <v>496135.85714285076</v>
      </c>
      <c r="X315" s="2">
        <f t="shared" si="47"/>
        <v>3864.1428571492434</v>
      </c>
      <c r="Y315" s="2">
        <f t="shared" si="58"/>
        <v>43177408.822519444</v>
      </c>
      <c r="Z315" s="2" t="str">
        <f t="shared" si="48"/>
        <v>MEEP</v>
      </c>
      <c r="AA315" s="2">
        <f>IF(Z315="HERE",Y315,AA314+Graph!$G$1*1000)</f>
        <v>131548488.96537624</v>
      </c>
      <c r="AB315" s="2">
        <f t="shared" si="59"/>
        <v>800000</v>
      </c>
      <c r="AC315" s="2">
        <f t="shared" si="60"/>
        <v>42046518.842787012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251</v>
      </c>
      <c r="C316" s="7"/>
      <c r="D316" s="2" t="e">
        <f t="shared" si="51"/>
        <v>#N/A</v>
      </c>
      <c r="E316" s="2" t="e">
        <f t="shared" si="63"/>
        <v>#N/A</v>
      </c>
      <c r="F316" s="2">
        <v>2055824.7244898677</v>
      </c>
      <c r="G316" s="2">
        <f t="shared" si="67"/>
        <v>496135.85714285716</v>
      </c>
      <c r="H316" s="2">
        <f t="shared" si="61"/>
        <v>139785282.69992915</v>
      </c>
      <c r="I316" s="7"/>
      <c r="J316" s="2" t="e">
        <f t="shared" si="52"/>
        <v>#N/A</v>
      </c>
      <c r="K316" s="2" t="e">
        <f t="shared" si="64"/>
        <v>#N/A</v>
      </c>
      <c r="L316" s="2">
        <f t="array" ref="L316">IF(COUNT($C317)=0,IF(COUNT($C316)=1,I316,SUM(L315+LOOKUP(2,1/(ISNUMBER($K$1:$K$194)),$K$1:$K$194))),I316)</f>
        <v>1509529.8571428668</v>
      </c>
      <c r="M316" s="8" t="e">
        <f t="shared" si="28"/>
        <v>#N/A</v>
      </c>
      <c r="N316" s="2" t="e">
        <f t="shared" si="53"/>
        <v>#N/A</v>
      </c>
      <c r="O316" s="2" t="e">
        <f t="shared" si="65"/>
        <v>#N/A</v>
      </c>
      <c r="P316" s="2">
        <v>2053303.7350457311</v>
      </c>
      <c r="Q316" s="2">
        <f t="shared" si="66"/>
        <v>500000</v>
      </c>
      <c r="R316" s="2">
        <f t="shared" si="62"/>
        <v>141291143.66530609</v>
      </c>
      <c r="S316" s="2">
        <f t="shared" si="54"/>
        <v>496135.85714286566</v>
      </c>
      <c r="T316" s="2">
        <f t="shared" si="55"/>
        <v>3864.1428571429569</v>
      </c>
      <c r="U316" s="2">
        <f t="shared" si="56"/>
        <v>500000</v>
      </c>
      <c r="V316" s="2">
        <f t="shared" si="33"/>
        <v>98109870.69992952</v>
      </c>
      <c r="W316" s="2">
        <f t="shared" si="57"/>
        <v>496135.85714285076</v>
      </c>
      <c r="X316" s="2">
        <f t="shared" si="47"/>
        <v>3864.1428571492434</v>
      </c>
      <c r="Y316" s="2">
        <f t="shared" si="58"/>
        <v>43181272.965376593</v>
      </c>
      <c r="Z316" s="2" t="str">
        <f t="shared" si="48"/>
        <v>MEEP</v>
      </c>
      <c r="AA316" s="2">
        <f>IF(Z316="HERE",Y316,AA315+Graph!$G$1*1000)</f>
        <v>132348488.96537624</v>
      </c>
      <c r="AB316" s="2">
        <f t="shared" si="59"/>
        <v>800000</v>
      </c>
      <c r="AC316" s="2">
        <f t="shared" si="60"/>
        <v>42046518.842787012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252</v>
      </c>
      <c r="C317" s="7"/>
      <c r="D317" s="2" t="e">
        <f t="shared" si="51"/>
        <v>#N/A</v>
      </c>
      <c r="E317" s="2" t="e">
        <f t="shared" si="63"/>
        <v>#N/A</v>
      </c>
      <c r="F317" s="2">
        <v>2062146.3783251643</v>
      </c>
      <c r="G317" s="2">
        <f t="shared" si="67"/>
        <v>496135.85714285716</v>
      </c>
      <c r="H317" s="2">
        <f t="shared" si="61"/>
        <v>140281418.55707201</v>
      </c>
      <c r="I317" s="7"/>
      <c r="J317" s="2" t="e">
        <f t="shared" si="52"/>
        <v>#N/A</v>
      </c>
      <c r="K317" s="2" t="e">
        <f t="shared" si="64"/>
        <v>#N/A</v>
      </c>
      <c r="L317" s="2">
        <f t="array" ref="L317">IF(COUNT($C318)=0,IF(COUNT($C317)=1,I317,SUM(L316+LOOKUP(2,1/(ISNUMBER($K$1:$K$194)),$K$1:$K$194))),I317)</f>
        <v>1513394.0000000098</v>
      </c>
      <c r="M317" s="8" t="e">
        <f t="shared" si="28"/>
        <v>#N/A</v>
      </c>
      <c r="N317" s="2" t="e">
        <f t="shared" si="53"/>
        <v>#N/A</v>
      </c>
      <c r="O317" s="2" t="e">
        <f t="shared" si="65"/>
        <v>#N/A</v>
      </c>
      <c r="P317" s="2">
        <v>2059603.3852216601</v>
      </c>
      <c r="Q317" s="2">
        <f t="shared" si="66"/>
        <v>500000</v>
      </c>
      <c r="R317" s="2">
        <f t="shared" si="62"/>
        <v>141791143.66530609</v>
      </c>
      <c r="S317" s="2">
        <f t="shared" si="54"/>
        <v>496135.85714286566</v>
      </c>
      <c r="T317" s="2">
        <f t="shared" si="55"/>
        <v>3864.1428571429569</v>
      </c>
      <c r="U317" s="2">
        <f t="shared" si="56"/>
        <v>500000</v>
      </c>
      <c r="V317" s="2">
        <f t="shared" si="33"/>
        <v>98606006.557072371</v>
      </c>
      <c r="W317" s="2">
        <f t="shared" si="57"/>
        <v>496135.85714285076</v>
      </c>
      <c r="X317" s="2">
        <f t="shared" si="47"/>
        <v>3864.1428571492434</v>
      </c>
      <c r="Y317" s="2">
        <f t="shared" si="58"/>
        <v>43185137.108233742</v>
      </c>
      <c r="Z317" s="2" t="str">
        <f t="shared" si="48"/>
        <v>MEEP</v>
      </c>
      <c r="AA317" s="2">
        <f>IF(Z317="HERE",Y317,AA316+Graph!$G$1*1000)</f>
        <v>133148488.96537624</v>
      </c>
      <c r="AB317" s="2">
        <f t="shared" si="59"/>
        <v>800000</v>
      </c>
      <c r="AC317" s="2">
        <f t="shared" si="60"/>
        <v>42046518.842787012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253</v>
      </c>
      <c r="C318" s="7"/>
      <c r="D318" s="2" t="e">
        <f t="shared" si="51"/>
        <v>#N/A</v>
      </c>
      <c r="E318" s="2" t="e">
        <f t="shared" si="63"/>
        <v>#N/A</v>
      </c>
      <c r="F318" s="2">
        <v>2068468.0321605206</v>
      </c>
      <c r="G318" s="2">
        <f t="shared" si="67"/>
        <v>496135.85714285716</v>
      </c>
      <c r="H318" s="2">
        <f t="shared" si="61"/>
        <v>140777554.41421488</v>
      </c>
      <c r="I318" s="7"/>
      <c r="J318" s="2" t="e">
        <f t="shared" si="52"/>
        <v>#N/A</v>
      </c>
      <c r="K318" s="2" t="e">
        <f t="shared" si="64"/>
        <v>#N/A</v>
      </c>
      <c r="L318" s="2">
        <f t="array" ref="L318">IF(COUNT($C319)=0,IF(COUNT($C318)=1,I318,SUM(L317+LOOKUP(2,1/(ISNUMBER($K$1:$K$194)),$K$1:$K$194))),I318)</f>
        <v>1517258.1428571527</v>
      </c>
      <c r="M318" s="8" t="e">
        <f t="shared" si="28"/>
        <v>#N/A</v>
      </c>
      <c r="N318" s="2" t="e">
        <f t="shared" si="53"/>
        <v>#N/A</v>
      </c>
      <c r="O318" s="2" t="e">
        <f t="shared" si="65"/>
        <v>#N/A</v>
      </c>
      <c r="P318" s="2">
        <v>2065903.0353975892</v>
      </c>
      <c r="Q318" s="2">
        <f t="shared" si="66"/>
        <v>500000</v>
      </c>
      <c r="R318" s="2">
        <f t="shared" si="62"/>
        <v>142291143.66530609</v>
      </c>
      <c r="S318" s="2">
        <f t="shared" si="54"/>
        <v>496135.85714286566</v>
      </c>
      <c r="T318" s="2">
        <f t="shared" si="55"/>
        <v>3864.1428571429569</v>
      </c>
      <c r="U318" s="2">
        <f t="shared" si="56"/>
        <v>500000</v>
      </c>
      <c r="V318" s="2">
        <f t="shared" si="33"/>
        <v>99102142.414215222</v>
      </c>
      <c r="W318" s="2">
        <f t="shared" si="57"/>
        <v>496135.85714285076</v>
      </c>
      <c r="X318" s="2">
        <f t="shared" si="47"/>
        <v>3864.1428571492434</v>
      </c>
      <c r="Y318" s="2">
        <f t="shared" si="58"/>
        <v>43189001.251090892</v>
      </c>
      <c r="Z318" s="2" t="str">
        <f t="shared" si="48"/>
        <v>MEEP</v>
      </c>
      <c r="AA318" s="2">
        <f>IF(Z318="HERE",Y318,AA317+Graph!$G$1*1000)</f>
        <v>133948488.96537624</v>
      </c>
      <c r="AB318" s="2">
        <f t="shared" si="59"/>
        <v>800000</v>
      </c>
      <c r="AC318" s="2">
        <f t="shared" si="60"/>
        <v>42046518.842787012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254</v>
      </c>
      <c r="C319" s="7"/>
      <c r="D319" s="2" t="e">
        <f t="shared" si="51"/>
        <v>#N/A</v>
      </c>
      <c r="E319" s="2" t="e">
        <f t="shared" si="63"/>
        <v>#N/A</v>
      </c>
      <c r="F319" s="2">
        <v>2074789.6859958172</v>
      </c>
      <c r="G319" s="2">
        <f t="shared" si="67"/>
        <v>496135.85714285716</v>
      </c>
      <c r="H319" s="2">
        <f t="shared" si="61"/>
        <v>141273690.27135774</v>
      </c>
      <c r="I319" s="7"/>
      <c r="J319" s="2" t="e">
        <f t="shared" si="52"/>
        <v>#N/A</v>
      </c>
      <c r="K319" s="2" t="e">
        <f t="shared" si="64"/>
        <v>#N/A</v>
      </c>
      <c r="L319" s="2">
        <f t="array" ref="L319">IF(COUNT($C320)=0,IF(COUNT($C319)=1,I319,SUM(L318+LOOKUP(2,1/(ISNUMBER($K$1:$K$194)),$K$1:$K$194))),I319)</f>
        <v>1521122.2857142957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5"/>
        <v>#N/A</v>
      </c>
      <c r="P319" s="2">
        <v>2072202.6855735183</v>
      </c>
      <c r="Q319" s="2">
        <f t="shared" si="66"/>
        <v>500000</v>
      </c>
      <c r="R319" s="2">
        <f t="shared" si="62"/>
        <v>142791143.66530609</v>
      </c>
      <c r="S319" s="2">
        <f t="shared" si="54"/>
        <v>496135.85714286566</v>
      </c>
      <c r="T319" s="2">
        <f t="shared" si="55"/>
        <v>3864.1428571429569</v>
      </c>
      <c r="U319" s="2">
        <f t="shared" si="56"/>
        <v>500000</v>
      </c>
      <c r="V319" s="2">
        <f t="shared" si="33"/>
        <v>99598278.271358073</v>
      </c>
      <c r="W319" s="2">
        <f t="shared" si="57"/>
        <v>496135.85714285076</v>
      </c>
      <c r="X319" s="2">
        <f t="shared" si="47"/>
        <v>3864.1428571492434</v>
      </c>
      <c r="Y319" s="2">
        <f t="shared" si="58"/>
        <v>43192865.393948041</v>
      </c>
      <c r="Z319" s="2" t="str">
        <f t="shared" si="48"/>
        <v>MEEP</v>
      </c>
      <c r="AA319" s="2">
        <f>IF(Z319="HERE",Y319,AA318+Graph!$G$1*1000)</f>
        <v>134748488.96537626</v>
      </c>
      <c r="AB319" s="2">
        <f t="shared" si="59"/>
        <v>800000.0000000149</v>
      </c>
      <c r="AC319" s="2">
        <f t="shared" si="60"/>
        <v>42046518.842787012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255</v>
      </c>
      <c r="C320" s="7"/>
      <c r="D320" s="2" t="e">
        <f t="shared" si="51"/>
        <v>#N/A</v>
      </c>
      <c r="E320" s="2" t="e">
        <f t="shared" si="63"/>
        <v>#N/A</v>
      </c>
      <c r="F320" s="2">
        <v>2081111.3398311734</v>
      </c>
      <c r="G320" s="2">
        <f t="shared" si="67"/>
        <v>496135.85714285716</v>
      </c>
      <c r="H320" s="2">
        <f t="shared" si="61"/>
        <v>141769826.12850061</v>
      </c>
      <c r="I320" s="7"/>
      <c r="J320" s="2" t="e">
        <f t="shared" si="52"/>
        <v>#N/A</v>
      </c>
      <c r="K320" s="2" t="e">
        <f t="shared" si="64"/>
        <v>#N/A</v>
      </c>
      <c r="L320" s="2">
        <f t="array" ref="L320">IF(COUNT($C321)=0,IF(COUNT($C320)=1,I320,SUM(L319+LOOKUP(2,1/(ISNUMBER($K$1:$K$194)),$K$1:$K$194))),I320)</f>
        <v>1524986.4285714386</v>
      </c>
      <c r="M320" s="8" t="e">
        <f t="shared" si="69"/>
        <v>#N/A</v>
      </c>
      <c r="N320" s="2" t="e">
        <f t="shared" si="53"/>
        <v>#N/A</v>
      </c>
      <c r="O320" s="2" t="e">
        <f t="shared" si="65"/>
        <v>#N/A</v>
      </c>
      <c r="P320" s="2">
        <v>2078502.3357494473</v>
      </c>
      <c r="Q320" s="2">
        <f t="shared" si="66"/>
        <v>500000</v>
      </c>
      <c r="R320" s="2">
        <f t="shared" si="62"/>
        <v>143291143.66530609</v>
      </c>
      <c r="S320" s="2">
        <f t="shared" si="54"/>
        <v>496135.85714286566</v>
      </c>
      <c r="T320" s="2">
        <f t="shared" si="55"/>
        <v>3864.1428571429569</v>
      </c>
      <c r="U320" s="2">
        <f t="shared" si="56"/>
        <v>500000</v>
      </c>
      <c r="V320" s="2">
        <f t="shared" si="33"/>
        <v>100094414.12850092</v>
      </c>
      <c r="W320" s="2">
        <f t="shared" si="57"/>
        <v>496135.85714285076</v>
      </c>
      <c r="X320" s="2">
        <f t="shared" si="47"/>
        <v>3864.1428571492434</v>
      </c>
      <c r="Y320" s="2">
        <f t="shared" si="58"/>
        <v>43196729.53680519</v>
      </c>
      <c r="Z320" s="2" t="str">
        <f t="shared" si="48"/>
        <v>MEEP</v>
      </c>
      <c r="AA320" s="2">
        <f>IF(Z320="HERE",Y320,AA319+Graph!$G$1*1000)</f>
        <v>135548488.96537626</v>
      </c>
      <c r="AB320" s="2">
        <f t="shared" si="59"/>
        <v>800000</v>
      </c>
      <c r="AC320" s="2">
        <f t="shared" si="60"/>
        <v>42046518.842787012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256</v>
      </c>
      <c r="C321" s="7"/>
      <c r="D321" s="2" t="e">
        <f t="shared" si="51"/>
        <v>#N/A</v>
      </c>
      <c r="E321" s="2" t="e">
        <f t="shared" si="63"/>
        <v>#N/A</v>
      </c>
      <c r="F321" s="2">
        <v>2087432.9936664701</v>
      </c>
      <c r="G321" s="2">
        <f t="shared" si="67"/>
        <v>496135.85714285716</v>
      </c>
      <c r="H321" s="2">
        <f t="shared" si="61"/>
        <v>142265961.98564348</v>
      </c>
      <c r="I321" s="7"/>
      <c r="J321" s="2" t="e">
        <f t="shared" si="52"/>
        <v>#N/A</v>
      </c>
      <c r="K321" s="2" t="e">
        <f t="shared" si="64"/>
        <v>#N/A</v>
      </c>
      <c r="L321" s="2">
        <f t="array" ref="L321">IF(COUNT($C322)=0,IF(COUNT($C321)=1,I321,SUM(L320+LOOKUP(2,1/(ISNUMBER($K$1:$K$194)),$K$1:$K$194))),I321)</f>
        <v>1528850.5714285816</v>
      </c>
      <c r="M321" s="8" t="e">
        <f t="shared" si="69"/>
        <v>#N/A</v>
      </c>
      <c r="N321" s="2" t="e">
        <f t="shared" si="53"/>
        <v>#N/A</v>
      </c>
      <c r="O321" s="2" t="e">
        <f t="shared" si="65"/>
        <v>#N/A</v>
      </c>
      <c r="P321" s="2">
        <v>2084801.9859253764</v>
      </c>
      <c r="Q321" s="2">
        <f t="shared" si="66"/>
        <v>500000</v>
      </c>
      <c r="R321" s="2">
        <f t="shared" si="62"/>
        <v>143791143.66530609</v>
      </c>
      <c r="S321" s="2">
        <f t="shared" si="54"/>
        <v>496135.85714286566</v>
      </c>
      <c r="T321" s="2">
        <f t="shared" si="55"/>
        <v>3864.1428571429569</v>
      </c>
      <c r="U321" s="2">
        <f t="shared" si="56"/>
        <v>500000</v>
      </c>
      <c r="V321" s="2">
        <f t="shared" si="33"/>
        <v>100590549.98564377</v>
      </c>
      <c r="W321" s="2">
        <f t="shared" si="57"/>
        <v>496135.85714285076</v>
      </c>
      <c r="X321" s="2">
        <f t="shared" si="47"/>
        <v>3864.1428571492434</v>
      </c>
      <c r="Y321" s="2">
        <f t="shared" si="58"/>
        <v>43200593.679662339</v>
      </c>
      <c r="Z321" s="2" t="str">
        <f t="shared" si="48"/>
        <v>MEEP</v>
      </c>
      <c r="AA321" s="2">
        <f>IF(Z321="HERE",Y321,AA320+Graph!$G$1*1000)</f>
        <v>136348488.96537626</v>
      </c>
      <c r="AB321" s="2">
        <f t="shared" si="59"/>
        <v>800000</v>
      </c>
      <c r="AC321" s="2">
        <f t="shared" si="60"/>
        <v>42046518.842787012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257</v>
      </c>
      <c r="C322" s="7"/>
      <c r="D322" s="2" t="e">
        <f t="shared" si="51"/>
        <v>#N/A</v>
      </c>
      <c r="E322" s="2" t="e">
        <f t="shared" si="63"/>
        <v>#N/A</v>
      </c>
      <c r="F322" s="2">
        <v>2093754.6475018263</v>
      </c>
      <c r="G322" s="2">
        <f t="shared" si="67"/>
        <v>496135.85714285716</v>
      </c>
      <c r="H322" s="2">
        <f t="shared" si="61"/>
        <v>142762097.84278634</v>
      </c>
      <c r="I322" s="7"/>
      <c r="J322" s="2" t="e">
        <f t="shared" si="52"/>
        <v>#N/A</v>
      </c>
      <c r="K322" s="2" t="e">
        <f t="shared" si="64"/>
        <v>#N/A</v>
      </c>
      <c r="L322" s="2">
        <f t="array" ref="L322">IF(COUNT($C323)=0,IF(COUNT($C322)=1,I322,SUM(L321+LOOKUP(2,1/(ISNUMBER($K$1:$K$194)),$K$1:$K$194))),I322)</f>
        <v>1532714.7142857246</v>
      </c>
      <c r="M322" s="8" t="e">
        <f t="shared" si="69"/>
        <v>#N/A</v>
      </c>
      <c r="N322" s="2" t="e">
        <f t="shared" si="53"/>
        <v>#N/A</v>
      </c>
      <c r="O322" s="2" t="e">
        <f t="shared" si="65"/>
        <v>#N/A</v>
      </c>
      <c r="P322" s="2">
        <v>2091101.6361013055</v>
      </c>
      <c r="Q322" s="2">
        <f t="shared" si="66"/>
        <v>500000</v>
      </c>
      <c r="R322" s="2">
        <f t="shared" si="62"/>
        <v>144291143.66530609</v>
      </c>
      <c r="S322" s="2">
        <f t="shared" si="54"/>
        <v>496135.85714286566</v>
      </c>
      <c r="T322" s="2">
        <f t="shared" si="55"/>
        <v>3864.1428571429569</v>
      </c>
      <c r="U322" s="2">
        <f t="shared" si="56"/>
        <v>500000</v>
      </c>
      <c r="V322" s="2">
        <f t="shared" si="33"/>
        <v>101086685.84278663</v>
      </c>
      <c r="W322" s="2">
        <f t="shared" si="57"/>
        <v>496135.85714285076</v>
      </c>
      <c r="X322" s="2">
        <f t="shared" si="47"/>
        <v>3864.1428571492434</v>
      </c>
      <c r="Y322" s="2">
        <f t="shared" si="58"/>
        <v>43204457.822519489</v>
      </c>
      <c r="Z322" s="2" t="str">
        <f t="shared" si="48"/>
        <v>MEEP</v>
      </c>
      <c r="AA322" s="2">
        <f>IF(Z322="HERE",Y322,AA321+Graph!$G$1*1000)</f>
        <v>137148488.96537626</v>
      </c>
      <c r="AB322" s="2">
        <f t="shared" si="59"/>
        <v>800000</v>
      </c>
      <c r="AC322" s="2">
        <f t="shared" si="60"/>
        <v>42046518.842787012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258</v>
      </c>
      <c r="C323" s="7"/>
      <c r="D323" s="2" t="e">
        <f t="shared" si="51"/>
        <v>#N/A</v>
      </c>
      <c r="E323" s="2" t="e">
        <f t="shared" si="63"/>
        <v>#N/A</v>
      </c>
      <c r="F323" s="2">
        <v>2100076.3013371229</v>
      </c>
      <c r="G323" s="2">
        <f t="shared" si="67"/>
        <v>496135.85714285716</v>
      </c>
      <c r="H323" s="2">
        <f t="shared" si="61"/>
        <v>143258233.69992921</v>
      </c>
      <c r="I323" s="7"/>
      <c r="J323" s="2" t="e">
        <f t="shared" si="52"/>
        <v>#N/A</v>
      </c>
      <c r="K323" s="2" t="e">
        <f t="shared" si="64"/>
        <v>#N/A</v>
      </c>
      <c r="L323" s="2">
        <f t="array" ref="L323">IF(COUNT($C324)=0,IF(COUNT($C323)=1,I323,SUM(L322+LOOKUP(2,1/(ISNUMBER($K$1:$K$194)),$K$1:$K$194))),I323)</f>
        <v>1536578.8571428675</v>
      </c>
      <c r="M323" s="8" t="e">
        <f t="shared" si="69"/>
        <v>#N/A</v>
      </c>
      <c r="N323" s="2" t="e">
        <f t="shared" si="53"/>
        <v>#N/A</v>
      </c>
      <c r="O323" s="2" t="e">
        <f t="shared" si="65"/>
        <v>#N/A</v>
      </c>
      <c r="P323" s="2">
        <v>2097401.2862772346</v>
      </c>
      <c r="Q323" s="2">
        <f t="shared" si="66"/>
        <v>500000</v>
      </c>
      <c r="R323" s="2">
        <f t="shared" si="62"/>
        <v>144791143.66530609</v>
      </c>
      <c r="S323" s="2">
        <f t="shared" si="54"/>
        <v>496135.85714286566</v>
      </c>
      <c r="T323" s="2">
        <f t="shared" si="55"/>
        <v>3864.1428571429569</v>
      </c>
      <c r="U323" s="2">
        <f t="shared" si="56"/>
        <v>500000</v>
      </c>
      <c r="V323" s="2">
        <f t="shared" si="33"/>
        <v>101582821.69992948</v>
      </c>
      <c r="W323" s="2">
        <f t="shared" si="57"/>
        <v>496135.85714285076</v>
      </c>
      <c r="X323" s="2">
        <f t="shared" si="47"/>
        <v>3864.1428571492434</v>
      </c>
      <c r="Y323" s="2">
        <f t="shared" si="58"/>
        <v>43208321.965376638</v>
      </c>
      <c r="Z323" s="2" t="str">
        <f t="shared" si="48"/>
        <v>MEEP</v>
      </c>
      <c r="AA323" s="2">
        <f>IF(Z323="HERE",Y323,AA322+Graph!$G$1*1000)</f>
        <v>137948488.96537626</v>
      </c>
      <c r="AB323" s="2">
        <f t="shared" si="59"/>
        <v>800000</v>
      </c>
      <c r="AC323" s="2">
        <f t="shared" si="60"/>
        <v>42046518.842787012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259</v>
      </c>
      <c r="C324" s="7"/>
      <c r="D324" s="2" t="e">
        <f t="shared" si="51"/>
        <v>#N/A</v>
      </c>
      <c r="E324" s="2" t="e">
        <f t="shared" si="63"/>
        <v>#N/A</v>
      </c>
      <c r="F324" s="2">
        <v>2106397.9551724792</v>
      </c>
      <c r="G324" s="2">
        <f t="shared" si="67"/>
        <v>496135.85714285716</v>
      </c>
      <c r="H324" s="2">
        <f t="shared" si="61"/>
        <v>143754369.55707207</v>
      </c>
      <c r="I324" s="7"/>
      <c r="J324" s="2" t="e">
        <f t="shared" si="52"/>
        <v>#N/A</v>
      </c>
      <c r="K324" s="2" t="e">
        <f t="shared" si="64"/>
        <v>#N/A</v>
      </c>
      <c r="L324" s="2">
        <f t="array" ref="L324">IF(COUNT($C325)=0,IF(COUNT($C324)=1,I324,SUM(L323+LOOKUP(2,1/(ISNUMBER($K$1:$K$194)),$K$1:$K$194))),I324)</f>
        <v>1540443.0000000105</v>
      </c>
      <c r="M324" s="8" t="e">
        <f t="shared" si="69"/>
        <v>#N/A</v>
      </c>
      <c r="N324" s="2" t="e">
        <f t="shared" si="53"/>
        <v>#N/A</v>
      </c>
      <c r="O324" s="2" t="e">
        <f t="shared" si="65"/>
        <v>#N/A</v>
      </c>
      <c r="P324" s="2">
        <v>2103700.9364531636</v>
      </c>
      <c r="Q324" s="2">
        <f t="shared" si="66"/>
        <v>500000</v>
      </c>
      <c r="R324" s="2">
        <f t="shared" si="62"/>
        <v>145291143.66530609</v>
      </c>
      <c r="S324" s="2">
        <f t="shared" si="54"/>
        <v>496135.85714286566</v>
      </c>
      <c r="T324" s="2">
        <f t="shared" si="55"/>
        <v>3864.1428571429569</v>
      </c>
      <c r="U324" s="2">
        <f t="shared" si="56"/>
        <v>500000</v>
      </c>
      <c r="V324" s="2">
        <f t="shared" si="33"/>
        <v>102078957.55707233</v>
      </c>
      <c r="W324" s="2">
        <f t="shared" si="57"/>
        <v>496135.85714285076</v>
      </c>
      <c r="X324" s="2">
        <f t="shared" si="47"/>
        <v>3864.1428571492434</v>
      </c>
      <c r="Y324" s="2">
        <f t="shared" si="58"/>
        <v>43212186.108233787</v>
      </c>
      <c r="Z324" s="2" t="str">
        <f t="shared" si="48"/>
        <v>MEEP</v>
      </c>
      <c r="AA324" s="2">
        <f>IF(Z324="HERE",Y324,AA323+Graph!$G$1*1000)</f>
        <v>138748488.96537626</v>
      </c>
      <c r="AB324" s="2">
        <f t="shared" si="59"/>
        <v>800000</v>
      </c>
      <c r="AC324" s="2">
        <f t="shared" si="60"/>
        <v>42046518.842787012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260</v>
      </c>
      <c r="C325" s="7"/>
      <c r="D325" s="2" t="e">
        <f t="shared" si="51"/>
        <v>#N/A</v>
      </c>
      <c r="E325" s="2" t="e">
        <f t="shared" si="63"/>
        <v>#N/A</v>
      </c>
      <c r="F325" s="2">
        <v>2112719.6090077758</v>
      </c>
      <c r="G325" s="2">
        <f t="shared" si="67"/>
        <v>496135.85714285716</v>
      </c>
      <c r="H325" s="2">
        <f t="shared" si="61"/>
        <v>144250505.41421494</v>
      </c>
      <c r="I325" s="7"/>
      <c r="J325" s="2" t="e">
        <f t="shared" si="52"/>
        <v>#N/A</v>
      </c>
      <c r="K325" s="2" t="e">
        <f t="shared" si="64"/>
        <v>#N/A</v>
      </c>
      <c r="L325" s="2">
        <f t="array" ref="L325">IF(COUNT($C326)=0,IF(COUNT($C325)=1,I325,SUM(L324+LOOKUP(2,1/(ISNUMBER($K$1:$K$194)),$K$1:$K$194))),I325)</f>
        <v>1544307.1428571534</v>
      </c>
      <c r="M325" s="8" t="e">
        <f t="shared" si="69"/>
        <v>#N/A</v>
      </c>
      <c r="N325" s="2" t="e">
        <f t="shared" si="53"/>
        <v>#N/A</v>
      </c>
      <c r="O325" s="2" t="e">
        <f t="shared" si="65"/>
        <v>#N/A</v>
      </c>
      <c r="P325" s="2">
        <v>2110000.5866290927</v>
      </c>
      <c r="Q325" s="2">
        <f t="shared" si="66"/>
        <v>500000</v>
      </c>
      <c r="R325" s="2">
        <f t="shared" si="62"/>
        <v>145791143.66530609</v>
      </c>
      <c r="S325" s="2">
        <f t="shared" si="54"/>
        <v>496135.85714286566</v>
      </c>
      <c r="T325" s="2">
        <f t="shared" si="55"/>
        <v>3864.1428571429569</v>
      </c>
      <c r="U325" s="2">
        <f t="shared" si="56"/>
        <v>500000</v>
      </c>
      <c r="V325" s="2">
        <f t="shared" si="33"/>
        <v>102575093.41421518</v>
      </c>
      <c r="W325" s="2">
        <f t="shared" si="57"/>
        <v>496135.85714285076</v>
      </c>
      <c r="X325" s="2">
        <f t="shared" si="47"/>
        <v>3864.1428571492434</v>
      </c>
      <c r="Y325" s="2">
        <f t="shared" si="58"/>
        <v>43216050.251090936</v>
      </c>
      <c r="Z325" s="2" t="str">
        <f t="shared" si="48"/>
        <v>MEEP</v>
      </c>
      <c r="AA325" s="2">
        <f>IF(Z325="HERE",Y325,AA324+Graph!$G$1*1000)</f>
        <v>139548488.96537626</v>
      </c>
      <c r="AB325" s="2">
        <f t="shared" si="59"/>
        <v>800000</v>
      </c>
      <c r="AC325" s="2">
        <f t="shared" si="60"/>
        <v>42046518.842787012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261</v>
      </c>
      <c r="C326" s="7"/>
      <c r="D326" s="2" t="e">
        <f t="shared" si="51"/>
        <v>#N/A</v>
      </c>
      <c r="E326" s="2" t="e">
        <f t="shared" si="63"/>
        <v>#N/A</v>
      </c>
      <c r="F326" s="2">
        <v>2119041.262843132</v>
      </c>
      <c r="G326" s="2">
        <f t="shared" si="67"/>
        <v>496135.85714285716</v>
      </c>
      <c r="H326" s="2">
        <f t="shared" si="61"/>
        <v>144746641.2713578</v>
      </c>
      <c r="I326" s="7"/>
      <c r="J326" s="2" t="e">
        <f t="shared" si="52"/>
        <v>#N/A</v>
      </c>
      <c r="K326" s="2" t="e">
        <f t="shared" si="64"/>
        <v>#N/A</v>
      </c>
      <c r="L326" s="2">
        <f t="array" ref="L326">IF(COUNT($C327)=0,IF(COUNT($C326)=1,I326,SUM(L325+LOOKUP(2,1/(ISNUMBER($K$1:$K$194)),$K$1:$K$194))),I326)</f>
        <v>1548171.2857142964</v>
      </c>
      <c r="M326" s="8" t="e">
        <f t="shared" si="69"/>
        <v>#N/A</v>
      </c>
      <c r="N326" s="2" t="e">
        <f t="shared" si="53"/>
        <v>#N/A</v>
      </c>
      <c r="O326" s="2" t="e">
        <f t="shared" si="65"/>
        <v>#N/A</v>
      </c>
      <c r="P326" s="2">
        <v>2116300.2368050218</v>
      </c>
      <c r="Q326" s="2">
        <f t="shared" si="66"/>
        <v>500000</v>
      </c>
      <c r="R326" s="2">
        <f t="shared" si="62"/>
        <v>146291143.66530609</v>
      </c>
      <c r="S326" s="2">
        <f t="shared" si="54"/>
        <v>496135.85714286566</v>
      </c>
      <c r="T326" s="2">
        <f t="shared" si="55"/>
        <v>3864.1428571429569</v>
      </c>
      <c r="U326" s="2">
        <f t="shared" si="56"/>
        <v>500000</v>
      </c>
      <c r="V326" s="2">
        <f t="shared" si="33"/>
        <v>103071229.27135803</v>
      </c>
      <c r="W326" s="2">
        <f t="shared" si="57"/>
        <v>496135.85714285076</v>
      </c>
      <c r="X326" s="2">
        <f t="shared" si="47"/>
        <v>3864.1428571492434</v>
      </c>
      <c r="Y326" s="2">
        <f t="shared" si="58"/>
        <v>43219914.393948086</v>
      </c>
      <c r="Z326" s="2" t="str">
        <f t="shared" si="48"/>
        <v>MEEP</v>
      </c>
      <c r="AA326" s="2">
        <f>IF(Z326="HERE",Y326,AA325+Graph!$G$1*1000)</f>
        <v>140348488.96537626</v>
      </c>
      <c r="AB326" s="2">
        <f t="shared" si="59"/>
        <v>800000</v>
      </c>
      <c r="AC326" s="2">
        <f t="shared" si="60"/>
        <v>42046518.842787012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262</v>
      </c>
      <c r="C327" s="7"/>
      <c r="D327" s="2" t="e">
        <f t="shared" si="51"/>
        <v>#N/A</v>
      </c>
      <c r="E327" s="2" t="e">
        <f t="shared" si="63"/>
        <v>#N/A</v>
      </c>
      <c r="F327" s="2">
        <v>2125362.9166784286</v>
      </c>
      <c r="G327" s="2">
        <f t="shared" si="67"/>
        <v>496135.85714285716</v>
      </c>
      <c r="H327" s="2">
        <f t="shared" si="61"/>
        <v>145242777.12850067</v>
      </c>
      <c r="I327" s="7"/>
      <c r="J327" s="2" t="e">
        <f t="shared" si="52"/>
        <v>#N/A</v>
      </c>
      <c r="K327" s="2" t="e">
        <f t="shared" si="64"/>
        <v>#N/A</v>
      </c>
      <c r="L327" s="2">
        <f t="array" ref="L327">IF(COUNT($C328)=0,IF(COUNT($C327)=1,I327,SUM(L326+LOOKUP(2,1/(ISNUMBER($K$1:$K$194)),$K$1:$K$194))),I327)</f>
        <v>1552035.4285714393</v>
      </c>
      <c r="M327" s="8" t="e">
        <f t="shared" si="69"/>
        <v>#N/A</v>
      </c>
      <c r="N327" s="2" t="e">
        <f t="shared" si="53"/>
        <v>#N/A</v>
      </c>
      <c r="O327" s="2" t="e">
        <f t="shared" si="65"/>
        <v>#N/A</v>
      </c>
      <c r="P327" s="2">
        <v>2122599.8869809508</v>
      </c>
      <c r="Q327" s="2">
        <f t="shared" si="66"/>
        <v>500000</v>
      </c>
      <c r="R327" s="2">
        <f t="shared" si="62"/>
        <v>146791143.66530609</v>
      </c>
      <c r="S327" s="2">
        <f t="shared" si="54"/>
        <v>496135.85714286566</v>
      </c>
      <c r="T327" s="2">
        <f t="shared" si="55"/>
        <v>3864.1428571429569</v>
      </c>
      <c r="U327" s="2">
        <f t="shared" si="56"/>
        <v>500000</v>
      </c>
      <c r="V327" s="2">
        <f t="shared" si="33"/>
        <v>103567365.12850088</v>
      </c>
      <c r="W327" s="2">
        <f t="shared" si="57"/>
        <v>496135.85714285076</v>
      </c>
      <c r="X327" s="2">
        <f t="shared" si="47"/>
        <v>3864.1428571492434</v>
      </c>
      <c r="Y327" s="2">
        <f t="shared" si="58"/>
        <v>43223778.536805235</v>
      </c>
      <c r="Z327" s="2" t="str">
        <f t="shared" si="48"/>
        <v>MEEP</v>
      </c>
      <c r="AA327" s="2">
        <f>IF(Z327="HERE",Y327,AA326+Graph!$G$1*1000)</f>
        <v>141148488.96537626</v>
      </c>
      <c r="AB327" s="2">
        <f t="shared" si="59"/>
        <v>800000</v>
      </c>
      <c r="AC327" s="2">
        <f t="shared" si="60"/>
        <v>42046518.842787012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263</v>
      </c>
      <c r="C328" s="7"/>
      <c r="D328" s="2" t="e">
        <f t="shared" si="51"/>
        <v>#N/A</v>
      </c>
      <c r="E328" s="2" t="e">
        <f t="shared" si="63"/>
        <v>#N/A</v>
      </c>
      <c r="F328" s="2">
        <v>2131684.5705137849</v>
      </c>
      <c r="G328" s="2">
        <f t="shared" si="67"/>
        <v>496135.85714285716</v>
      </c>
      <c r="H328" s="2">
        <f t="shared" si="61"/>
        <v>145738912.98564354</v>
      </c>
      <c r="I328" s="7"/>
      <c r="J328" s="2" t="e">
        <f t="shared" si="52"/>
        <v>#N/A</v>
      </c>
      <c r="K328" s="2" t="e">
        <f t="shared" si="64"/>
        <v>#N/A</v>
      </c>
      <c r="L328" s="2">
        <f t="array" ref="L328">IF(COUNT($C329)=0,IF(COUNT($C328)=1,I328,SUM(L327+LOOKUP(2,1/(ISNUMBER($K$1:$K$194)),$K$1:$K$194))),I328)</f>
        <v>1555899.5714285823</v>
      </c>
      <c r="M328" s="8" t="e">
        <f t="shared" si="69"/>
        <v>#N/A</v>
      </c>
      <c r="N328" s="2" t="e">
        <f t="shared" si="53"/>
        <v>#N/A</v>
      </c>
      <c r="O328" s="2" t="e">
        <f t="shared" si="65"/>
        <v>#N/A</v>
      </c>
      <c r="P328" s="2">
        <v>2128899.5371568799</v>
      </c>
      <c r="Q328" s="2">
        <f t="shared" si="66"/>
        <v>500000</v>
      </c>
      <c r="R328" s="2">
        <f t="shared" si="62"/>
        <v>147291143.66530609</v>
      </c>
      <c r="S328" s="2">
        <f t="shared" si="54"/>
        <v>496135.85714286566</v>
      </c>
      <c r="T328" s="2">
        <f t="shared" si="55"/>
        <v>3864.1428571429569</v>
      </c>
      <c r="U328" s="2">
        <f t="shared" si="56"/>
        <v>500000</v>
      </c>
      <c r="V328" s="2">
        <f t="shared" si="33"/>
        <v>104063500.98564373</v>
      </c>
      <c r="W328" s="2">
        <f t="shared" si="57"/>
        <v>496135.85714285076</v>
      </c>
      <c r="X328" s="2">
        <f t="shared" si="47"/>
        <v>3864.1428571492434</v>
      </c>
      <c r="Y328" s="2">
        <f t="shared" si="58"/>
        <v>43227642.679662384</v>
      </c>
      <c r="Z328" s="2" t="str">
        <f t="shared" si="48"/>
        <v>MEEP</v>
      </c>
      <c r="AA328" s="2">
        <f>IF(Z328="HERE",Y328,AA327+Graph!$G$1*1000)</f>
        <v>141948488.96537626</v>
      </c>
      <c r="AB328" s="2">
        <f t="shared" si="59"/>
        <v>800000</v>
      </c>
      <c r="AC328" s="2">
        <f t="shared" si="60"/>
        <v>42046518.842787012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264</v>
      </c>
      <c r="C329" s="7"/>
      <c r="D329" s="2" t="e">
        <f t="shared" si="51"/>
        <v>#N/A</v>
      </c>
      <c r="E329" s="2" t="e">
        <f t="shared" si="63"/>
        <v>#N/A</v>
      </c>
      <c r="F329" s="2">
        <v>2138006.2243490815</v>
      </c>
      <c r="G329" s="2">
        <f t="shared" si="67"/>
        <v>496135.85714285716</v>
      </c>
      <c r="H329" s="2">
        <f t="shared" si="61"/>
        <v>146235048.8427864</v>
      </c>
      <c r="I329" s="7"/>
      <c r="J329" s="2" t="e">
        <f t="shared" si="52"/>
        <v>#N/A</v>
      </c>
      <c r="K329" s="2" t="e">
        <f t="shared" si="64"/>
        <v>#N/A</v>
      </c>
      <c r="L329" s="2">
        <f t="array" ref="L329">IF(COUNT($C330)=0,IF(COUNT($C329)=1,I329,SUM(L328+LOOKUP(2,1/(ISNUMBER($K$1:$K$194)),$K$1:$K$194))),I329)</f>
        <v>1559763.7142857253</v>
      </c>
      <c r="M329" s="8" t="e">
        <f t="shared" si="69"/>
        <v>#N/A</v>
      </c>
      <c r="N329" s="2" t="e">
        <f t="shared" si="53"/>
        <v>#N/A</v>
      </c>
      <c r="O329" s="2" t="e">
        <f t="shared" si="65"/>
        <v>#N/A</v>
      </c>
      <c r="P329" s="2">
        <v>2135199.187332809</v>
      </c>
      <c r="Q329" s="2">
        <f t="shared" si="66"/>
        <v>500000</v>
      </c>
      <c r="R329" s="2">
        <f t="shared" si="62"/>
        <v>147791143.66530609</v>
      </c>
      <c r="S329" s="2">
        <f t="shared" si="54"/>
        <v>496135.85714286566</v>
      </c>
      <c r="T329" s="2">
        <f t="shared" si="55"/>
        <v>3864.1428571429569</v>
      </c>
      <c r="U329" s="2">
        <f t="shared" si="56"/>
        <v>500000</v>
      </c>
      <c r="V329" s="2">
        <f t="shared" si="33"/>
        <v>104559636.84278658</v>
      </c>
      <c r="W329" s="2">
        <f t="shared" si="57"/>
        <v>496135.85714285076</v>
      </c>
      <c r="X329" s="2">
        <f t="shared" si="47"/>
        <v>3864.1428571492434</v>
      </c>
      <c r="Y329" s="2">
        <f t="shared" si="58"/>
        <v>43231506.822519533</v>
      </c>
      <c r="Z329" s="2" t="str">
        <f t="shared" si="48"/>
        <v>MEEP</v>
      </c>
      <c r="AA329" s="2">
        <f>IF(Z329="HERE",Y329,AA328+Graph!$G$1*1000)</f>
        <v>142748488.96537626</v>
      </c>
      <c r="AB329" s="2">
        <f t="shared" si="59"/>
        <v>800000</v>
      </c>
      <c r="AC329" s="2">
        <f t="shared" si="60"/>
        <v>42046518.842787012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265</v>
      </c>
      <c r="C330" s="7"/>
      <c r="D330" s="2" t="e">
        <f t="shared" si="51"/>
        <v>#N/A</v>
      </c>
      <c r="E330" s="2" t="e">
        <f t="shared" si="63"/>
        <v>#N/A</v>
      </c>
      <c r="F330" s="2">
        <v>2144327.8781844378</v>
      </c>
      <c r="G330" s="2">
        <f t="shared" si="67"/>
        <v>496135.85714285716</v>
      </c>
      <c r="H330" s="2">
        <f t="shared" si="61"/>
        <v>146731184.69992927</v>
      </c>
      <c r="I330" s="7"/>
      <c r="J330" s="2" t="e">
        <f t="shared" si="52"/>
        <v>#N/A</v>
      </c>
      <c r="K330" s="2" t="e">
        <f t="shared" si="64"/>
        <v>#N/A</v>
      </c>
      <c r="L330" s="2">
        <f t="array" ref="L330">IF(COUNT($C331)=0,IF(COUNT($C330)=1,I330,SUM(L329+LOOKUP(2,1/(ISNUMBER($K$1:$K$194)),$K$1:$K$194))),I330)</f>
        <v>1563627.8571428682</v>
      </c>
      <c r="M330" s="8" t="e">
        <f t="shared" si="69"/>
        <v>#N/A</v>
      </c>
      <c r="N330" s="2" t="e">
        <f t="shared" si="53"/>
        <v>#N/A</v>
      </c>
      <c r="O330" s="2" t="e">
        <f t="shared" si="65"/>
        <v>#N/A</v>
      </c>
      <c r="P330" s="2">
        <v>2141498.837508738</v>
      </c>
      <c r="Q330" s="2">
        <f t="shared" si="66"/>
        <v>500000</v>
      </c>
      <c r="R330" s="2">
        <f t="shared" si="62"/>
        <v>148291143.66530609</v>
      </c>
      <c r="S330" s="2">
        <f t="shared" si="54"/>
        <v>496135.85714286566</v>
      </c>
      <c r="T330" s="2">
        <f t="shared" si="55"/>
        <v>3864.1428571429569</v>
      </c>
      <c r="U330" s="2">
        <f t="shared" si="56"/>
        <v>500000</v>
      </c>
      <c r="V330" s="2">
        <f t="shared" si="33"/>
        <v>105055772.69992943</v>
      </c>
      <c r="W330" s="2">
        <f t="shared" si="57"/>
        <v>496135.85714285076</v>
      </c>
      <c r="X330" s="2">
        <f t="shared" si="47"/>
        <v>3864.1428571492434</v>
      </c>
      <c r="Y330" s="2">
        <f t="shared" si="58"/>
        <v>43235370.965376683</v>
      </c>
      <c r="Z330" s="2" t="str">
        <f t="shared" si="48"/>
        <v>MEEP</v>
      </c>
      <c r="AA330" s="2">
        <f>IF(Z330="HERE",Y330,AA329+Graph!$G$1*1000)</f>
        <v>143548488.96537626</v>
      </c>
      <c r="AB330" s="2">
        <f t="shared" si="59"/>
        <v>800000</v>
      </c>
      <c r="AC330" s="2">
        <f t="shared" si="60"/>
        <v>42046518.842787012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266</v>
      </c>
      <c r="C331" s="7"/>
      <c r="D331" s="2" t="e">
        <f t="shared" si="51"/>
        <v>#N/A</v>
      </c>
      <c r="E331" s="2" t="e">
        <f t="shared" si="63"/>
        <v>#N/A</v>
      </c>
      <c r="F331" s="2">
        <v>2150649.5320197344</v>
      </c>
      <c r="G331" s="2">
        <f t="shared" si="67"/>
        <v>496135.85714285716</v>
      </c>
      <c r="H331" s="2">
        <f t="shared" si="61"/>
        <v>147227320.55707213</v>
      </c>
      <c r="I331" s="7"/>
      <c r="J331" s="2" t="e">
        <f t="shared" si="52"/>
        <v>#N/A</v>
      </c>
      <c r="K331" s="2" t="e">
        <f t="shared" si="64"/>
        <v>#N/A</v>
      </c>
      <c r="L331" s="2">
        <f t="array" ref="L331">IF(COUNT($C332)=0,IF(COUNT($C331)=1,I331,SUM(L330+LOOKUP(2,1/(ISNUMBER($K$1:$K$194)),$K$1:$K$194))),I331)</f>
        <v>1567492.0000000112</v>
      </c>
      <c r="M331" s="8" t="e">
        <f t="shared" si="69"/>
        <v>#N/A</v>
      </c>
      <c r="N331" s="2" t="e">
        <f t="shared" si="53"/>
        <v>#N/A</v>
      </c>
      <c r="O331" s="2" t="e">
        <f t="shared" si="65"/>
        <v>#N/A</v>
      </c>
      <c r="P331" s="2">
        <v>2147798.4876847267</v>
      </c>
      <c r="Q331" s="2">
        <f t="shared" si="66"/>
        <v>500000</v>
      </c>
      <c r="R331" s="2">
        <f t="shared" si="62"/>
        <v>148791143.66530609</v>
      </c>
      <c r="S331" s="2">
        <f t="shared" si="54"/>
        <v>496135.85714286566</v>
      </c>
      <c r="T331" s="2">
        <f t="shared" si="55"/>
        <v>3864.1428571429569</v>
      </c>
      <c r="U331" s="2">
        <f t="shared" si="56"/>
        <v>500000</v>
      </c>
      <c r="V331" s="2">
        <f t="shared" si="33"/>
        <v>105551908.55707228</v>
      </c>
      <c r="W331" s="2">
        <f t="shared" si="57"/>
        <v>496135.85714285076</v>
      </c>
      <c r="X331" s="2">
        <f t="shared" si="47"/>
        <v>3864.1428571492434</v>
      </c>
      <c r="Y331" s="2">
        <f t="shared" si="58"/>
        <v>43239235.108233832</v>
      </c>
      <c r="Z331" s="2" t="str">
        <f t="shared" si="48"/>
        <v>MEEP</v>
      </c>
      <c r="AA331" s="2">
        <f>IF(Z331="HERE",Y331,AA330+Graph!$G$1*1000)</f>
        <v>144348488.96537626</v>
      </c>
      <c r="AB331" s="2">
        <f t="shared" si="59"/>
        <v>800000</v>
      </c>
      <c r="AC331" s="2">
        <f t="shared" si="60"/>
        <v>42046518.842787012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267</v>
      </c>
      <c r="C332" s="7"/>
      <c r="D332" s="2" t="e">
        <f t="shared" si="51"/>
        <v>#N/A</v>
      </c>
      <c r="E332" s="2" t="e">
        <f t="shared" si="63"/>
        <v>#N/A</v>
      </c>
      <c r="F332" s="2">
        <v>2156971.1858550906</v>
      </c>
      <c r="G332" s="2">
        <f t="shared" si="67"/>
        <v>496135.85714285716</v>
      </c>
      <c r="H332" s="2">
        <f t="shared" si="61"/>
        <v>147723456.414215</v>
      </c>
      <c r="I332" s="7"/>
      <c r="J332" s="2" t="e">
        <f t="shared" si="52"/>
        <v>#N/A</v>
      </c>
      <c r="K332" s="2" t="e">
        <f t="shared" si="64"/>
        <v>#N/A</v>
      </c>
      <c r="L332" s="2">
        <f t="array" ref="L332">IF(COUNT($C333)=0,IF(COUNT($C332)=1,I332,SUM(L331+LOOKUP(2,1/(ISNUMBER($K$1:$K$194)),$K$1:$K$194))),I332)</f>
        <v>1571356.1428571541</v>
      </c>
      <c r="M332" s="8" t="e">
        <f t="shared" si="69"/>
        <v>#N/A</v>
      </c>
      <c r="N332" s="2" t="e">
        <f t="shared" si="53"/>
        <v>#N/A</v>
      </c>
      <c r="O332" s="2" t="e">
        <f t="shared" si="65"/>
        <v>#N/A</v>
      </c>
      <c r="P332" s="2">
        <v>2154098.1378606558</v>
      </c>
      <c r="Q332" s="2">
        <f t="shared" si="66"/>
        <v>500000</v>
      </c>
      <c r="R332" s="2">
        <f t="shared" si="62"/>
        <v>149291143.66530609</v>
      </c>
      <c r="S332" s="2">
        <f t="shared" si="54"/>
        <v>496135.85714286566</v>
      </c>
      <c r="T332" s="2">
        <f t="shared" si="55"/>
        <v>3864.1428571429569</v>
      </c>
      <c r="U332" s="2">
        <f t="shared" si="56"/>
        <v>500000</v>
      </c>
      <c r="V332" s="2">
        <f t="shared" si="33"/>
        <v>106048044.41421513</v>
      </c>
      <c r="W332" s="2">
        <f t="shared" si="57"/>
        <v>496135.85714285076</v>
      </c>
      <c r="X332" s="2">
        <f t="shared" si="47"/>
        <v>3864.1428571492434</v>
      </c>
      <c r="Y332" s="2">
        <f t="shared" si="58"/>
        <v>43243099.251090981</v>
      </c>
      <c r="Z332" s="2" t="str">
        <f t="shared" si="48"/>
        <v>MEEP</v>
      </c>
      <c r="AA332" s="2">
        <f>IF(Z332="HERE",Y332,AA331+Graph!$G$1*1000)</f>
        <v>145148488.96537626</v>
      </c>
      <c r="AB332" s="2">
        <f t="shared" si="59"/>
        <v>800000</v>
      </c>
      <c r="AC332" s="2">
        <f t="shared" si="60"/>
        <v>42046518.842787012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268</v>
      </c>
      <c r="C333" s="7"/>
      <c r="D333" s="2" t="e">
        <f t="shared" si="51"/>
        <v>#N/A</v>
      </c>
      <c r="E333" s="2" t="e">
        <f t="shared" si="63"/>
        <v>#N/A</v>
      </c>
      <c r="F333" s="2">
        <v>2163292.8396903872</v>
      </c>
      <c r="G333" s="2">
        <f t="shared" si="67"/>
        <v>496135.85714285716</v>
      </c>
      <c r="H333" s="2">
        <f t="shared" si="61"/>
        <v>148219592.27135786</v>
      </c>
      <c r="I333" s="7"/>
      <c r="J333" s="2" t="e">
        <f t="shared" si="52"/>
        <v>#N/A</v>
      </c>
      <c r="K333" s="2" t="e">
        <f t="shared" si="64"/>
        <v>#N/A</v>
      </c>
      <c r="L333" s="2">
        <f t="array" ref="L333">IF(COUNT($C334)=0,IF(COUNT($C333)=1,I333,SUM(L332+LOOKUP(2,1/(ISNUMBER($K$1:$K$194)),$K$1:$K$194))),I333)</f>
        <v>1575220.2857142971</v>
      </c>
      <c r="M333" s="8" t="e">
        <f t="shared" si="69"/>
        <v>#N/A</v>
      </c>
      <c r="N333" s="2" t="e">
        <f t="shared" si="53"/>
        <v>#N/A</v>
      </c>
      <c r="O333" s="2" t="e">
        <f t="shared" si="65"/>
        <v>#N/A</v>
      </c>
      <c r="P333" s="2">
        <v>2160397.7880365849</v>
      </c>
      <c r="Q333" s="2">
        <f t="shared" si="66"/>
        <v>500000</v>
      </c>
      <c r="R333" s="2">
        <f t="shared" si="62"/>
        <v>149791143.66530609</v>
      </c>
      <c r="S333" s="2">
        <f t="shared" si="54"/>
        <v>496135.85714286566</v>
      </c>
      <c r="T333" s="2">
        <f t="shared" si="55"/>
        <v>3864.1428571429569</v>
      </c>
      <c r="U333" s="2">
        <f t="shared" si="56"/>
        <v>500000</v>
      </c>
      <c r="V333" s="2">
        <f t="shared" si="33"/>
        <v>106544180.27135798</v>
      </c>
      <c r="W333" s="2">
        <f t="shared" si="57"/>
        <v>496135.85714285076</v>
      </c>
      <c r="X333" s="2">
        <f t="shared" si="47"/>
        <v>3864.1428571492434</v>
      </c>
      <c r="Y333" s="2">
        <f t="shared" si="58"/>
        <v>43246963.39394813</v>
      </c>
      <c r="Z333" s="2" t="str">
        <f t="shared" si="48"/>
        <v>MEEP</v>
      </c>
      <c r="AA333" s="2">
        <f>IF(Z333="HERE",Y333,AA332+Graph!$G$1*1000)</f>
        <v>145948488.96537626</v>
      </c>
      <c r="AB333" s="2">
        <f t="shared" si="59"/>
        <v>800000</v>
      </c>
      <c r="AC333" s="2">
        <f t="shared" si="60"/>
        <v>42046518.842787012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269</v>
      </c>
      <c r="C334" s="7"/>
      <c r="D334" s="2" t="e">
        <f t="shared" si="51"/>
        <v>#N/A</v>
      </c>
      <c r="E334" s="2" t="e">
        <f t="shared" si="63"/>
        <v>#N/A</v>
      </c>
      <c r="F334" s="2">
        <v>2169614.4935257435</v>
      </c>
      <c r="G334" s="2">
        <f t="shared" si="67"/>
        <v>496135.85714285716</v>
      </c>
      <c r="H334" s="2">
        <f t="shared" si="61"/>
        <v>148715728.12850073</v>
      </c>
      <c r="I334" s="7"/>
      <c r="J334" s="2" t="e">
        <f t="shared" si="52"/>
        <v>#N/A</v>
      </c>
      <c r="K334" s="2" t="e">
        <f t="shared" si="64"/>
        <v>#N/A</v>
      </c>
      <c r="L334" s="2">
        <f t="array" ref="L334">IF(COUNT($C335)=0,IF(COUNT($C334)=1,I334,SUM(L333+LOOKUP(2,1/(ISNUMBER($K$1:$K$194)),$K$1:$K$194))),I334)</f>
        <v>1579084.42857144</v>
      </c>
      <c r="M334" s="8" t="e">
        <f t="shared" si="69"/>
        <v>#N/A</v>
      </c>
      <c r="N334" s="2" t="e">
        <f t="shared" si="53"/>
        <v>#N/A</v>
      </c>
      <c r="O334" s="2" t="e">
        <f t="shared" si="65"/>
        <v>#N/A</v>
      </c>
      <c r="P334" s="2">
        <v>2166697.4382125139</v>
      </c>
      <c r="Q334" s="2">
        <f t="shared" si="66"/>
        <v>500000</v>
      </c>
      <c r="R334" s="2">
        <f t="shared" si="62"/>
        <v>150291143.66530609</v>
      </c>
      <c r="S334" s="2">
        <f t="shared" si="54"/>
        <v>496135.85714286566</v>
      </c>
      <c r="T334" s="2">
        <f t="shared" si="55"/>
        <v>3864.1428571429569</v>
      </c>
      <c r="U334" s="2">
        <f t="shared" si="56"/>
        <v>500000</v>
      </c>
      <c r="V334" s="2">
        <f t="shared" si="33"/>
        <v>107040316.12850083</v>
      </c>
      <c r="W334" s="2">
        <f t="shared" si="57"/>
        <v>496135.85714285076</v>
      </c>
      <c r="X334" s="2">
        <f t="shared" si="47"/>
        <v>3864.1428571492434</v>
      </c>
      <c r="Y334" s="2">
        <f t="shared" si="58"/>
        <v>43250827.53680528</v>
      </c>
      <c r="Z334" s="2" t="str">
        <f t="shared" si="48"/>
        <v>MEEP</v>
      </c>
      <c r="AA334" s="2">
        <f>IF(Z334="HERE",Y334,AA333+Graph!$G$1*1000)</f>
        <v>146748488.96537626</v>
      </c>
      <c r="AB334" s="2">
        <f t="shared" si="59"/>
        <v>800000</v>
      </c>
      <c r="AC334" s="2">
        <f t="shared" si="60"/>
        <v>42046518.842787012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270</v>
      </c>
      <c r="C335" s="7"/>
      <c r="D335" s="2" t="e">
        <f t="shared" si="51"/>
        <v>#N/A</v>
      </c>
      <c r="E335" s="2" t="e">
        <f t="shared" si="63"/>
        <v>#N/A</v>
      </c>
      <c r="F335" s="2">
        <v>2175936.1473610401</v>
      </c>
      <c r="G335" s="2">
        <f t="shared" si="67"/>
        <v>496135.85714285716</v>
      </c>
      <c r="H335" s="2">
        <f t="shared" si="61"/>
        <v>149211863.9856436</v>
      </c>
      <c r="I335" s="7"/>
      <c r="J335" s="2" t="e">
        <f t="shared" si="52"/>
        <v>#N/A</v>
      </c>
      <c r="K335" s="2" t="e">
        <f t="shared" si="64"/>
        <v>#N/A</v>
      </c>
      <c r="L335" s="2">
        <f t="array" ref="L335">IF(COUNT($C336)=0,IF(COUNT($C335)=1,I335,SUM(L334+LOOKUP(2,1/(ISNUMBER($K$1:$K$194)),$K$1:$K$194))),I335)</f>
        <v>1582948.571428583</v>
      </c>
      <c r="M335" s="8" t="e">
        <f t="shared" si="69"/>
        <v>#N/A</v>
      </c>
      <c r="N335" s="2" t="e">
        <f t="shared" si="53"/>
        <v>#N/A</v>
      </c>
      <c r="O335" s="2" t="e">
        <f t="shared" si="65"/>
        <v>#N/A</v>
      </c>
      <c r="P335" s="2">
        <v>2172997.088388443</v>
      </c>
      <c r="Q335" s="2">
        <f t="shared" si="66"/>
        <v>500000</v>
      </c>
      <c r="R335" s="2">
        <f t="shared" si="62"/>
        <v>150791143.66530609</v>
      </c>
      <c r="S335" s="2">
        <f t="shared" si="54"/>
        <v>496135.85714286566</v>
      </c>
      <c r="T335" s="2">
        <f t="shared" si="55"/>
        <v>3864.1428571429569</v>
      </c>
      <c r="U335" s="2">
        <f t="shared" si="56"/>
        <v>500000</v>
      </c>
      <c r="V335" s="2">
        <f t="shared" si="33"/>
        <v>107536451.98564368</v>
      </c>
      <c r="W335" s="2">
        <f t="shared" si="57"/>
        <v>496135.85714285076</v>
      </c>
      <c r="X335" s="2">
        <f t="shared" si="47"/>
        <v>3864.1428571492434</v>
      </c>
      <c r="Y335" s="2">
        <f t="shared" si="58"/>
        <v>43254691.679662429</v>
      </c>
      <c r="Z335" s="2" t="str">
        <f t="shared" si="48"/>
        <v>MEEP</v>
      </c>
      <c r="AA335" s="2">
        <f>IF(Z335="HERE",Y335,AA334+Graph!$G$1*1000)</f>
        <v>147548488.96537626</v>
      </c>
      <c r="AB335" s="2">
        <f t="shared" si="59"/>
        <v>800000</v>
      </c>
      <c r="AC335" s="2">
        <f t="shared" si="60"/>
        <v>42046518.842787012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271</v>
      </c>
      <c r="C336" s="7"/>
      <c r="D336" s="2" t="e">
        <f t="shared" si="51"/>
        <v>#N/A</v>
      </c>
      <c r="E336" s="2" t="e">
        <f t="shared" si="63"/>
        <v>#N/A</v>
      </c>
      <c r="F336" s="2">
        <v>2182257.8011963964</v>
      </c>
      <c r="G336" s="2">
        <f t="shared" si="67"/>
        <v>496135.85714285716</v>
      </c>
      <c r="H336" s="2">
        <f t="shared" si="61"/>
        <v>149707999.84278646</v>
      </c>
      <c r="I336" s="7"/>
      <c r="J336" s="2" t="e">
        <f t="shared" si="52"/>
        <v>#N/A</v>
      </c>
      <c r="K336" s="2" t="e">
        <f t="shared" si="64"/>
        <v>#N/A</v>
      </c>
      <c r="L336" s="2">
        <f t="array" ref="L336">IF(COUNT($C337)=0,IF(COUNT($C336)=1,I336,SUM(L335+LOOKUP(2,1/(ISNUMBER($K$1:$K$194)),$K$1:$K$194))),I336)</f>
        <v>1586812.714285726</v>
      </c>
      <c r="M336" s="8" t="e">
        <f t="shared" si="69"/>
        <v>#N/A</v>
      </c>
      <c r="N336" s="2" t="e">
        <f t="shared" si="53"/>
        <v>#N/A</v>
      </c>
      <c r="O336" s="2" t="e">
        <f t="shared" si="65"/>
        <v>#N/A</v>
      </c>
      <c r="P336" s="2">
        <v>2179296.7385643721</v>
      </c>
      <c r="Q336" s="2">
        <f t="shared" si="66"/>
        <v>500000</v>
      </c>
      <c r="R336" s="2">
        <f t="shared" si="62"/>
        <v>151291143.66530609</v>
      </c>
      <c r="S336" s="2">
        <f t="shared" si="54"/>
        <v>496135.85714286566</v>
      </c>
      <c r="T336" s="2">
        <f t="shared" si="55"/>
        <v>3864.1428571429569</v>
      </c>
      <c r="U336" s="2">
        <f t="shared" si="56"/>
        <v>500000</v>
      </c>
      <c r="V336" s="2">
        <f t="shared" si="33"/>
        <v>108032587.84278654</v>
      </c>
      <c r="W336" s="2">
        <f t="shared" si="57"/>
        <v>496135.85714285076</v>
      </c>
      <c r="X336" s="2">
        <f t="shared" si="47"/>
        <v>3864.1428571492434</v>
      </c>
      <c r="Y336" s="2">
        <f t="shared" si="58"/>
        <v>43258555.822519578</v>
      </c>
      <c r="Z336" s="2" t="str">
        <f t="shared" si="48"/>
        <v>MEEP</v>
      </c>
      <c r="AA336" s="2">
        <f>IF(Z336="HERE",Y336,AA335+Graph!$G$1*1000)</f>
        <v>148348488.96537626</v>
      </c>
      <c r="AB336" s="2">
        <f t="shared" si="59"/>
        <v>800000</v>
      </c>
      <c r="AC336" s="2">
        <f t="shared" si="60"/>
        <v>42046518.842787012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272</v>
      </c>
      <c r="C337" s="7"/>
      <c r="D337" s="2" t="e">
        <f t="shared" si="51"/>
        <v>#N/A</v>
      </c>
      <c r="E337" s="2" t="e">
        <f t="shared" si="63"/>
        <v>#N/A</v>
      </c>
      <c r="F337" s="2">
        <v>2188579.455031693</v>
      </c>
      <c r="G337" s="2">
        <f t="shared" si="67"/>
        <v>496135.85714285716</v>
      </c>
      <c r="H337" s="2">
        <f t="shared" si="61"/>
        <v>150204135.69992933</v>
      </c>
      <c r="I337" s="7"/>
      <c r="J337" s="2" t="e">
        <f t="shared" si="52"/>
        <v>#N/A</v>
      </c>
      <c r="K337" s="2" t="e">
        <f t="shared" si="64"/>
        <v>#N/A</v>
      </c>
      <c r="L337" s="2">
        <f t="array" ref="L337">IF(COUNT($C338)=0,IF(COUNT($C337)=1,I337,SUM(L336+LOOKUP(2,1/(ISNUMBER($K$1:$K$194)),$K$1:$K$194))),I337)</f>
        <v>1590676.8571428689</v>
      </c>
      <c r="M337" s="8" t="e">
        <f t="shared" si="69"/>
        <v>#N/A</v>
      </c>
      <c r="N337" s="2" t="e">
        <f t="shared" si="53"/>
        <v>#N/A</v>
      </c>
      <c r="O337" s="2" t="e">
        <f t="shared" si="65"/>
        <v>#N/A</v>
      </c>
      <c r="P337" s="2">
        <v>2185596.3887403011</v>
      </c>
      <c r="Q337" s="2">
        <f t="shared" si="66"/>
        <v>500000</v>
      </c>
      <c r="R337" s="2">
        <f t="shared" si="62"/>
        <v>151791143.66530609</v>
      </c>
      <c r="S337" s="2">
        <f t="shared" si="54"/>
        <v>496135.85714286566</v>
      </c>
      <c r="T337" s="2">
        <f t="shared" si="55"/>
        <v>3864.1428571429569</v>
      </c>
      <c r="U337" s="2">
        <f t="shared" si="56"/>
        <v>500000</v>
      </c>
      <c r="V337" s="2">
        <f t="shared" si="33"/>
        <v>108528723.69992939</v>
      </c>
      <c r="W337" s="2">
        <f t="shared" si="57"/>
        <v>496135.85714285076</v>
      </c>
      <c r="X337" s="2">
        <f t="shared" si="47"/>
        <v>3864.1428571492434</v>
      </c>
      <c r="Y337" s="2">
        <f t="shared" si="58"/>
        <v>43262419.965376727</v>
      </c>
      <c r="Z337" s="2" t="str">
        <f t="shared" si="48"/>
        <v>MEEP</v>
      </c>
      <c r="AA337" s="2">
        <f>IF(Z337="HERE",Y337,AA336+Graph!$G$1*1000)</f>
        <v>149148488.96537626</v>
      </c>
      <c r="AB337" s="2">
        <f t="shared" si="59"/>
        <v>800000</v>
      </c>
      <c r="AC337" s="2">
        <f t="shared" si="60"/>
        <v>42046518.842787012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273</v>
      </c>
      <c r="C338" s="7"/>
      <c r="D338" s="2" t="e">
        <f t="shared" si="51"/>
        <v>#N/A</v>
      </c>
      <c r="E338" s="2" t="e">
        <f t="shared" si="63"/>
        <v>#N/A</v>
      </c>
      <c r="F338" s="2">
        <v>2194901.1088670492</v>
      </c>
      <c r="G338" s="2">
        <f t="shared" si="67"/>
        <v>496135.85714285716</v>
      </c>
      <c r="H338" s="2">
        <f t="shared" si="61"/>
        <v>150700271.55707219</v>
      </c>
      <c r="I338" s="7"/>
      <c r="J338" s="2" t="e">
        <f t="shared" si="52"/>
        <v>#N/A</v>
      </c>
      <c r="K338" s="2" t="e">
        <f t="shared" si="64"/>
        <v>#N/A</v>
      </c>
      <c r="L338" s="2">
        <f t="array" ref="L338">IF(COUNT($C339)=0,IF(COUNT($C338)=1,I338,SUM(L337+LOOKUP(2,1/(ISNUMBER($K$1:$K$194)),$K$1:$K$194))),I338)</f>
        <v>1594541.0000000119</v>
      </c>
      <c r="M338" s="8" t="e">
        <f t="shared" si="69"/>
        <v>#N/A</v>
      </c>
      <c r="N338" s="2" t="e">
        <f t="shared" si="53"/>
        <v>#N/A</v>
      </c>
      <c r="O338" s="2" t="e">
        <f t="shared" si="65"/>
        <v>#N/A</v>
      </c>
      <c r="P338" s="2">
        <v>2191896.0389162302</v>
      </c>
      <c r="Q338" s="2">
        <f t="shared" si="66"/>
        <v>500000</v>
      </c>
      <c r="R338" s="2">
        <f t="shared" si="62"/>
        <v>152291143.66530609</v>
      </c>
      <c r="S338" s="2">
        <f t="shared" si="54"/>
        <v>496135.85714286566</v>
      </c>
      <c r="T338" s="2">
        <f t="shared" si="55"/>
        <v>3864.1428571429569</v>
      </c>
      <c r="U338" s="2">
        <f t="shared" si="56"/>
        <v>500000</v>
      </c>
      <c r="V338" s="2">
        <f t="shared" si="33"/>
        <v>109024859.55707224</v>
      </c>
      <c r="W338" s="2">
        <f t="shared" si="57"/>
        <v>496135.85714285076</v>
      </c>
      <c r="X338" s="2">
        <f t="shared" si="47"/>
        <v>3864.1428571492434</v>
      </c>
      <c r="Y338" s="2">
        <f t="shared" si="58"/>
        <v>43266284.108233877</v>
      </c>
      <c r="Z338" s="2" t="str">
        <f t="shared" si="48"/>
        <v>MEEP</v>
      </c>
      <c r="AA338" s="2">
        <f>IF(Z338="HERE",Y338,AA337+Graph!$G$1*1000)</f>
        <v>149948488.96537626</v>
      </c>
      <c r="AB338" s="2">
        <f t="shared" si="59"/>
        <v>800000</v>
      </c>
      <c r="AC338" s="2">
        <f t="shared" si="60"/>
        <v>42046518.842787012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274</v>
      </c>
      <c r="C339" s="7"/>
      <c r="D339" s="2" t="e">
        <f t="shared" si="51"/>
        <v>#N/A</v>
      </c>
      <c r="E339" s="2" t="e">
        <f t="shared" si="63"/>
        <v>#N/A</v>
      </c>
      <c r="F339" s="2">
        <v>2201222.7627023458</v>
      </c>
      <c r="G339" s="2">
        <f t="shared" si="67"/>
        <v>496135.85714285716</v>
      </c>
      <c r="H339" s="2">
        <f t="shared" si="61"/>
        <v>151196407.41421506</v>
      </c>
      <c r="I339" s="7"/>
      <c r="J339" s="2" t="e">
        <f t="shared" si="52"/>
        <v>#N/A</v>
      </c>
      <c r="K339" s="2" t="e">
        <f t="shared" si="64"/>
        <v>#N/A</v>
      </c>
      <c r="L339" s="2">
        <f t="array" ref="L339">IF(COUNT($C340)=0,IF(COUNT($C339)=1,I339,SUM(L338+LOOKUP(2,1/(ISNUMBER($K$1:$K$194)),$K$1:$K$194))),I339)</f>
        <v>1598405.1428571548</v>
      </c>
      <c r="M339" s="8" t="e">
        <f t="shared" si="69"/>
        <v>#N/A</v>
      </c>
      <c r="N339" s="2" t="e">
        <f t="shared" si="53"/>
        <v>#N/A</v>
      </c>
      <c r="O339" s="2" t="e">
        <f t="shared" si="65"/>
        <v>#N/A</v>
      </c>
      <c r="P339" s="2">
        <v>2198195.6890921593</v>
      </c>
      <c r="Q339" s="2">
        <f t="shared" si="66"/>
        <v>500000</v>
      </c>
      <c r="R339" s="2">
        <f t="shared" si="62"/>
        <v>152791143.66530609</v>
      </c>
      <c r="S339" s="2">
        <f t="shared" si="54"/>
        <v>496135.85714286566</v>
      </c>
      <c r="T339" s="2">
        <f t="shared" si="55"/>
        <v>3864.1428571429569</v>
      </c>
      <c r="U339" s="2">
        <f t="shared" si="56"/>
        <v>500000</v>
      </c>
      <c r="V339" s="2">
        <f t="shared" si="33"/>
        <v>109520995.41421509</v>
      </c>
      <c r="W339" s="2">
        <f t="shared" si="57"/>
        <v>496135.85714285076</v>
      </c>
      <c r="X339" s="2">
        <f t="shared" si="47"/>
        <v>3864.1428571492434</v>
      </c>
      <c r="Y339" s="2">
        <f t="shared" si="58"/>
        <v>43270148.251091026</v>
      </c>
      <c r="Z339" s="2" t="str">
        <f t="shared" si="48"/>
        <v>MEEP</v>
      </c>
      <c r="AA339" s="2">
        <f>IF(Z339="HERE",Y339,AA338+Graph!$G$1*1000)</f>
        <v>150748488.96537626</v>
      </c>
      <c r="AB339" s="2">
        <f t="shared" si="59"/>
        <v>800000</v>
      </c>
      <c r="AC339" s="2">
        <f t="shared" si="60"/>
        <v>42046518.842787012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275</v>
      </c>
      <c r="C340" s="7"/>
      <c r="D340" s="2" t="e">
        <f t="shared" si="51"/>
        <v>#N/A</v>
      </c>
      <c r="E340" s="2" t="e">
        <f t="shared" si="63"/>
        <v>#N/A</v>
      </c>
      <c r="F340" s="2">
        <v>2207544.4165377021</v>
      </c>
      <c r="G340" s="2">
        <f t="shared" si="67"/>
        <v>496135.85714285716</v>
      </c>
      <c r="H340" s="2">
        <f t="shared" si="61"/>
        <v>151692543.27135792</v>
      </c>
      <c r="I340" s="7"/>
      <c r="J340" s="2" t="e">
        <f t="shared" si="52"/>
        <v>#N/A</v>
      </c>
      <c r="K340" s="2" t="e">
        <f t="shared" si="64"/>
        <v>#N/A</v>
      </c>
      <c r="L340" s="2">
        <f t="array" ref="L340">IF(COUNT($C341)=0,IF(COUNT($C340)=1,I340,SUM(L339+LOOKUP(2,1/(ISNUMBER($K$1:$K$194)),$K$1:$K$194))),I340)</f>
        <v>1602269.2857142978</v>
      </c>
      <c r="M340" s="8" t="e">
        <f t="shared" si="69"/>
        <v>#N/A</v>
      </c>
      <c r="N340" s="2" t="e">
        <f t="shared" si="53"/>
        <v>#N/A</v>
      </c>
      <c r="O340" s="2" t="e">
        <f t="shared" si="65"/>
        <v>#N/A</v>
      </c>
      <c r="P340" s="2">
        <v>2204495.3392680883</v>
      </c>
      <c r="Q340" s="2">
        <f t="shared" si="66"/>
        <v>500000</v>
      </c>
      <c r="R340" s="2">
        <f t="shared" si="62"/>
        <v>153291143.66530609</v>
      </c>
      <c r="S340" s="2">
        <f t="shared" si="54"/>
        <v>496135.85714286566</v>
      </c>
      <c r="T340" s="2">
        <f t="shared" si="55"/>
        <v>3864.1428571429569</v>
      </c>
      <c r="U340" s="2">
        <f t="shared" si="56"/>
        <v>500000</v>
      </c>
      <c r="V340" s="2">
        <f t="shared" si="33"/>
        <v>110017131.27135794</v>
      </c>
      <c r="W340" s="2">
        <f t="shared" si="57"/>
        <v>496135.85714285076</v>
      </c>
      <c r="X340" s="2">
        <f t="shared" si="47"/>
        <v>3864.1428571492434</v>
      </c>
      <c r="Y340" s="2">
        <f t="shared" si="58"/>
        <v>43274012.393948175</v>
      </c>
      <c r="Z340" s="2" t="str">
        <f t="shared" si="48"/>
        <v>MEEP</v>
      </c>
      <c r="AA340" s="2">
        <f>IF(Z340="HERE",Y340,AA339+Graph!$G$1*1000)</f>
        <v>151548488.96537626</v>
      </c>
      <c r="AB340" s="2">
        <f t="shared" si="59"/>
        <v>800000</v>
      </c>
      <c r="AC340" s="2">
        <f t="shared" si="60"/>
        <v>42046518.842787012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276</v>
      </c>
      <c r="C341" s="7"/>
      <c r="D341" s="2" t="e">
        <f t="shared" si="51"/>
        <v>#N/A</v>
      </c>
      <c r="E341" s="2" t="e">
        <f t="shared" si="63"/>
        <v>#N/A</v>
      </c>
      <c r="F341" s="2">
        <v>2213866.0703729987</v>
      </c>
      <c r="G341" s="2">
        <f t="shared" si="67"/>
        <v>496135.85714285716</v>
      </c>
      <c r="H341" s="2">
        <f t="shared" si="61"/>
        <v>152188679.12850079</v>
      </c>
      <c r="I341" s="7"/>
      <c r="J341" s="2" t="e">
        <f t="shared" si="52"/>
        <v>#N/A</v>
      </c>
      <c r="K341" s="2" t="e">
        <f t="shared" si="64"/>
        <v>#N/A</v>
      </c>
      <c r="L341" s="2">
        <f t="array" ref="L341">IF(COUNT($C342)=0,IF(COUNT($C341)=1,I341,SUM(L340+LOOKUP(2,1/(ISNUMBER($K$1:$K$194)),$K$1:$K$194))),I341)</f>
        <v>1606133.4285714407</v>
      </c>
      <c r="M341" s="8" t="e">
        <f t="shared" si="69"/>
        <v>#N/A</v>
      </c>
      <c r="N341" s="2" t="e">
        <f t="shared" si="53"/>
        <v>#N/A</v>
      </c>
      <c r="O341" s="2" t="e">
        <f t="shared" si="65"/>
        <v>#N/A</v>
      </c>
      <c r="P341" s="2">
        <v>2210794.9894440174</v>
      </c>
      <c r="Q341" s="2">
        <f t="shared" si="66"/>
        <v>500000</v>
      </c>
      <c r="R341" s="2">
        <f t="shared" si="62"/>
        <v>153791143.66530609</v>
      </c>
      <c r="S341" s="2">
        <f t="shared" si="54"/>
        <v>496135.85714286566</v>
      </c>
      <c r="T341" s="2">
        <f t="shared" si="55"/>
        <v>3864.1428571429569</v>
      </c>
      <c r="U341" s="2">
        <f t="shared" si="56"/>
        <v>500000</v>
      </c>
      <c r="V341" s="2">
        <f t="shared" si="33"/>
        <v>110513267.12850079</v>
      </c>
      <c r="W341" s="2">
        <f t="shared" si="57"/>
        <v>496135.85714285076</v>
      </c>
      <c r="X341" s="2">
        <f t="shared" si="47"/>
        <v>3864.1428571492434</v>
      </c>
      <c r="Y341" s="2">
        <f t="shared" si="58"/>
        <v>43277876.536805324</v>
      </c>
      <c r="Z341" s="2" t="str">
        <f t="shared" si="48"/>
        <v>MEEP</v>
      </c>
      <c r="AA341" s="2">
        <f>IF(Z341="HERE",Y341,AA340+Graph!$G$1*1000)</f>
        <v>152348488.96537626</v>
      </c>
      <c r="AB341" s="2">
        <f t="shared" si="59"/>
        <v>800000</v>
      </c>
      <c r="AC341" s="2">
        <f t="shared" si="60"/>
        <v>42046518.842787012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277</v>
      </c>
      <c r="C342" s="7"/>
      <c r="D342" s="2" t="e">
        <f t="shared" si="51"/>
        <v>#N/A</v>
      </c>
      <c r="E342" s="2" t="e">
        <f t="shared" si="63"/>
        <v>#N/A</v>
      </c>
      <c r="F342" s="2">
        <v>2220187.7242083549</v>
      </c>
      <c r="G342" s="2">
        <f t="shared" si="67"/>
        <v>496135.85714285716</v>
      </c>
      <c r="H342" s="2">
        <f t="shared" si="61"/>
        <v>152684814.98564366</v>
      </c>
      <c r="I342" s="7"/>
      <c r="J342" s="2" t="e">
        <f t="shared" si="52"/>
        <v>#N/A</v>
      </c>
      <c r="K342" s="2" t="e">
        <f t="shared" si="64"/>
        <v>#N/A</v>
      </c>
      <c r="L342" s="2">
        <f t="array" ref="L342">IF(COUNT($C343)=0,IF(COUNT($C342)=1,I342,SUM(L341+LOOKUP(2,1/(ISNUMBER($K$1:$K$194)),$K$1:$K$194))),I342)</f>
        <v>1609997.5714285837</v>
      </c>
      <c r="M342" s="8" t="e">
        <f t="shared" si="69"/>
        <v>#N/A</v>
      </c>
      <c r="N342" s="2" t="e">
        <f t="shared" si="53"/>
        <v>#N/A</v>
      </c>
      <c r="O342" s="2" t="e">
        <f t="shared" si="65"/>
        <v>#N/A</v>
      </c>
      <c r="P342" s="2">
        <v>2217094.6396199465</v>
      </c>
      <c r="Q342" s="2">
        <f t="shared" si="66"/>
        <v>500000</v>
      </c>
      <c r="R342" s="2">
        <f t="shared" si="62"/>
        <v>154291143.66530609</v>
      </c>
      <c r="S342" s="2">
        <f t="shared" si="54"/>
        <v>496135.85714286566</v>
      </c>
      <c r="T342" s="2">
        <f t="shared" si="55"/>
        <v>3864.1428571429569</v>
      </c>
      <c r="U342" s="2">
        <f t="shared" si="56"/>
        <v>500000</v>
      </c>
      <c r="V342" s="2">
        <f t="shared" si="33"/>
        <v>111009402.98564364</v>
      </c>
      <c r="W342" s="2">
        <f t="shared" si="57"/>
        <v>496135.85714285076</v>
      </c>
      <c r="X342" s="2">
        <f t="shared" si="47"/>
        <v>3864.1428571492434</v>
      </c>
      <c r="Y342" s="2">
        <f t="shared" si="58"/>
        <v>43281740.679662473</v>
      </c>
      <c r="Z342" s="2" t="str">
        <f t="shared" si="48"/>
        <v>MEEP</v>
      </c>
      <c r="AA342" s="2">
        <f>IF(Z342="HERE",Y342,AA341+Graph!$G$1*1000)</f>
        <v>153148488.96537626</v>
      </c>
      <c r="AB342" s="2">
        <f t="shared" si="59"/>
        <v>800000</v>
      </c>
      <c r="AC342" s="2">
        <f t="shared" si="60"/>
        <v>42046518.842787012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278</v>
      </c>
      <c r="C343" s="7"/>
      <c r="D343" s="2" t="e">
        <f t="shared" si="51"/>
        <v>#N/A</v>
      </c>
      <c r="E343" s="2" t="e">
        <f t="shared" si="63"/>
        <v>#N/A</v>
      </c>
      <c r="F343" s="2">
        <v>2226509.3780436516</v>
      </c>
      <c r="G343" s="2">
        <f t="shared" si="67"/>
        <v>496135.85714285716</v>
      </c>
      <c r="H343" s="2">
        <f t="shared" si="61"/>
        <v>153180950.84278652</v>
      </c>
      <c r="I343" s="7"/>
      <c r="J343" s="2" t="e">
        <f t="shared" si="52"/>
        <v>#N/A</v>
      </c>
      <c r="K343" s="2" t="e">
        <f t="shared" si="64"/>
        <v>#N/A</v>
      </c>
      <c r="L343" s="2">
        <f t="array" ref="L343">IF(COUNT($C344)=0,IF(COUNT($C343)=1,I343,SUM(L342+LOOKUP(2,1/(ISNUMBER($K$1:$K$194)),$K$1:$K$194))),I343)</f>
        <v>1613861.7142857267</v>
      </c>
      <c r="M343" s="8" t="e">
        <f t="shared" si="69"/>
        <v>#N/A</v>
      </c>
      <c r="N343" s="2" t="e">
        <f t="shared" si="53"/>
        <v>#N/A</v>
      </c>
      <c r="O343" s="2" t="e">
        <f t="shared" si="65"/>
        <v>#N/A</v>
      </c>
      <c r="P343" s="2">
        <v>2223394.2897958755</v>
      </c>
      <c r="Q343" s="2">
        <f t="shared" si="66"/>
        <v>500000</v>
      </c>
      <c r="R343" s="2">
        <f t="shared" si="62"/>
        <v>154791143.66530609</v>
      </c>
      <c r="S343" s="2">
        <f t="shared" si="54"/>
        <v>496135.85714286566</v>
      </c>
      <c r="T343" s="2">
        <f t="shared" si="55"/>
        <v>3864.1428571429569</v>
      </c>
      <c r="U343" s="2">
        <f t="shared" si="56"/>
        <v>500000</v>
      </c>
      <c r="V343" s="2">
        <f t="shared" si="33"/>
        <v>111505538.84278649</v>
      </c>
      <c r="W343" s="2">
        <f t="shared" si="57"/>
        <v>496135.85714285076</v>
      </c>
      <c r="X343" s="2">
        <f t="shared" si="47"/>
        <v>3864.1428571492434</v>
      </c>
      <c r="Y343" s="2">
        <f t="shared" si="58"/>
        <v>43285604.822519623</v>
      </c>
      <c r="Z343" s="2" t="str">
        <f t="shared" si="48"/>
        <v>MEEP</v>
      </c>
      <c r="AA343" s="2">
        <f>IF(Z343="HERE",Y343,AA342+Graph!$G$1*1000)</f>
        <v>153948488.96537626</v>
      </c>
      <c r="AB343" s="2">
        <f t="shared" si="59"/>
        <v>800000</v>
      </c>
      <c r="AC343" s="2">
        <f t="shared" si="60"/>
        <v>42046518.842787012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279</v>
      </c>
      <c r="C344" s="7"/>
      <c r="D344" s="2" t="e">
        <f t="shared" si="51"/>
        <v>#N/A</v>
      </c>
      <c r="E344" s="2" t="e">
        <f t="shared" si="63"/>
        <v>#N/A</v>
      </c>
      <c r="F344" s="2">
        <v>2232831.0318790078</v>
      </c>
      <c r="G344" s="2">
        <f t="shared" si="67"/>
        <v>496135.85714285716</v>
      </c>
      <c r="H344" s="2">
        <f t="shared" si="61"/>
        <v>153677086.69992939</v>
      </c>
      <c r="I344" s="7"/>
      <c r="J344" s="2" t="e">
        <f t="shared" si="52"/>
        <v>#N/A</v>
      </c>
      <c r="K344" s="2" t="e">
        <f t="shared" si="64"/>
        <v>#N/A</v>
      </c>
      <c r="L344" s="2">
        <f t="array" ref="L344">IF(COUNT($C345)=0,IF(COUNT($C344)=1,I344,SUM(L343+LOOKUP(2,1/(ISNUMBER($K$1:$K$194)),$K$1:$K$194))),I344)</f>
        <v>1617725.8571428696</v>
      </c>
      <c r="M344" s="8" t="e">
        <f t="shared" si="69"/>
        <v>#N/A</v>
      </c>
      <c r="N344" s="2" t="e">
        <f t="shared" si="53"/>
        <v>#N/A</v>
      </c>
      <c r="O344" s="2" t="e">
        <f t="shared" si="65"/>
        <v>#N/A</v>
      </c>
      <c r="P344" s="2">
        <v>2229693.9399718046</v>
      </c>
      <c r="Q344" s="2">
        <f t="shared" si="66"/>
        <v>500000</v>
      </c>
      <c r="R344" s="2">
        <f t="shared" si="62"/>
        <v>155291143.66530609</v>
      </c>
      <c r="S344" s="2">
        <f t="shared" si="54"/>
        <v>496135.85714286566</v>
      </c>
      <c r="T344" s="2">
        <f t="shared" si="55"/>
        <v>3864.1428571429569</v>
      </c>
      <c r="U344" s="2">
        <f t="shared" si="56"/>
        <v>500000</v>
      </c>
      <c r="V344" s="2">
        <f t="shared" si="33"/>
        <v>112001674.69992934</v>
      </c>
      <c r="W344" s="2">
        <f t="shared" si="57"/>
        <v>496135.85714285076</v>
      </c>
      <c r="X344" s="2">
        <f t="shared" si="47"/>
        <v>3864.1428571492434</v>
      </c>
      <c r="Y344" s="2">
        <f t="shared" si="58"/>
        <v>43289468.965376772</v>
      </c>
      <c r="Z344" s="2" t="str">
        <f t="shared" si="48"/>
        <v>MEEP</v>
      </c>
      <c r="AA344" s="2">
        <f>IF(Z344="HERE",Y344,AA343+Graph!$G$1*1000)</f>
        <v>154748488.96537626</v>
      </c>
      <c r="AB344" s="2">
        <f t="shared" si="59"/>
        <v>800000</v>
      </c>
      <c r="AC344" s="2">
        <f t="shared" si="60"/>
        <v>42046518.842787012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280</v>
      </c>
      <c r="C345" s="7"/>
      <c r="D345" s="2" t="e">
        <f t="shared" si="51"/>
        <v>#N/A</v>
      </c>
      <c r="E345" s="2" t="e">
        <f t="shared" si="63"/>
        <v>#N/A</v>
      </c>
      <c r="F345" s="2">
        <v>2239152.6857143044</v>
      </c>
      <c r="G345" s="2">
        <f t="shared" si="67"/>
        <v>496135.85714285716</v>
      </c>
      <c r="H345" s="2">
        <f t="shared" si="61"/>
        <v>154173222.55707225</v>
      </c>
      <c r="I345" s="7"/>
      <c r="J345" s="2" t="e">
        <f t="shared" si="52"/>
        <v>#N/A</v>
      </c>
      <c r="K345" s="2" t="e">
        <f t="shared" si="64"/>
        <v>#N/A</v>
      </c>
      <c r="L345" s="2">
        <f t="array" ref="L345">IF(COUNT($C346)=0,IF(COUNT($C345)=1,I345,SUM(L344+LOOKUP(2,1/(ISNUMBER($K$1:$K$194)),$K$1:$K$194))),I345)</f>
        <v>1621590.0000000126</v>
      </c>
      <c r="M345" s="8" t="e">
        <f t="shared" si="69"/>
        <v>#N/A</v>
      </c>
      <c r="N345" s="2" t="e">
        <f t="shared" si="53"/>
        <v>#N/A</v>
      </c>
      <c r="O345" s="2" t="e">
        <f t="shared" si="65"/>
        <v>#N/A</v>
      </c>
      <c r="P345" s="2">
        <v>2235993.5901477337</v>
      </c>
      <c r="Q345" s="2">
        <f t="shared" si="66"/>
        <v>500000</v>
      </c>
      <c r="R345" s="2">
        <f t="shared" si="62"/>
        <v>155791143.66530609</v>
      </c>
      <c r="S345" s="2">
        <f t="shared" si="54"/>
        <v>496135.85714286566</v>
      </c>
      <c r="T345" s="2">
        <f t="shared" si="55"/>
        <v>3864.1428571429569</v>
      </c>
      <c r="U345" s="2">
        <f t="shared" si="56"/>
        <v>500000</v>
      </c>
      <c r="V345" s="2">
        <f t="shared" si="33"/>
        <v>112497810.55707219</v>
      </c>
      <c r="W345" s="2">
        <f t="shared" si="57"/>
        <v>496135.85714285076</v>
      </c>
      <c r="X345" s="2">
        <f t="shared" si="47"/>
        <v>3864.1428571492434</v>
      </c>
      <c r="Y345" s="2">
        <f t="shared" si="58"/>
        <v>43293333.108233921</v>
      </c>
      <c r="Z345" s="2" t="str">
        <f t="shared" si="48"/>
        <v>MEEP</v>
      </c>
      <c r="AA345" s="2">
        <f>IF(Z345="HERE",Y345,AA344+Graph!$G$1*1000)</f>
        <v>155548488.96537626</v>
      </c>
      <c r="AB345" s="2">
        <f t="shared" si="59"/>
        <v>800000</v>
      </c>
      <c r="AC345" s="2">
        <f t="shared" si="60"/>
        <v>42046518.842787012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281</v>
      </c>
      <c r="C346" s="7"/>
      <c r="D346" s="2" t="e">
        <f t="shared" si="51"/>
        <v>#N/A</v>
      </c>
      <c r="E346" s="2" t="e">
        <f t="shared" si="63"/>
        <v>#N/A</v>
      </c>
      <c r="F346" s="2">
        <v>2245474.3395496607</v>
      </c>
      <c r="G346" s="2">
        <f t="shared" si="67"/>
        <v>496135.85714285716</v>
      </c>
      <c r="H346" s="2">
        <f t="shared" si="61"/>
        <v>154669358.41421512</v>
      </c>
      <c r="I346" s="7"/>
      <c r="J346" s="2" t="e">
        <f t="shared" si="52"/>
        <v>#N/A</v>
      </c>
      <c r="K346" s="2" t="e">
        <f t="shared" si="64"/>
        <v>#N/A</v>
      </c>
      <c r="L346" s="2">
        <f t="array" ref="L346">IF(COUNT($C347)=0,IF(COUNT($C346)=1,I346,SUM(L345+LOOKUP(2,1/(ISNUMBER($K$1:$K$194)),$K$1:$K$194))),I346)</f>
        <v>1625454.1428571555</v>
      </c>
      <c r="M346" s="8" t="e">
        <f t="shared" si="69"/>
        <v>#N/A</v>
      </c>
      <c r="N346" s="2" t="e">
        <f t="shared" si="53"/>
        <v>#N/A</v>
      </c>
      <c r="O346" s="2" t="e">
        <f t="shared" si="65"/>
        <v>#N/A</v>
      </c>
      <c r="P346" s="2">
        <v>2242293.2403236628</v>
      </c>
      <c r="Q346" s="2">
        <f t="shared" si="66"/>
        <v>500000</v>
      </c>
      <c r="R346" s="2">
        <f t="shared" si="62"/>
        <v>156291143.66530609</v>
      </c>
      <c r="S346" s="2">
        <f t="shared" si="54"/>
        <v>496135.85714286566</v>
      </c>
      <c r="T346" s="2">
        <f t="shared" si="55"/>
        <v>3864.1428571429569</v>
      </c>
      <c r="U346" s="2">
        <f t="shared" si="56"/>
        <v>500000</v>
      </c>
      <c r="V346" s="2">
        <f t="shared" si="33"/>
        <v>112993946.41421504</v>
      </c>
      <c r="W346" s="2">
        <f t="shared" si="57"/>
        <v>496135.85714285076</v>
      </c>
      <c r="X346" s="2">
        <f t="shared" si="47"/>
        <v>3864.1428571492434</v>
      </c>
      <c r="Y346" s="2">
        <f t="shared" si="58"/>
        <v>43297197.25109107</v>
      </c>
      <c r="Z346" s="2" t="str">
        <f t="shared" si="48"/>
        <v>MEEP</v>
      </c>
      <c r="AA346" s="2">
        <f>IF(Z346="HERE",Y346,AA345+Graph!$G$1*1000)</f>
        <v>156348488.96537626</v>
      </c>
      <c r="AB346" s="2">
        <f t="shared" si="59"/>
        <v>800000</v>
      </c>
      <c r="AC346" s="2">
        <f t="shared" si="60"/>
        <v>42046518.842787012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282</v>
      </c>
      <c r="C347" s="7"/>
      <c r="D347" s="2" t="e">
        <f t="shared" si="51"/>
        <v>#N/A</v>
      </c>
      <c r="E347" s="2" t="e">
        <f t="shared" si="63"/>
        <v>#N/A</v>
      </c>
      <c r="F347" s="2">
        <v>2251795.9933849573</v>
      </c>
      <c r="G347" s="2">
        <f t="shared" si="67"/>
        <v>496135.85714285716</v>
      </c>
      <c r="H347" s="2">
        <f t="shared" si="61"/>
        <v>155165494.27135798</v>
      </c>
      <c r="I347" s="7"/>
      <c r="J347" s="2" t="e">
        <f t="shared" si="52"/>
        <v>#N/A</v>
      </c>
      <c r="K347" s="2" t="e">
        <f t="shared" si="64"/>
        <v>#N/A</v>
      </c>
      <c r="L347" s="2">
        <f t="array" ref="L347">IF(COUNT($C348)=0,IF(COUNT($C347)=1,I347,SUM(L346+LOOKUP(2,1/(ISNUMBER($K$1:$K$194)),$K$1:$K$194))),I347)</f>
        <v>1629318.2857142985</v>
      </c>
      <c r="M347" s="8" t="e">
        <f t="shared" si="69"/>
        <v>#N/A</v>
      </c>
      <c r="N347" s="2" t="e">
        <f t="shared" si="53"/>
        <v>#N/A</v>
      </c>
      <c r="O347" s="2" t="e">
        <f t="shared" si="65"/>
        <v>#N/A</v>
      </c>
      <c r="P347" s="2">
        <v>2248592.8904995918</v>
      </c>
      <c r="Q347" s="2">
        <f t="shared" si="66"/>
        <v>500000</v>
      </c>
      <c r="R347" s="2">
        <f t="shared" si="62"/>
        <v>156791143.66530609</v>
      </c>
      <c r="S347" s="2">
        <f t="shared" si="54"/>
        <v>496135.85714286566</v>
      </c>
      <c r="T347" s="2">
        <f t="shared" si="55"/>
        <v>3864.1428571429569</v>
      </c>
      <c r="U347" s="2">
        <f t="shared" si="56"/>
        <v>500000</v>
      </c>
      <c r="V347" s="2">
        <f t="shared" si="33"/>
        <v>113490082.27135789</v>
      </c>
      <c r="W347" s="2">
        <f t="shared" si="57"/>
        <v>496135.85714285076</v>
      </c>
      <c r="X347" s="2">
        <f t="shared" si="47"/>
        <v>3864.1428571492434</v>
      </c>
      <c r="Y347" s="2">
        <f t="shared" si="58"/>
        <v>43301061.39394822</v>
      </c>
      <c r="Z347" s="2" t="str">
        <f t="shared" si="48"/>
        <v>MEEP</v>
      </c>
      <c r="AA347" s="2">
        <f>IF(Z347="HERE",Y347,AA346+Graph!$G$1*1000)</f>
        <v>157148488.96537626</v>
      </c>
      <c r="AB347" s="2">
        <f t="shared" si="59"/>
        <v>800000</v>
      </c>
      <c r="AC347" s="2">
        <f t="shared" si="60"/>
        <v>42046518.842787012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283</v>
      </c>
      <c r="C348" s="7"/>
      <c r="D348" s="2" t="e">
        <f t="shared" si="51"/>
        <v>#N/A</v>
      </c>
      <c r="E348" s="2" t="e">
        <f t="shared" si="63"/>
        <v>#N/A</v>
      </c>
      <c r="F348" s="2">
        <v>2258117.6472203135</v>
      </c>
      <c r="G348" s="2">
        <f t="shared" si="67"/>
        <v>496135.85714285716</v>
      </c>
      <c r="H348" s="2">
        <f t="shared" si="61"/>
        <v>155661630.12850085</v>
      </c>
      <c r="I348" s="7"/>
      <c r="J348" s="2" t="e">
        <f t="shared" si="52"/>
        <v>#N/A</v>
      </c>
      <c r="K348" s="2" t="e">
        <f t="shared" si="64"/>
        <v>#N/A</v>
      </c>
      <c r="L348" s="2">
        <f t="array" ref="L348">IF(COUNT($C349)=0,IF(COUNT($C348)=1,I348,SUM(L347+LOOKUP(2,1/(ISNUMBER($K$1:$K$194)),$K$1:$K$194))),I348)</f>
        <v>1633182.4285714414</v>
      </c>
      <c r="M348" s="8" t="e">
        <f t="shared" si="69"/>
        <v>#N/A</v>
      </c>
      <c r="N348" s="2" t="e">
        <f t="shared" si="53"/>
        <v>#N/A</v>
      </c>
      <c r="O348" s="2" t="e">
        <f t="shared" si="65"/>
        <v>#N/A</v>
      </c>
      <c r="P348" s="2">
        <v>2254892.5406755805</v>
      </c>
      <c r="Q348" s="2">
        <f t="shared" si="66"/>
        <v>500000</v>
      </c>
      <c r="R348" s="2">
        <f t="shared" si="62"/>
        <v>157291143.66530609</v>
      </c>
      <c r="S348" s="2">
        <f t="shared" si="54"/>
        <v>496135.85714286566</v>
      </c>
      <c r="T348" s="2">
        <f t="shared" si="55"/>
        <v>3864.1428571429569</v>
      </c>
      <c r="U348" s="2">
        <f t="shared" si="56"/>
        <v>500000</v>
      </c>
      <c r="V348" s="2">
        <f t="shared" si="33"/>
        <v>113986218.12850074</v>
      </c>
      <c r="W348" s="2">
        <f t="shared" si="57"/>
        <v>496135.85714285076</v>
      </c>
      <c r="X348" s="2">
        <f t="shared" si="47"/>
        <v>3864.1428571492434</v>
      </c>
      <c r="Y348" s="2">
        <f t="shared" si="58"/>
        <v>43304925.536805369</v>
      </c>
      <c r="Z348" s="2" t="str">
        <f t="shared" si="48"/>
        <v>MEEP</v>
      </c>
      <c r="AA348" s="2">
        <f>IF(Z348="HERE",Y348,AA347+Graph!$G$1*1000)</f>
        <v>157948488.96537626</v>
      </c>
      <c r="AB348" s="2">
        <f t="shared" si="59"/>
        <v>800000</v>
      </c>
      <c r="AC348" s="2">
        <f t="shared" si="60"/>
        <v>42046518.842787012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284</v>
      </c>
      <c r="C349" s="7"/>
      <c r="D349" s="2" t="e">
        <f t="shared" si="51"/>
        <v>#N/A</v>
      </c>
      <c r="E349" s="2" t="e">
        <f t="shared" si="63"/>
        <v>#N/A</v>
      </c>
      <c r="F349" s="2">
        <v>2264439.3010556102</v>
      </c>
      <c r="G349" s="2">
        <f t="shared" si="67"/>
        <v>496135.85714285716</v>
      </c>
      <c r="H349" s="2">
        <f t="shared" si="61"/>
        <v>156157765.98564371</v>
      </c>
      <c r="I349" s="7"/>
      <c r="J349" s="2" t="e">
        <f t="shared" si="52"/>
        <v>#N/A</v>
      </c>
      <c r="K349" s="2" t="e">
        <f t="shared" si="64"/>
        <v>#N/A</v>
      </c>
      <c r="L349" s="2">
        <f t="array" ref="L349">IF(COUNT($C350)=0,IF(COUNT($C349)=1,I349,SUM(L348+LOOKUP(2,1/(ISNUMBER($K$1:$K$194)),$K$1:$K$194))),I349)</f>
        <v>1637046.5714285844</v>
      </c>
      <c r="M349" s="8" t="e">
        <f t="shared" si="69"/>
        <v>#N/A</v>
      </c>
      <c r="N349" s="2" t="e">
        <f t="shared" si="53"/>
        <v>#N/A</v>
      </c>
      <c r="O349" s="2" t="e">
        <f t="shared" si="65"/>
        <v>#N/A</v>
      </c>
      <c r="P349" s="2">
        <v>2261192.1908515096</v>
      </c>
      <c r="Q349" s="2">
        <f t="shared" si="66"/>
        <v>500000</v>
      </c>
      <c r="R349" s="2">
        <f t="shared" si="62"/>
        <v>157791143.66530609</v>
      </c>
      <c r="S349" s="2">
        <f t="shared" si="54"/>
        <v>496135.85714286566</v>
      </c>
      <c r="T349" s="2">
        <f t="shared" si="55"/>
        <v>3864.1428571429569</v>
      </c>
      <c r="U349" s="2">
        <f t="shared" si="56"/>
        <v>500000</v>
      </c>
      <c r="V349" s="2">
        <f t="shared" si="33"/>
        <v>114482353.9856436</v>
      </c>
      <c r="W349" s="2">
        <f t="shared" si="57"/>
        <v>496135.85714285076</v>
      </c>
      <c r="X349" s="2">
        <f t="shared" si="47"/>
        <v>3864.1428571492434</v>
      </c>
      <c r="Y349" s="2">
        <f t="shared" si="58"/>
        <v>43308789.679662518</v>
      </c>
      <c r="Z349" s="2" t="str">
        <f t="shared" si="48"/>
        <v>MEEP</v>
      </c>
      <c r="AA349" s="2">
        <f>IF(Z349="HERE",Y349,AA348+Graph!$G$1*1000)</f>
        <v>158748488.96537626</v>
      </c>
      <c r="AB349" s="2">
        <f t="shared" si="59"/>
        <v>800000</v>
      </c>
      <c r="AC349" s="2">
        <f t="shared" si="60"/>
        <v>42046518.842787012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285</v>
      </c>
      <c r="C350" s="7"/>
      <c r="D350" s="2" t="e">
        <f t="shared" si="51"/>
        <v>#N/A</v>
      </c>
      <c r="E350" s="2" t="e">
        <f t="shared" si="63"/>
        <v>#N/A</v>
      </c>
      <c r="F350" s="2">
        <v>2270760.9548909664</v>
      </c>
      <c r="G350" s="2">
        <f t="shared" si="67"/>
        <v>496135.85714285716</v>
      </c>
      <c r="H350" s="2">
        <f t="shared" si="61"/>
        <v>156653901.84278658</v>
      </c>
      <c r="I350" s="7"/>
      <c r="J350" s="2" t="e">
        <f t="shared" si="52"/>
        <v>#N/A</v>
      </c>
      <c r="K350" s="2" t="e">
        <f t="shared" si="64"/>
        <v>#N/A</v>
      </c>
      <c r="L350" s="2">
        <f t="array" ref="L350">IF(COUNT($C351)=0,IF(COUNT($C350)=1,I350,SUM(L349+LOOKUP(2,1/(ISNUMBER($K$1:$K$194)),$K$1:$K$194))),I350)</f>
        <v>1640910.7142857274</v>
      </c>
      <c r="M350" s="8" t="e">
        <f t="shared" si="69"/>
        <v>#N/A</v>
      </c>
      <c r="N350" s="2" t="e">
        <f t="shared" si="53"/>
        <v>#N/A</v>
      </c>
      <c r="O350" s="2" t="e">
        <f t="shared" si="65"/>
        <v>#N/A</v>
      </c>
      <c r="P350" s="2">
        <v>2267491.8410274386</v>
      </c>
      <c r="Q350" s="2">
        <f t="shared" si="66"/>
        <v>500000</v>
      </c>
      <c r="R350" s="2">
        <f t="shared" si="62"/>
        <v>158291143.66530609</v>
      </c>
      <c r="S350" s="2">
        <f t="shared" si="54"/>
        <v>496135.85714286566</v>
      </c>
      <c r="T350" s="2">
        <f t="shared" si="55"/>
        <v>3864.1428571429569</v>
      </c>
      <c r="U350" s="2">
        <f t="shared" si="56"/>
        <v>500000</v>
      </c>
      <c r="V350" s="2">
        <f t="shared" si="33"/>
        <v>114978489.84278645</v>
      </c>
      <c r="W350" s="2">
        <f t="shared" si="57"/>
        <v>496135.85714285076</v>
      </c>
      <c r="X350" s="2">
        <f t="shared" si="47"/>
        <v>3864.1428571492434</v>
      </c>
      <c r="Y350" s="2">
        <f t="shared" si="58"/>
        <v>43312653.822519667</v>
      </c>
      <c r="Z350" s="2" t="str">
        <f t="shared" si="48"/>
        <v>MEEP</v>
      </c>
      <c r="AA350" s="2">
        <f>IF(Z350="HERE",Y350,AA349+Graph!$G$1*1000)</f>
        <v>159548488.96537626</v>
      </c>
      <c r="AB350" s="2">
        <f t="shared" si="59"/>
        <v>800000</v>
      </c>
      <c r="AC350" s="2">
        <f t="shared" si="60"/>
        <v>42046518.842787012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286</v>
      </c>
      <c r="C351" s="7"/>
      <c r="D351" s="2" t="e">
        <f t="shared" si="51"/>
        <v>#N/A</v>
      </c>
      <c r="E351" s="2" t="e">
        <f t="shared" si="63"/>
        <v>#N/A</v>
      </c>
      <c r="F351" s="2">
        <v>2277082.608726263</v>
      </c>
      <c r="G351" s="2">
        <f t="shared" si="67"/>
        <v>496135.85714285716</v>
      </c>
      <c r="H351" s="2">
        <f t="shared" si="61"/>
        <v>157150037.69992945</v>
      </c>
      <c r="I351" s="7"/>
      <c r="J351" s="2" t="e">
        <f t="shared" si="52"/>
        <v>#N/A</v>
      </c>
      <c r="K351" s="2" t="e">
        <f t="shared" si="64"/>
        <v>#N/A</v>
      </c>
      <c r="L351" s="2">
        <f t="array" ref="L351">IF(COUNT($C352)=0,IF(COUNT($C351)=1,I351,SUM(L350+LOOKUP(2,1/(ISNUMBER($K$1:$K$194)),$K$1:$K$194))),I351)</f>
        <v>1644774.8571428703</v>
      </c>
      <c r="M351" s="8" t="e">
        <f t="shared" si="69"/>
        <v>#N/A</v>
      </c>
      <c r="N351" s="2" t="e">
        <f t="shared" si="53"/>
        <v>#N/A</v>
      </c>
      <c r="O351" s="2" t="e">
        <f t="shared" si="65"/>
        <v>#N/A</v>
      </c>
      <c r="P351" s="2">
        <v>2273791.4912033677</v>
      </c>
      <c r="Q351" s="2">
        <f t="shared" si="66"/>
        <v>500000</v>
      </c>
      <c r="R351" s="2">
        <f t="shared" si="62"/>
        <v>158791143.66530609</v>
      </c>
      <c r="S351" s="2">
        <f t="shared" si="54"/>
        <v>496135.85714286566</v>
      </c>
      <c r="T351" s="2">
        <f t="shared" si="55"/>
        <v>3864.1428571429569</v>
      </c>
      <c r="U351" s="2">
        <f t="shared" si="56"/>
        <v>500000</v>
      </c>
      <c r="V351" s="2">
        <f t="shared" si="33"/>
        <v>115474625.6999293</v>
      </c>
      <c r="W351" s="2">
        <f t="shared" si="57"/>
        <v>496135.85714285076</v>
      </c>
      <c r="X351" s="2">
        <f t="shared" si="47"/>
        <v>3864.1428571492434</v>
      </c>
      <c r="Y351" s="2">
        <f t="shared" ref="Y351:Y385" si="70">IF(COUNT($C352)=0,IF(COUNT($C351)=1,C351,SUM(Y350+X351)),C351)</f>
        <v>43316517.965376817</v>
      </c>
      <c r="Z351" s="2" t="str">
        <f t="shared" si="48"/>
        <v>MEEP</v>
      </c>
      <c r="AA351" s="2">
        <f>IF(Z351="HERE",Y351,AA350+Graph!$G$1*1000)</f>
        <v>160348488.96537626</v>
      </c>
      <c r="AB351" s="2">
        <f t="shared" si="59"/>
        <v>800000</v>
      </c>
      <c r="AC351" s="2">
        <f t="shared" ref="AC351:AC385" si="71">IF(Z352="HERE",V351,AC350)</f>
        <v>42046518.842787012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287</v>
      </c>
      <c r="C352" s="7"/>
      <c r="D352" s="2" t="e">
        <f t="shared" si="51"/>
        <v>#N/A</v>
      </c>
      <c r="E352" s="2" t="e">
        <f t="shared" si="63"/>
        <v>#N/A</v>
      </c>
      <c r="F352" s="2">
        <v>2283404.2625616193</v>
      </c>
      <c r="G352" s="2">
        <f t="shared" si="67"/>
        <v>496135.85714285716</v>
      </c>
      <c r="H352" s="2">
        <f t="shared" ref="H352:H385" si="72">IF(COUNT($C353)=0,IF(COUNT($C352)=1,C352,SUM(H351+G352)),C352)</f>
        <v>157646173.55707231</v>
      </c>
      <c r="I352" s="7"/>
      <c r="J352" s="2" t="e">
        <f t="shared" si="52"/>
        <v>#N/A</v>
      </c>
      <c r="K352" s="2" t="e">
        <f t="shared" si="64"/>
        <v>#N/A</v>
      </c>
      <c r="L352" s="2">
        <f t="array" ref="L352">IF(COUNT($C353)=0,IF(COUNT($C352)=1,I352,SUM(L351+LOOKUP(2,1/(ISNUMBER($K$1:$K$194)),$K$1:$K$194))),I352)</f>
        <v>1648639.0000000133</v>
      </c>
      <c r="M352" s="8" t="e">
        <f t="shared" si="69"/>
        <v>#N/A</v>
      </c>
      <c r="N352" s="2" t="e">
        <f t="shared" si="53"/>
        <v>#N/A</v>
      </c>
      <c r="O352" s="2" t="e">
        <f t="shared" si="65"/>
        <v>#N/A</v>
      </c>
      <c r="P352" s="2">
        <v>2280091.1413792968</v>
      </c>
      <c r="Q352" s="2">
        <f t="shared" si="66"/>
        <v>500000</v>
      </c>
      <c r="R352" s="2">
        <f t="shared" ref="R352:R385" si="73">IF(COUNT($C353)=0,IF(COUNT($C352)=1,M352,SUM(R351+Q352)),M352)</f>
        <v>159291143.66530609</v>
      </c>
      <c r="S352" s="2">
        <f t="shared" si="54"/>
        <v>496135.85714286566</v>
      </c>
      <c r="T352" s="2">
        <f t="shared" si="55"/>
        <v>3864.1428571429569</v>
      </c>
      <c r="U352" s="2">
        <f t="shared" si="56"/>
        <v>500000</v>
      </c>
      <c r="V352" s="2">
        <f t="shared" si="33"/>
        <v>115970761.55707215</v>
      </c>
      <c r="W352" s="2">
        <f t="shared" si="57"/>
        <v>496135.85714285076</v>
      </c>
      <c r="X352" s="2">
        <f t="shared" si="47"/>
        <v>3864.1428571492434</v>
      </c>
      <c r="Y352" s="2">
        <f t="shared" si="70"/>
        <v>43320382.108233966</v>
      </c>
      <c r="Z352" s="2" t="str">
        <f t="shared" si="48"/>
        <v>MEEP</v>
      </c>
      <c r="AA352" s="2">
        <f>IF(Z352="HERE",Y352,AA351+Graph!$G$1*1000)</f>
        <v>161148488.96537626</v>
      </c>
      <c r="AB352" s="2">
        <f t="shared" si="59"/>
        <v>800000</v>
      </c>
      <c r="AC352" s="2">
        <f t="shared" si="71"/>
        <v>42046518.842787012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288</v>
      </c>
      <c r="C353" s="7"/>
      <c r="D353" s="2" t="e">
        <f t="shared" si="51"/>
        <v>#N/A</v>
      </c>
      <c r="E353" s="2" t="e">
        <f t="shared" si="63"/>
        <v>#N/A</v>
      </c>
      <c r="F353" s="2">
        <v>2289725.9163969755</v>
      </c>
      <c r="G353" s="2">
        <f t="shared" si="67"/>
        <v>496135.85714285716</v>
      </c>
      <c r="H353" s="2">
        <f t="shared" si="72"/>
        <v>158142309.41421518</v>
      </c>
      <c r="I353" s="7"/>
      <c r="J353" s="2" t="e">
        <f t="shared" si="52"/>
        <v>#N/A</v>
      </c>
      <c r="K353" s="2" t="e">
        <f t="shared" si="64"/>
        <v>#N/A</v>
      </c>
      <c r="L353" s="2">
        <f t="array" ref="L353">IF(COUNT($C354)=0,IF(COUNT($C353)=1,I353,SUM(L352+LOOKUP(2,1/(ISNUMBER($K$1:$K$194)),$K$1:$K$194))),I353)</f>
        <v>1652503.1428571562</v>
      </c>
      <c r="M353" s="8" t="e">
        <f t="shared" si="69"/>
        <v>#N/A</v>
      </c>
      <c r="N353" s="2" t="e">
        <f t="shared" si="53"/>
        <v>#N/A</v>
      </c>
      <c r="O353" s="2" t="e">
        <f t="shared" si="65"/>
        <v>#N/A</v>
      </c>
      <c r="P353" s="2">
        <v>2286390.7915552258</v>
      </c>
      <c r="Q353" s="2">
        <f t="shared" si="66"/>
        <v>500000</v>
      </c>
      <c r="R353" s="2">
        <f t="shared" si="73"/>
        <v>159791143.66530609</v>
      </c>
      <c r="S353" s="2">
        <f t="shared" si="54"/>
        <v>496135.85714286566</v>
      </c>
      <c r="T353" s="2">
        <f t="shared" si="55"/>
        <v>3864.1428571429569</v>
      </c>
      <c r="U353" s="2">
        <f t="shared" si="56"/>
        <v>500000</v>
      </c>
      <c r="V353" s="2">
        <f t="shared" si="33"/>
        <v>116466897.414215</v>
      </c>
      <c r="W353" s="2">
        <f t="shared" si="57"/>
        <v>496135.85714285076</v>
      </c>
      <c r="X353" s="2">
        <f t="shared" si="47"/>
        <v>3864.1428571492434</v>
      </c>
      <c r="Y353" s="2">
        <f t="shared" si="70"/>
        <v>43324246.251091115</v>
      </c>
      <c r="Z353" s="2" t="str">
        <f t="shared" si="48"/>
        <v>MEEP</v>
      </c>
      <c r="AA353" s="2">
        <f>IF(Z353="HERE",Y353,AA352+Graph!$G$1*1000)</f>
        <v>161948488.96537626</v>
      </c>
      <c r="AB353" s="2">
        <f t="shared" si="59"/>
        <v>800000</v>
      </c>
      <c r="AC353" s="2">
        <f t="shared" si="71"/>
        <v>42046518.842787012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289</v>
      </c>
      <c r="C354" s="7"/>
      <c r="D354" s="2" t="e">
        <f t="shared" si="51"/>
        <v>#N/A</v>
      </c>
      <c r="E354" s="2" t="e">
        <f t="shared" si="63"/>
        <v>#N/A</v>
      </c>
      <c r="F354" s="2">
        <v>2296047.5702322721</v>
      </c>
      <c r="G354" s="2">
        <f t="shared" si="67"/>
        <v>496135.85714285716</v>
      </c>
      <c r="H354" s="2">
        <f t="shared" si="72"/>
        <v>158638445.27135804</v>
      </c>
      <c r="I354" s="7"/>
      <c r="J354" s="2" t="e">
        <f t="shared" si="52"/>
        <v>#N/A</v>
      </c>
      <c r="K354" s="2" t="e">
        <f t="shared" si="64"/>
        <v>#N/A</v>
      </c>
      <c r="L354" s="2">
        <f t="array" ref="L354">IF(COUNT($C355)=0,IF(COUNT($C354)=1,I354,SUM(L353+LOOKUP(2,1/(ISNUMBER($K$1:$K$194)),$K$1:$K$194))),I354)</f>
        <v>1656367.2857142992</v>
      </c>
      <c r="M354" s="8" t="e">
        <f t="shared" si="69"/>
        <v>#N/A</v>
      </c>
      <c r="N354" s="2" t="e">
        <f t="shared" si="53"/>
        <v>#N/A</v>
      </c>
      <c r="O354" s="2" t="e">
        <f t="shared" si="65"/>
        <v>#N/A</v>
      </c>
      <c r="P354" s="2">
        <v>2292690.4417311549</v>
      </c>
      <c r="Q354" s="2">
        <f t="shared" si="66"/>
        <v>500000</v>
      </c>
      <c r="R354" s="2">
        <f t="shared" si="73"/>
        <v>160291143.66530609</v>
      </c>
      <c r="S354" s="2">
        <f t="shared" si="54"/>
        <v>496135.85714286566</v>
      </c>
      <c r="T354" s="2">
        <f t="shared" si="55"/>
        <v>3864.1428571429569</v>
      </c>
      <c r="U354" s="2">
        <f t="shared" si="56"/>
        <v>500000</v>
      </c>
      <c r="V354" s="2">
        <f t="shared" si="33"/>
        <v>116963033.27135785</v>
      </c>
      <c r="W354" s="2">
        <f t="shared" si="57"/>
        <v>496135.85714285076</v>
      </c>
      <c r="X354" s="2">
        <f t="shared" si="47"/>
        <v>3864.1428571492434</v>
      </c>
      <c r="Y354" s="2">
        <f t="shared" si="70"/>
        <v>43328110.393948264</v>
      </c>
      <c r="Z354" s="2" t="str">
        <f t="shared" si="48"/>
        <v>MEEP</v>
      </c>
      <c r="AA354" s="2">
        <f>IF(Z354="HERE",Y354,AA353+Graph!$G$1*1000)</f>
        <v>162748488.96537626</v>
      </c>
      <c r="AB354" s="2">
        <f t="shared" si="59"/>
        <v>800000</v>
      </c>
      <c r="AC354" s="2">
        <f t="shared" si="71"/>
        <v>42046518.842787012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290</v>
      </c>
      <c r="C355" s="7"/>
      <c r="D355" s="2" t="e">
        <f t="shared" si="51"/>
        <v>#N/A</v>
      </c>
      <c r="E355" s="2" t="e">
        <f t="shared" si="63"/>
        <v>#N/A</v>
      </c>
      <c r="F355" s="2">
        <v>2302369.2240676284</v>
      </c>
      <c r="G355" s="2">
        <f t="shared" si="67"/>
        <v>496135.85714285716</v>
      </c>
      <c r="H355" s="2">
        <f t="shared" si="72"/>
        <v>159134581.12850091</v>
      </c>
      <c r="I355" s="7"/>
      <c r="J355" s="2" t="e">
        <f t="shared" si="52"/>
        <v>#N/A</v>
      </c>
      <c r="K355" s="2" t="e">
        <f t="shared" si="64"/>
        <v>#N/A</v>
      </c>
      <c r="L355" s="2">
        <f t="array" ref="L355">IF(COUNT($C356)=0,IF(COUNT($C355)=1,I355,SUM(L354+LOOKUP(2,1/(ISNUMBER($K$1:$K$194)),$K$1:$K$194))),I355)</f>
        <v>1660231.4285714421</v>
      </c>
      <c r="M355" s="8" t="e">
        <f t="shared" si="69"/>
        <v>#N/A</v>
      </c>
      <c r="N355" s="2" t="e">
        <f t="shared" si="53"/>
        <v>#N/A</v>
      </c>
      <c r="O355" s="2" t="e">
        <f t="shared" si="65"/>
        <v>#N/A</v>
      </c>
      <c r="P355" s="2">
        <v>2298990.091907084</v>
      </c>
      <c r="Q355" s="2">
        <f t="shared" si="66"/>
        <v>500000</v>
      </c>
      <c r="R355" s="2">
        <f t="shared" si="73"/>
        <v>160791143.66530609</v>
      </c>
      <c r="S355" s="2">
        <f t="shared" si="54"/>
        <v>496135.85714286566</v>
      </c>
      <c r="T355" s="2">
        <f t="shared" si="55"/>
        <v>3864.1428571429569</v>
      </c>
      <c r="U355" s="2">
        <f t="shared" si="56"/>
        <v>500000</v>
      </c>
      <c r="V355" s="2">
        <f t="shared" si="33"/>
        <v>117459169.1285007</v>
      </c>
      <c r="W355" s="2">
        <f t="shared" si="57"/>
        <v>496135.85714285076</v>
      </c>
      <c r="X355" s="2">
        <f t="shared" si="47"/>
        <v>3864.1428571492434</v>
      </c>
      <c r="Y355" s="2">
        <f t="shared" si="70"/>
        <v>43331974.536805414</v>
      </c>
      <c r="Z355" s="2" t="str">
        <f t="shared" si="48"/>
        <v>MEEP</v>
      </c>
      <c r="AA355" s="2">
        <f>IF(Z355="HERE",Y355,AA354+Graph!$G$1*1000)</f>
        <v>163548488.96537626</v>
      </c>
      <c r="AB355" s="2">
        <f t="shared" si="59"/>
        <v>800000</v>
      </c>
      <c r="AC355" s="2">
        <f t="shared" si="71"/>
        <v>42046518.842787012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291</v>
      </c>
      <c r="C356" s="7"/>
      <c r="D356" s="2" t="e">
        <f t="shared" si="51"/>
        <v>#N/A</v>
      </c>
      <c r="E356" s="2" t="e">
        <f t="shared" si="63"/>
        <v>#N/A</v>
      </c>
      <c r="F356" s="2">
        <v>2308690.877902925</v>
      </c>
      <c r="G356" s="2">
        <f t="shared" si="67"/>
        <v>496135.85714285716</v>
      </c>
      <c r="H356" s="2">
        <f t="shared" si="72"/>
        <v>159630716.98564377</v>
      </c>
      <c r="I356" s="7"/>
      <c r="J356" s="2" t="e">
        <f t="shared" si="52"/>
        <v>#N/A</v>
      </c>
      <c r="K356" s="2" t="e">
        <f t="shared" si="64"/>
        <v>#N/A</v>
      </c>
      <c r="L356" s="2">
        <f t="array" ref="L356">IF(COUNT($C357)=0,IF(COUNT($C356)=1,I356,SUM(L355+LOOKUP(2,1/(ISNUMBER($K$1:$K$194)),$K$1:$K$194))),I356)</f>
        <v>1664095.5714285851</v>
      </c>
      <c r="M356" s="8" t="e">
        <f t="shared" si="69"/>
        <v>#N/A</v>
      </c>
      <c r="N356" s="2" t="e">
        <f t="shared" si="53"/>
        <v>#N/A</v>
      </c>
      <c r="O356" s="2" t="e">
        <f t="shared" si="65"/>
        <v>#N/A</v>
      </c>
      <c r="P356" s="2">
        <v>2305289.7420830131</v>
      </c>
      <c r="Q356" s="2">
        <f t="shared" si="66"/>
        <v>500000</v>
      </c>
      <c r="R356" s="2">
        <f t="shared" si="73"/>
        <v>161291143.66530609</v>
      </c>
      <c r="S356" s="2">
        <f t="shared" si="54"/>
        <v>496135.85714286566</v>
      </c>
      <c r="T356" s="2">
        <f t="shared" si="55"/>
        <v>3864.1428571429569</v>
      </c>
      <c r="U356" s="2">
        <f t="shared" si="56"/>
        <v>500000</v>
      </c>
      <c r="V356" s="2">
        <f t="shared" ref="V356:V385" si="74">H272</f>
        <v>117955304.98564355</v>
      </c>
      <c r="W356" s="2">
        <f t="shared" si="57"/>
        <v>496135.85714285076</v>
      </c>
      <c r="X356" s="2">
        <f t="shared" si="47"/>
        <v>3864.1428571492434</v>
      </c>
      <c r="Y356" s="2">
        <f t="shared" si="70"/>
        <v>43335838.679662563</v>
      </c>
      <c r="Z356" s="2" t="str">
        <f t="shared" si="48"/>
        <v>MEEP</v>
      </c>
      <c r="AA356" s="2">
        <f>IF(Z356="HERE",Y356,AA355+Graph!$G$1*1000)</f>
        <v>164348488.96537626</v>
      </c>
      <c r="AB356" s="2">
        <f t="shared" si="59"/>
        <v>800000</v>
      </c>
      <c r="AC356" s="2">
        <f t="shared" si="71"/>
        <v>42046518.842787012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292</v>
      </c>
      <c r="C357" s="7"/>
      <c r="D357" s="2" t="e">
        <f t="shared" si="51"/>
        <v>#N/A</v>
      </c>
      <c r="E357" s="2" t="e">
        <f t="shared" si="63"/>
        <v>#N/A</v>
      </c>
      <c r="F357" s="2">
        <v>2315012.5317382813</v>
      </c>
      <c r="G357" s="2">
        <f t="shared" si="67"/>
        <v>496135.85714285716</v>
      </c>
      <c r="H357" s="2">
        <f t="shared" si="72"/>
        <v>160126852.84278664</v>
      </c>
      <c r="I357" s="7"/>
      <c r="J357" s="2" t="e">
        <f t="shared" si="52"/>
        <v>#N/A</v>
      </c>
      <c r="K357" s="2" t="e">
        <f t="shared" si="64"/>
        <v>#N/A</v>
      </c>
      <c r="L357" s="2">
        <f t="array" ref="L357">IF(COUNT($C358)=0,IF(COUNT($C357)=1,I357,SUM(L356+LOOKUP(2,1/(ISNUMBER($K$1:$K$194)),$K$1:$K$194))),I357)</f>
        <v>1667959.7142857281</v>
      </c>
      <c r="M357" s="8" t="e">
        <f t="shared" si="69"/>
        <v>#N/A</v>
      </c>
      <c r="N357" s="2" t="e">
        <f t="shared" si="53"/>
        <v>#N/A</v>
      </c>
      <c r="O357" s="2" t="e">
        <f t="shared" si="65"/>
        <v>#N/A</v>
      </c>
      <c r="P357" s="2">
        <v>2311589.3922589421</v>
      </c>
      <c r="Q357" s="2">
        <f t="shared" si="66"/>
        <v>500000</v>
      </c>
      <c r="R357" s="2">
        <f t="shared" si="73"/>
        <v>161791143.66530609</v>
      </c>
      <c r="S357" s="2">
        <f t="shared" si="54"/>
        <v>496135.85714286566</v>
      </c>
      <c r="T357" s="2">
        <f t="shared" si="55"/>
        <v>3864.1428571429569</v>
      </c>
      <c r="U357" s="2">
        <f t="shared" si="56"/>
        <v>500000</v>
      </c>
      <c r="V357" s="2">
        <f t="shared" si="74"/>
        <v>118451440.8427864</v>
      </c>
      <c r="W357" s="2">
        <f t="shared" si="57"/>
        <v>496135.85714285076</v>
      </c>
      <c r="X357" s="2">
        <f t="shared" si="47"/>
        <v>3864.1428571492434</v>
      </c>
      <c r="Y357" s="2">
        <f t="shared" si="70"/>
        <v>43339702.822519712</v>
      </c>
      <c r="Z357" s="2" t="str">
        <f t="shared" si="48"/>
        <v>MEEP</v>
      </c>
      <c r="AA357" s="2">
        <f>IF(Z357="HERE",Y357,AA356+Graph!$G$1*1000)</f>
        <v>165148488.96537626</v>
      </c>
      <c r="AB357" s="2">
        <f t="shared" si="59"/>
        <v>800000</v>
      </c>
      <c r="AC357" s="2">
        <f t="shared" si="71"/>
        <v>42046518.842787012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293</v>
      </c>
      <c r="C358" s="7"/>
      <c r="D358" s="2" t="e">
        <f t="shared" si="51"/>
        <v>#N/A</v>
      </c>
      <c r="E358" s="2" t="e">
        <f t="shared" si="63"/>
        <v>#N/A</v>
      </c>
      <c r="F358" s="2">
        <v>2321334.1855735779</v>
      </c>
      <c r="G358" s="2">
        <f t="shared" si="67"/>
        <v>496135.85714285716</v>
      </c>
      <c r="H358" s="2">
        <f t="shared" si="72"/>
        <v>160622988.69992951</v>
      </c>
      <c r="I358" s="7"/>
      <c r="J358" s="2" t="e">
        <f t="shared" si="52"/>
        <v>#N/A</v>
      </c>
      <c r="K358" s="2" t="e">
        <f t="shared" si="64"/>
        <v>#N/A</v>
      </c>
      <c r="L358" s="2">
        <f t="array" ref="L358">IF(COUNT($C359)=0,IF(COUNT($C358)=1,I358,SUM(L357+LOOKUP(2,1/(ISNUMBER($K$1:$K$194)),$K$1:$K$194))),I358)</f>
        <v>1671823.857142871</v>
      </c>
      <c r="M358" s="8" t="e">
        <f t="shared" si="69"/>
        <v>#N/A</v>
      </c>
      <c r="N358" s="2" t="e">
        <f t="shared" si="53"/>
        <v>#N/A</v>
      </c>
      <c r="O358" s="2" t="e">
        <f t="shared" si="65"/>
        <v>#N/A</v>
      </c>
      <c r="P358" s="2">
        <v>2317889.0424348712</v>
      </c>
      <c r="Q358" s="2">
        <f t="shared" ref="Q358:Q385" si="75">IF(P358&gt;500000,500000,P358)</f>
        <v>500000</v>
      </c>
      <c r="R358" s="2">
        <f t="shared" si="73"/>
        <v>162291143.66530609</v>
      </c>
      <c r="S358" s="2">
        <f t="shared" si="54"/>
        <v>496135.85714286566</v>
      </c>
      <c r="T358" s="2">
        <f t="shared" si="55"/>
        <v>3864.1428571429569</v>
      </c>
      <c r="U358" s="2">
        <f t="shared" si="56"/>
        <v>500000</v>
      </c>
      <c r="V358" s="2">
        <f t="shared" si="74"/>
        <v>118947576.69992925</v>
      </c>
      <c r="W358" s="2">
        <f t="shared" si="57"/>
        <v>496135.85714285076</v>
      </c>
      <c r="X358" s="2">
        <f t="shared" si="47"/>
        <v>3864.1428571492434</v>
      </c>
      <c r="Y358" s="2">
        <f t="shared" si="70"/>
        <v>43343566.965376861</v>
      </c>
      <c r="Z358" s="2" t="str">
        <f t="shared" si="48"/>
        <v>MEEP</v>
      </c>
      <c r="AA358" s="2">
        <f>IF(Z358="HERE",Y358,AA357+Graph!$G$1*1000)</f>
        <v>165948488.96537626</v>
      </c>
      <c r="AB358" s="2">
        <f t="shared" si="59"/>
        <v>800000</v>
      </c>
      <c r="AC358" s="2">
        <f t="shared" si="71"/>
        <v>42046518.842787012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294</v>
      </c>
      <c r="C359" s="7"/>
      <c r="D359" s="2" t="e">
        <f t="shared" si="51"/>
        <v>#N/A</v>
      </c>
      <c r="E359" s="2" t="e">
        <f t="shared" si="63"/>
        <v>#N/A</v>
      </c>
      <c r="F359" s="2">
        <v>2327655.8394089341</v>
      </c>
      <c r="G359" s="2">
        <f t="shared" si="67"/>
        <v>496135.85714285716</v>
      </c>
      <c r="H359" s="2">
        <f t="shared" si="72"/>
        <v>161119124.55707237</v>
      </c>
      <c r="I359" s="7"/>
      <c r="J359" s="2" t="e">
        <f t="shared" si="52"/>
        <v>#N/A</v>
      </c>
      <c r="K359" s="2" t="e">
        <f t="shared" si="64"/>
        <v>#N/A</v>
      </c>
      <c r="L359" s="2">
        <f t="array" ref="L359">IF(COUNT($C360)=0,IF(COUNT($C359)=1,I359,SUM(L358+LOOKUP(2,1/(ISNUMBER($K$1:$K$194)),$K$1:$K$194))),I359)</f>
        <v>1675688.000000014</v>
      </c>
      <c r="M359" s="8" t="e">
        <f t="shared" si="69"/>
        <v>#N/A</v>
      </c>
      <c r="N359" s="2" t="e">
        <f t="shared" si="53"/>
        <v>#N/A</v>
      </c>
      <c r="O359" s="2" t="e">
        <f t="shared" si="65"/>
        <v>#N/A</v>
      </c>
      <c r="P359" s="2">
        <v>2324188.6926108003</v>
      </c>
      <c r="Q359" s="2">
        <f t="shared" si="75"/>
        <v>500000</v>
      </c>
      <c r="R359" s="2">
        <f t="shared" si="73"/>
        <v>162791143.66530609</v>
      </c>
      <c r="S359" s="2">
        <f t="shared" si="54"/>
        <v>496135.85714286566</v>
      </c>
      <c r="T359" s="2">
        <f t="shared" si="55"/>
        <v>3864.1428571429569</v>
      </c>
      <c r="U359" s="2">
        <f t="shared" si="56"/>
        <v>500000</v>
      </c>
      <c r="V359" s="2">
        <f t="shared" si="74"/>
        <v>119443712.5570721</v>
      </c>
      <c r="W359" s="2">
        <f t="shared" si="57"/>
        <v>496135.85714285076</v>
      </c>
      <c r="X359" s="2">
        <f t="shared" si="47"/>
        <v>3864.1428571492434</v>
      </c>
      <c r="Y359" s="2">
        <f t="shared" si="70"/>
        <v>43347431.108234011</v>
      </c>
      <c r="Z359" s="2" t="str">
        <f t="shared" si="48"/>
        <v>MEEP</v>
      </c>
      <c r="AA359" s="2">
        <f>IF(Z359="HERE",Y359,AA358+Graph!$G$1*1000)</f>
        <v>166748488.96537626</v>
      </c>
      <c r="AB359" s="2">
        <f t="shared" si="59"/>
        <v>800000</v>
      </c>
      <c r="AC359" s="2">
        <f t="shared" si="71"/>
        <v>42046518.842787012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295</v>
      </c>
      <c r="C360" s="7"/>
      <c r="D360" s="2" t="e">
        <f t="shared" si="51"/>
        <v>#N/A</v>
      </c>
      <c r="E360" s="2" t="e">
        <f t="shared" si="63"/>
        <v>#N/A</v>
      </c>
      <c r="F360" s="2">
        <v>2333977.4932442307</v>
      </c>
      <c r="G360" s="2">
        <f t="shared" si="67"/>
        <v>496135.85714285716</v>
      </c>
      <c r="H360" s="2">
        <f t="shared" si="72"/>
        <v>161615260.41421524</v>
      </c>
      <c r="I360" s="7"/>
      <c r="J360" s="2" t="e">
        <f t="shared" si="52"/>
        <v>#N/A</v>
      </c>
      <c r="K360" s="2" t="e">
        <f t="shared" si="64"/>
        <v>#N/A</v>
      </c>
      <c r="L360" s="2">
        <f t="array" ref="L360">IF(COUNT($C361)=0,IF(COUNT($C360)=1,I360,SUM(L359+LOOKUP(2,1/(ISNUMBER($K$1:$K$194)),$K$1:$K$194))),I360)</f>
        <v>1679552.1428571569</v>
      </c>
      <c r="M360" s="8" t="e">
        <f t="shared" si="69"/>
        <v>#N/A</v>
      </c>
      <c r="N360" s="2" t="e">
        <f t="shared" si="53"/>
        <v>#N/A</v>
      </c>
      <c r="O360" s="2" t="e">
        <f t="shared" si="65"/>
        <v>#N/A</v>
      </c>
      <c r="P360" s="2">
        <v>2330488.3427867293</v>
      </c>
      <c r="Q360" s="2">
        <f t="shared" si="75"/>
        <v>500000</v>
      </c>
      <c r="R360" s="2">
        <f t="shared" si="73"/>
        <v>163291143.66530609</v>
      </c>
      <c r="S360" s="2">
        <f t="shared" si="54"/>
        <v>496135.85714286566</v>
      </c>
      <c r="T360" s="2">
        <f t="shared" si="55"/>
        <v>3864.1428571429569</v>
      </c>
      <c r="U360" s="2">
        <f t="shared" si="56"/>
        <v>500000</v>
      </c>
      <c r="V360" s="2">
        <f t="shared" si="74"/>
        <v>119939848.41421495</v>
      </c>
      <c r="W360" s="2">
        <f t="shared" si="57"/>
        <v>496135.85714285076</v>
      </c>
      <c r="X360" s="2">
        <f t="shared" si="47"/>
        <v>3864.1428571492434</v>
      </c>
      <c r="Y360" s="2">
        <f t="shared" si="70"/>
        <v>43351295.25109116</v>
      </c>
      <c r="Z360" s="2" t="str">
        <f t="shared" si="48"/>
        <v>MEEP</v>
      </c>
      <c r="AA360" s="2">
        <f>IF(Z360="HERE",Y360,AA359+Graph!$G$1*1000)</f>
        <v>167548488.96537626</v>
      </c>
      <c r="AB360" s="2">
        <f t="shared" si="59"/>
        <v>800000</v>
      </c>
      <c r="AC360" s="2">
        <f t="shared" si="71"/>
        <v>42046518.842787012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296</v>
      </c>
      <c r="C361" s="7"/>
      <c r="D361" s="2" t="e">
        <f t="shared" si="51"/>
        <v>#N/A</v>
      </c>
      <c r="E361" s="2" t="e">
        <f t="shared" si="63"/>
        <v>#N/A</v>
      </c>
      <c r="F361" s="2">
        <v>2340299.147079587</v>
      </c>
      <c r="G361" s="2">
        <f t="shared" si="67"/>
        <v>496135.85714285716</v>
      </c>
      <c r="H361" s="2">
        <f t="shared" si="72"/>
        <v>162111396.2713581</v>
      </c>
      <c r="I361" s="7"/>
      <c r="J361" s="2" t="e">
        <f t="shared" si="52"/>
        <v>#N/A</v>
      </c>
      <c r="K361" s="2" t="e">
        <f t="shared" si="64"/>
        <v>#N/A</v>
      </c>
      <c r="L361" s="2">
        <f t="array" ref="L361">IF(COUNT($C362)=0,IF(COUNT($C361)=1,I361,SUM(L360+LOOKUP(2,1/(ISNUMBER($K$1:$K$194)),$K$1:$K$194))),I361)</f>
        <v>1683416.2857142999</v>
      </c>
      <c r="M361" s="8" t="e">
        <f t="shared" si="69"/>
        <v>#N/A</v>
      </c>
      <c r="N361" s="2" t="e">
        <f t="shared" si="53"/>
        <v>#N/A</v>
      </c>
      <c r="O361" s="2" t="e">
        <f t="shared" si="65"/>
        <v>#N/A</v>
      </c>
      <c r="P361" s="2">
        <v>2336787.9929626584</v>
      </c>
      <c r="Q361" s="2">
        <f t="shared" si="75"/>
        <v>500000</v>
      </c>
      <c r="R361" s="2">
        <f t="shared" si="73"/>
        <v>163791143.66530609</v>
      </c>
      <c r="S361" s="2">
        <f t="shared" si="54"/>
        <v>496135.85714286566</v>
      </c>
      <c r="T361" s="2">
        <f t="shared" si="55"/>
        <v>3864.1428571429569</v>
      </c>
      <c r="U361" s="2">
        <f t="shared" si="56"/>
        <v>500000</v>
      </c>
      <c r="V361" s="2">
        <f t="shared" si="74"/>
        <v>120435984.2713578</v>
      </c>
      <c r="W361" s="2">
        <f t="shared" si="57"/>
        <v>496135.85714285076</v>
      </c>
      <c r="X361" s="2">
        <f t="shared" si="47"/>
        <v>3864.1428571492434</v>
      </c>
      <c r="Y361" s="2">
        <f t="shared" si="70"/>
        <v>43355159.393948309</v>
      </c>
      <c r="Z361" s="2" t="str">
        <f t="shared" si="48"/>
        <v>MEEP</v>
      </c>
      <c r="AA361" s="2">
        <f>IF(Z361="HERE",Y361,AA360+Graph!$G$1*1000)</f>
        <v>168348488.96537626</v>
      </c>
      <c r="AB361" s="2">
        <f t="shared" si="59"/>
        <v>800000</v>
      </c>
      <c r="AC361" s="2">
        <f t="shared" si="71"/>
        <v>42046518.842787012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297</v>
      </c>
      <c r="C362" s="7"/>
      <c r="D362" s="2" t="e">
        <f t="shared" si="51"/>
        <v>#N/A</v>
      </c>
      <c r="E362" s="2" t="e">
        <f t="shared" si="63"/>
        <v>#N/A</v>
      </c>
      <c r="F362" s="2">
        <v>2346620.8009148836</v>
      </c>
      <c r="G362" s="2">
        <f t="shared" si="67"/>
        <v>496135.85714285716</v>
      </c>
      <c r="H362" s="2">
        <f t="shared" si="72"/>
        <v>162607532.12850097</v>
      </c>
      <c r="I362" s="7"/>
      <c r="J362" s="2" t="e">
        <f t="shared" si="52"/>
        <v>#N/A</v>
      </c>
      <c r="K362" s="2" t="e">
        <f t="shared" si="64"/>
        <v>#N/A</v>
      </c>
      <c r="L362" s="2">
        <f t="array" ref="L362">IF(COUNT($C363)=0,IF(COUNT($C362)=1,I362,SUM(L361+LOOKUP(2,1/(ISNUMBER($K$1:$K$194)),$K$1:$K$194))),I362)</f>
        <v>1687280.4285714428</v>
      </c>
      <c r="M362" s="8" t="e">
        <f t="shared" si="69"/>
        <v>#N/A</v>
      </c>
      <c r="N362" s="2" t="e">
        <f t="shared" si="53"/>
        <v>#N/A</v>
      </c>
      <c r="O362" s="2" t="e">
        <f t="shared" si="65"/>
        <v>#N/A</v>
      </c>
      <c r="P362" s="2">
        <v>2343087.6431385875</v>
      </c>
      <c r="Q362" s="2">
        <f t="shared" si="75"/>
        <v>500000</v>
      </c>
      <c r="R362" s="2">
        <f t="shared" si="73"/>
        <v>164291143.66530609</v>
      </c>
      <c r="S362" s="2">
        <f t="shared" si="54"/>
        <v>496135.85714286566</v>
      </c>
      <c r="T362" s="2">
        <f t="shared" si="55"/>
        <v>3864.1428571429569</v>
      </c>
      <c r="U362" s="2">
        <f t="shared" si="56"/>
        <v>500000</v>
      </c>
      <c r="V362" s="2">
        <f t="shared" si="74"/>
        <v>120932120.12850066</v>
      </c>
      <c r="W362" s="2">
        <f t="shared" si="57"/>
        <v>496135.85714285076</v>
      </c>
      <c r="X362" s="2">
        <f t="shared" si="47"/>
        <v>3864.1428571492434</v>
      </c>
      <c r="Y362" s="2">
        <f t="shared" si="70"/>
        <v>43359023.536805458</v>
      </c>
      <c r="Z362" s="2" t="str">
        <f t="shared" si="48"/>
        <v>MEEP</v>
      </c>
      <c r="AA362" s="2">
        <f>IF(Z362="HERE",Y362,AA361+Graph!$G$1*1000)</f>
        <v>169148488.96537626</v>
      </c>
      <c r="AB362" s="2">
        <f t="shared" si="59"/>
        <v>800000</v>
      </c>
      <c r="AC362" s="2">
        <f t="shared" si="71"/>
        <v>42046518.842787012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298</v>
      </c>
      <c r="C363" s="7"/>
      <c r="D363" s="2" t="e">
        <f t="shared" si="51"/>
        <v>#N/A</v>
      </c>
      <c r="E363" s="2" t="e">
        <f t="shared" si="63"/>
        <v>#N/A</v>
      </c>
      <c r="F363" s="2">
        <v>2352942.4547502398</v>
      </c>
      <c r="G363" s="2">
        <f t="shared" si="67"/>
        <v>496135.85714285716</v>
      </c>
      <c r="H363" s="2">
        <f t="shared" si="72"/>
        <v>163103667.98564383</v>
      </c>
      <c r="I363" s="7"/>
      <c r="J363" s="2" t="e">
        <f t="shared" si="52"/>
        <v>#N/A</v>
      </c>
      <c r="K363" s="2" t="e">
        <f t="shared" si="64"/>
        <v>#N/A</v>
      </c>
      <c r="L363" s="2">
        <f t="array" ref="L363">IF(COUNT($C364)=0,IF(COUNT($C363)=1,I363,SUM(L362+LOOKUP(2,1/(ISNUMBER($K$1:$K$194)),$K$1:$K$194))),I363)</f>
        <v>1691144.5714285858</v>
      </c>
      <c r="M363" s="8" t="e">
        <f t="shared" si="69"/>
        <v>#N/A</v>
      </c>
      <c r="N363" s="2" t="e">
        <f t="shared" si="53"/>
        <v>#N/A</v>
      </c>
      <c r="O363" s="2" t="e">
        <f t="shared" si="65"/>
        <v>#N/A</v>
      </c>
      <c r="P363" s="2">
        <v>2349387.2933145165</v>
      </c>
      <c r="Q363" s="2">
        <f t="shared" si="75"/>
        <v>500000</v>
      </c>
      <c r="R363" s="2">
        <f t="shared" si="73"/>
        <v>164791143.66530609</v>
      </c>
      <c r="S363" s="2">
        <f t="shared" si="54"/>
        <v>496135.85714286566</v>
      </c>
      <c r="T363" s="2">
        <f t="shared" si="55"/>
        <v>3864.1428571429569</v>
      </c>
      <c r="U363" s="2">
        <f t="shared" si="56"/>
        <v>500000</v>
      </c>
      <c r="V363" s="2">
        <f t="shared" si="74"/>
        <v>121428255.98564351</v>
      </c>
      <c r="W363" s="2">
        <f t="shared" si="57"/>
        <v>496135.85714285076</v>
      </c>
      <c r="X363" s="2">
        <f t="shared" si="47"/>
        <v>3864.1428571492434</v>
      </c>
      <c r="Y363" s="2">
        <f t="shared" si="70"/>
        <v>43362887.679662608</v>
      </c>
      <c r="Z363" s="2" t="str">
        <f t="shared" si="48"/>
        <v>MEEP</v>
      </c>
      <c r="AA363" s="2">
        <f>IF(Z363="HERE",Y363,AA362+Graph!$G$1*1000)</f>
        <v>169948488.96537626</v>
      </c>
      <c r="AB363" s="2">
        <f t="shared" si="59"/>
        <v>800000</v>
      </c>
      <c r="AC363" s="2">
        <f t="shared" si="71"/>
        <v>42046518.842787012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299</v>
      </c>
      <c r="C364" s="7"/>
      <c r="D364" s="2" t="e">
        <f t="shared" si="51"/>
        <v>#N/A</v>
      </c>
      <c r="E364" s="2" t="e">
        <f t="shared" si="63"/>
        <v>#N/A</v>
      </c>
      <c r="F364" s="2">
        <v>2359264.1085855365</v>
      </c>
      <c r="G364" s="2">
        <f t="shared" si="67"/>
        <v>496135.85714285716</v>
      </c>
      <c r="H364" s="2">
        <f t="shared" si="72"/>
        <v>163599803.8427867</v>
      </c>
      <c r="I364" s="7"/>
      <c r="J364" s="2" t="e">
        <f t="shared" si="52"/>
        <v>#N/A</v>
      </c>
      <c r="K364" s="2" t="e">
        <f t="shared" si="64"/>
        <v>#N/A</v>
      </c>
      <c r="L364" s="2">
        <f t="array" ref="L364">IF(COUNT($C365)=0,IF(COUNT($C364)=1,I364,SUM(L363+LOOKUP(2,1/(ISNUMBER($K$1:$K$194)),$K$1:$K$194))),I364)</f>
        <v>1695008.7142857288</v>
      </c>
      <c r="M364" s="8" t="e">
        <f t="shared" si="69"/>
        <v>#N/A</v>
      </c>
      <c r="N364" s="2" t="e">
        <f t="shared" si="53"/>
        <v>#N/A</v>
      </c>
      <c r="O364" s="2" t="e">
        <f t="shared" si="65"/>
        <v>#N/A</v>
      </c>
      <c r="P364" s="2">
        <v>2355686.9434904456</v>
      </c>
      <c r="Q364" s="2">
        <f t="shared" si="75"/>
        <v>500000</v>
      </c>
      <c r="R364" s="2">
        <f t="shared" si="73"/>
        <v>165291143.66530609</v>
      </c>
      <c r="S364" s="2">
        <f t="shared" si="54"/>
        <v>496135.85714286566</v>
      </c>
      <c r="T364" s="2">
        <f t="shared" si="55"/>
        <v>3864.1428571429569</v>
      </c>
      <c r="U364" s="2">
        <f t="shared" si="56"/>
        <v>500000</v>
      </c>
      <c r="V364" s="2">
        <f t="shared" si="74"/>
        <v>121924391.84278636</v>
      </c>
      <c r="W364" s="2">
        <f t="shared" si="57"/>
        <v>496135.85714285076</v>
      </c>
      <c r="X364" s="2">
        <f t="shared" si="47"/>
        <v>3864.1428571492434</v>
      </c>
      <c r="Y364" s="2">
        <f t="shared" si="70"/>
        <v>43366751.822519757</v>
      </c>
      <c r="Z364" s="2" t="str">
        <f t="shared" si="48"/>
        <v>MEEP</v>
      </c>
      <c r="AA364" s="2">
        <f>IF(Z364="HERE",Y364,AA363+Graph!$G$1*1000)</f>
        <v>170748488.96537626</v>
      </c>
      <c r="AB364" s="2">
        <f t="shared" si="59"/>
        <v>800000</v>
      </c>
      <c r="AC364" s="2">
        <f t="shared" si="71"/>
        <v>42046518.842787012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300</v>
      </c>
      <c r="C365" s="7"/>
      <c r="D365" s="2" t="e">
        <f t="shared" si="51"/>
        <v>#N/A</v>
      </c>
      <c r="E365" s="2" t="e">
        <f t="shared" si="63"/>
        <v>#N/A</v>
      </c>
      <c r="F365" s="2">
        <v>2365585.7624208927</v>
      </c>
      <c r="G365" s="2">
        <f t="shared" si="67"/>
        <v>496135.85714285716</v>
      </c>
      <c r="H365" s="2">
        <f t="shared" si="72"/>
        <v>164095939.69992957</v>
      </c>
      <c r="I365" s="7"/>
      <c r="J365" s="2" t="e">
        <f t="shared" si="52"/>
        <v>#N/A</v>
      </c>
      <c r="K365" s="2" t="e">
        <f t="shared" si="64"/>
        <v>#N/A</v>
      </c>
      <c r="L365" s="2">
        <f t="array" ref="L365">IF(COUNT($C366)=0,IF(COUNT($C365)=1,I365,SUM(L364+LOOKUP(2,1/(ISNUMBER($K$1:$K$194)),$K$1:$K$194))),I365)</f>
        <v>1698872.8571428717</v>
      </c>
      <c r="M365" s="8" t="e">
        <f t="shared" si="69"/>
        <v>#N/A</v>
      </c>
      <c r="N365" s="2" t="e">
        <f t="shared" si="53"/>
        <v>#N/A</v>
      </c>
      <c r="O365" s="2" t="e">
        <f t="shared" si="65"/>
        <v>#N/A</v>
      </c>
      <c r="P365" s="2">
        <v>2361986.5936663747</v>
      </c>
      <c r="Q365" s="2">
        <f t="shared" si="75"/>
        <v>500000</v>
      </c>
      <c r="R365" s="2">
        <f t="shared" si="73"/>
        <v>165791143.66530609</v>
      </c>
      <c r="S365" s="2">
        <f t="shared" si="54"/>
        <v>496135.85714286566</v>
      </c>
      <c r="T365" s="2">
        <f t="shared" si="55"/>
        <v>3864.1428571429569</v>
      </c>
      <c r="U365" s="2">
        <f t="shared" si="56"/>
        <v>500000</v>
      </c>
      <c r="V365" s="2">
        <f t="shared" si="74"/>
        <v>122420527.69992921</v>
      </c>
      <c r="W365" s="2">
        <f t="shared" si="57"/>
        <v>496135.85714285076</v>
      </c>
      <c r="X365" s="2">
        <f t="shared" si="47"/>
        <v>3864.1428571492434</v>
      </c>
      <c r="Y365" s="2">
        <f t="shared" si="70"/>
        <v>43370615.965376906</v>
      </c>
      <c r="Z365" s="2" t="str">
        <f t="shared" si="48"/>
        <v>MEEP</v>
      </c>
      <c r="AA365" s="2">
        <f>IF(Z365="HERE",Y365,AA364+Graph!$G$1*1000)</f>
        <v>171548488.96537626</v>
      </c>
      <c r="AB365" s="2">
        <f t="shared" si="59"/>
        <v>800000</v>
      </c>
      <c r="AC365" s="2">
        <f t="shared" si="71"/>
        <v>42046518.842787012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301</v>
      </c>
      <c r="C366" s="7"/>
      <c r="D366" s="2" t="e">
        <f t="shared" si="51"/>
        <v>#N/A</v>
      </c>
      <c r="E366" s="2" t="e">
        <f t="shared" si="63"/>
        <v>#N/A</v>
      </c>
      <c r="F366" s="2">
        <v>2371907.4162561893</v>
      </c>
      <c r="G366" s="2">
        <f t="shared" si="67"/>
        <v>496135.85714285716</v>
      </c>
      <c r="H366" s="2">
        <f t="shared" si="72"/>
        <v>164592075.55707243</v>
      </c>
      <c r="I366" s="7"/>
      <c r="J366" s="2" t="e">
        <f t="shared" si="52"/>
        <v>#N/A</v>
      </c>
      <c r="K366" s="2" t="e">
        <f t="shared" si="64"/>
        <v>#N/A</v>
      </c>
      <c r="L366" s="2">
        <f t="array" ref="L366">IF(COUNT($C367)=0,IF(COUNT($C366)=1,I366,SUM(L365+LOOKUP(2,1/(ISNUMBER($K$1:$K$194)),$K$1:$K$194))),I366)</f>
        <v>1702737.0000000147</v>
      </c>
      <c r="M366" s="8" t="e">
        <f t="shared" si="69"/>
        <v>#N/A</v>
      </c>
      <c r="N366" s="2" t="e">
        <f t="shared" si="53"/>
        <v>#N/A</v>
      </c>
      <c r="O366" s="2" t="e">
        <f t="shared" si="65"/>
        <v>#N/A</v>
      </c>
      <c r="P366" s="2">
        <v>2368286.2438423634</v>
      </c>
      <c r="Q366" s="2">
        <f t="shared" si="75"/>
        <v>500000</v>
      </c>
      <c r="R366" s="2">
        <f t="shared" si="73"/>
        <v>166291143.66530609</v>
      </c>
      <c r="S366" s="2">
        <f t="shared" si="54"/>
        <v>496135.85714286566</v>
      </c>
      <c r="T366" s="2">
        <f t="shared" si="55"/>
        <v>3864.1428571429569</v>
      </c>
      <c r="U366" s="2">
        <f t="shared" si="56"/>
        <v>500000</v>
      </c>
      <c r="V366" s="2">
        <f t="shared" si="74"/>
        <v>122916663.55707206</v>
      </c>
      <c r="W366" s="2">
        <f t="shared" si="57"/>
        <v>496135.85714285076</v>
      </c>
      <c r="X366" s="2">
        <f t="shared" si="47"/>
        <v>3864.1428571492434</v>
      </c>
      <c r="Y366" s="2">
        <f t="shared" si="70"/>
        <v>43374480.108234055</v>
      </c>
      <c r="Z366" s="2" t="str">
        <f t="shared" si="48"/>
        <v>MEEP</v>
      </c>
      <c r="AA366" s="2">
        <f>IF(Z366="HERE",Y366,AA365+Graph!$G$1*1000)</f>
        <v>172348488.96537626</v>
      </c>
      <c r="AB366" s="2">
        <f t="shared" si="59"/>
        <v>800000</v>
      </c>
      <c r="AC366" s="2">
        <f t="shared" si="71"/>
        <v>42046518.842787012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302</v>
      </c>
      <c r="C367" s="7"/>
      <c r="D367" s="2" t="e">
        <f t="shared" si="51"/>
        <v>#N/A</v>
      </c>
      <c r="E367" s="2" t="e">
        <f t="shared" si="63"/>
        <v>#N/A</v>
      </c>
      <c r="F367" s="2">
        <v>2378229.0700915456</v>
      </c>
      <c r="G367" s="2">
        <f t="shared" si="67"/>
        <v>496135.85714285716</v>
      </c>
      <c r="H367" s="2">
        <f t="shared" si="72"/>
        <v>165088211.4142153</v>
      </c>
      <c r="I367" s="7"/>
      <c r="J367" s="2" t="e">
        <f t="shared" si="52"/>
        <v>#N/A</v>
      </c>
      <c r="K367" s="2" t="e">
        <f t="shared" si="64"/>
        <v>#N/A</v>
      </c>
      <c r="L367" s="2">
        <f t="array" ref="L367">IF(COUNT($C368)=0,IF(COUNT($C367)=1,I367,SUM(L366+LOOKUP(2,1/(ISNUMBER($K$1:$K$194)),$K$1:$K$194))),I367)</f>
        <v>1706601.1428571576</v>
      </c>
      <c r="M367" s="8" t="e">
        <f t="shared" si="69"/>
        <v>#N/A</v>
      </c>
      <c r="N367" s="2" t="e">
        <f t="shared" si="53"/>
        <v>#N/A</v>
      </c>
      <c r="O367" s="2" t="e">
        <f t="shared" si="65"/>
        <v>#N/A</v>
      </c>
      <c r="P367" s="2">
        <v>2374585.8940182924</v>
      </c>
      <c r="Q367" s="2">
        <f t="shared" si="75"/>
        <v>500000</v>
      </c>
      <c r="R367" s="2">
        <f t="shared" si="73"/>
        <v>166791143.66530609</v>
      </c>
      <c r="S367" s="2">
        <f t="shared" si="54"/>
        <v>496135.85714286566</v>
      </c>
      <c r="T367" s="2">
        <f t="shared" si="55"/>
        <v>3864.1428571429569</v>
      </c>
      <c r="U367" s="2">
        <f t="shared" si="56"/>
        <v>500000</v>
      </c>
      <c r="V367" s="2">
        <f t="shared" si="74"/>
        <v>123412799.41421491</v>
      </c>
      <c r="W367" s="2">
        <f t="shared" si="57"/>
        <v>496135.85714285076</v>
      </c>
      <c r="X367" s="2">
        <f t="shared" si="47"/>
        <v>3864.1428571492434</v>
      </c>
      <c r="Y367" s="2">
        <f t="shared" si="70"/>
        <v>43378344.251091205</v>
      </c>
      <c r="Z367" s="2" t="str">
        <f t="shared" si="48"/>
        <v>MEEP</v>
      </c>
      <c r="AA367" s="2">
        <f>IF(Z367="HERE",Y367,AA366+Graph!$G$1*1000)</f>
        <v>173148488.96537626</v>
      </c>
      <c r="AB367" s="2">
        <f t="shared" si="59"/>
        <v>800000</v>
      </c>
      <c r="AC367" s="2">
        <f t="shared" si="71"/>
        <v>42046518.842787012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303</v>
      </c>
      <c r="C368" s="7"/>
      <c r="D368" s="2" t="e">
        <f t="shared" si="51"/>
        <v>#N/A</v>
      </c>
      <c r="E368" s="2" t="e">
        <f t="shared" si="63"/>
        <v>#N/A</v>
      </c>
      <c r="F368" s="2">
        <v>2384550.7239268422</v>
      </c>
      <c r="G368" s="2">
        <f t="shared" si="67"/>
        <v>496135.85714285716</v>
      </c>
      <c r="H368" s="2">
        <f t="shared" si="72"/>
        <v>165584347.27135816</v>
      </c>
      <c r="I368" s="7"/>
      <c r="J368" s="2" t="e">
        <f t="shared" si="52"/>
        <v>#N/A</v>
      </c>
      <c r="K368" s="2" t="e">
        <f t="shared" si="64"/>
        <v>#N/A</v>
      </c>
      <c r="L368" s="2">
        <f t="array" ref="L368">IF(COUNT($C369)=0,IF(COUNT($C368)=1,I368,SUM(L367+LOOKUP(2,1/(ISNUMBER($K$1:$K$194)),$K$1:$K$194))),I368)</f>
        <v>1710465.2857143006</v>
      </c>
      <c r="M368" s="8" t="e">
        <f t="shared" si="69"/>
        <v>#N/A</v>
      </c>
      <c r="N368" s="2" t="e">
        <f t="shared" si="53"/>
        <v>#N/A</v>
      </c>
      <c r="O368" s="2" t="e">
        <f t="shared" si="65"/>
        <v>#N/A</v>
      </c>
      <c r="P368" s="2">
        <v>2380885.5441942215</v>
      </c>
      <c r="Q368" s="2">
        <f t="shared" si="75"/>
        <v>500000</v>
      </c>
      <c r="R368" s="2">
        <f t="shared" si="73"/>
        <v>167291143.66530609</v>
      </c>
      <c r="S368" s="2">
        <f t="shared" si="54"/>
        <v>496135.85714286566</v>
      </c>
      <c r="T368" s="2">
        <f t="shared" si="55"/>
        <v>3864.1428571429569</v>
      </c>
      <c r="U368" s="2">
        <f t="shared" si="56"/>
        <v>500000</v>
      </c>
      <c r="V368" s="2">
        <f t="shared" si="74"/>
        <v>123908935.27135776</v>
      </c>
      <c r="W368" s="2">
        <f t="shared" si="57"/>
        <v>496135.85714285076</v>
      </c>
      <c r="X368" s="2">
        <f t="shared" si="47"/>
        <v>3864.1428571492434</v>
      </c>
      <c r="Y368" s="2">
        <f t="shared" si="70"/>
        <v>43382208.393948354</v>
      </c>
      <c r="Z368" s="2" t="str">
        <f t="shared" si="48"/>
        <v>MEEP</v>
      </c>
      <c r="AA368" s="2">
        <f>IF(Z368="HERE",Y368,AA367+Graph!$G$1*1000)</f>
        <v>173948488.96537626</v>
      </c>
      <c r="AB368" s="2">
        <f t="shared" si="59"/>
        <v>800000</v>
      </c>
      <c r="AC368" s="2">
        <f t="shared" si="71"/>
        <v>42046518.842787012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304</v>
      </c>
      <c r="C369" s="7"/>
      <c r="D369" s="2" t="e">
        <f t="shared" si="51"/>
        <v>#N/A</v>
      </c>
      <c r="E369" s="2" t="e">
        <f t="shared" si="63"/>
        <v>#N/A</v>
      </c>
      <c r="F369" s="2">
        <v>2390872.3777621984</v>
      </c>
      <c r="G369" s="2">
        <f t="shared" si="67"/>
        <v>496135.85714285716</v>
      </c>
      <c r="H369" s="2">
        <f t="shared" si="72"/>
        <v>166080483.12850103</v>
      </c>
      <c r="I369" s="7"/>
      <c r="J369" s="2" t="e">
        <f t="shared" si="52"/>
        <v>#N/A</v>
      </c>
      <c r="K369" s="2" t="e">
        <f t="shared" si="64"/>
        <v>#N/A</v>
      </c>
      <c r="L369" s="2">
        <f t="array" ref="L369">IF(COUNT($C370)=0,IF(COUNT($C369)=1,I369,SUM(L368+LOOKUP(2,1/(ISNUMBER($K$1:$K$194)),$K$1:$K$194))),I369)</f>
        <v>1714329.4285714435</v>
      </c>
      <c r="M369" s="8" t="e">
        <f t="shared" si="69"/>
        <v>#N/A</v>
      </c>
      <c r="N369" s="2" t="e">
        <f t="shared" si="53"/>
        <v>#N/A</v>
      </c>
      <c r="O369" s="2" t="e">
        <f t="shared" si="65"/>
        <v>#N/A</v>
      </c>
      <c r="P369" s="2">
        <v>2387185.1943701506</v>
      </c>
      <c r="Q369" s="2">
        <f t="shared" si="75"/>
        <v>500000</v>
      </c>
      <c r="R369" s="2">
        <f t="shared" si="73"/>
        <v>167791143.66530609</v>
      </c>
      <c r="S369" s="2">
        <f t="shared" si="54"/>
        <v>496135.85714286566</v>
      </c>
      <c r="T369" s="2">
        <f t="shared" si="55"/>
        <v>3864.1428571429569</v>
      </c>
      <c r="U369" s="2">
        <f t="shared" si="56"/>
        <v>500000</v>
      </c>
      <c r="V369" s="2">
        <f t="shared" si="74"/>
        <v>124405071.12850061</v>
      </c>
      <c r="W369" s="2">
        <f t="shared" si="57"/>
        <v>496135.85714285076</v>
      </c>
      <c r="X369" s="2">
        <f t="shared" si="47"/>
        <v>3864.1428571492434</v>
      </c>
      <c r="Y369" s="2">
        <f t="shared" si="70"/>
        <v>43386072.536805503</v>
      </c>
      <c r="Z369" s="2" t="str">
        <f t="shared" si="48"/>
        <v>MEEP</v>
      </c>
      <c r="AA369" s="2">
        <f>IF(Z369="HERE",Y369,AA368+Graph!$G$1*1000)</f>
        <v>174748488.96537626</v>
      </c>
      <c r="AB369" s="2">
        <f t="shared" si="59"/>
        <v>800000</v>
      </c>
      <c r="AC369" s="2">
        <f t="shared" si="71"/>
        <v>42046518.842787012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305</v>
      </c>
      <c r="C370" s="7"/>
      <c r="D370" s="2" t="e">
        <f t="shared" si="51"/>
        <v>#N/A</v>
      </c>
      <c r="E370" s="2" t="e">
        <f t="shared" si="63"/>
        <v>#N/A</v>
      </c>
      <c r="F370" s="2">
        <v>2397194.0315974951</v>
      </c>
      <c r="G370" s="2">
        <f t="shared" si="67"/>
        <v>496135.85714285716</v>
      </c>
      <c r="H370" s="2">
        <f t="shared" si="72"/>
        <v>166576618.98564389</v>
      </c>
      <c r="I370" s="7"/>
      <c r="J370" s="2" t="e">
        <f t="shared" si="52"/>
        <v>#N/A</v>
      </c>
      <c r="K370" s="2" t="e">
        <f t="shared" si="64"/>
        <v>#N/A</v>
      </c>
      <c r="L370" s="2">
        <f t="array" ref="L370">IF(COUNT($C371)=0,IF(COUNT($C370)=1,I370,SUM(L369+LOOKUP(2,1/(ISNUMBER($K$1:$K$194)),$K$1:$K$194))),I370)</f>
        <v>1718193.5714285865</v>
      </c>
      <c r="M370" s="8" t="e">
        <f t="shared" si="69"/>
        <v>#N/A</v>
      </c>
      <c r="N370" s="2" t="e">
        <f t="shared" si="53"/>
        <v>#N/A</v>
      </c>
      <c r="O370" s="2" t="e">
        <f t="shared" si="65"/>
        <v>#N/A</v>
      </c>
      <c r="P370" s="2">
        <v>2393484.8445460796</v>
      </c>
      <c r="Q370" s="2">
        <f t="shared" si="75"/>
        <v>500000</v>
      </c>
      <c r="R370" s="2">
        <f t="shared" si="73"/>
        <v>168291143.66530609</v>
      </c>
      <c r="S370" s="2">
        <f t="shared" si="54"/>
        <v>496135.85714286566</v>
      </c>
      <c r="T370" s="2">
        <f t="shared" si="55"/>
        <v>3864.1428571429569</v>
      </c>
      <c r="U370" s="2">
        <f t="shared" si="56"/>
        <v>500000</v>
      </c>
      <c r="V370" s="2">
        <f t="shared" si="74"/>
        <v>124901206.98564346</v>
      </c>
      <c r="W370" s="2">
        <f t="shared" si="57"/>
        <v>496135.85714285076</v>
      </c>
      <c r="X370" s="2">
        <f t="shared" si="47"/>
        <v>3864.1428571492434</v>
      </c>
      <c r="Y370" s="2">
        <f t="shared" si="70"/>
        <v>43389936.679662652</v>
      </c>
      <c r="Z370" s="2" t="str">
        <f t="shared" si="48"/>
        <v>MEEP</v>
      </c>
      <c r="AA370" s="2">
        <f>IF(Z370="HERE",Y370,AA369+Graph!$G$1*1000)</f>
        <v>175548488.96537626</v>
      </c>
      <c r="AB370" s="2">
        <f t="shared" si="59"/>
        <v>800000</v>
      </c>
      <c r="AC370" s="2">
        <f t="shared" si="71"/>
        <v>42046518.842787012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306</v>
      </c>
      <c r="C371" s="7"/>
      <c r="D371" s="2" t="e">
        <f t="shared" si="51"/>
        <v>#N/A</v>
      </c>
      <c r="E371" s="2" t="e">
        <f t="shared" si="63"/>
        <v>#N/A</v>
      </c>
      <c r="F371" s="2">
        <v>2403515.6854328513</v>
      </c>
      <c r="G371" s="2">
        <f t="shared" si="67"/>
        <v>496135.85714285716</v>
      </c>
      <c r="H371" s="2">
        <f t="shared" si="72"/>
        <v>167072754.84278676</v>
      </c>
      <c r="I371" s="7"/>
      <c r="J371" s="2" t="e">
        <f t="shared" si="52"/>
        <v>#N/A</v>
      </c>
      <c r="K371" s="2" t="e">
        <f t="shared" si="64"/>
        <v>#N/A</v>
      </c>
      <c r="L371" s="2">
        <f t="array" ref="L371">IF(COUNT($C372)=0,IF(COUNT($C371)=1,I371,SUM(L370+LOOKUP(2,1/(ISNUMBER($K$1:$K$194)),$K$1:$K$194))),I371)</f>
        <v>1722057.7142857295</v>
      </c>
      <c r="M371" s="8" t="e">
        <f t="shared" si="69"/>
        <v>#N/A</v>
      </c>
      <c r="N371" s="2" t="e">
        <f t="shared" si="53"/>
        <v>#N/A</v>
      </c>
      <c r="O371" s="2" t="e">
        <f t="shared" si="65"/>
        <v>#N/A</v>
      </c>
      <c r="P371" s="2">
        <v>2399784.4947220087</v>
      </c>
      <c r="Q371" s="2">
        <f t="shared" si="75"/>
        <v>500000</v>
      </c>
      <c r="R371" s="2">
        <f t="shared" si="73"/>
        <v>168791143.66530609</v>
      </c>
      <c r="S371" s="2">
        <f t="shared" si="54"/>
        <v>496135.85714286566</v>
      </c>
      <c r="T371" s="2">
        <f t="shared" si="55"/>
        <v>3864.1428571429569</v>
      </c>
      <c r="U371" s="2">
        <f t="shared" si="56"/>
        <v>500000</v>
      </c>
      <c r="V371" s="2">
        <f t="shared" si="74"/>
        <v>125397342.84278631</v>
      </c>
      <c r="W371" s="2">
        <f t="shared" si="57"/>
        <v>496135.85714285076</v>
      </c>
      <c r="X371" s="2">
        <f t="shared" si="47"/>
        <v>3864.1428571492434</v>
      </c>
      <c r="Y371" s="2">
        <f t="shared" si="70"/>
        <v>43393800.822519802</v>
      </c>
      <c r="Z371" s="2" t="str">
        <f t="shared" si="48"/>
        <v>MEEP</v>
      </c>
      <c r="AA371" s="2">
        <f>IF(Z371="HERE",Y371,AA370+Graph!$G$1*1000)</f>
        <v>176348488.96537626</v>
      </c>
      <c r="AB371" s="2">
        <f t="shared" si="59"/>
        <v>800000</v>
      </c>
      <c r="AC371" s="2">
        <f t="shared" si="71"/>
        <v>42046518.842787012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307</v>
      </c>
      <c r="C372" s="7"/>
      <c r="D372" s="2" t="e">
        <f t="shared" si="51"/>
        <v>#N/A</v>
      </c>
      <c r="E372" s="2" t="e">
        <f t="shared" si="63"/>
        <v>#N/A</v>
      </c>
      <c r="F372" s="2">
        <v>2409837.3392681479</v>
      </c>
      <c r="G372" s="2">
        <f t="shared" si="67"/>
        <v>496135.85714285716</v>
      </c>
      <c r="H372" s="2">
        <f t="shared" si="72"/>
        <v>167568890.69992962</v>
      </c>
      <c r="I372" s="7"/>
      <c r="J372" s="2" t="e">
        <f t="shared" si="52"/>
        <v>#N/A</v>
      </c>
      <c r="K372" s="2" t="e">
        <f t="shared" si="64"/>
        <v>#N/A</v>
      </c>
      <c r="L372" s="2">
        <f t="array" ref="L372">IF(COUNT($C373)=0,IF(COUNT($C372)=1,I372,SUM(L371+LOOKUP(2,1/(ISNUMBER($K$1:$K$194)),$K$1:$K$194))),I372)</f>
        <v>1725921.8571428724</v>
      </c>
      <c r="M372" s="8" t="e">
        <f t="shared" si="69"/>
        <v>#N/A</v>
      </c>
      <c r="N372" s="2" t="e">
        <f t="shared" si="53"/>
        <v>#N/A</v>
      </c>
      <c r="O372" s="2" t="e">
        <f t="shared" si="65"/>
        <v>#N/A</v>
      </c>
      <c r="P372" s="2">
        <v>2406084.1448979378</v>
      </c>
      <c r="Q372" s="2">
        <f t="shared" si="75"/>
        <v>500000</v>
      </c>
      <c r="R372" s="2">
        <f t="shared" si="73"/>
        <v>169291143.66530609</v>
      </c>
      <c r="S372" s="2">
        <f t="shared" si="54"/>
        <v>496135.85714286566</v>
      </c>
      <c r="T372" s="2">
        <f t="shared" si="55"/>
        <v>3864.1428571429569</v>
      </c>
      <c r="U372" s="2">
        <f t="shared" si="56"/>
        <v>500000</v>
      </c>
      <c r="V372" s="2">
        <f t="shared" si="74"/>
        <v>125893478.69992916</v>
      </c>
      <c r="W372" s="2">
        <f t="shared" si="57"/>
        <v>496135.85714285076</v>
      </c>
      <c r="X372" s="2">
        <f t="shared" si="47"/>
        <v>3864.1428571492434</v>
      </c>
      <c r="Y372" s="2">
        <f t="shared" si="70"/>
        <v>43397664.965376951</v>
      </c>
      <c r="Z372" s="2" t="str">
        <f t="shared" si="48"/>
        <v>MEEP</v>
      </c>
      <c r="AA372" s="2">
        <f>IF(Z372="HERE",Y372,AA371+Graph!$G$1*1000)</f>
        <v>177148488.96537626</v>
      </c>
      <c r="AB372" s="2">
        <f t="shared" si="59"/>
        <v>800000</v>
      </c>
      <c r="AC372" s="2">
        <f t="shared" si="71"/>
        <v>42046518.842787012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308</v>
      </c>
      <c r="C373" s="7"/>
      <c r="D373" s="2" t="e">
        <f t="shared" si="51"/>
        <v>#N/A</v>
      </c>
      <c r="E373" s="2" t="e">
        <f t="shared" si="63"/>
        <v>#N/A</v>
      </c>
      <c r="F373" s="2">
        <v>2416158.9931035042</v>
      </c>
      <c r="G373" s="2">
        <f t="shared" si="67"/>
        <v>496135.85714285716</v>
      </c>
      <c r="H373" s="2">
        <f t="shared" si="72"/>
        <v>168065026.55707249</v>
      </c>
      <c r="I373" s="7"/>
      <c r="J373" s="2" t="e">
        <f t="shared" si="52"/>
        <v>#N/A</v>
      </c>
      <c r="K373" s="2" t="e">
        <f t="shared" si="64"/>
        <v>#N/A</v>
      </c>
      <c r="L373" s="2">
        <f t="array" ref="L373">IF(COUNT($C374)=0,IF(COUNT($C373)=1,I373,SUM(L372+LOOKUP(2,1/(ISNUMBER($K$1:$K$194)),$K$1:$K$194))),I373)</f>
        <v>1729786.0000000154</v>
      </c>
      <c r="M373" s="8" t="e">
        <f t="shared" si="69"/>
        <v>#N/A</v>
      </c>
      <c r="N373" s="2" t="e">
        <f t="shared" si="53"/>
        <v>#N/A</v>
      </c>
      <c r="O373" s="2" t="e">
        <f t="shared" si="65"/>
        <v>#N/A</v>
      </c>
      <c r="P373" s="2">
        <v>2412383.7950738668</v>
      </c>
      <c r="Q373" s="2">
        <f t="shared" si="75"/>
        <v>500000</v>
      </c>
      <c r="R373" s="2">
        <f t="shared" si="73"/>
        <v>169791143.66530609</v>
      </c>
      <c r="S373" s="2">
        <f t="shared" si="54"/>
        <v>496135.85714286566</v>
      </c>
      <c r="T373" s="2">
        <f t="shared" si="55"/>
        <v>3864.1428571429569</v>
      </c>
      <c r="U373" s="2">
        <f t="shared" si="56"/>
        <v>500000</v>
      </c>
      <c r="V373" s="2">
        <f t="shared" si="74"/>
        <v>126389614.55707201</v>
      </c>
      <c r="W373" s="2">
        <f t="shared" si="57"/>
        <v>496135.85714285076</v>
      </c>
      <c r="X373" s="2">
        <f t="shared" si="47"/>
        <v>3864.1428571492434</v>
      </c>
      <c r="Y373" s="2">
        <f t="shared" si="70"/>
        <v>43401529.1082341</v>
      </c>
      <c r="Z373" s="2" t="str">
        <f t="shared" si="48"/>
        <v>MEEP</v>
      </c>
      <c r="AA373" s="2">
        <f>IF(Z373="HERE",Y373,AA372+Graph!$G$1*1000)</f>
        <v>177948488.96537626</v>
      </c>
      <c r="AB373" s="2">
        <f t="shared" si="59"/>
        <v>800000</v>
      </c>
      <c r="AC373" s="2">
        <f t="shared" si="71"/>
        <v>42046518.842787012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309</v>
      </c>
      <c r="C374" s="7"/>
      <c r="D374" s="2" t="e">
        <f t="shared" si="51"/>
        <v>#N/A</v>
      </c>
      <c r="E374" s="2" t="e">
        <f t="shared" si="63"/>
        <v>#N/A</v>
      </c>
      <c r="F374" s="2">
        <v>2422480.6469388008</v>
      </c>
      <c r="G374" s="2">
        <f t="shared" si="67"/>
        <v>496135.85714285716</v>
      </c>
      <c r="H374" s="2">
        <f t="shared" si="72"/>
        <v>168561162.41421536</v>
      </c>
      <c r="I374" s="7"/>
      <c r="J374" s="2" t="e">
        <f t="shared" si="52"/>
        <v>#N/A</v>
      </c>
      <c r="K374" s="2" t="e">
        <f t="shared" si="64"/>
        <v>#N/A</v>
      </c>
      <c r="L374" s="2">
        <f t="array" ref="L374">IF(COUNT($C375)=0,IF(COUNT($C374)=1,I374,SUM(L373+LOOKUP(2,1/(ISNUMBER($K$1:$K$194)),$K$1:$K$194))),I374)</f>
        <v>1733650.1428571583</v>
      </c>
      <c r="M374" s="8" t="e">
        <f t="shared" si="69"/>
        <v>#N/A</v>
      </c>
      <c r="N374" s="2" t="e">
        <f t="shared" si="53"/>
        <v>#N/A</v>
      </c>
      <c r="O374" s="2" t="e">
        <f t="shared" si="65"/>
        <v>#N/A</v>
      </c>
      <c r="P374" s="2">
        <v>2418683.4452497959</v>
      </c>
      <c r="Q374" s="2">
        <f t="shared" si="75"/>
        <v>500000</v>
      </c>
      <c r="R374" s="2">
        <f t="shared" si="73"/>
        <v>170291143.66530609</v>
      </c>
      <c r="S374" s="2">
        <f t="shared" si="54"/>
        <v>496135.85714286566</v>
      </c>
      <c r="T374" s="2">
        <f t="shared" si="55"/>
        <v>3864.1428571429569</v>
      </c>
      <c r="U374" s="2">
        <f t="shared" si="56"/>
        <v>500000</v>
      </c>
      <c r="V374" s="2">
        <f t="shared" si="74"/>
        <v>126885750.41421486</v>
      </c>
      <c r="W374" s="2">
        <f t="shared" si="57"/>
        <v>496135.85714285076</v>
      </c>
      <c r="X374" s="2">
        <f t="shared" si="47"/>
        <v>3864.1428571492434</v>
      </c>
      <c r="Y374" s="2">
        <f t="shared" si="70"/>
        <v>43405393.251091249</v>
      </c>
      <c r="Z374" s="2" t="str">
        <f t="shared" si="48"/>
        <v>MEEP</v>
      </c>
      <c r="AA374" s="2">
        <f>IF(Z374="HERE",Y374,AA373+Graph!$G$1*1000)</f>
        <v>178748488.96537626</v>
      </c>
      <c r="AB374" s="2">
        <f t="shared" si="59"/>
        <v>800000</v>
      </c>
      <c r="AC374" s="2">
        <f t="shared" si="71"/>
        <v>42046518.842787012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310</v>
      </c>
      <c r="C375" s="7"/>
      <c r="D375" s="2" t="e">
        <f t="shared" si="51"/>
        <v>#N/A</v>
      </c>
      <c r="E375" s="2" t="e">
        <f t="shared" si="63"/>
        <v>#N/A</v>
      </c>
      <c r="F375" s="2">
        <v>2428802.300774157</v>
      </c>
      <c r="G375" s="2">
        <f t="shared" si="67"/>
        <v>496135.85714285716</v>
      </c>
      <c r="H375" s="2">
        <f t="shared" si="72"/>
        <v>169057298.27135822</v>
      </c>
      <c r="I375" s="7"/>
      <c r="J375" s="2" t="e">
        <f t="shared" si="52"/>
        <v>#N/A</v>
      </c>
      <c r="K375" s="2" t="e">
        <f t="shared" si="64"/>
        <v>#N/A</v>
      </c>
      <c r="L375" s="2">
        <f t="array" ref="L375">IF(COUNT($C376)=0,IF(COUNT($C375)=1,I375,SUM(L374+LOOKUP(2,1/(ISNUMBER($K$1:$K$194)),$K$1:$K$194))),I375)</f>
        <v>1737514.2857143013</v>
      </c>
      <c r="M375" s="8" t="e">
        <f t="shared" si="69"/>
        <v>#N/A</v>
      </c>
      <c r="N375" s="2" t="e">
        <f t="shared" si="53"/>
        <v>#N/A</v>
      </c>
      <c r="O375" s="2" t="e">
        <f t="shared" si="65"/>
        <v>#N/A</v>
      </c>
      <c r="P375" s="2">
        <v>2424983.095425725</v>
      </c>
      <c r="Q375" s="2">
        <f t="shared" si="75"/>
        <v>500000</v>
      </c>
      <c r="R375" s="2">
        <f t="shared" si="73"/>
        <v>170791143.66530609</v>
      </c>
      <c r="S375" s="2">
        <f t="shared" si="54"/>
        <v>496135.85714286566</v>
      </c>
      <c r="T375" s="2">
        <f t="shared" si="55"/>
        <v>3864.1428571429569</v>
      </c>
      <c r="U375" s="2">
        <f t="shared" si="56"/>
        <v>500000</v>
      </c>
      <c r="V375" s="2">
        <f t="shared" si="74"/>
        <v>127381886.27135772</v>
      </c>
      <c r="W375" s="2">
        <f t="shared" si="57"/>
        <v>496135.85714285076</v>
      </c>
      <c r="X375" s="2">
        <f t="shared" si="47"/>
        <v>3864.1428571492434</v>
      </c>
      <c r="Y375" s="2">
        <f t="shared" si="70"/>
        <v>43409257.393948399</v>
      </c>
      <c r="Z375" s="2" t="str">
        <f t="shared" si="48"/>
        <v>MEEP</v>
      </c>
      <c r="AA375" s="2">
        <f>IF(Z375="HERE",Y375,AA374+Graph!$G$1*1000)</f>
        <v>179548488.96537626</v>
      </c>
      <c r="AB375" s="2">
        <f t="shared" si="59"/>
        <v>800000</v>
      </c>
      <c r="AC375" s="2">
        <f t="shared" si="71"/>
        <v>42046518.842787012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311</v>
      </c>
      <c r="C376" s="7"/>
      <c r="D376" s="2" t="e">
        <f t="shared" si="51"/>
        <v>#N/A</v>
      </c>
      <c r="E376" s="2" t="e">
        <f t="shared" si="63"/>
        <v>#N/A</v>
      </c>
      <c r="F376" s="2">
        <v>2435123.9546094537</v>
      </c>
      <c r="G376" s="2">
        <f t="shared" si="67"/>
        <v>496135.85714285716</v>
      </c>
      <c r="H376" s="2">
        <f t="shared" si="72"/>
        <v>169553434.12850109</v>
      </c>
      <c r="I376" s="7"/>
      <c r="J376" s="2" t="e">
        <f t="shared" si="52"/>
        <v>#N/A</v>
      </c>
      <c r="K376" s="2" t="e">
        <f t="shared" si="64"/>
        <v>#N/A</v>
      </c>
      <c r="L376" s="2">
        <f t="array" ref="L376">IF(COUNT($C377)=0,IF(COUNT($C376)=1,I376,SUM(L375+LOOKUP(2,1/(ISNUMBER($K$1:$K$194)),$K$1:$K$194))),I376)</f>
        <v>1741378.4285714442</v>
      </c>
      <c r="M376" s="8" t="e">
        <f t="shared" si="69"/>
        <v>#N/A</v>
      </c>
      <c r="N376" s="2" t="e">
        <f t="shared" si="53"/>
        <v>#N/A</v>
      </c>
      <c r="O376" s="2" t="e">
        <f t="shared" si="65"/>
        <v>#N/A</v>
      </c>
      <c r="P376" s="2">
        <v>2431282.7456016541</v>
      </c>
      <c r="Q376" s="2">
        <f t="shared" si="75"/>
        <v>500000</v>
      </c>
      <c r="R376" s="2">
        <f t="shared" si="73"/>
        <v>171291143.66530609</v>
      </c>
      <c r="S376" s="2">
        <f t="shared" si="54"/>
        <v>496135.85714286566</v>
      </c>
      <c r="T376" s="2">
        <f t="shared" si="55"/>
        <v>3864.1428571429569</v>
      </c>
      <c r="U376" s="2">
        <f t="shared" si="56"/>
        <v>500000</v>
      </c>
      <c r="V376" s="2">
        <f t="shared" si="74"/>
        <v>127878022.12850057</v>
      </c>
      <c r="W376" s="2">
        <f t="shared" si="57"/>
        <v>496135.85714285076</v>
      </c>
      <c r="X376" s="2">
        <f t="shared" si="47"/>
        <v>3864.1428571492434</v>
      </c>
      <c r="Y376" s="2">
        <f t="shared" si="70"/>
        <v>43413121.536805548</v>
      </c>
      <c r="Z376" s="2" t="str">
        <f t="shared" si="48"/>
        <v>MEEP</v>
      </c>
      <c r="AA376" s="2">
        <f>IF(Z376="HERE",Y376,AA375+Graph!$G$1*1000)</f>
        <v>180348488.96537626</v>
      </c>
      <c r="AB376" s="2">
        <f t="shared" si="59"/>
        <v>800000</v>
      </c>
      <c r="AC376" s="2">
        <f t="shared" si="71"/>
        <v>42046518.842787012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312</v>
      </c>
      <c r="C377" s="7"/>
      <c r="D377" s="2" t="e">
        <f t="shared" si="51"/>
        <v>#N/A</v>
      </c>
      <c r="E377" s="2" t="e">
        <f t="shared" si="63"/>
        <v>#N/A</v>
      </c>
      <c r="F377" s="2">
        <v>2441445.6084448099</v>
      </c>
      <c r="G377" s="2">
        <f t="shared" si="67"/>
        <v>496135.85714285716</v>
      </c>
      <c r="H377" s="2">
        <f t="shared" si="72"/>
        <v>170049569.98564395</v>
      </c>
      <c r="I377" s="7"/>
      <c r="J377" s="2" t="e">
        <f t="shared" si="52"/>
        <v>#N/A</v>
      </c>
      <c r="K377" s="2" t="e">
        <f t="shared" si="64"/>
        <v>#N/A</v>
      </c>
      <c r="L377" s="2">
        <f t="array" ref="L377">IF(COUNT($C378)=0,IF(COUNT($C377)=1,I377,SUM(L376+LOOKUP(2,1/(ISNUMBER($K$1:$K$194)),$K$1:$K$194))),I377)</f>
        <v>1745242.5714285872</v>
      </c>
      <c r="M377" s="8" t="e">
        <f t="shared" si="69"/>
        <v>#N/A</v>
      </c>
      <c r="N377" s="2" t="e">
        <f t="shared" si="53"/>
        <v>#N/A</v>
      </c>
      <c r="O377" s="2" t="e">
        <f t="shared" si="65"/>
        <v>#N/A</v>
      </c>
      <c r="P377" s="2">
        <v>2437582.3957775831</v>
      </c>
      <c r="Q377" s="2">
        <f t="shared" si="75"/>
        <v>500000</v>
      </c>
      <c r="R377" s="2">
        <f t="shared" si="73"/>
        <v>171791143.66530609</v>
      </c>
      <c r="S377" s="2">
        <f t="shared" si="54"/>
        <v>496135.85714286566</v>
      </c>
      <c r="T377" s="2">
        <f t="shared" si="55"/>
        <v>3864.1428571429569</v>
      </c>
      <c r="U377" s="2">
        <f t="shared" si="56"/>
        <v>500000</v>
      </c>
      <c r="V377" s="2">
        <f t="shared" si="74"/>
        <v>128374157.98564342</v>
      </c>
      <c r="W377" s="2">
        <f t="shared" si="57"/>
        <v>496135.85714285076</v>
      </c>
      <c r="X377" s="2">
        <f t="shared" si="47"/>
        <v>3864.1428571492434</v>
      </c>
      <c r="Y377" s="2">
        <f t="shared" si="70"/>
        <v>43416985.679662697</v>
      </c>
      <c r="Z377" s="2" t="str">
        <f t="shared" si="48"/>
        <v>MEEP</v>
      </c>
      <c r="AA377" s="2">
        <f>IF(Z377="HERE",Y377,AA376+Graph!$G$1*1000)</f>
        <v>181148488.96537626</v>
      </c>
      <c r="AB377" s="2">
        <f t="shared" si="59"/>
        <v>800000</v>
      </c>
      <c r="AC377" s="2">
        <f t="shared" si="71"/>
        <v>42046518.842787012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313</v>
      </c>
      <c r="C378" s="7"/>
      <c r="D378" s="2" t="e">
        <f t="shared" si="51"/>
        <v>#N/A</v>
      </c>
      <c r="E378" s="2" t="e">
        <f t="shared" si="63"/>
        <v>#N/A</v>
      </c>
      <c r="F378" s="2">
        <v>2447767.2622801065</v>
      </c>
      <c r="G378" s="2">
        <f t="shared" si="67"/>
        <v>496135.85714285716</v>
      </c>
      <c r="H378" s="2">
        <f t="shared" si="72"/>
        <v>170545705.84278682</v>
      </c>
      <c r="I378" s="7"/>
      <c r="J378" s="2" t="e">
        <f t="shared" si="52"/>
        <v>#N/A</v>
      </c>
      <c r="K378" s="2" t="e">
        <f t="shared" si="64"/>
        <v>#N/A</v>
      </c>
      <c r="L378" s="2">
        <f t="array" ref="L378">IF(COUNT($C379)=0,IF(COUNT($C378)=1,I378,SUM(L377+LOOKUP(2,1/(ISNUMBER($K$1:$K$194)),$K$1:$K$194))),I378)</f>
        <v>1749106.7142857302</v>
      </c>
      <c r="M378" s="8" t="e">
        <f t="shared" si="69"/>
        <v>#N/A</v>
      </c>
      <c r="N378" s="2" t="e">
        <f t="shared" si="53"/>
        <v>#N/A</v>
      </c>
      <c r="O378" s="2" t="e">
        <f t="shared" si="65"/>
        <v>#N/A</v>
      </c>
      <c r="P378" s="2">
        <v>2443882.0459535122</v>
      </c>
      <c r="Q378" s="2">
        <f t="shared" si="75"/>
        <v>500000</v>
      </c>
      <c r="R378" s="2">
        <f t="shared" si="73"/>
        <v>172291143.66530609</v>
      </c>
      <c r="S378" s="2">
        <f t="shared" si="54"/>
        <v>496135.85714286566</v>
      </c>
      <c r="T378" s="2">
        <f t="shared" si="55"/>
        <v>3864.1428571429569</v>
      </c>
      <c r="U378" s="2">
        <f t="shared" si="56"/>
        <v>500000</v>
      </c>
      <c r="V378" s="2">
        <f t="shared" si="74"/>
        <v>128870293.84278627</v>
      </c>
      <c r="W378" s="2">
        <f t="shared" si="57"/>
        <v>496135.85714285076</v>
      </c>
      <c r="X378" s="2">
        <f t="shared" si="47"/>
        <v>3864.1428571492434</v>
      </c>
      <c r="Y378" s="2">
        <f t="shared" si="70"/>
        <v>43420849.822519846</v>
      </c>
      <c r="Z378" s="2" t="str">
        <f t="shared" si="48"/>
        <v>MEEP</v>
      </c>
      <c r="AA378" s="2">
        <f>IF(Z378="HERE",Y378,AA377+Graph!$G$1*1000)</f>
        <v>181948488.96537626</v>
      </c>
      <c r="AB378" s="2">
        <f t="shared" si="59"/>
        <v>800000</v>
      </c>
      <c r="AC378" s="2">
        <f t="shared" si="71"/>
        <v>42046518.842787012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314</v>
      </c>
      <c r="C379" s="7"/>
      <c r="D379" s="2" t="e">
        <f t="shared" si="51"/>
        <v>#N/A</v>
      </c>
      <c r="E379" s="2" t="e">
        <f t="shared" si="63"/>
        <v>#N/A</v>
      </c>
      <c r="F379" s="2">
        <v>2454088.9161154628</v>
      </c>
      <c r="G379" s="2">
        <f t="shared" si="67"/>
        <v>496135.85714285716</v>
      </c>
      <c r="H379" s="2">
        <f t="shared" si="72"/>
        <v>171041841.69992968</v>
      </c>
      <c r="I379" s="7"/>
      <c r="J379" s="2" t="e">
        <f t="shared" si="52"/>
        <v>#N/A</v>
      </c>
      <c r="K379" s="2" t="e">
        <f t="shared" si="64"/>
        <v>#N/A</v>
      </c>
      <c r="L379" s="2">
        <f t="array" ref="L379">IF(COUNT($C380)=0,IF(COUNT($C379)=1,I379,SUM(L378+LOOKUP(2,1/(ISNUMBER($K$1:$K$194)),$K$1:$K$194))),I379)</f>
        <v>1752970.8571428731</v>
      </c>
      <c r="M379" s="8" t="e">
        <f t="shared" si="69"/>
        <v>#N/A</v>
      </c>
      <c r="N379" s="2" t="e">
        <f t="shared" si="53"/>
        <v>#N/A</v>
      </c>
      <c r="O379" s="2" t="e">
        <f t="shared" si="65"/>
        <v>#N/A</v>
      </c>
      <c r="P379" s="2">
        <v>2450181.6961294413</v>
      </c>
      <c r="Q379" s="2">
        <f t="shared" si="75"/>
        <v>500000</v>
      </c>
      <c r="R379" s="2">
        <f t="shared" si="73"/>
        <v>172791143.66530609</v>
      </c>
      <c r="S379" s="2">
        <f t="shared" si="54"/>
        <v>496135.85714286566</v>
      </c>
      <c r="T379" s="2">
        <f t="shared" si="55"/>
        <v>3864.1428571429569</v>
      </c>
      <c r="U379" s="2">
        <f t="shared" si="56"/>
        <v>500000</v>
      </c>
      <c r="V379" s="2">
        <f t="shared" si="74"/>
        <v>129366429.69992912</v>
      </c>
      <c r="W379" s="2">
        <f t="shared" si="57"/>
        <v>496135.85714285076</v>
      </c>
      <c r="X379" s="2">
        <f t="shared" si="47"/>
        <v>3864.1428571492434</v>
      </c>
      <c r="Y379" s="2">
        <f t="shared" si="70"/>
        <v>43424713.965376996</v>
      </c>
      <c r="Z379" s="2" t="str">
        <f t="shared" si="48"/>
        <v>MEEP</v>
      </c>
      <c r="AA379" s="2">
        <f>IF(Z379="HERE",Y379,AA378+Graph!$G$1*1000)</f>
        <v>182748488.96537626</v>
      </c>
      <c r="AB379" s="2">
        <f t="shared" si="59"/>
        <v>800000</v>
      </c>
      <c r="AC379" s="2">
        <f t="shared" si="71"/>
        <v>42046518.842787012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315</v>
      </c>
      <c r="C380" s="7"/>
      <c r="D380" s="2" t="e">
        <f t="shared" si="51"/>
        <v>#N/A</v>
      </c>
      <c r="E380" s="2" t="e">
        <f t="shared" si="63"/>
        <v>#N/A</v>
      </c>
      <c r="F380" s="2">
        <v>2460410.5699507594</v>
      </c>
      <c r="G380" s="2">
        <f t="shared" si="67"/>
        <v>496135.85714285716</v>
      </c>
      <c r="H380" s="2">
        <f t="shared" si="72"/>
        <v>171537977.55707255</v>
      </c>
      <c r="I380" s="7"/>
      <c r="J380" s="2" t="e">
        <f t="shared" si="52"/>
        <v>#N/A</v>
      </c>
      <c r="K380" s="2" t="e">
        <f t="shared" si="64"/>
        <v>#N/A</v>
      </c>
      <c r="L380" s="2">
        <f t="array" ref="L380">IF(COUNT($C381)=0,IF(COUNT($C380)=1,I380,SUM(L379+LOOKUP(2,1/(ISNUMBER($K$1:$K$194)),$K$1:$K$194))),I380)</f>
        <v>1756835.0000000161</v>
      </c>
      <c r="M380" s="8" t="e">
        <f t="shared" si="69"/>
        <v>#N/A</v>
      </c>
      <c r="N380" s="2" t="e">
        <f t="shared" si="53"/>
        <v>#N/A</v>
      </c>
      <c r="O380" s="2" t="e">
        <f t="shared" si="65"/>
        <v>#N/A</v>
      </c>
      <c r="P380" s="2">
        <v>2456481.3463053703</v>
      </c>
      <c r="Q380" s="2">
        <f t="shared" si="75"/>
        <v>500000</v>
      </c>
      <c r="R380" s="2">
        <f t="shared" si="73"/>
        <v>173291143.66530609</v>
      </c>
      <c r="S380" s="2">
        <f t="shared" si="54"/>
        <v>496135.85714286566</v>
      </c>
      <c r="T380" s="2">
        <f t="shared" si="55"/>
        <v>3864.1428571429569</v>
      </c>
      <c r="U380" s="2">
        <f t="shared" si="56"/>
        <v>500000</v>
      </c>
      <c r="V380" s="2">
        <f t="shared" si="74"/>
        <v>129862565.55707197</v>
      </c>
      <c r="W380" s="2">
        <f t="shared" si="57"/>
        <v>496135.85714285076</v>
      </c>
      <c r="X380" s="2">
        <f t="shared" si="47"/>
        <v>3864.1428571492434</v>
      </c>
      <c r="Y380" s="2">
        <f t="shared" si="70"/>
        <v>43428578.108234145</v>
      </c>
      <c r="Z380" s="2" t="str">
        <f t="shared" si="48"/>
        <v>MEEP</v>
      </c>
      <c r="AA380" s="2">
        <f>IF(Z380="HERE",Y380,AA379+Graph!$G$1*1000)</f>
        <v>183548488.96537626</v>
      </c>
      <c r="AB380" s="2">
        <f t="shared" si="59"/>
        <v>800000</v>
      </c>
      <c r="AC380" s="2">
        <f t="shared" si="71"/>
        <v>42046518.842787012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316</v>
      </c>
      <c r="C381" s="7"/>
      <c r="D381" s="2" t="e">
        <f t="shared" si="51"/>
        <v>#N/A</v>
      </c>
      <c r="E381" s="2" t="e">
        <f t="shared" si="63"/>
        <v>#N/A</v>
      </c>
      <c r="F381" s="2">
        <v>2466732.2237861156</v>
      </c>
      <c r="G381" s="2">
        <f t="shared" si="67"/>
        <v>496135.85714285716</v>
      </c>
      <c r="H381" s="2">
        <f t="shared" si="72"/>
        <v>172034113.41421542</v>
      </c>
      <c r="I381" s="7"/>
      <c r="J381" s="2" t="e">
        <f t="shared" si="52"/>
        <v>#N/A</v>
      </c>
      <c r="K381" s="2" t="e">
        <f t="shared" si="64"/>
        <v>#N/A</v>
      </c>
      <c r="L381" s="2">
        <f t="array" ref="L381">IF(COUNT($C382)=0,IF(COUNT($C381)=1,I381,SUM(L380+LOOKUP(2,1/(ISNUMBER($K$1:$K$194)),$K$1:$K$194))),I381)</f>
        <v>1760699.142857159</v>
      </c>
      <c r="M381" s="8" t="e">
        <f t="shared" si="69"/>
        <v>#N/A</v>
      </c>
      <c r="N381" s="2" t="e">
        <f t="shared" si="53"/>
        <v>#N/A</v>
      </c>
      <c r="O381" s="2" t="e">
        <f t="shared" si="65"/>
        <v>#N/A</v>
      </c>
      <c r="P381" s="2">
        <v>2462780.9964812994</v>
      </c>
      <c r="Q381" s="2">
        <f t="shared" si="75"/>
        <v>500000</v>
      </c>
      <c r="R381" s="2">
        <f t="shared" si="73"/>
        <v>173791143.66530609</v>
      </c>
      <c r="S381" s="2">
        <f t="shared" si="54"/>
        <v>496135.85714286566</v>
      </c>
      <c r="T381" s="2">
        <f t="shared" si="55"/>
        <v>3864.1428571429569</v>
      </c>
      <c r="U381" s="2">
        <f t="shared" si="56"/>
        <v>500000</v>
      </c>
      <c r="V381" s="2">
        <f t="shared" si="74"/>
        <v>130358701.41421482</v>
      </c>
      <c r="W381" s="2">
        <f t="shared" si="57"/>
        <v>496135.85714285076</v>
      </c>
      <c r="X381" s="2">
        <f t="shared" si="47"/>
        <v>3864.1428571492434</v>
      </c>
      <c r="Y381" s="2">
        <f t="shared" si="70"/>
        <v>43432442.251091294</v>
      </c>
      <c r="Z381" s="2" t="str">
        <f t="shared" si="48"/>
        <v>MEEP</v>
      </c>
      <c r="AA381" s="2">
        <f>IF(Z381="HERE",Y381,AA380+Graph!$G$1*1000)</f>
        <v>184348488.96537626</v>
      </c>
      <c r="AB381" s="2">
        <f t="shared" si="59"/>
        <v>800000</v>
      </c>
      <c r="AC381" s="2">
        <f t="shared" si="71"/>
        <v>42046518.842787012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317</v>
      </c>
      <c r="C382" s="7"/>
      <c r="D382" s="2" t="e">
        <f t="shared" si="51"/>
        <v>#N/A</v>
      </c>
      <c r="E382" s="2" t="e">
        <f t="shared" si="63"/>
        <v>#N/A</v>
      </c>
      <c r="F382" s="2">
        <v>2473053.8776214123</v>
      </c>
      <c r="G382" s="2">
        <f t="shared" si="67"/>
        <v>496135.85714285716</v>
      </c>
      <c r="H382" s="2">
        <f t="shared" si="72"/>
        <v>172530249.27135828</v>
      </c>
      <c r="I382" s="7"/>
      <c r="J382" s="2" t="e">
        <f t="shared" si="52"/>
        <v>#N/A</v>
      </c>
      <c r="K382" s="2" t="e">
        <f t="shared" si="64"/>
        <v>#N/A</v>
      </c>
      <c r="L382" s="2">
        <f t="array" ref="L382">IF(COUNT($C383)=0,IF(COUNT($C382)=1,I382,SUM(L381+LOOKUP(2,1/(ISNUMBER($K$1:$K$194)),$K$1:$K$194))),I382)</f>
        <v>1764563.285714302</v>
      </c>
      <c r="M382" s="8" t="e">
        <f t="shared" si="69"/>
        <v>#N/A</v>
      </c>
      <c r="N382" s="2" t="e">
        <f t="shared" si="53"/>
        <v>#N/A</v>
      </c>
      <c r="O382" s="2" t="e">
        <f t="shared" si="65"/>
        <v>#N/A</v>
      </c>
      <c r="P382" s="2">
        <v>2469080.6466572285</v>
      </c>
      <c r="Q382" s="2">
        <f t="shared" si="75"/>
        <v>500000</v>
      </c>
      <c r="R382" s="2">
        <f t="shared" si="73"/>
        <v>174291143.66530609</v>
      </c>
      <c r="S382" s="2">
        <f t="shared" si="54"/>
        <v>496135.85714286566</v>
      </c>
      <c r="T382" s="2">
        <f t="shared" si="55"/>
        <v>3864.1428571429569</v>
      </c>
      <c r="U382" s="2">
        <f t="shared" si="56"/>
        <v>500000</v>
      </c>
      <c r="V382" s="2">
        <f t="shared" si="74"/>
        <v>130854837.27135767</v>
      </c>
      <c r="W382" s="2">
        <f t="shared" si="57"/>
        <v>496135.85714285076</v>
      </c>
      <c r="X382" s="2">
        <f t="shared" si="47"/>
        <v>3864.1428571492434</v>
      </c>
      <c r="Y382" s="2">
        <f t="shared" si="70"/>
        <v>43436306.393948443</v>
      </c>
      <c r="Z382" s="2" t="str">
        <f t="shared" si="48"/>
        <v>MEEP</v>
      </c>
      <c r="AA382" s="2">
        <f>IF(Z382="HERE",Y382,AA381+Graph!$G$1*1000)</f>
        <v>185148488.96537626</v>
      </c>
      <c r="AB382" s="2">
        <f t="shared" si="59"/>
        <v>800000</v>
      </c>
      <c r="AC382" s="2">
        <f t="shared" si="71"/>
        <v>42046518.842787012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318</v>
      </c>
      <c r="C383" s="7"/>
      <c r="D383" s="2" t="e">
        <f t="shared" si="51"/>
        <v>#N/A</v>
      </c>
      <c r="E383" s="2" t="e">
        <f t="shared" si="63"/>
        <v>#N/A</v>
      </c>
      <c r="F383" s="2">
        <v>2479375.5314567685</v>
      </c>
      <c r="G383" s="2">
        <f t="shared" si="67"/>
        <v>496135.85714285716</v>
      </c>
      <c r="H383" s="2">
        <f t="shared" si="72"/>
        <v>173026385.12850115</v>
      </c>
      <c r="I383" s="7"/>
      <c r="J383" s="2" t="e">
        <f t="shared" si="52"/>
        <v>#N/A</v>
      </c>
      <c r="K383" s="2" t="e">
        <f t="shared" si="64"/>
        <v>#N/A</v>
      </c>
      <c r="L383" s="2">
        <f t="array" ref="L383">IF(COUNT($C384)=0,IF(COUNT($C383)=1,I383,SUM(L382+LOOKUP(2,1/(ISNUMBER($K$1:$K$194)),$K$1:$K$194))),I383)</f>
        <v>1768427.4285714449</v>
      </c>
      <c r="M383" s="8" t="e">
        <f t="shared" si="69"/>
        <v>#N/A</v>
      </c>
      <c r="N383" s="2" t="e">
        <f t="shared" si="53"/>
        <v>#N/A</v>
      </c>
      <c r="O383" s="2" t="e">
        <f t="shared" si="65"/>
        <v>#N/A</v>
      </c>
      <c r="P383" s="2">
        <v>2475380.2968331575</v>
      </c>
      <c r="Q383" s="2">
        <f t="shared" si="75"/>
        <v>500000</v>
      </c>
      <c r="R383" s="2">
        <f t="shared" si="73"/>
        <v>174791143.66530609</v>
      </c>
      <c r="S383" s="2">
        <f t="shared" si="54"/>
        <v>496135.85714286566</v>
      </c>
      <c r="T383" s="2">
        <f t="shared" si="55"/>
        <v>3864.1428571429569</v>
      </c>
      <c r="U383" s="2">
        <f t="shared" si="56"/>
        <v>500000</v>
      </c>
      <c r="V383" s="2">
        <f t="shared" si="74"/>
        <v>131350973.12850052</v>
      </c>
      <c r="W383" s="2">
        <f t="shared" si="57"/>
        <v>496135.85714285076</v>
      </c>
      <c r="X383" s="2">
        <f t="shared" si="47"/>
        <v>3864.1428571492434</v>
      </c>
      <c r="Y383" s="2">
        <f t="shared" si="70"/>
        <v>43440170.536805592</v>
      </c>
      <c r="Z383" s="2" t="str">
        <f t="shared" si="48"/>
        <v>MEEP</v>
      </c>
      <c r="AA383" s="2">
        <f>IF(Z383="HERE",Y383,AA382+Graph!$G$1*1000)</f>
        <v>185948488.96537626</v>
      </c>
      <c r="AB383" s="2">
        <f t="shared" si="59"/>
        <v>800000</v>
      </c>
      <c r="AC383" s="2">
        <f t="shared" si="71"/>
        <v>42046518.842787012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319</v>
      </c>
      <c r="C384" s="7"/>
      <c r="D384" s="2" t="e">
        <f t="shared" si="51"/>
        <v>#N/A</v>
      </c>
      <c r="E384" s="2" t="e">
        <f t="shared" si="63"/>
        <v>#N/A</v>
      </c>
      <c r="F384" s="2">
        <v>2485697.1852920651</v>
      </c>
      <c r="G384" s="2">
        <f t="shared" si="67"/>
        <v>496135.85714285716</v>
      </c>
      <c r="H384" s="2">
        <f t="shared" si="72"/>
        <v>173522520.98564401</v>
      </c>
      <c r="I384" s="7"/>
      <c r="J384" s="2" t="e">
        <f t="shared" si="52"/>
        <v>#N/A</v>
      </c>
      <c r="K384" s="2" t="e">
        <f t="shared" si="64"/>
        <v>#N/A</v>
      </c>
      <c r="L384" s="2">
        <f t="array" ref="L384">IF(COUNT($C385)=0,IF(COUNT($C384)=1,I384,SUM(L383+LOOKUP(2,1/(ISNUMBER($K$1:$K$194)),$K$1:$K$194))),I384)</f>
        <v>1772291.5714285879</v>
      </c>
      <c r="M384" s="8" t="e">
        <f t="shared" si="69"/>
        <v>#N/A</v>
      </c>
      <c r="N384" s="2" t="e">
        <f t="shared" si="53"/>
        <v>#N/A</v>
      </c>
      <c r="O384" s="2" t="e">
        <f t="shared" si="65"/>
        <v>#N/A</v>
      </c>
      <c r="P384" s="2">
        <v>2481679.9470091462</v>
      </c>
      <c r="Q384" s="2">
        <f t="shared" si="75"/>
        <v>500000</v>
      </c>
      <c r="R384" s="2">
        <f t="shared" si="73"/>
        <v>175291143.66530609</v>
      </c>
      <c r="S384" s="2">
        <f t="shared" si="54"/>
        <v>496135.85714286566</v>
      </c>
      <c r="T384" s="2">
        <f t="shared" si="55"/>
        <v>3864.1428571429569</v>
      </c>
      <c r="U384" s="2">
        <f t="shared" si="56"/>
        <v>500000</v>
      </c>
      <c r="V384" s="2">
        <f t="shared" si="74"/>
        <v>131847108.98564337</v>
      </c>
      <c r="W384" s="2">
        <f t="shared" si="57"/>
        <v>496135.85714285076</v>
      </c>
      <c r="X384" s="2">
        <f t="shared" si="47"/>
        <v>3864.1428571492434</v>
      </c>
      <c r="Y384" s="2">
        <f t="shared" si="70"/>
        <v>43444034.679662742</v>
      </c>
      <c r="Z384" s="2" t="str">
        <f t="shared" si="48"/>
        <v>MEEP</v>
      </c>
      <c r="AA384" s="2">
        <f>IF(Z384="HERE",Y384,AA383+Graph!$G$1*1000)</f>
        <v>186748488.96537626</v>
      </c>
      <c r="AB384" s="2">
        <f t="shared" si="59"/>
        <v>800000</v>
      </c>
      <c r="AC384" s="2">
        <f t="shared" si="71"/>
        <v>42046518.842787012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320</v>
      </c>
      <c r="C385" s="7"/>
      <c r="D385" s="2" t="e">
        <f t="shared" si="51"/>
        <v>#N/A</v>
      </c>
      <c r="E385" s="2" t="e">
        <f t="shared" si="63"/>
        <v>#N/A</v>
      </c>
      <c r="F385" s="2">
        <v>2492018.8391274214</v>
      </c>
      <c r="G385" s="2">
        <f t="shared" si="67"/>
        <v>496135.85714285716</v>
      </c>
      <c r="H385" s="2">
        <f t="shared" si="72"/>
        <v>174018656.84278688</v>
      </c>
      <c r="I385" s="7"/>
      <c r="J385" s="2" t="e">
        <f t="shared" si="52"/>
        <v>#N/A</v>
      </c>
      <c r="K385" s="2" t="e">
        <f t="shared" si="64"/>
        <v>#N/A</v>
      </c>
      <c r="L385" s="2">
        <f t="array" ref="L385">IF(COUNT($C386)=0,IF(COUNT($C385)=1,I385,SUM(L384+LOOKUP(2,1/(ISNUMBER($K$1:$K$194)),$K$1:$K$194))),I385)</f>
        <v>1776155.7142857308</v>
      </c>
      <c r="M385" s="8" t="e">
        <f t="shared" si="69"/>
        <v>#N/A</v>
      </c>
      <c r="N385" s="2" t="e">
        <f t="shared" si="53"/>
        <v>#N/A</v>
      </c>
      <c r="O385" s="2" t="e">
        <f t="shared" si="65"/>
        <v>#N/A</v>
      </c>
      <c r="P385" s="2">
        <v>2487979.5971850753</v>
      </c>
      <c r="Q385" s="2">
        <f t="shared" si="75"/>
        <v>500000</v>
      </c>
      <c r="R385" s="2">
        <f t="shared" si="73"/>
        <v>175791143.66530609</v>
      </c>
      <c r="S385" s="2">
        <f t="shared" si="54"/>
        <v>496135.85714286566</v>
      </c>
      <c r="T385" s="2">
        <f t="shared" si="55"/>
        <v>3864.1428571429569</v>
      </c>
      <c r="U385" s="2">
        <f t="shared" si="56"/>
        <v>500000</v>
      </c>
      <c r="V385" s="2">
        <f t="shared" si="74"/>
        <v>132343244.84278622</v>
      </c>
      <c r="W385" s="2">
        <f t="shared" si="57"/>
        <v>496135.85714285076</v>
      </c>
      <c r="X385" s="2">
        <f t="shared" si="47"/>
        <v>3864.1428571492434</v>
      </c>
      <c r="Y385" s="2">
        <f t="shared" si="70"/>
        <v>43447898.822519891</v>
      </c>
      <c r="Z385" s="2" t="str">
        <f t="shared" si="48"/>
        <v>MEEP</v>
      </c>
      <c r="AA385" s="2">
        <f>IF(Z385="HERE",Y385,AA384+Graph!$G$1*1000)</f>
        <v>187548488.96537626</v>
      </c>
      <c r="AB385" s="2">
        <f t="shared" si="59"/>
        <v>800000</v>
      </c>
      <c r="AC385" s="2">
        <f t="shared" si="71"/>
        <v>42046518.842787012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4 M31:M385 I66:I385">
    <cfRule type="cellIs" dxfId="41" priority="4" operator="greaterThan">
      <formula>0</formula>
    </cfRule>
  </conditionalFormatting>
  <conditionalFormatting sqref="C31:C64 C117:C385 C66:C114">
    <cfRule type="cellIs" dxfId="40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39" priority="7" operator="greaterThan">
      <formula>0</formula>
    </cfRule>
  </conditionalFormatting>
  <conditionalFormatting sqref="C115">
    <cfRule type="cellIs" dxfId="38" priority="8" operator="greaterThan">
      <formula>0</formula>
    </cfRule>
  </conditionalFormatting>
  <conditionalFormatting sqref="C65">
    <cfRule type="cellIs" dxfId="37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36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4951-5BA9-49A5-8753-BAF1CDA576B1}">
  <dimension ref="A1:AK385"/>
  <sheetViews>
    <sheetView workbookViewId="0">
      <selection activeCell="I65" sqref="I65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49</v>
      </c>
      <c r="AE1" s="2" t="s">
        <v>24</v>
      </c>
      <c r="AF1" s="21" t="s">
        <v>45</v>
      </c>
      <c r="AG1" s="21" t="s">
        <v>50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-59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-58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-49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-48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-39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-38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SUM((550000-LOOKUP(2,1/(ISNUMBER($K$1:$K$194)),$K$1:$K$194))/1000)</f>
        <v>546.13585714285716</v>
      </c>
    </row>
    <row r="32" spans="1:37" ht="15" x14ac:dyDescent="0.25">
      <c r="A32" s="1">
        <v>44208</v>
      </c>
      <c r="B32" s="2">
        <f t="shared" si="0"/>
        <v>-33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-32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-31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-30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-29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-28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TREND(E37:INDEX(firstdoses550,1-$B37),$A37:INDEX(dates550,1-$B37),$A37:$A385)</f>
        <v>292083.30443352461</v>
      </c>
      <c r="G37" s="2">
        <f>IF(F37&gt;550000,$AK$31*1000,F37)</f>
        <v>292083.30443352461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TREND(O37:INDEX(bothdoses550,1-$B37),$A37:INDEX(dates550,1-$B37),$A37:$A385)</f>
        <v>295701.335960567</v>
      </c>
      <c r="Q37" s="2">
        <f>IF(P37&gt;550000,550000,P37)</f>
        <v>295701.335960567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-27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298404.95826888084</v>
      </c>
      <c r="G38" s="2">
        <f t="shared" ref="G38:G101" si="25">IF(F38&gt;550000,$AK$31*1000,F38)</f>
        <v>298404.95826888084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302000.98613649607</v>
      </c>
      <c r="Q38" s="2">
        <f t="shared" ref="Q38:Q101" si="26">IF(P38&gt;550000,550000,P38)</f>
        <v>302000.98613649607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-26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304726.61210417747</v>
      </c>
      <c r="G39" s="2">
        <f t="shared" si="25"/>
        <v>304726.61210417747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308300.63631242514</v>
      </c>
      <c r="Q39" s="2">
        <f t="shared" si="26"/>
        <v>308300.63631242514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-25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311048.26593953371</v>
      </c>
      <c r="G40" s="2">
        <f t="shared" si="25"/>
        <v>311048.26593953371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314600.28648835421</v>
      </c>
      <c r="Q40" s="2">
        <f t="shared" si="26"/>
        <v>314600.28648835421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-24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317369.91977483034</v>
      </c>
      <c r="G41" s="2">
        <f t="shared" si="25"/>
        <v>317369.91977483034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320899.93666428328</v>
      </c>
      <c r="Q41" s="2">
        <f t="shared" si="26"/>
        <v>320899.93666428328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-23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323691.57361018658</v>
      </c>
      <c r="G42" s="2">
        <f t="shared" si="25"/>
        <v>323691.57361018658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327199.58684021235</v>
      </c>
      <c r="Q42" s="2">
        <f t="shared" si="26"/>
        <v>327199.58684021235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-22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330013.22744548321</v>
      </c>
      <c r="G43" s="2">
        <f t="shared" si="25"/>
        <v>330013.22744548321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333499.23701614141</v>
      </c>
      <c r="Q43" s="2">
        <f t="shared" si="26"/>
        <v>333499.23701614141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-21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336334.88128083944</v>
      </c>
      <c r="G44" s="2">
        <f t="shared" si="25"/>
        <v>336334.88128083944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339798.88719207048</v>
      </c>
      <c r="Q44" s="2">
        <f t="shared" si="26"/>
        <v>339798.88719207048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-20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342656.53511613607</v>
      </c>
      <c r="G45" s="2">
        <f t="shared" si="25"/>
        <v>342656.53511613607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346098.53736799955</v>
      </c>
      <c r="Q45" s="2">
        <f t="shared" si="26"/>
        <v>346098.53736799955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-19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348978.18895149231</v>
      </c>
      <c r="G46" s="2">
        <f t="shared" si="25"/>
        <v>348978.18895149231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352398.18754392862</v>
      </c>
      <c r="Q46" s="2">
        <f t="shared" si="26"/>
        <v>352398.18754392862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-18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355299.84278678894</v>
      </c>
      <c r="G47" s="2">
        <f t="shared" si="25"/>
        <v>355299.84278678894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358697.83771985769</v>
      </c>
      <c r="Q47" s="2">
        <f t="shared" si="26"/>
        <v>358697.83771985769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-17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361621.49662214518</v>
      </c>
      <c r="G48" s="2">
        <f t="shared" si="25"/>
        <v>361621.49662214518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364997.48789584637</v>
      </c>
      <c r="Q48" s="2">
        <f t="shared" si="26"/>
        <v>364997.48789584637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-16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367943.15045744181</v>
      </c>
      <c r="G49" s="2">
        <f t="shared" si="25"/>
        <v>367943.15045744181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371297.13807177544</v>
      </c>
      <c r="Q49" s="2">
        <f t="shared" si="26"/>
        <v>371297.13807177544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-15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374264.80429279804</v>
      </c>
      <c r="G50" s="2">
        <f t="shared" si="25"/>
        <v>374264.80429279804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377596.78824770451</v>
      </c>
      <c r="Q50" s="2">
        <f t="shared" si="26"/>
        <v>377596.78824770451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-14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380586.45812809467</v>
      </c>
      <c r="G51" s="2">
        <f t="shared" si="25"/>
        <v>380586.45812809467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383896.43842363358</v>
      </c>
      <c r="Q51" s="2">
        <f t="shared" si="26"/>
        <v>383896.43842363358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-13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386908.11196345091</v>
      </c>
      <c r="G52" s="2">
        <f t="shared" si="25"/>
        <v>386908.11196345091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390196.08859956264</v>
      </c>
      <c r="Q52" s="2">
        <f t="shared" si="26"/>
        <v>390196.08859956264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-12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393229.76579874754</v>
      </c>
      <c r="G53" s="2">
        <f t="shared" si="25"/>
        <v>393229.76579874754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396495.73877549171</v>
      </c>
      <c r="Q53" s="2">
        <f t="shared" si="26"/>
        <v>396495.73877549171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-11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399551.41963410378</v>
      </c>
      <c r="G54" s="2">
        <f t="shared" si="25"/>
        <v>399551.41963410378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402795.38895142078</v>
      </c>
      <c r="Q54" s="2">
        <f t="shared" si="26"/>
        <v>402795.38895142078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-10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405873.07346940041</v>
      </c>
      <c r="G55" s="2">
        <f t="shared" si="25"/>
        <v>405873.07346940041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409095.03912734985</v>
      </c>
      <c r="Q55" s="2">
        <f t="shared" si="26"/>
        <v>409095.03912734985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-9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412194.72730475664</v>
      </c>
      <c r="G56" s="2">
        <f t="shared" si="25"/>
        <v>412194.72730475664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415394.68930327892</v>
      </c>
      <c r="Q56" s="2">
        <f t="shared" si="26"/>
        <v>415394.68930327892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-8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418516.38114005327</v>
      </c>
      <c r="G57" s="2">
        <f t="shared" si="25"/>
        <v>418516.38114005327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421694.33947920799</v>
      </c>
      <c r="Q57" s="2">
        <f t="shared" si="26"/>
        <v>421694.33947920799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-7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424838.03497540951</v>
      </c>
      <c r="G58" s="2">
        <f t="shared" si="25"/>
        <v>424838.03497540951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427993.98965513706</v>
      </c>
      <c r="Q58" s="2">
        <f t="shared" si="26"/>
        <v>427993.98965513706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-6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431159.68881076574</v>
      </c>
      <c r="G59" s="2">
        <f t="shared" si="25"/>
        <v>431159.68881076574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434293.63983106613</v>
      </c>
      <c r="Q59" s="2">
        <f t="shared" si="26"/>
        <v>434293.63983106613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-5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437481.34264606237</v>
      </c>
      <c r="G60" s="2">
        <f t="shared" si="25"/>
        <v>437481.34264606237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440593.2900069952</v>
      </c>
      <c r="Q60" s="2">
        <f t="shared" si="26"/>
        <v>440593.2900069952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-4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443802.99648141861</v>
      </c>
      <c r="G61" s="2">
        <f t="shared" si="25"/>
        <v>443802.99648141861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446892.94018292427</v>
      </c>
      <c r="Q61" s="2">
        <f t="shared" si="26"/>
        <v>446892.94018292427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-3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450124.65031671524</v>
      </c>
      <c r="G62" s="2">
        <f t="shared" si="25"/>
        <v>450124.65031671524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453192.59035885334</v>
      </c>
      <c r="Q62" s="2">
        <f t="shared" si="26"/>
        <v>453192.59035885334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-2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456446.30415207148</v>
      </c>
      <c r="G63" s="2">
        <f t="shared" si="25"/>
        <v>456446.30415207148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459492.24053478241</v>
      </c>
      <c r="Q63" s="2">
        <f t="shared" si="26"/>
        <v>459492.24053478241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462767.95798736811</v>
      </c>
      <c r="G64" s="2">
        <f t="shared" si="25"/>
        <v>462767.95798736811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465791.89071071148</v>
      </c>
      <c r="Q64" s="2">
        <f t="shared" si="26"/>
        <v>465791.89071071148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0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469089.61182272434</v>
      </c>
      <c r="G65" s="2">
        <f t="shared" si="25"/>
        <v>469089.61182272434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472091.54088664055</v>
      </c>
      <c r="Q65" s="2">
        <f t="shared" si="26"/>
        <v>472091.54088664055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1</v>
      </c>
      <c r="C66" s="7"/>
      <c r="D66" s="2" t="e">
        <f t="shared" si="12"/>
        <v>#N/A</v>
      </c>
      <c r="E66" s="2" t="e">
        <f t="shared" si="22"/>
        <v>#N/A</v>
      </c>
      <c r="F66" s="2">
        <v>475411.26565802097</v>
      </c>
      <c r="G66" s="2">
        <f t="shared" si="25"/>
        <v>475411.26565802097</v>
      </c>
      <c r="H66" s="2">
        <f t="shared" si="13"/>
        <v>15775562.265658021</v>
      </c>
      <c r="I66" s="7"/>
      <c r="J66" s="2" t="e">
        <f t="shared" si="14"/>
        <v>#N/A</v>
      </c>
      <c r="K66" s="2" t="e">
        <f t="shared" si="23"/>
        <v>#N/A</v>
      </c>
      <c r="L66" s="2">
        <f t="array" ref="L66">IF(COUNT($C67)=0,IF(COUNT($C66)=1,I66,SUM(L65+LOOKUP(2,1/(ISNUMBER($K$1:$K$194)),$K$1:$K$194))),I66)</f>
        <v>543494.14285714284</v>
      </c>
      <c r="M66" s="8" t="e">
        <f t="shared" si="28"/>
        <v>#N/A</v>
      </c>
      <c r="N66" s="2" t="e">
        <f t="shared" si="15"/>
        <v>#N/A</v>
      </c>
      <c r="O66" s="2" t="e">
        <f t="shared" si="24"/>
        <v>#N/A</v>
      </c>
      <c r="P66" s="2">
        <v>478391.19106262922</v>
      </c>
      <c r="Q66" s="2">
        <f t="shared" si="26"/>
        <v>478391.19106262922</v>
      </c>
      <c r="R66" s="2">
        <f t="shared" si="16"/>
        <v>16318172.191062629</v>
      </c>
      <c r="S66" s="2">
        <f t="shared" si="17"/>
        <v>475411.26565802097</v>
      </c>
      <c r="T66" s="2">
        <f t="shared" si="18"/>
        <v>3864.1428571428405</v>
      </c>
      <c r="U66" s="2">
        <f t="shared" si="19"/>
        <v>478391.19106262922</v>
      </c>
      <c r="V66" s="2">
        <f t="shared" si="5"/>
        <v>552867.14285714284</v>
      </c>
      <c r="W66" s="2">
        <f t="shared" si="20"/>
        <v>13237.142857142841</v>
      </c>
      <c r="X66" s="2">
        <f t="shared" si="6"/>
        <v>465154.04820548638</v>
      </c>
      <c r="Y66" s="2">
        <f t="shared" si="7"/>
        <v>15765305.048205486</v>
      </c>
      <c r="Z66" s="2" t="str">
        <f t="shared" si="8"/>
        <v>HERE</v>
      </c>
      <c r="AA66" s="2">
        <f>IF(Z66="HERE",Y66,AA65+Graph!$G$1*1000)</f>
        <v>15765305.048205486</v>
      </c>
      <c r="AB66" s="2">
        <f t="shared" si="21"/>
        <v>465154.04820548557</v>
      </c>
      <c r="AC66" s="2">
        <f t="shared" si="9"/>
        <v>552867.14285714284</v>
      </c>
      <c r="AD66" s="3">
        <f t="shared" si="10"/>
        <v>15765305.048205486</v>
      </c>
      <c r="AE66" s="2">
        <f>IF(AE64&gt;=52800000,52800000,IF(AB45=Graph!G$1*1000,AE65+Graph!G$1*1000,AC66))</f>
        <v>552867.14285714284</v>
      </c>
      <c r="AF66" s="3">
        <f t="shared" si="11"/>
        <v>552867.14285714284</v>
      </c>
      <c r="AG66" s="3">
        <f t="shared" si="29"/>
        <v>6191657.0999999996</v>
      </c>
      <c r="AH66" s="3" t="e">
        <f t="shared" si="3"/>
        <v>#N/A</v>
      </c>
    </row>
    <row r="67" spans="1:34" ht="15" x14ac:dyDescent="0.25">
      <c r="A67" s="1">
        <v>44243</v>
      </c>
      <c r="B67" s="2">
        <f t="shared" si="0"/>
        <v>2</v>
      </c>
      <c r="C67" s="7"/>
      <c r="D67" s="2" t="e">
        <f t="shared" si="12"/>
        <v>#N/A</v>
      </c>
      <c r="E67" s="2" t="e">
        <f t="shared" si="22"/>
        <v>#N/A</v>
      </c>
      <c r="F67" s="2">
        <v>481732.91949337721</v>
      </c>
      <c r="G67" s="2">
        <f t="shared" si="25"/>
        <v>481732.91949337721</v>
      </c>
      <c r="H67" s="2">
        <f t="shared" si="13"/>
        <v>16257295.185151398</v>
      </c>
      <c r="I67" s="7"/>
      <c r="J67" s="2" t="e">
        <f t="shared" si="14"/>
        <v>#N/A</v>
      </c>
      <c r="K67" s="2" t="e">
        <f t="shared" si="23"/>
        <v>#N/A</v>
      </c>
      <c r="L67" s="2">
        <f t="array" ref="L67">IF(COUNT($C68)=0,IF(COUNT($C67)=1,I67,SUM(L66+LOOKUP(2,1/(ISNUMBER($K$1:$K$194)),$K$1:$K$194))),I67)</f>
        <v>547358.28571428568</v>
      </c>
      <c r="M67" s="8" t="e">
        <f t="shared" si="28"/>
        <v>#N/A</v>
      </c>
      <c r="N67" s="2" t="e">
        <f t="shared" si="15"/>
        <v>#N/A</v>
      </c>
      <c r="O67" s="2" t="e">
        <f t="shared" si="24"/>
        <v>#N/A</v>
      </c>
      <c r="P67" s="2">
        <v>484690.84123855829</v>
      </c>
      <c r="Q67" s="2">
        <f t="shared" si="26"/>
        <v>484690.84123855829</v>
      </c>
      <c r="R67" s="2">
        <f t="shared" si="16"/>
        <v>16802863.032301188</v>
      </c>
      <c r="S67" s="2">
        <f t="shared" si="17"/>
        <v>481732.91949337721</v>
      </c>
      <c r="T67" s="2">
        <f t="shared" si="18"/>
        <v>3864.1428571428405</v>
      </c>
      <c r="U67" s="2">
        <f t="shared" si="19"/>
        <v>484690.84123855829</v>
      </c>
      <c r="V67" s="2">
        <f t="shared" si="5"/>
        <v>566104.28571428568</v>
      </c>
      <c r="W67" s="2">
        <f t="shared" si="20"/>
        <v>13237.142857142841</v>
      </c>
      <c r="X67" s="2">
        <f t="shared" si="6"/>
        <v>471453.69838141545</v>
      </c>
      <c r="Y67" s="2">
        <f t="shared" si="7"/>
        <v>16236758.7465869</v>
      </c>
      <c r="Z67" s="2" t="str">
        <f t="shared" si="8"/>
        <v>HERE</v>
      </c>
      <c r="AA67" s="2">
        <f>IF(Z67="HERE",Y67,AA66+Graph!$G$1*1000)</f>
        <v>16236758.7465869</v>
      </c>
      <c r="AB67" s="2">
        <f t="shared" si="21"/>
        <v>471453.69838141464</v>
      </c>
      <c r="AC67" s="2">
        <f t="shared" si="9"/>
        <v>566104.28571428568</v>
      </c>
      <c r="AD67" s="3">
        <f t="shared" si="10"/>
        <v>16236758.7465869</v>
      </c>
      <c r="AE67" s="2">
        <f>IF(AE65&gt;=52800000,52800000,IF(AB46=Graph!G$1*1000,AE66+Graph!G$1*1000,AC67))</f>
        <v>566104.28571428568</v>
      </c>
      <c r="AF67" s="3">
        <f t="shared" si="11"/>
        <v>566104.28571428568</v>
      </c>
      <c r="AG67" s="3">
        <f t="shared" si="29"/>
        <v>6471656.0999999996</v>
      </c>
      <c r="AH67" s="3" t="e">
        <f t="shared" si="3"/>
        <v>#N/A</v>
      </c>
    </row>
    <row r="68" spans="1:34" ht="15" x14ac:dyDescent="0.25">
      <c r="A68" s="1">
        <v>44244</v>
      </c>
      <c r="B68" s="2">
        <f t="shared" si="0"/>
        <v>3</v>
      </c>
      <c r="C68" s="7"/>
      <c r="D68" s="2" t="e">
        <f t="shared" si="12"/>
        <v>#N/A</v>
      </c>
      <c r="E68" s="2" t="e">
        <f t="shared" si="22"/>
        <v>#N/A</v>
      </c>
      <c r="F68" s="2">
        <v>488054.57332867384</v>
      </c>
      <c r="G68" s="2">
        <f t="shared" si="25"/>
        <v>488054.57332867384</v>
      </c>
      <c r="H68" s="2">
        <f t="shared" si="13"/>
        <v>16745349.758480072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551222.42857142852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490990.49141448736</v>
      </c>
      <c r="Q68" s="2">
        <f t="shared" si="26"/>
        <v>490990.49141448736</v>
      </c>
      <c r="R68" s="2">
        <f t="shared" si="16"/>
        <v>17293853.523715675</v>
      </c>
      <c r="S68" s="2">
        <f t="shared" si="17"/>
        <v>488054.57332867384</v>
      </c>
      <c r="T68" s="2">
        <f t="shared" si="18"/>
        <v>3864.1428571428405</v>
      </c>
      <c r="U68" s="2">
        <f t="shared" si="19"/>
        <v>490990.49141448736</v>
      </c>
      <c r="V68" s="2">
        <f t="shared" si="5"/>
        <v>579341.42857142852</v>
      </c>
      <c r="W68" s="2">
        <f t="shared" si="20"/>
        <v>13237.142857142841</v>
      </c>
      <c r="X68" s="2">
        <f t="shared" si="6"/>
        <v>477753.34855734452</v>
      </c>
      <c r="Y68" s="2">
        <f t="shared" si="7"/>
        <v>16714512.095144244</v>
      </c>
      <c r="Z68" s="2" t="str">
        <f t="shared" si="8"/>
        <v>HERE</v>
      </c>
      <c r="AA68" s="2">
        <f>IF(Z68="HERE",Y68,AA67+Graph!$G$1*1000)</f>
        <v>16714512.095144244</v>
      </c>
      <c r="AB68" s="2">
        <f t="shared" si="21"/>
        <v>477753.34855734371</v>
      </c>
      <c r="AC68" s="2">
        <f t="shared" si="9"/>
        <v>579341.42857142852</v>
      </c>
      <c r="AD68" s="3">
        <f t="shared" si="10"/>
        <v>16714512.095144244</v>
      </c>
      <c r="AE68" s="2">
        <f>IF(AE66&gt;=52800000,52800000,IF(AB47=Graph!G$1*1000,AE67+Graph!G$1*1000,AC68))</f>
        <v>579341.42857142852</v>
      </c>
      <c r="AF68" s="3">
        <f t="shared" si="11"/>
        <v>579341.42857142852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4</v>
      </c>
      <c r="C69" s="7"/>
      <c r="D69" s="2" t="e">
        <f t="shared" si="12"/>
        <v>#N/A</v>
      </c>
      <c r="E69" s="2" t="e">
        <f t="shared" si="22"/>
        <v>#N/A</v>
      </c>
      <c r="F69" s="2">
        <v>494376.22716403008</v>
      </c>
      <c r="G69" s="2">
        <f t="shared" si="25"/>
        <v>494376.22716403008</v>
      </c>
      <c r="H69" s="2">
        <f t="shared" si="13"/>
        <v>17239725.985644102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555086.57142857136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497290.14159041643</v>
      </c>
      <c r="Q69" s="2">
        <f t="shared" si="26"/>
        <v>497290.14159041643</v>
      </c>
      <c r="R69" s="2">
        <f t="shared" si="16"/>
        <v>17791143.665306091</v>
      </c>
      <c r="S69" s="2">
        <f t="shared" si="17"/>
        <v>494376.22716403008</v>
      </c>
      <c r="T69" s="2">
        <f t="shared" si="18"/>
        <v>3864.1428571428405</v>
      </c>
      <c r="U69" s="2">
        <f t="shared" si="19"/>
        <v>497290.14159041643</v>
      </c>
      <c r="V69" s="2">
        <f t="shared" si="5"/>
        <v>592578.57142857148</v>
      </c>
      <c r="W69" s="2">
        <f t="shared" si="20"/>
        <v>13237.142857142957</v>
      </c>
      <c r="X69" s="2">
        <f t="shared" si="6"/>
        <v>484052.99873327347</v>
      </c>
      <c r="Y69" s="2">
        <f t="shared" si="7"/>
        <v>17198565.093877517</v>
      </c>
      <c r="Z69" s="2" t="str">
        <f t="shared" si="8"/>
        <v>HERE</v>
      </c>
      <c r="AA69" s="2">
        <f>IF(Z69="HERE",Y69,AA68+Graph!$G$1*1000)</f>
        <v>17198565.093877517</v>
      </c>
      <c r="AB69" s="2">
        <f t="shared" si="21"/>
        <v>484052.99873327278</v>
      </c>
      <c r="AC69" s="2">
        <f t="shared" si="9"/>
        <v>592578.57142857148</v>
      </c>
      <c r="AD69" s="3">
        <f t="shared" si="10"/>
        <v>17198565.093877517</v>
      </c>
      <c r="AE69" s="2">
        <f>IF(AE67&gt;=52800000,52800000,IF(AB48=Graph!G$1*1000,AE68+Graph!G$1*1000,AC69))</f>
        <v>592578.57142857148</v>
      </c>
      <c r="AF69" s="3">
        <f t="shared" si="11"/>
        <v>592578.57142857148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5</v>
      </c>
      <c r="C70" s="7"/>
      <c r="D70" s="2" t="e">
        <f t="shared" si="12"/>
        <v>#N/A</v>
      </c>
      <c r="E70" s="2" t="e">
        <f t="shared" si="22"/>
        <v>#N/A</v>
      </c>
      <c r="F70" s="2">
        <v>500697.88099932671</v>
      </c>
      <c r="G70" s="2">
        <f t="shared" si="25"/>
        <v>500697.88099932671</v>
      </c>
      <c r="H70" s="2">
        <f t="shared" si="13"/>
        <v>17740423.866643429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558950.7142857142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503589.7917663455</v>
      </c>
      <c r="Q70" s="2">
        <f t="shared" si="26"/>
        <v>503589.7917663455</v>
      </c>
      <c r="R70" s="2">
        <f t="shared" si="16"/>
        <v>18294733.457072437</v>
      </c>
      <c r="S70" s="2">
        <f t="shared" si="17"/>
        <v>500697.88099932671</v>
      </c>
      <c r="T70" s="2">
        <f t="shared" si="18"/>
        <v>3864.1428571428405</v>
      </c>
      <c r="U70" s="2">
        <f t="shared" si="19"/>
        <v>503589.7917663455</v>
      </c>
      <c r="V70" s="2">
        <f t="shared" si="5"/>
        <v>605815.71428571432</v>
      </c>
      <c r="W70" s="2">
        <f t="shared" si="20"/>
        <v>13237.142857142841</v>
      </c>
      <c r="X70" s="2">
        <f t="shared" si="6"/>
        <v>490352.64890920266</v>
      </c>
      <c r="Y70" s="2">
        <f t="shared" si="7"/>
        <v>17688917.74278672</v>
      </c>
      <c r="Z70" s="2" t="str">
        <f t="shared" si="8"/>
        <v>HERE</v>
      </c>
      <c r="AA70" s="2">
        <f>IF(Z70="HERE",Y70,AA69+Graph!$G$1*1000)</f>
        <v>17688917.74278672</v>
      </c>
      <c r="AB70" s="2">
        <f t="shared" si="21"/>
        <v>490352.64890920371</v>
      </c>
      <c r="AC70" s="2">
        <f t="shared" si="9"/>
        <v>605815.71428571432</v>
      </c>
      <c r="AD70" s="3">
        <f t="shared" si="10"/>
        <v>17688917.74278672</v>
      </c>
      <c r="AE70" s="2">
        <f>IF(AE68&gt;=52800000,52800000,IF(AB49=Graph!G$1*1000,AE69+Graph!G$1*1000,AC70))</f>
        <v>605815.71428571432</v>
      </c>
      <c r="AF70" s="3">
        <f t="shared" si="11"/>
        <v>605815.71428571432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6</v>
      </c>
      <c r="C71" s="7"/>
      <c r="D71" s="2" t="e">
        <f t="shared" si="12"/>
        <v>#N/A</v>
      </c>
      <c r="E71" s="2" t="e">
        <f t="shared" si="22"/>
        <v>#N/A</v>
      </c>
      <c r="F71" s="2">
        <v>507019.53483468294</v>
      </c>
      <c r="G71" s="2">
        <f t="shared" si="25"/>
        <v>507019.53483468294</v>
      </c>
      <c r="H71" s="2">
        <f t="shared" si="13"/>
        <v>18247443.401478112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562814.85714285704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509889.44194227457</v>
      </c>
      <c r="Q71" s="2">
        <f t="shared" si="26"/>
        <v>509889.44194227457</v>
      </c>
      <c r="R71" s="2">
        <f t="shared" si="16"/>
        <v>18804622.899014711</v>
      </c>
      <c r="S71" s="2">
        <f t="shared" si="17"/>
        <v>507019.53483468294</v>
      </c>
      <c r="T71" s="2">
        <f t="shared" si="18"/>
        <v>3864.1428571428405</v>
      </c>
      <c r="U71" s="2">
        <f t="shared" si="19"/>
        <v>509889.44194227457</v>
      </c>
      <c r="V71" s="2">
        <f t="shared" si="5"/>
        <v>619052.85714285716</v>
      </c>
      <c r="W71" s="2">
        <f t="shared" si="20"/>
        <v>13237.142857142841</v>
      </c>
      <c r="X71" s="2">
        <f t="shared" si="6"/>
        <v>496652.29908513173</v>
      </c>
      <c r="Y71" s="2">
        <f t="shared" si="7"/>
        <v>18185570.041871853</v>
      </c>
      <c r="Z71" s="2" t="str">
        <f t="shared" si="8"/>
        <v>HERE</v>
      </c>
      <c r="AA71" s="2">
        <f>IF(Z71="HERE",Y71,AA70+Graph!$G$1*1000)</f>
        <v>18185570.041871853</v>
      </c>
      <c r="AB71" s="2">
        <f t="shared" si="21"/>
        <v>496652.29908513278</v>
      </c>
      <c r="AC71" s="2">
        <f t="shared" si="9"/>
        <v>619052.85714285716</v>
      </c>
      <c r="AD71" s="3">
        <f t="shared" si="10"/>
        <v>18185570.041871853</v>
      </c>
      <c r="AE71" s="2">
        <f>IF(AE69&gt;=52800000,52800000,IF(AB50=Graph!G$1*1000,AE70+Graph!G$1*1000,AC71))</f>
        <v>619052.85714285716</v>
      </c>
      <c r="AF71" s="3">
        <f t="shared" si="11"/>
        <v>619052.85714285716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7</v>
      </c>
      <c r="C72" s="7"/>
      <c r="D72" s="2" t="e">
        <f t="shared" si="12"/>
        <v>#N/A</v>
      </c>
      <c r="E72" s="2" t="e">
        <f t="shared" si="22"/>
        <v>#N/A</v>
      </c>
      <c r="F72" s="2">
        <v>513341.18866997957</v>
      </c>
      <c r="G72" s="2">
        <f t="shared" si="25"/>
        <v>513341.18866997957</v>
      </c>
      <c r="H72" s="2">
        <f t="shared" si="13"/>
        <v>18760784.590148091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566678.99999999988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516189.09211820364</v>
      </c>
      <c r="Q72" s="2">
        <f t="shared" si="26"/>
        <v>516189.09211820364</v>
      </c>
      <c r="R72" s="2">
        <f t="shared" si="16"/>
        <v>19320811.991132915</v>
      </c>
      <c r="S72" s="2">
        <f t="shared" si="17"/>
        <v>513341.18866997957</v>
      </c>
      <c r="T72" s="2">
        <f t="shared" si="18"/>
        <v>3864.1428571428405</v>
      </c>
      <c r="U72" s="2">
        <f t="shared" si="19"/>
        <v>516189.09211820364</v>
      </c>
      <c r="V72" s="2">
        <f t="shared" si="5"/>
        <v>632290</v>
      </c>
      <c r="W72" s="2">
        <f t="shared" si="20"/>
        <v>13237.142857142841</v>
      </c>
      <c r="X72" s="2">
        <f t="shared" si="6"/>
        <v>502951.9492610608</v>
      </c>
      <c r="Y72" s="2">
        <f t="shared" si="7"/>
        <v>18688521.991132915</v>
      </c>
      <c r="Z72" s="2" t="str">
        <f t="shared" si="8"/>
        <v>HERE</v>
      </c>
      <c r="AA72" s="2">
        <f>IF(Z72="HERE",Y72,AA71+Graph!$G$1*1000)</f>
        <v>18688521.991132915</v>
      </c>
      <c r="AB72" s="2">
        <f t="shared" si="21"/>
        <v>502951.94926106185</v>
      </c>
      <c r="AC72" s="2">
        <f t="shared" si="9"/>
        <v>632290</v>
      </c>
      <c r="AD72" s="3">
        <f t="shared" si="10"/>
        <v>18688521.991132915</v>
      </c>
      <c r="AE72" s="2">
        <f>IF(AE70&gt;=52800000,52800000,IF(AB51=Graph!G$1*1000,AE71+Graph!G$1*1000,AC72))</f>
        <v>632290</v>
      </c>
      <c r="AF72" s="3">
        <f t="shared" si="11"/>
        <v>632290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8</v>
      </c>
      <c r="C73" s="7"/>
      <c r="D73" s="2" t="e">
        <f t="shared" si="12"/>
        <v>#N/A</v>
      </c>
      <c r="E73" s="2" t="e">
        <f t="shared" si="22"/>
        <v>#N/A</v>
      </c>
      <c r="F73" s="2">
        <v>519662.84250533581</v>
      </c>
      <c r="G73" s="2">
        <f t="shared" si="25"/>
        <v>519662.84250533581</v>
      </c>
      <c r="H73" s="2">
        <f t="shared" si="13"/>
        <v>19280447.432653427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570543.14285714272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522488.74229413271</v>
      </c>
      <c r="Q73" s="2">
        <f t="shared" si="26"/>
        <v>522488.74229413271</v>
      </c>
      <c r="R73" s="2">
        <f t="shared" si="16"/>
        <v>19843300.733427048</v>
      </c>
      <c r="S73" s="2">
        <f t="shared" si="17"/>
        <v>519662.84250533581</v>
      </c>
      <c r="T73" s="2">
        <f t="shared" si="18"/>
        <v>3864.1428571428405</v>
      </c>
      <c r="U73" s="2">
        <f t="shared" si="19"/>
        <v>522488.74229413271</v>
      </c>
      <c r="V73" s="2">
        <f t="shared" si="5"/>
        <v>645527.14285714284</v>
      </c>
      <c r="W73" s="2">
        <f t="shared" si="20"/>
        <v>13237.142857142841</v>
      </c>
      <c r="X73" s="2">
        <f t="shared" si="6"/>
        <v>509251.59943698987</v>
      </c>
      <c r="Y73" s="2">
        <f t="shared" si="7"/>
        <v>19197773.590569906</v>
      </c>
      <c r="Z73" s="2" t="str">
        <f t="shared" si="8"/>
        <v>HERE</v>
      </c>
      <c r="AA73" s="2">
        <f>IF(Z73="HERE",Y73,AA72+Graph!$G$1*1000)</f>
        <v>19197773.590569906</v>
      </c>
      <c r="AB73" s="2">
        <f t="shared" si="21"/>
        <v>509251.59943699092</v>
      </c>
      <c r="AC73" s="2">
        <f t="shared" si="9"/>
        <v>645527.14285714284</v>
      </c>
      <c r="AD73" s="3">
        <f t="shared" si="10"/>
        <v>19197773.590569906</v>
      </c>
      <c r="AE73" s="2">
        <f>IF(AE71&gt;=52800000,52800000,IF(AB52=Graph!G$1*1000,AE72+Graph!G$1*1000,AC73))</f>
        <v>645527.14285714284</v>
      </c>
      <c r="AF73" s="3">
        <f t="shared" si="11"/>
        <v>645527.14285714284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9</v>
      </c>
      <c r="C74" s="7"/>
      <c r="D74" s="2" t="e">
        <f t="shared" si="12"/>
        <v>#N/A</v>
      </c>
      <c r="E74" s="2" t="e">
        <f t="shared" si="22"/>
        <v>#N/A</v>
      </c>
      <c r="F74" s="2">
        <v>525984.49634063244</v>
      </c>
      <c r="G74" s="2">
        <f t="shared" si="25"/>
        <v>525984.49634063244</v>
      </c>
      <c r="H74" s="2">
        <f t="shared" si="13"/>
        <v>19806431.92899406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574407.28571428556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528788.39247006178</v>
      </c>
      <c r="Q74" s="2">
        <f t="shared" si="26"/>
        <v>528788.39247006178</v>
      </c>
      <c r="R74" s="2">
        <f t="shared" si="16"/>
        <v>20372089.12589711</v>
      </c>
      <c r="S74" s="2">
        <f t="shared" si="17"/>
        <v>525984.49634063244</v>
      </c>
      <c r="T74" s="2">
        <f t="shared" si="18"/>
        <v>3864.1428571428405</v>
      </c>
      <c r="U74" s="2">
        <f t="shared" si="19"/>
        <v>528788.39247006178</v>
      </c>
      <c r="V74" s="2">
        <f t="shared" si="5"/>
        <v>658764.28571428568</v>
      </c>
      <c r="W74" s="2">
        <f t="shared" si="20"/>
        <v>13237.142857142841</v>
      </c>
      <c r="X74" s="2">
        <f t="shared" si="6"/>
        <v>515551.24961291894</v>
      </c>
      <c r="Y74" s="2">
        <f t="shared" si="7"/>
        <v>19713324.840182826</v>
      </c>
      <c r="Z74" s="2" t="str">
        <f t="shared" si="8"/>
        <v>HERE</v>
      </c>
      <c r="AA74" s="2">
        <f>IF(Z74="HERE",Y74,AA73+Graph!$G$1*1000)</f>
        <v>19713324.840182826</v>
      </c>
      <c r="AB74" s="2">
        <f t="shared" si="21"/>
        <v>515551.24961291999</v>
      </c>
      <c r="AC74" s="2">
        <f t="shared" si="9"/>
        <v>658764.28571428568</v>
      </c>
      <c r="AD74" s="3">
        <f t="shared" si="10"/>
        <v>19713324.840182826</v>
      </c>
      <c r="AE74" s="2">
        <f>IF(AE72&gt;=52800000,52800000,IF(AB53=Graph!G$1*1000,AE73+Graph!G$1*1000,AC74))</f>
        <v>658764.28571428568</v>
      </c>
      <c r="AF74" s="3">
        <f t="shared" si="11"/>
        <v>658764.28571428568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10</v>
      </c>
      <c r="C75" s="7"/>
      <c r="D75" s="2" t="e">
        <f t="shared" si="12"/>
        <v>#N/A</v>
      </c>
      <c r="E75" s="2" t="e">
        <f t="shared" si="22"/>
        <v>#N/A</v>
      </c>
      <c r="F75" s="2">
        <v>532306.15017598867</v>
      </c>
      <c r="G75" s="2">
        <f t="shared" si="25"/>
        <v>532306.15017598867</v>
      </c>
      <c r="H75" s="2">
        <f t="shared" si="13"/>
        <v>20338738.079170048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578271.42857142841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535088.04264599085</v>
      </c>
      <c r="Q75" s="2">
        <f t="shared" si="26"/>
        <v>535088.04264599085</v>
      </c>
      <c r="R75" s="2">
        <f t="shared" si="16"/>
        <v>20907177.1685431</v>
      </c>
      <c r="S75" s="2">
        <f t="shared" si="17"/>
        <v>532306.15017598867</v>
      </c>
      <c r="T75" s="2">
        <f t="shared" si="18"/>
        <v>3864.1428571428405</v>
      </c>
      <c r="U75" s="2">
        <f t="shared" si="19"/>
        <v>535088.04264599085</v>
      </c>
      <c r="V75" s="2">
        <f t="shared" si="5"/>
        <v>672001.42857142864</v>
      </c>
      <c r="W75" s="2">
        <f t="shared" si="20"/>
        <v>13237.142857142957</v>
      </c>
      <c r="X75" s="2">
        <f t="shared" si="6"/>
        <v>521850.89978884789</v>
      </c>
      <c r="Y75" s="2">
        <f t="shared" si="7"/>
        <v>20235175.739971675</v>
      </c>
      <c r="Z75" s="2" t="str">
        <f t="shared" si="8"/>
        <v>HERE</v>
      </c>
      <c r="AA75" s="2">
        <f>IF(Z75="HERE",Y75,AA74+Graph!$G$1*1000)</f>
        <v>20235175.739971675</v>
      </c>
      <c r="AB75" s="2">
        <f t="shared" si="21"/>
        <v>521850.89978884906</v>
      </c>
      <c r="AC75" s="2">
        <f t="shared" si="9"/>
        <v>672001.42857142864</v>
      </c>
      <c r="AD75" s="3">
        <f t="shared" si="10"/>
        <v>20235175.739971675</v>
      </c>
      <c r="AE75" s="2">
        <f>IF(AE73&gt;=52800000,52800000,IF(AB54=Graph!G$1*1000,AE74+Graph!G$1*1000,AC75))</f>
        <v>672001.42857142864</v>
      </c>
      <c r="AF75" s="3">
        <f t="shared" si="11"/>
        <v>672001.42857142864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11</v>
      </c>
      <c r="C76" s="7"/>
      <c r="D76" s="2" t="e">
        <f t="shared" si="12"/>
        <v>#N/A</v>
      </c>
      <c r="E76" s="2" t="e">
        <f t="shared" si="22"/>
        <v>#N/A</v>
      </c>
      <c r="F76" s="2">
        <v>538627.80401128531</v>
      </c>
      <c r="G76" s="2">
        <f t="shared" si="25"/>
        <v>538627.80401128531</v>
      </c>
      <c r="H76" s="2">
        <f t="shared" si="13"/>
        <v>20877365.883181334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582135.57142857125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541387.69282191992</v>
      </c>
      <c r="Q76" s="2">
        <f t="shared" si="26"/>
        <v>541387.69282191992</v>
      </c>
      <c r="R76" s="2">
        <f t="shared" si="16"/>
        <v>21448564.86136502</v>
      </c>
      <c r="S76" s="2">
        <f t="shared" si="17"/>
        <v>538627.80401128531</v>
      </c>
      <c r="T76" s="2">
        <f t="shared" si="18"/>
        <v>3864.1428571428405</v>
      </c>
      <c r="U76" s="2">
        <f t="shared" si="19"/>
        <v>541387.69282191992</v>
      </c>
      <c r="V76" s="2">
        <f t="shared" si="5"/>
        <v>685238.57142857136</v>
      </c>
      <c r="W76" s="2">
        <f t="shared" si="20"/>
        <v>13237.142857142724</v>
      </c>
      <c r="X76" s="2">
        <f t="shared" si="6"/>
        <v>528150.54996477719</v>
      </c>
      <c r="Y76" s="2">
        <f t="shared" si="7"/>
        <v>20763326.289936453</v>
      </c>
      <c r="Z76" s="2" t="str">
        <f t="shared" si="8"/>
        <v>HERE</v>
      </c>
      <c r="AA76" s="2">
        <f>IF(Z76="HERE",Y76,AA75+Graph!$G$1*1000)</f>
        <v>20763326.289936453</v>
      </c>
      <c r="AB76" s="2">
        <f t="shared" si="21"/>
        <v>528150.54996477813</v>
      </c>
      <c r="AC76" s="2">
        <f t="shared" si="9"/>
        <v>685238.57142857136</v>
      </c>
      <c r="AD76" s="3">
        <f t="shared" si="10"/>
        <v>20763326.289936453</v>
      </c>
      <c r="AE76" s="2">
        <f>IF(AE74&gt;=52800000,52800000,IF(AB55=Graph!G$1*1000,AE75+Graph!G$1*1000,AC76))</f>
        <v>685238.57142857136</v>
      </c>
      <c r="AF76" s="3">
        <f t="shared" si="11"/>
        <v>685238.57142857136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12</v>
      </c>
      <c r="C77" s="7"/>
      <c r="D77" s="2" t="e">
        <f t="shared" si="12"/>
        <v>#N/A</v>
      </c>
      <c r="E77" s="2" t="e">
        <f t="shared" si="22"/>
        <v>#N/A</v>
      </c>
      <c r="F77" s="2">
        <v>544949.45784664154</v>
      </c>
      <c r="G77" s="2">
        <f t="shared" si="25"/>
        <v>544949.45784664154</v>
      </c>
      <c r="H77" s="2">
        <f t="shared" si="13"/>
        <v>21422315.341027975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585999.71428571409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547687.34299784899</v>
      </c>
      <c r="Q77" s="2">
        <f t="shared" si="26"/>
        <v>547687.34299784899</v>
      </c>
      <c r="R77" s="2">
        <f t="shared" si="16"/>
        <v>21996252.204362869</v>
      </c>
      <c r="S77" s="2">
        <f t="shared" si="17"/>
        <v>544949.45784664154</v>
      </c>
      <c r="T77" s="2">
        <f t="shared" si="18"/>
        <v>3864.1428571428405</v>
      </c>
      <c r="U77" s="2">
        <f t="shared" si="19"/>
        <v>547687.34299784899</v>
      </c>
      <c r="V77" s="2">
        <f t="shared" si="5"/>
        <v>698475.71428571432</v>
      </c>
      <c r="W77" s="2">
        <f t="shared" si="20"/>
        <v>13237.142857142957</v>
      </c>
      <c r="X77" s="2">
        <f t="shared" si="6"/>
        <v>534450.20014070603</v>
      </c>
      <c r="Y77" s="2">
        <f t="shared" si="7"/>
        <v>21297776.49007716</v>
      </c>
      <c r="Z77" s="2" t="str">
        <f t="shared" si="8"/>
        <v>HERE</v>
      </c>
      <c r="AA77" s="2">
        <f>IF(Z77="HERE",Y77,AA76+Graph!$G$1*1000)</f>
        <v>21297776.49007716</v>
      </c>
      <c r="AB77" s="2">
        <f t="shared" si="21"/>
        <v>534450.20014070719</v>
      </c>
      <c r="AC77" s="2">
        <f t="shared" si="9"/>
        <v>698475.71428571432</v>
      </c>
      <c r="AD77" s="3">
        <f t="shared" si="10"/>
        <v>21297776.49007716</v>
      </c>
      <c r="AE77" s="2">
        <f>IF(AE75&gt;=52800000,52800000,IF(AB56=Graph!G$1*1000,AE76+Graph!G$1*1000,AC77))</f>
        <v>698475.71428571432</v>
      </c>
      <c r="AF77" s="3">
        <f t="shared" si="11"/>
        <v>698475.71428571432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13</v>
      </c>
      <c r="C78" s="7"/>
      <c r="D78" s="2" t="e">
        <f t="shared" si="12"/>
        <v>#N/A</v>
      </c>
      <c r="E78" s="2" t="e">
        <f t="shared" si="22"/>
        <v>#N/A</v>
      </c>
      <c r="F78" s="2">
        <v>551271.11168193817</v>
      </c>
      <c r="G78" s="2">
        <f t="shared" si="25"/>
        <v>546135.85714285716</v>
      </c>
      <c r="H78" s="2">
        <f t="shared" si="13"/>
        <v>21968451.198170833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589863.85714285693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553986.99317377806</v>
      </c>
      <c r="Q78" s="2">
        <f t="shared" si="26"/>
        <v>550000</v>
      </c>
      <c r="R78" s="2">
        <f t="shared" si="16"/>
        <v>22546252.204362869</v>
      </c>
      <c r="S78" s="2">
        <f t="shared" si="17"/>
        <v>546135.85714285821</v>
      </c>
      <c r="T78" s="2">
        <f t="shared" si="18"/>
        <v>3864.1428571428405</v>
      </c>
      <c r="U78" s="2">
        <f t="shared" si="19"/>
        <v>550000</v>
      </c>
      <c r="V78" s="2">
        <f t="shared" si="5"/>
        <v>711712.85714285716</v>
      </c>
      <c r="W78" s="2">
        <f t="shared" si="20"/>
        <v>13237.142857142841</v>
      </c>
      <c r="X78" s="2">
        <f t="shared" si="6"/>
        <v>536762.85714285716</v>
      </c>
      <c r="Y78" s="2">
        <f t="shared" si="7"/>
        <v>21834539.347220019</v>
      </c>
      <c r="Z78" s="2" t="str">
        <f t="shared" si="8"/>
        <v>HERE</v>
      </c>
      <c r="AA78" s="2">
        <f>IF(Z78="HERE",Y78,AA77+Graph!$G$1*1000)</f>
        <v>21834539.347220019</v>
      </c>
      <c r="AB78" s="2">
        <f t="shared" si="21"/>
        <v>536762.85714285821</v>
      </c>
      <c r="AC78" s="2">
        <f t="shared" si="9"/>
        <v>711712.85714285716</v>
      </c>
      <c r="AD78" s="3">
        <f t="shared" si="10"/>
        <v>21834539.347220019</v>
      </c>
      <c r="AE78" s="2">
        <f>IF(AE76&gt;=52800000,52800000,IF(AB57=Graph!G$1*1000,AE77+Graph!G$1*1000,AC78))</f>
        <v>711712.85714285716</v>
      </c>
      <c r="AF78" s="3">
        <f t="shared" si="11"/>
        <v>711712.85714285716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14</v>
      </c>
      <c r="C79" s="7"/>
      <c r="D79" s="2" t="e">
        <f t="shared" si="12"/>
        <v>#N/A</v>
      </c>
      <c r="E79" s="2" t="e">
        <f t="shared" si="22"/>
        <v>#N/A</v>
      </c>
      <c r="F79" s="2">
        <v>557592.76551729441</v>
      </c>
      <c r="G79" s="2">
        <f t="shared" si="25"/>
        <v>546135.85714285716</v>
      </c>
      <c r="H79" s="2">
        <f t="shared" si="13"/>
        <v>22514587.055313691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593727.99999999977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560286.64334970713</v>
      </c>
      <c r="Q79" s="2">
        <f t="shared" si="26"/>
        <v>550000</v>
      </c>
      <c r="R79" s="2">
        <f t="shared" si="16"/>
        <v>23096252.204362869</v>
      </c>
      <c r="S79" s="2">
        <f t="shared" si="17"/>
        <v>546135.85714285821</v>
      </c>
      <c r="T79" s="2">
        <f t="shared" si="18"/>
        <v>3864.1428571428405</v>
      </c>
      <c r="U79" s="2">
        <f t="shared" si="19"/>
        <v>550000</v>
      </c>
      <c r="V79" s="2">
        <f t="shared" si="5"/>
        <v>724950</v>
      </c>
      <c r="W79" s="2">
        <f t="shared" si="20"/>
        <v>13237.142857142841</v>
      </c>
      <c r="X79" s="2">
        <f t="shared" si="6"/>
        <v>536762.85714285716</v>
      </c>
      <c r="Y79" s="2">
        <f t="shared" si="7"/>
        <v>22371302.204362877</v>
      </c>
      <c r="Z79" s="2" t="str">
        <f t="shared" si="8"/>
        <v>HERE</v>
      </c>
      <c r="AA79" s="2">
        <f>IF(Z79="HERE",Y79,AA78+Graph!$G$1*1000)</f>
        <v>22371302.204362877</v>
      </c>
      <c r="AB79" s="2">
        <f t="shared" si="21"/>
        <v>536762.85714285821</v>
      </c>
      <c r="AC79" s="2">
        <f t="shared" si="9"/>
        <v>724950</v>
      </c>
      <c r="AD79" s="3">
        <f t="shared" si="10"/>
        <v>22371302.204362877</v>
      </c>
      <c r="AE79" s="2">
        <f>IF(AE77&gt;=52800000,52800000,IF(AB58=Graph!G$1*1000,AE78+Graph!G$1*1000,AC79))</f>
        <v>724950</v>
      </c>
      <c r="AF79" s="3">
        <f t="shared" si="11"/>
        <v>724950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15</v>
      </c>
      <c r="C80" s="7"/>
      <c r="D80" s="2" t="e">
        <f t="shared" si="12"/>
        <v>#N/A</v>
      </c>
      <c r="E80" s="2" t="e">
        <f t="shared" si="22"/>
        <v>#N/A</v>
      </c>
      <c r="F80" s="2">
        <v>563914.41935259104</v>
      </c>
      <c r="G80" s="2">
        <f t="shared" si="25"/>
        <v>546135.85714285716</v>
      </c>
      <c r="H80" s="2">
        <f t="shared" si="13"/>
        <v>23060722.91245655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597592.14285714261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566586.2935256362</v>
      </c>
      <c r="Q80" s="2">
        <f t="shared" si="26"/>
        <v>550000</v>
      </c>
      <c r="R80" s="2">
        <f t="shared" si="16"/>
        <v>23646252.204362869</v>
      </c>
      <c r="S80" s="2">
        <f t="shared" si="17"/>
        <v>546135.85714285821</v>
      </c>
      <c r="T80" s="2">
        <f t="shared" si="18"/>
        <v>3864.1428571428405</v>
      </c>
      <c r="U80" s="2">
        <f t="shared" si="19"/>
        <v>550000</v>
      </c>
      <c r="V80" s="2">
        <f t="shared" si="5"/>
        <v>738187.14285714284</v>
      </c>
      <c r="W80" s="2">
        <f t="shared" si="20"/>
        <v>13237.142857142841</v>
      </c>
      <c r="X80" s="2">
        <f t="shared" si="6"/>
        <v>536762.85714285716</v>
      </c>
      <c r="Y80" s="2">
        <f t="shared" si="7"/>
        <v>22908065.061505735</v>
      </c>
      <c r="Z80" s="2" t="str">
        <f t="shared" si="8"/>
        <v>HERE</v>
      </c>
      <c r="AA80" s="2">
        <f>IF(Z80="HERE",Y80,AA79+Graph!$G$1*1000)</f>
        <v>22908065.061505735</v>
      </c>
      <c r="AB80" s="2">
        <f t="shared" si="21"/>
        <v>536762.85714285821</v>
      </c>
      <c r="AC80" s="2">
        <f t="shared" si="9"/>
        <v>738187.14285714284</v>
      </c>
      <c r="AD80" s="3">
        <f t="shared" si="10"/>
        <v>22908065.061505735</v>
      </c>
      <c r="AE80" s="2">
        <f>IF(AE78&gt;=52800000,52800000,IF(AB59=Graph!G$1*1000,AE79+Graph!G$1*1000,AC80))</f>
        <v>738187.14285714284</v>
      </c>
      <c r="AF80" s="3">
        <f t="shared" si="11"/>
        <v>738187.14285714284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16</v>
      </c>
      <c r="C81" s="7"/>
      <c r="D81" s="2" t="e">
        <f t="shared" si="12"/>
        <v>#N/A</v>
      </c>
      <c r="E81" s="2" t="e">
        <f t="shared" si="22"/>
        <v>#N/A</v>
      </c>
      <c r="F81" s="2">
        <v>570236.07318794727</v>
      </c>
      <c r="G81" s="2">
        <f t="shared" si="25"/>
        <v>546135.85714285716</v>
      </c>
      <c r="H81" s="2">
        <f t="shared" si="13"/>
        <v>23606858.769599408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601456.28571428545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572885.94370156527</v>
      </c>
      <c r="Q81" s="2">
        <f t="shared" si="26"/>
        <v>550000</v>
      </c>
      <c r="R81" s="2">
        <f t="shared" si="16"/>
        <v>24196252.204362869</v>
      </c>
      <c r="S81" s="2">
        <f t="shared" si="17"/>
        <v>546135.85714285821</v>
      </c>
      <c r="T81" s="2">
        <f t="shared" si="18"/>
        <v>3864.1428571428405</v>
      </c>
      <c r="U81" s="2">
        <f t="shared" si="19"/>
        <v>550000</v>
      </c>
      <c r="V81" s="2">
        <f t="shared" si="5"/>
        <v>751424.28571428568</v>
      </c>
      <c r="W81" s="2">
        <f t="shared" si="20"/>
        <v>13237.142857142841</v>
      </c>
      <c r="X81" s="2">
        <f t="shared" si="6"/>
        <v>536762.85714285716</v>
      </c>
      <c r="Y81" s="2">
        <f t="shared" si="7"/>
        <v>23444827.918648593</v>
      </c>
      <c r="Z81" s="2" t="str">
        <f t="shared" si="8"/>
        <v>HERE</v>
      </c>
      <c r="AA81" s="2">
        <f>IF(Z81="HERE",Y81,AA80+Graph!$G$1*1000)</f>
        <v>23444827.918648593</v>
      </c>
      <c r="AB81" s="2">
        <f t="shared" si="21"/>
        <v>536762.85714285821</v>
      </c>
      <c r="AC81" s="2">
        <f t="shared" si="9"/>
        <v>751424.28571428568</v>
      </c>
      <c r="AD81" s="3">
        <f t="shared" si="10"/>
        <v>23444827.918648593</v>
      </c>
      <c r="AE81" s="2">
        <f>IF(AE79&gt;=52800000,52800000,IF(AB60=Graph!G$1*1000,AE80+Graph!G$1*1000,AC81))</f>
        <v>751424.28571428568</v>
      </c>
      <c r="AF81" s="3">
        <f t="shared" si="11"/>
        <v>751424.28571428568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17</v>
      </c>
      <c r="C82" s="7"/>
      <c r="D82" s="2" t="e">
        <f t="shared" si="12"/>
        <v>#N/A</v>
      </c>
      <c r="E82" s="2" t="e">
        <f t="shared" si="22"/>
        <v>#N/A</v>
      </c>
      <c r="F82" s="2">
        <v>576557.7270232439</v>
      </c>
      <c r="G82" s="2">
        <f t="shared" si="25"/>
        <v>546135.85714285716</v>
      </c>
      <c r="H82" s="2">
        <f t="shared" si="13"/>
        <v>24152994.626742266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605320.42857142829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579185.59387749434</v>
      </c>
      <c r="Q82" s="2">
        <f t="shared" si="26"/>
        <v>550000</v>
      </c>
      <c r="R82" s="2">
        <f t="shared" si="16"/>
        <v>24746252.204362869</v>
      </c>
      <c r="S82" s="2">
        <f t="shared" si="17"/>
        <v>546135.85714285821</v>
      </c>
      <c r="T82" s="2">
        <f t="shared" si="18"/>
        <v>3864.1428571428405</v>
      </c>
      <c r="U82" s="2">
        <f t="shared" si="19"/>
        <v>550000</v>
      </c>
      <c r="V82" s="2">
        <f t="shared" si="5"/>
        <v>764661.42857142864</v>
      </c>
      <c r="W82" s="2">
        <f t="shared" si="20"/>
        <v>13237.142857142957</v>
      </c>
      <c r="X82" s="2">
        <f t="shared" si="6"/>
        <v>536762.85714285704</v>
      </c>
      <c r="Y82" s="2">
        <f t="shared" si="7"/>
        <v>23981590.775791451</v>
      </c>
      <c r="Z82" s="2" t="str">
        <f t="shared" si="8"/>
        <v>HERE</v>
      </c>
      <c r="AA82" s="2">
        <f>IF(Z82="HERE",Y82,AA81+Graph!$G$1*1000)</f>
        <v>23981590.775791451</v>
      </c>
      <c r="AB82" s="2">
        <f t="shared" si="21"/>
        <v>536762.85714285821</v>
      </c>
      <c r="AC82" s="2">
        <f t="shared" si="9"/>
        <v>764661.42857142864</v>
      </c>
      <c r="AD82" s="3">
        <f t="shared" si="10"/>
        <v>23981590.775791451</v>
      </c>
      <c r="AE82" s="2">
        <f>IF(AE80&gt;=52800000,52800000,IF(AB61=Graph!G$1*1000,AE81+Graph!G$1*1000,AC82))</f>
        <v>764661.42857142864</v>
      </c>
      <c r="AF82" s="3">
        <f t="shared" si="11"/>
        <v>764661.42857142864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18</v>
      </c>
      <c r="C83" s="7"/>
      <c r="D83" s="2" t="e">
        <f t="shared" si="12"/>
        <v>#N/A</v>
      </c>
      <c r="E83" s="2" t="e">
        <f t="shared" si="22"/>
        <v>#N/A</v>
      </c>
      <c r="F83" s="2">
        <v>582879.38085860014</v>
      </c>
      <c r="G83" s="2">
        <f t="shared" si="25"/>
        <v>546135.85714285716</v>
      </c>
      <c r="H83" s="2">
        <f t="shared" si="13"/>
        <v>24699130.483885124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609184.57142857113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585485.24405348301</v>
      </c>
      <c r="Q83" s="2">
        <f t="shared" si="26"/>
        <v>550000</v>
      </c>
      <c r="R83" s="2">
        <f t="shared" si="16"/>
        <v>25296252.204362869</v>
      </c>
      <c r="S83" s="2">
        <f t="shared" si="17"/>
        <v>546135.85714285821</v>
      </c>
      <c r="T83" s="2">
        <f t="shared" si="18"/>
        <v>3864.1428571428405</v>
      </c>
      <c r="U83" s="2">
        <f t="shared" si="19"/>
        <v>550000</v>
      </c>
      <c r="V83" s="2">
        <f t="shared" si="5"/>
        <v>777898.57142857136</v>
      </c>
      <c r="W83" s="2">
        <f t="shared" si="20"/>
        <v>13237.142857142724</v>
      </c>
      <c r="X83" s="2">
        <f t="shared" si="6"/>
        <v>536762.85714285728</v>
      </c>
      <c r="Y83" s="2">
        <f t="shared" si="7"/>
        <v>24518353.63293431</v>
      </c>
      <c r="Z83" s="2" t="str">
        <f t="shared" si="8"/>
        <v>HERE</v>
      </c>
      <c r="AA83" s="2">
        <f>IF(Z83="HERE",Y83,AA82+Graph!$G$1*1000)</f>
        <v>24518353.63293431</v>
      </c>
      <c r="AB83" s="2">
        <f t="shared" si="21"/>
        <v>536762.85714285821</v>
      </c>
      <c r="AC83" s="2">
        <f t="shared" si="9"/>
        <v>777898.57142857136</v>
      </c>
      <c r="AD83" s="3">
        <f t="shared" si="10"/>
        <v>24518353.63293431</v>
      </c>
      <c r="AE83" s="2">
        <f>IF(AE81&gt;=52800000,52800000,IF(AB62=Graph!G$1*1000,AE82+Graph!G$1*1000,AC83))</f>
        <v>777898.57142857136</v>
      </c>
      <c r="AF83" s="3">
        <f t="shared" si="11"/>
        <v>777898.57142857136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19</v>
      </c>
      <c r="C84" s="7"/>
      <c r="D84" s="2" t="e">
        <f t="shared" si="12"/>
        <v>#N/A</v>
      </c>
      <c r="E84" s="2" t="e">
        <f t="shared" si="22"/>
        <v>#N/A</v>
      </c>
      <c r="F84" s="2">
        <v>589201.03469389677</v>
      </c>
      <c r="G84" s="2">
        <f t="shared" si="25"/>
        <v>546135.85714285716</v>
      </c>
      <c r="H84" s="2">
        <f t="shared" si="13"/>
        <v>25245266.341027983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613048.71428571397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591784.89422941208</v>
      </c>
      <c r="Q84" s="2">
        <f t="shared" si="26"/>
        <v>550000</v>
      </c>
      <c r="R84" s="2">
        <f t="shared" si="16"/>
        <v>25846252.204362869</v>
      </c>
      <c r="S84" s="2">
        <f t="shared" si="17"/>
        <v>546135.85714285821</v>
      </c>
      <c r="T84" s="2">
        <f t="shared" si="18"/>
        <v>3864.1428571428405</v>
      </c>
      <c r="U84" s="2">
        <f t="shared" si="19"/>
        <v>550000</v>
      </c>
      <c r="V84" s="2">
        <f t="shared" si="5"/>
        <v>791135.71428571432</v>
      </c>
      <c r="W84" s="2">
        <f t="shared" si="20"/>
        <v>13237.142857142957</v>
      </c>
      <c r="X84" s="2">
        <f t="shared" si="6"/>
        <v>536762.85714285704</v>
      </c>
      <c r="Y84" s="2">
        <f t="shared" si="7"/>
        <v>25055116.490077168</v>
      </c>
      <c r="Z84" s="2" t="str">
        <f t="shared" si="8"/>
        <v>HERE</v>
      </c>
      <c r="AA84" s="2">
        <f>IF(Z84="HERE",Y84,AA83+Graph!$G$1*1000)</f>
        <v>25055116.490077168</v>
      </c>
      <c r="AB84" s="2">
        <f t="shared" si="21"/>
        <v>536762.85714285821</v>
      </c>
      <c r="AC84" s="2">
        <f t="shared" si="9"/>
        <v>791135.71428571432</v>
      </c>
      <c r="AD84" s="3">
        <f t="shared" si="10"/>
        <v>25055116.490077168</v>
      </c>
      <c r="AE84" s="2">
        <f>IF(AE82&gt;=52800000,52800000,IF(AB63=Graph!G$1*1000,AE83+Graph!G$1*1000,AC84))</f>
        <v>791135.71428571432</v>
      </c>
      <c r="AF84" s="3">
        <f t="shared" si="11"/>
        <v>791135.71428571432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20</v>
      </c>
      <c r="C85" s="7"/>
      <c r="D85" s="2" t="e">
        <f t="shared" si="12"/>
        <v>#N/A</v>
      </c>
      <c r="E85" s="2" t="e">
        <f t="shared" si="22"/>
        <v>#N/A</v>
      </c>
      <c r="F85" s="2">
        <v>595522.68852925301</v>
      </c>
      <c r="G85" s="2">
        <f t="shared" si="25"/>
        <v>546135.85714285716</v>
      </c>
      <c r="H85" s="2">
        <f t="shared" si="13"/>
        <v>25791402.198170841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616912.85714285681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598084.54440534115</v>
      </c>
      <c r="Q85" s="2">
        <f t="shared" si="26"/>
        <v>550000</v>
      </c>
      <c r="R85" s="2">
        <f t="shared" si="16"/>
        <v>26396252.204362869</v>
      </c>
      <c r="S85" s="2">
        <f t="shared" si="17"/>
        <v>546135.85714285821</v>
      </c>
      <c r="T85" s="2">
        <f t="shared" si="18"/>
        <v>3864.1428571428405</v>
      </c>
      <c r="U85" s="2">
        <f t="shared" si="19"/>
        <v>550000</v>
      </c>
      <c r="V85" s="2">
        <f t="shared" si="5"/>
        <v>804372.85714285716</v>
      </c>
      <c r="W85" s="2">
        <f t="shared" si="20"/>
        <v>13237.142857142841</v>
      </c>
      <c r="X85" s="2">
        <f t="shared" si="6"/>
        <v>536762.85714285716</v>
      </c>
      <c r="Y85" s="2">
        <f t="shared" si="7"/>
        <v>25591879.347220026</v>
      </c>
      <c r="Z85" s="2" t="str">
        <f t="shared" si="8"/>
        <v>HERE</v>
      </c>
      <c r="AA85" s="2">
        <f>IF(Z85="HERE",Y85,AA84+Graph!$G$1*1000)</f>
        <v>25591879.347220026</v>
      </c>
      <c r="AB85" s="2">
        <f t="shared" si="21"/>
        <v>536762.85714285821</v>
      </c>
      <c r="AC85" s="2">
        <f t="shared" si="9"/>
        <v>804372.85714285716</v>
      </c>
      <c r="AD85" s="3">
        <f t="shared" si="10"/>
        <v>25591879.347220026</v>
      </c>
      <c r="AE85" s="2">
        <f>IF(AE83&gt;=52800000,52800000,IF(AB64=Graph!G$1*1000,AE84+Graph!G$1*1000,AC85))</f>
        <v>804372.85714285716</v>
      </c>
      <c r="AF85" s="3">
        <f t="shared" si="11"/>
        <v>804372.85714285716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21</v>
      </c>
      <c r="C86" s="7"/>
      <c r="D86" s="2" t="e">
        <f t="shared" si="12"/>
        <v>#N/A</v>
      </c>
      <c r="E86" s="2" t="e">
        <f t="shared" si="22"/>
        <v>#N/A</v>
      </c>
      <c r="F86" s="2">
        <v>601844.34236454964</v>
      </c>
      <c r="G86" s="2">
        <f t="shared" si="25"/>
        <v>546135.85714285716</v>
      </c>
      <c r="H86" s="2">
        <f t="shared" si="13"/>
        <v>26337538.055313699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620776.99999999965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604384.19458127022</v>
      </c>
      <c r="Q86" s="2">
        <f t="shared" si="26"/>
        <v>550000</v>
      </c>
      <c r="R86" s="2">
        <f t="shared" si="16"/>
        <v>26946252.204362869</v>
      </c>
      <c r="S86" s="2">
        <f t="shared" si="17"/>
        <v>546135.85714285821</v>
      </c>
      <c r="T86" s="2">
        <f t="shared" si="18"/>
        <v>3864.1428571428405</v>
      </c>
      <c r="U86" s="2">
        <f t="shared" si="19"/>
        <v>550000</v>
      </c>
      <c r="V86" s="2">
        <f t="shared" si="5"/>
        <v>817610</v>
      </c>
      <c r="W86" s="2">
        <f t="shared" si="20"/>
        <v>13237.142857142841</v>
      </c>
      <c r="X86" s="2">
        <f t="shared" si="6"/>
        <v>536762.85714285716</v>
      </c>
      <c r="Y86" s="2">
        <f t="shared" si="7"/>
        <v>26128642.204362884</v>
      </c>
      <c r="Z86" s="2" t="str">
        <f t="shared" si="8"/>
        <v>HERE</v>
      </c>
      <c r="AA86" s="2">
        <f>IF(Z86="HERE",Y86,AA85+Graph!$G$1*1000)</f>
        <v>26128642.204362884</v>
      </c>
      <c r="AB86" s="2">
        <f t="shared" si="21"/>
        <v>536762.85714285821</v>
      </c>
      <c r="AC86" s="2">
        <f t="shared" si="9"/>
        <v>817610</v>
      </c>
      <c r="AD86" s="3">
        <f t="shared" si="10"/>
        <v>26128642.204362884</v>
      </c>
      <c r="AE86" s="2">
        <f>IF(AE84&gt;=52800000,52800000,IF(AB65=Graph!G$1*1000,AE85+Graph!G$1*1000,AC86))</f>
        <v>817610</v>
      </c>
      <c r="AF86" s="3">
        <f t="shared" si="11"/>
        <v>817610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22</v>
      </c>
      <c r="C87" s="7"/>
      <c r="D87" s="2" t="e">
        <f t="shared" si="12"/>
        <v>#N/A</v>
      </c>
      <c r="E87" s="2" t="e">
        <f t="shared" si="22"/>
        <v>#N/A</v>
      </c>
      <c r="F87" s="2">
        <v>608165.99619990587</v>
      </c>
      <c r="G87" s="2">
        <f t="shared" si="25"/>
        <v>546135.85714285716</v>
      </c>
      <c r="H87" s="2">
        <f t="shared" si="13"/>
        <v>26883673.912456557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624641.14285714249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610683.84475719929</v>
      </c>
      <c r="Q87" s="2">
        <f t="shared" si="26"/>
        <v>550000</v>
      </c>
      <c r="R87" s="2">
        <f t="shared" si="16"/>
        <v>27496252.204362869</v>
      </c>
      <c r="S87" s="2">
        <f t="shared" si="17"/>
        <v>546135.85714285821</v>
      </c>
      <c r="T87" s="2">
        <f t="shared" si="18"/>
        <v>3864.1428571428405</v>
      </c>
      <c r="U87" s="2">
        <f t="shared" si="19"/>
        <v>550000</v>
      </c>
      <c r="V87" s="2">
        <f t="shared" si="5"/>
        <v>830847.14285714284</v>
      </c>
      <c r="W87" s="2">
        <f t="shared" si="20"/>
        <v>13237.142857142841</v>
      </c>
      <c r="X87" s="2">
        <f t="shared" si="6"/>
        <v>536762.85714285716</v>
      </c>
      <c r="Y87" s="2">
        <f t="shared" si="7"/>
        <v>26665405.061505742</v>
      </c>
      <c r="Z87" s="2" t="str">
        <f t="shared" si="8"/>
        <v>HERE</v>
      </c>
      <c r="AA87" s="2">
        <f>IF(Z87="HERE",Y87,AA86+Graph!$G$1*1000)</f>
        <v>26665405.061505742</v>
      </c>
      <c r="AB87" s="2">
        <f t="shared" si="21"/>
        <v>536762.85714285821</v>
      </c>
      <c r="AC87" s="2">
        <f t="shared" si="9"/>
        <v>830847.14285714284</v>
      </c>
      <c r="AD87" s="3">
        <f t="shared" si="10"/>
        <v>26665405.061505742</v>
      </c>
      <c r="AE87" s="2">
        <f>IF(AE85&gt;=52800000,52800000,IF(AB66=Graph!G$1*1000,AE86+Graph!G$1*1000,AC87))</f>
        <v>830847.14285714284</v>
      </c>
      <c r="AF87" s="3">
        <f t="shared" si="11"/>
        <v>830847.14285714284</v>
      </c>
      <c r="AG87" s="3">
        <f t="shared" si="29"/>
        <v>14216417.900527794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23</v>
      </c>
      <c r="C88" s="7"/>
      <c r="D88" s="2" t="e">
        <f t="shared" si="12"/>
        <v>#N/A</v>
      </c>
      <c r="E88" s="2" t="e">
        <f t="shared" si="22"/>
        <v>#N/A</v>
      </c>
      <c r="F88" s="2">
        <v>614487.6500352025</v>
      </c>
      <c r="G88" s="2">
        <f t="shared" si="25"/>
        <v>546135.85714285716</v>
      </c>
      <c r="H88" s="2">
        <f t="shared" si="13"/>
        <v>27429809.769599415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628505.28571428533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616983.49493312836</v>
      </c>
      <c r="Q88" s="2">
        <f t="shared" si="26"/>
        <v>550000</v>
      </c>
      <c r="R88" s="2">
        <f t="shared" si="16"/>
        <v>28046252.204362869</v>
      </c>
      <c r="S88" s="2">
        <f t="shared" si="17"/>
        <v>546135.85714285821</v>
      </c>
      <c r="T88" s="2">
        <f t="shared" si="18"/>
        <v>3864.1428571428405</v>
      </c>
      <c r="U88" s="2">
        <f t="shared" si="19"/>
        <v>550000</v>
      </c>
      <c r="V88" s="2">
        <f t="shared" si="5"/>
        <v>844084.28571428568</v>
      </c>
      <c r="W88" s="2">
        <f t="shared" si="20"/>
        <v>13237.142857142841</v>
      </c>
      <c r="X88" s="2">
        <f t="shared" si="6"/>
        <v>536762.85714285716</v>
      </c>
      <c r="Y88" s="2">
        <f t="shared" si="7"/>
        <v>27202167.918648601</v>
      </c>
      <c r="Z88" s="2" t="str">
        <f t="shared" si="8"/>
        <v>HERE</v>
      </c>
      <c r="AA88" s="2">
        <f>IF(Z88="HERE",Y88,AA87+Graph!$G$1*1000)</f>
        <v>27202167.918648601</v>
      </c>
      <c r="AB88" s="2">
        <f t="shared" si="21"/>
        <v>536762.85714285821</v>
      </c>
      <c r="AC88" s="2">
        <f t="shared" si="9"/>
        <v>844084.28571428568</v>
      </c>
      <c r="AD88" s="3">
        <f t="shared" si="10"/>
        <v>27202167.918648601</v>
      </c>
      <c r="AE88" s="2">
        <f>IF(AE86&gt;=52800000,52800000,IF(AB67=Graph!G$1*1000,AE87+Graph!G$1*1000,AC88))</f>
        <v>844084.28571428568</v>
      </c>
      <c r="AF88" s="3">
        <f t="shared" si="11"/>
        <v>844084.28571428568</v>
      </c>
      <c r="AG88" s="3">
        <f t="shared" si="29"/>
        <v>14641388.086213926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24</v>
      </c>
      <c r="C89" s="7"/>
      <c r="D89" s="2" t="e">
        <f t="shared" si="12"/>
        <v>#N/A</v>
      </c>
      <c r="E89" s="2" t="e">
        <f t="shared" si="22"/>
        <v>#N/A</v>
      </c>
      <c r="F89" s="2">
        <v>620809.30387055874</v>
      </c>
      <c r="G89" s="2">
        <f t="shared" si="25"/>
        <v>546135.85714285716</v>
      </c>
      <c r="H89" s="2">
        <f t="shared" si="13"/>
        <v>27975945.626742274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632369.42857142817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623283.14510905743</v>
      </c>
      <c r="Q89" s="2">
        <f t="shared" si="26"/>
        <v>550000</v>
      </c>
      <c r="R89" s="2">
        <f t="shared" si="16"/>
        <v>28596252.204362869</v>
      </c>
      <c r="S89" s="2">
        <f t="shared" si="17"/>
        <v>546135.85714285821</v>
      </c>
      <c r="T89" s="2">
        <f t="shared" si="18"/>
        <v>3864.1428571428405</v>
      </c>
      <c r="U89" s="2">
        <f t="shared" si="19"/>
        <v>550000</v>
      </c>
      <c r="V89" s="2">
        <f t="shared" si="5"/>
        <v>857321.42857142864</v>
      </c>
      <c r="W89" s="2">
        <f t="shared" si="20"/>
        <v>13237.142857142957</v>
      </c>
      <c r="X89" s="2">
        <f t="shared" si="6"/>
        <v>536762.85714285704</v>
      </c>
      <c r="Y89" s="2">
        <f t="shared" si="7"/>
        <v>27738930.775791459</v>
      </c>
      <c r="Z89" s="2" t="str">
        <f t="shared" si="8"/>
        <v>HERE</v>
      </c>
      <c r="AA89" s="2">
        <f>IF(Z89="HERE",Y89,AA88+Graph!$G$1*1000)</f>
        <v>27738930.775791459</v>
      </c>
      <c r="AB89" s="2">
        <f t="shared" si="21"/>
        <v>536762.85714285821</v>
      </c>
      <c r="AC89" s="2">
        <f t="shared" si="9"/>
        <v>857321.42857142864</v>
      </c>
      <c r="AD89" s="3">
        <f t="shared" si="10"/>
        <v>27738930.775791459</v>
      </c>
      <c r="AE89" s="2">
        <f>IF(AE87&gt;=52800000,52800000,IF(AB68=Graph!G$1*1000,AE88+Graph!G$1*1000,AC89))</f>
        <v>857321.42857142864</v>
      </c>
      <c r="AF89" s="3">
        <f t="shared" si="11"/>
        <v>857321.42857142864</v>
      </c>
      <c r="AG89" s="3">
        <f t="shared" si="29"/>
        <v>15072027.957058391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25</v>
      </c>
      <c r="C90" s="7"/>
      <c r="D90" s="2" t="e">
        <f t="shared" si="12"/>
        <v>#N/A</v>
      </c>
      <c r="E90" s="2" t="e">
        <f t="shared" si="22"/>
        <v>#N/A</v>
      </c>
      <c r="F90" s="2">
        <v>627130.95770585537</v>
      </c>
      <c r="G90" s="2">
        <f t="shared" si="25"/>
        <v>546135.85714285716</v>
      </c>
      <c r="H90" s="2">
        <f t="shared" si="13"/>
        <v>28522081.483885132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636233.57142857101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629582.7952849865</v>
      </c>
      <c r="Q90" s="2">
        <f t="shared" si="26"/>
        <v>550000</v>
      </c>
      <c r="R90" s="2">
        <f t="shared" si="16"/>
        <v>29146252.204362869</v>
      </c>
      <c r="S90" s="2">
        <f t="shared" si="17"/>
        <v>546135.85714285821</v>
      </c>
      <c r="T90" s="2">
        <f t="shared" si="18"/>
        <v>3864.1428571428405</v>
      </c>
      <c r="U90" s="2">
        <f t="shared" si="19"/>
        <v>550000</v>
      </c>
      <c r="V90" s="2">
        <f t="shared" si="5"/>
        <v>870558.57142857136</v>
      </c>
      <c r="W90" s="2">
        <f t="shared" si="20"/>
        <v>13237.142857142724</v>
      </c>
      <c r="X90" s="2">
        <f t="shared" si="6"/>
        <v>536762.85714285728</v>
      </c>
      <c r="Y90" s="2">
        <f t="shared" si="7"/>
        <v>28275693.632934317</v>
      </c>
      <c r="Z90" s="2" t="str">
        <f t="shared" si="8"/>
        <v>HERE</v>
      </c>
      <c r="AA90" s="2">
        <f>IF(Z90="HERE",Y90,AA89+Graph!$G$1*1000)</f>
        <v>28275693.632934317</v>
      </c>
      <c r="AB90" s="2">
        <f t="shared" si="21"/>
        <v>536762.85714285821</v>
      </c>
      <c r="AC90" s="2">
        <f t="shared" si="9"/>
        <v>870558.57142857136</v>
      </c>
      <c r="AD90" s="3">
        <f t="shared" si="10"/>
        <v>28275693.632934317</v>
      </c>
      <c r="AE90" s="2">
        <f>IF(AE88&gt;=52800000,52800000,IF(AB69=Graph!G$1*1000,AE89+Graph!G$1*1000,AC90))</f>
        <v>870558.57142857136</v>
      </c>
      <c r="AF90" s="3">
        <f t="shared" si="11"/>
        <v>870558.57142857136</v>
      </c>
      <c r="AG90" s="3">
        <f t="shared" si="29"/>
        <v>15508337.513061194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26</v>
      </c>
      <c r="C91" s="7"/>
      <c r="D91" s="2" t="e">
        <f t="shared" si="12"/>
        <v>#N/A</v>
      </c>
      <c r="E91" s="2" t="e">
        <f t="shared" si="22"/>
        <v>#N/A</v>
      </c>
      <c r="F91" s="2">
        <v>633452.61154121161</v>
      </c>
      <c r="G91" s="2">
        <f t="shared" si="25"/>
        <v>546135.85714285716</v>
      </c>
      <c r="H91" s="2">
        <f t="shared" si="13"/>
        <v>29068217.34102799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640097.71428571385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635882.44546091557</v>
      </c>
      <c r="Q91" s="2">
        <f t="shared" si="26"/>
        <v>550000</v>
      </c>
      <c r="R91" s="2">
        <f t="shared" si="16"/>
        <v>29696252.204362869</v>
      </c>
      <c r="S91" s="2">
        <f t="shared" si="17"/>
        <v>546135.85714285821</v>
      </c>
      <c r="T91" s="2">
        <f t="shared" si="18"/>
        <v>3864.1428571428405</v>
      </c>
      <c r="U91" s="2">
        <f t="shared" si="19"/>
        <v>550000</v>
      </c>
      <c r="V91" s="2">
        <f t="shared" si="5"/>
        <v>883795.71428571432</v>
      </c>
      <c r="W91" s="2">
        <f t="shared" si="20"/>
        <v>13237.142857142957</v>
      </c>
      <c r="X91" s="2">
        <f t="shared" si="6"/>
        <v>536762.85714285704</v>
      </c>
      <c r="Y91" s="2">
        <f t="shared" si="7"/>
        <v>28812456.490077175</v>
      </c>
      <c r="Z91" s="2" t="str">
        <f t="shared" si="8"/>
        <v>HERE</v>
      </c>
      <c r="AA91" s="2">
        <f>IF(Z91="HERE",Y91,AA90+Graph!$G$1*1000)</f>
        <v>28812456.490077175</v>
      </c>
      <c r="AB91" s="2">
        <f t="shared" si="21"/>
        <v>536762.85714285821</v>
      </c>
      <c r="AC91" s="2">
        <f t="shared" si="9"/>
        <v>883795.71428571432</v>
      </c>
      <c r="AD91" s="3">
        <f t="shared" si="10"/>
        <v>28812456.490077175</v>
      </c>
      <c r="AE91" s="2">
        <f>IF(AE89&gt;=52800000,52800000,IF(AB70=Graph!G$1*1000,AE90+Graph!G$1*1000,AC91))</f>
        <v>883795.71428571432</v>
      </c>
      <c r="AF91" s="3">
        <f t="shared" si="11"/>
        <v>883795.71428571432</v>
      </c>
      <c r="AG91" s="3">
        <f t="shared" si="29"/>
        <v>15950316.754222333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27</v>
      </c>
      <c r="C92" s="7"/>
      <c r="D92" s="2" t="e">
        <f t="shared" si="12"/>
        <v>#N/A</v>
      </c>
      <c r="E92" s="2" t="e">
        <f t="shared" si="22"/>
        <v>#N/A</v>
      </c>
      <c r="F92" s="2">
        <v>639774.26537650824</v>
      </c>
      <c r="G92" s="2">
        <f t="shared" si="25"/>
        <v>546135.85714285716</v>
      </c>
      <c r="H92" s="2">
        <f t="shared" si="13"/>
        <v>29614353.198170848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643961.85714285669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642182.09563684464</v>
      </c>
      <c r="Q92" s="2">
        <f t="shared" si="26"/>
        <v>550000</v>
      </c>
      <c r="R92" s="2">
        <f t="shared" si="16"/>
        <v>30246252.204362869</v>
      </c>
      <c r="S92" s="2">
        <f t="shared" si="17"/>
        <v>546135.85714285821</v>
      </c>
      <c r="T92" s="2">
        <f t="shared" si="18"/>
        <v>3864.1428571428405</v>
      </c>
      <c r="U92" s="2">
        <f t="shared" si="19"/>
        <v>550000</v>
      </c>
      <c r="V92" s="2">
        <f t="shared" si="5"/>
        <v>897032.85714285716</v>
      </c>
      <c r="W92" s="2">
        <f t="shared" si="20"/>
        <v>13237.142857142841</v>
      </c>
      <c r="X92" s="2">
        <f t="shared" si="6"/>
        <v>536762.85714285716</v>
      </c>
      <c r="Y92" s="2">
        <f t="shared" si="7"/>
        <v>29349219.347220033</v>
      </c>
      <c r="Z92" s="2" t="str">
        <f t="shared" si="8"/>
        <v>HERE</v>
      </c>
      <c r="AA92" s="2">
        <f>IF(Z92="HERE",Y92,AA91+Graph!$G$1*1000)</f>
        <v>29349219.347220033</v>
      </c>
      <c r="AB92" s="2">
        <f t="shared" si="21"/>
        <v>536762.85714285821</v>
      </c>
      <c r="AC92" s="2">
        <f t="shared" si="9"/>
        <v>897032.85714285716</v>
      </c>
      <c r="AD92" s="3">
        <f t="shared" si="10"/>
        <v>29349219.347220033</v>
      </c>
      <c r="AE92" s="2">
        <f>IF(AE90&gt;=52800000,52800000,IF(AB71=Graph!G$1*1000,AE91+Graph!G$1*1000,AC92))</f>
        <v>897032.85714285716</v>
      </c>
      <c r="AF92" s="3">
        <f t="shared" si="11"/>
        <v>897032.85714285716</v>
      </c>
      <c r="AG92" s="3">
        <f t="shared" si="29"/>
        <v>16397965.680541812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28</v>
      </c>
      <c r="C93" s="7"/>
      <c r="D93" s="2" t="e">
        <f t="shared" si="12"/>
        <v>#N/A</v>
      </c>
      <c r="E93" s="2" t="e">
        <f t="shared" si="22"/>
        <v>#N/A</v>
      </c>
      <c r="F93" s="2">
        <v>646095.91921186447</v>
      </c>
      <c r="G93" s="2">
        <f t="shared" si="25"/>
        <v>546135.85714285716</v>
      </c>
      <c r="H93" s="2">
        <f t="shared" si="13"/>
        <v>30160489.055313706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647825.99999999953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648481.7458127737</v>
      </c>
      <c r="Q93" s="2">
        <f t="shared" si="26"/>
        <v>550000</v>
      </c>
      <c r="R93" s="2">
        <f t="shared" si="16"/>
        <v>30796252.204362869</v>
      </c>
      <c r="S93" s="2">
        <f t="shared" si="17"/>
        <v>546135.85714285821</v>
      </c>
      <c r="T93" s="2">
        <f t="shared" si="18"/>
        <v>3864.1428571428405</v>
      </c>
      <c r="U93" s="2">
        <f t="shared" si="19"/>
        <v>550000</v>
      </c>
      <c r="V93" s="2">
        <f t="shared" si="5"/>
        <v>910270</v>
      </c>
      <c r="W93" s="2">
        <f t="shared" si="20"/>
        <v>13237.142857142841</v>
      </c>
      <c r="X93" s="2">
        <f t="shared" si="6"/>
        <v>536762.85714285716</v>
      </c>
      <c r="Y93" s="2">
        <f t="shared" si="7"/>
        <v>29885982.204362892</v>
      </c>
      <c r="Z93" s="2" t="str">
        <f t="shared" si="8"/>
        <v>HERE</v>
      </c>
      <c r="AA93" s="2">
        <f>IF(Z93="HERE",Y93,AA92+Graph!$G$1*1000)</f>
        <v>29885982.204362892</v>
      </c>
      <c r="AB93" s="2">
        <f t="shared" si="21"/>
        <v>536762.85714285821</v>
      </c>
      <c r="AC93" s="2">
        <f t="shared" si="9"/>
        <v>910270</v>
      </c>
      <c r="AD93" s="3">
        <f t="shared" si="10"/>
        <v>29885982.204362892</v>
      </c>
      <c r="AE93" s="2">
        <f>IF(AE91&gt;=52800000,52800000,IF(AB72=Graph!G$1*1000,AE92+Graph!G$1*1000,AC93))</f>
        <v>910270</v>
      </c>
      <c r="AF93" s="3">
        <f t="shared" si="11"/>
        <v>910270</v>
      </c>
      <c r="AG93" s="3">
        <f t="shared" si="29"/>
        <v>16851284.292019624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29</v>
      </c>
      <c r="C94" s="7"/>
      <c r="D94" s="2" t="e">
        <f t="shared" si="12"/>
        <v>#N/A</v>
      </c>
      <c r="E94" s="2" t="e">
        <f t="shared" si="22"/>
        <v>#N/A</v>
      </c>
      <c r="F94" s="2">
        <v>652417.5730471611</v>
      </c>
      <c r="G94" s="2">
        <f t="shared" si="25"/>
        <v>546135.85714285716</v>
      </c>
      <c r="H94" s="2">
        <f t="shared" si="13"/>
        <v>30706624.912456565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651690.14285714237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654781.39598870277</v>
      </c>
      <c r="Q94" s="2">
        <f t="shared" si="26"/>
        <v>550000</v>
      </c>
      <c r="R94" s="2">
        <f t="shared" si="16"/>
        <v>31346252.204362869</v>
      </c>
      <c r="S94" s="2">
        <f t="shared" si="17"/>
        <v>546135.85714285821</v>
      </c>
      <c r="T94" s="2">
        <f t="shared" si="18"/>
        <v>3864.1428571428405</v>
      </c>
      <c r="U94" s="2">
        <f t="shared" si="19"/>
        <v>550000</v>
      </c>
      <c r="V94" s="2">
        <f t="shared" si="5"/>
        <v>923507.14285714284</v>
      </c>
      <c r="W94" s="2">
        <f t="shared" si="20"/>
        <v>13237.142857142841</v>
      </c>
      <c r="X94" s="2">
        <f t="shared" si="6"/>
        <v>536762.85714285716</v>
      </c>
      <c r="Y94" s="2">
        <f t="shared" si="7"/>
        <v>30422745.06150575</v>
      </c>
      <c r="Z94" s="2" t="str">
        <f t="shared" si="8"/>
        <v>HERE</v>
      </c>
      <c r="AA94" s="2">
        <f>IF(Z94="HERE",Y94,AA93+Graph!$G$1*1000)</f>
        <v>30422745.06150575</v>
      </c>
      <c r="AB94" s="2">
        <f t="shared" si="21"/>
        <v>536762.85714285821</v>
      </c>
      <c r="AC94" s="2">
        <f t="shared" si="9"/>
        <v>923507.14285714284</v>
      </c>
      <c r="AD94" s="3">
        <f t="shared" si="10"/>
        <v>30422745.06150575</v>
      </c>
      <c r="AE94" s="2">
        <f>IF(AE92&gt;=52800000,52800000,IF(AB73=Graph!G$1*1000,AE93+Graph!G$1*1000,AC94))</f>
        <v>923507.14285714284</v>
      </c>
      <c r="AF94" s="3">
        <f t="shared" si="11"/>
        <v>923507.14285714284</v>
      </c>
      <c r="AG94" s="3">
        <f t="shared" si="29"/>
        <v>17310272.588655774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30</v>
      </c>
      <c r="C95" s="7"/>
      <c r="D95" s="2" t="e">
        <f t="shared" si="12"/>
        <v>#N/A</v>
      </c>
      <c r="E95" s="2" t="e">
        <f t="shared" si="22"/>
        <v>#N/A</v>
      </c>
      <c r="F95" s="2">
        <v>658739.22688251734</v>
      </c>
      <c r="G95" s="2">
        <f t="shared" si="25"/>
        <v>546135.85714285716</v>
      </c>
      <c r="H95" s="2">
        <f t="shared" si="13"/>
        <v>31252760.769599423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655554.28571428522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661081.04616463184</v>
      </c>
      <c r="Q95" s="2">
        <f t="shared" si="26"/>
        <v>550000</v>
      </c>
      <c r="R95" s="2">
        <f t="shared" si="16"/>
        <v>31896252.204362869</v>
      </c>
      <c r="S95" s="2">
        <f t="shared" si="17"/>
        <v>546135.85714285821</v>
      </c>
      <c r="T95" s="2">
        <f t="shared" si="18"/>
        <v>3864.1428571428405</v>
      </c>
      <c r="U95" s="2">
        <f t="shared" si="19"/>
        <v>550000</v>
      </c>
      <c r="V95" s="2">
        <f t="shared" si="5"/>
        <v>936744.28571428568</v>
      </c>
      <c r="W95" s="2">
        <f t="shared" si="20"/>
        <v>13237.142857142841</v>
      </c>
      <c r="X95" s="2">
        <f t="shared" si="6"/>
        <v>536762.85714285716</v>
      </c>
      <c r="Y95" s="2">
        <f t="shared" ref="Y95:Y158" si="30">IF(COUNT($C96)=0,IF(COUNT($C95)=1,C95,SUM(Y94+X95)),C95)</f>
        <v>30959507.918648608</v>
      </c>
      <c r="Z95" s="2" t="str">
        <f t="shared" si="8"/>
        <v>HERE</v>
      </c>
      <c r="AA95" s="2">
        <f>IF(Z95="HERE",Y95,AA94+Graph!$G$1*1000)</f>
        <v>30959507.918648608</v>
      </c>
      <c r="AB95" s="2">
        <f t="shared" si="21"/>
        <v>536762.85714285821</v>
      </c>
      <c r="AC95" s="2">
        <f t="shared" ref="AC95:AC158" si="31">IF(Z96="HERE",V95,AC94)</f>
        <v>936744.28571428568</v>
      </c>
      <c r="AD95" s="3">
        <f t="shared" si="10"/>
        <v>30959507.918648608</v>
      </c>
      <c r="AE95" s="2">
        <f>IF(AE93&gt;=52800000,52800000,IF(AB74=Graph!G$1*1000,AE94+Graph!G$1*1000,AC95))</f>
        <v>936744.28571428568</v>
      </c>
      <c r="AF95" s="3">
        <f t="shared" si="11"/>
        <v>936744.28571428568</v>
      </c>
      <c r="AG95" s="3">
        <f t="shared" si="29"/>
        <v>17774930.570450258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31</v>
      </c>
      <c r="C96" s="7"/>
      <c r="D96" s="2" t="e">
        <f t="shared" si="12"/>
        <v>#N/A</v>
      </c>
      <c r="E96" s="2" t="e">
        <f t="shared" si="22"/>
        <v>#N/A</v>
      </c>
      <c r="F96" s="2">
        <v>665060.88071787357</v>
      </c>
      <c r="G96" s="2">
        <f t="shared" si="25"/>
        <v>546135.85714285716</v>
      </c>
      <c r="H96" s="2">
        <f t="shared" ref="H96:H159" si="32">IF(COUNT($C97)=0,IF(COUNT($C96)=1,C96,SUM(H95+G96)),C96)</f>
        <v>31798896.626742281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659418.42857142806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667380.69634056091</v>
      </c>
      <c r="Q96" s="2">
        <f t="shared" si="26"/>
        <v>550000</v>
      </c>
      <c r="R96" s="2">
        <f t="shared" ref="R96:R159" si="33">IF(COUNT($C97)=0,IF(COUNT($C96)=1,M96,SUM(R95+Q96)),M96)</f>
        <v>32446252.204362869</v>
      </c>
      <c r="S96" s="2">
        <f t="shared" si="17"/>
        <v>546135.85714285821</v>
      </c>
      <c r="T96" s="2">
        <f t="shared" si="18"/>
        <v>3864.1428571428405</v>
      </c>
      <c r="U96" s="2">
        <f t="shared" si="19"/>
        <v>550000</v>
      </c>
      <c r="V96" s="2">
        <f t="shared" si="5"/>
        <v>949981.42857142864</v>
      </c>
      <c r="W96" s="2">
        <f t="shared" si="20"/>
        <v>13237.142857142957</v>
      </c>
      <c r="X96" s="2">
        <f t="shared" si="6"/>
        <v>536762.85714285704</v>
      </c>
      <c r="Y96" s="2">
        <f t="shared" si="30"/>
        <v>31496270.775791466</v>
      </c>
      <c r="Z96" s="2" t="str">
        <f t="shared" si="8"/>
        <v>HERE</v>
      </c>
      <c r="AA96" s="2">
        <f>IF(Z96="HERE",Y96,AA95+Graph!$G$1*1000)</f>
        <v>31496270.775791466</v>
      </c>
      <c r="AB96" s="2">
        <f t="shared" si="21"/>
        <v>536762.85714285821</v>
      </c>
      <c r="AC96" s="2">
        <f t="shared" si="31"/>
        <v>949981.42857142864</v>
      </c>
      <c r="AD96" s="3">
        <f t="shared" si="10"/>
        <v>31496270.775791466</v>
      </c>
      <c r="AE96" s="2">
        <f>IF(AE94&gt;=52800000,52800000,IF(AB75=Graph!G$1*1000,AE95+Graph!G$1*1000,AC96))</f>
        <v>949981.42857142864</v>
      </c>
      <c r="AF96" s="3">
        <f t="shared" si="11"/>
        <v>949981.42857142864</v>
      </c>
      <c r="AG96" s="3">
        <f t="shared" si="29"/>
        <v>18245258.23740308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32</v>
      </c>
      <c r="C97" s="7"/>
      <c r="D97" s="2" t="e">
        <f t="shared" si="12"/>
        <v>#N/A</v>
      </c>
      <c r="E97" s="2" t="e">
        <f t="shared" si="22"/>
        <v>#N/A</v>
      </c>
      <c r="F97" s="2">
        <v>671382.5345531702</v>
      </c>
      <c r="G97" s="2">
        <f t="shared" si="25"/>
        <v>546135.85714285716</v>
      </c>
      <c r="H97" s="2">
        <f t="shared" si="32"/>
        <v>32345032.483885139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663282.5714285709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673680.34651648998</v>
      </c>
      <c r="Q97" s="2">
        <f t="shared" si="26"/>
        <v>550000</v>
      </c>
      <c r="R97" s="2">
        <f t="shared" si="33"/>
        <v>32996252.204362869</v>
      </c>
      <c r="S97" s="2">
        <f t="shared" si="17"/>
        <v>546135.85714285821</v>
      </c>
      <c r="T97" s="2">
        <f t="shared" si="18"/>
        <v>3864.1428571428405</v>
      </c>
      <c r="U97" s="2">
        <f t="shared" si="19"/>
        <v>550000</v>
      </c>
      <c r="V97" s="2">
        <f t="shared" si="5"/>
        <v>963218.57142857136</v>
      </c>
      <c r="W97" s="2">
        <f t="shared" si="20"/>
        <v>13237.142857142724</v>
      </c>
      <c r="X97" s="2">
        <f t="shared" si="6"/>
        <v>536762.85714285728</v>
      </c>
      <c r="Y97" s="2">
        <f t="shared" si="30"/>
        <v>32033033.632934324</v>
      </c>
      <c r="Z97" s="2" t="str">
        <f t="shared" si="8"/>
        <v>HERE</v>
      </c>
      <c r="AA97" s="2">
        <f>IF(Z97="HERE",Y97,AA96+Graph!$G$1*1000)</f>
        <v>32033033.632934324</v>
      </c>
      <c r="AB97" s="2">
        <f t="shared" si="21"/>
        <v>536762.85714285821</v>
      </c>
      <c r="AC97" s="2">
        <f t="shared" si="31"/>
        <v>963218.57142857136</v>
      </c>
      <c r="AD97" s="3">
        <f t="shared" si="10"/>
        <v>32033033.632934324</v>
      </c>
      <c r="AE97" s="2">
        <f>IF(AE95&gt;=52800000,52800000,IF(AB76=Graph!G$1*1000,AE96+Graph!G$1*1000,AC97))</f>
        <v>963218.57142857136</v>
      </c>
      <c r="AF97" s="3">
        <f t="shared" si="11"/>
        <v>963218.57142857136</v>
      </c>
      <c r="AG97" s="3">
        <f t="shared" si="29"/>
        <v>18721255.589514237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33</v>
      </c>
      <c r="C98" s="7"/>
      <c r="D98" s="2" t="e">
        <f t="shared" si="12"/>
        <v>#N/A</v>
      </c>
      <c r="E98" s="2" t="e">
        <f t="shared" si="22"/>
        <v>#N/A</v>
      </c>
      <c r="F98" s="2">
        <v>677704.18838852644</v>
      </c>
      <c r="G98" s="2">
        <f t="shared" si="25"/>
        <v>546135.85714285716</v>
      </c>
      <c r="H98" s="2">
        <f t="shared" si="32"/>
        <v>32891168.341027997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667146.71428571374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679979.99669241905</v>
      </c>
      <c r="Q98" s="2">
        <f t="shared" si="26"/>
        <v>550000</v>
      </c>
      <c r="R98" s="2">
        <f t="shared" si="33"/>
        <v>33546252.204362869</v>
      </c>
      <c r="S98" s="2">
        <f t="shared" si="17"/>
        <v>546135.85714285821</v>
      </c>
      <c r="T98" s="2">
        <f t="shared" si="18"/>
        <v>3864.1428571428405</v>
      </c>
      <c r="U98" s="2">
        <f t="shared" si="19"/>
        <v>550000</v>
      </c>
      <c r="V98" s="2">
        <f t="shared" si="5"/>
        <v>976455.71428571432</v>
      </c>
      <c r="W98" s="2">
        <f t="shared" si="20"/>
        <v>13237.142857142957</v>
      </c>
      <c r="X98" s="2">
        <f t="shared" si="6"/>
        <v>536762.85714285704</v>
      </c>
      <c r="Y98" s="2">
        <f t="shared" si="30"/>
        <v>32569796.490077183</v>
      </c>
      <c r="Z98" s="2" t="str">
        <f t="shared" si="8"/>
        <v>HERE</v>
      </c>
      <c r="AA98" s="2">
        <f>IF(Z98="HERE",Y98,AA97+Graph!$G$1*1000)</f>
        <v>32569796.490077183</v>
      </c>
      <c r="AB98" s="2">
        <f t="shared" si="21"/>
        <v>536762.85714285821</v>
      </c>
      <c r="AC98" s="2">
        <f t="shared" si="31"/>
        <v>976455.71428571432</v>
      </c>
      <c r="AD98" s="3">
        <f t="shared" si="10"/>
        <v>32569796.490077183</v>
      </c>
      <c r="AE98" s="2">
        <f>IF(AE96&gt;=52800000,52800000,IF(AB77=Graph!G$1*1000,AE97+Graph!G$1*1000,AC98))</f>
        <v>976455.71428571432</v>
      </c>
      <c r="AF98" s="3">
        <f t="shared" si="11"/>
        <v>976455.71428571432</v>
      </c>
      <c r="AG98" s="3">
        <f t="shared" si="29"/>
        <v>19202922.626783732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34</v>
      </c>
      <c r="C99" s="7"/>
      <c r="D99" s="2" t="e">
        <f t="shared" si="12"/>
        <v>#N/A</v>
      </c>
      <c r="E99" s="2" t="e">
        <f t="shared" si="22"/>
        <v>#N/A</v>
      </c>
      <c r="F99" s="2">
        <v>684025.84222382307</v>
      </c>
      <c r="G99" s="2">
        <f t="shared" si="25"/>
        <v>546135.85714285716</v>
      </c>
      <c r="H99" s="2">
        <f t="shared" si="32"/>
        <v>33437304.198170856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671010.85714285658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686279.64686834812</v>
      </c>
      <c r="Q99" s="2">
        <f t="shared" si="26"/>
        <v>550000</v>
      </c>
      <c r="R99" s="2">
        <f t="shared" si="33"/>
        <v>34096252.204362869</v>
      </c>
      <c r="S99" s="2">
        <f t="shared" si="17"/>
        <v>546135.85714285821</v>
      </c>
      <c r="T99" s="2">
        <f t="shared" si="18"/>
        <v>3864.1428571428405</v>
      </c>
      <c r="U99" s="2">
        <f t="shared" si="19"/>
        <v>550000</v>
      </c>
      <c r="V99" s="2">
        <f t="shared" si="5"/>
        <v>989692.85714285716</v>
      </c>
      <c r="W99" s="2">
        <f t="shared" si="20"/>
        <v>13237.142857142841</v>
      </c>
      <c r="X99" s="2">
        <f t="shared" si="6"/>
        <v>536762.85714285716</v>
      </c>
      <c r="Y99" s="2">
        <f t="shared" si="30"/>
        <v>33106559.347220041</v>
      </c>
      <c r="Z99" s="2" t="str">
        <f t="shared" si="8"/>
        <v>HERE</v>
      </c>
      <c r="AA99" s="2">
        <f>IF(Z99="HERE",Y99,AA98+Graph!$G$1*1000)</f>
        <v>33106559.347220041</v>
      </c>
      <c r="AB99" s="2">
        <f t="shared" si="21"/>
        <v>536762.85714285821</v>
      </c>
      <c r="AC99" s="2">
        <f t="shared" si="31"/>
        <v>989692.85714285716</v>
      </c>
      <c r="AD99" s="3">
        <f t="shared" si="10"/>
        <v>33106559.347220041</v>
      </c>
      <c r="AE99" s="2">
        <f>IF(AE97&gt;=52800000,52800000,IF(AB78=Graph!G$1*1000,AE98+Graph!G$1*1000,AC99))</f>
        <v>989692.85714285716</v>
      </c>
      <c r="AF99" s="3">
        <f t="shared" si="11"/>
        <v>989692.85714285716</v>
      </c>
      <c r="AG99" s="3">
        <f t="shared" si="29"/>
        <v>19686671.055355158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35</v>
      </c>
      <c r="C100" s="14"/>
      <c r="D100" s="13" t="e">
        <f t="shared" si="12"/>
        <v>#N/A</v>
      </c>
      <c r="E100" s="13" t="e">
        <f t="shared" si="22"/>
        <v>#N/A</v>
      </c>
      <c r="F100" s="13">
        <v>690347.49605917931</v>
      </c>
      <c r="G100" s="2">
        <f t="shared" si="25"/>
        <v>546135.85714285716</v>
      </c>
      <c r="H100" s="13">
        <f t="shared" si="32"/>
        <v>33983440.055313714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674874.99999999942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692579.29704427719</v>
      </c>
      <c r="Q100" s="2">
        <f t="shared" si="26"/>
        <v>550000</v>
      </c>
      <c r="R100" s="13">
        <f t="shared" si="33"/>
        <v>34646252.204362869</v>
      </c>
      <c r="S100" s="13">
        <f t="shared" si="17"/>
        <v>546135.85714285821</v>
      </c>
      <c r="T100" s="13">
        <f t="shared" si="18"/>
        <v>3864.1428571428405</v>
      </c>
      <c r="U100" s="13">
        <f t="shared" si="19"/>
        <v>550000</v>
      </c>
      <c r="V100" s="13">
        <f t="shared" si="5"/>
        <v>1002930</v>
      </c>
      <c r="W100" s="13">
        <f t="shared" si="20"/>
        <v>13237.142857142841</v>
      </c>
      <c r="X100" s="13">
        <f t="shared" si="6"/>
        <v>536762.85714285716</v>
      </c>
      <c r="Y100" s="2">
        <f t="shared" si="30"/>
        <v>33643322.204362899</v>
      </c>
      <c r="Z100" s="2" t="str">
        <f t="shared" si="8"/>
        <v>HERE</v>
      </c>
      <c r="AA100" s="2">
        <f>IF(Z100="HERE",Y100,AA99+Graph!$G$1*1000)</f>
        <v>33643322.204362899</v>
      </c>
      <c r="AB100" s="2">
        <f t="shared" si="21"/>
        <v>536762.85714285821</v>
      </c>
      <c r="AC100" s="2">
        <f t="shared" si="31"/>
        <v>1002930</v>
      </c>
      <c r="AD100" s="3">
        <f t="shared" si="10"/>
        <v>33643322.204362899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20170419.483926591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36</v>
      </c>
      <c r="C101" s="7"/>
      <c r="D101" s="2" t="e">
        <f t="shared" si="12"/>
        <v>#N/A</v>
      </c>
      <c r="E101" s="2" t="e">
        <f t="shared" si="22"/>
        <v>#N/A</v>
      </c>
      <c r="F101" s="2">
        <v>696669.14989447594</v>
      </c>
      <c r="G101" s="2">
        <f t="shared" si="25"/>
        <v>546135.85714285716</v>
      </c>
      <c r="H101" s="2">
        <f t="shared" si="32"/>
        <v>34529575.912456572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678739.14285714226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698878.94722026587</v>
      </c>
      <c r="Q101" s="2">
        <f t="shared" si="26"/>
        <v>550000</v>
      </c>
      <c r="R101" s="2">
        <f t="shared" si="33"/>
        <v>35196252.204362869</v>
      </c>
      <c r="S101" s="2">
        <f t="shared" si="17"/>
        <v>546135.85714285821</v>
      </c>
      <c r="T101" s="2">
        <f t="shared" si="18"/>
        <v>3864.1428571428405</v>
      </c>
      <c r="U101" s="2">
        <f t="shared" si="19"/>
        <v>550000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496562.28571428568</v>
      </c>
      <c r="Y101" s="2">
        <f t="shared" si="30"/>
        <v>34139884.490077183</v>
      </c>
      <c r="Z101" s="2" t="str">
        <f t="shared" si="8"/>
        <v>HERE</v>
      </c>
      <c r="AA101" s="2">
        <f>IF(Z101="HERE",Y101,AA100+Graph!$G$1*1000)</f>
        <v>34139884.490077183</v>
      </c>
      <c r="AB101" s="2">
        <f t="shared" si="21"/>
        <v>496562.28571428359</v>
      </c>
      <c r="AC101" s="2">
        <f t="shared" si="31"/>
        <v>1056367.7142857143</v>
      </c>
      <c r="AD101" s="3">
        <f t="shared" si="10"/>
        <v>34139884.490077183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20654167.91249802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37</v>
      </c>
      <c r="C102" s="7"/>
      <c r="D102" s="2" t="e">
        <f t="shared" si="12"/>
        <v>#N/A</v>
      </c>
      <c r="E102" s="2" t="e">
        <f t="shared" si="22"/>
        <v>#N/A</v>
      </c>
      <c r="F102" s="2">
        <v>702990.80372983217</v>
      </c>
      <c r="G102" s="2">
        <f t="shared" ref="G102:G165" si="35">IF(F102&gt;550000,$AK$31*1000,F102)</f>
        <v>546135.85714285716</v>
      </c>
      <c r="H102" s="2">
        <f t="shared" si="32"/>
        <v>35075711.76959943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682603.2857142851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705178.59739619493</v>
      </c>
      <c r="Q102" s="2">
        <f t="shared" ref="Q102:Q165" si="36">IF(P102&gt;550000,550000,P102)</f>
        <v>550000</v>
      </c>
      <c r="R102" s="2">
        <f t="shared" si="33"/>
        <v>35746252.204362869</v>
      </c>
      <c r="S102" s="2">
        <f t="shared" si="17"/>
        <v>546135.85714285821</v>
      </c>
      <c r="T102" s="2">
        <f t="shared" si="18"/>
        <v>3864.1428571428405</v>
      </c>
      <c r="U102" s="2">
        <f t="shared" si="19"/>
        <v>550000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496562.28571428568</v>
      </c>
      <c r="Y102" s="2">
        <f t="shared" si="30"/>
        <v>34636446.775791466</v>
      </c>
      <c r="Z102" s="2" t="str">
        <f t="shared" si="8"/>
        <v>HERE</v>
      </c>
      <c r="AA102" s="2">
        <f>IF(Z102="HERE",Y102,AA101+Graph!$G$1*1000)</f>
        <v>34636446.775791466</v>
      </c>
      <c r="AB102" s="2">
        <f t="shared" si="21"/>
        <v>496562.28571428359</v>
      </c>
      <c r="AC102" s="2">
        <f t="shared" si="31"/>
        <v>1109805.4285714286</v>
      </c>
      <c r="AD102" s="3">
        <f t="shared" si="10"/>
        <v>34636446.775791466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21137916.341069449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38</v>
      </c>
      <c r="C103" s="7"/>
      <c r="D103" s="2" t="e">
        <f t="shared" si="12"/>
        <v>#N/A</v>
      </c>
      <c r="E103" s="2" t="e">
        <f t="shared" si="22"/>
        <v>#N/A</v>
      </c>
      <c r="F103" s="2">
        <v>709312.4575651288</v>
      </c>
      <c r="G103" s="2">
        <f t="shared" si="35"/>
        <v>546135.85714285716</v>
      </c>
      <c r="H103" s="2">
        <f t="shared" si="32"/>
        <v>35621847.626742288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686467.42857142794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711478.247572124</v>
      </c>
      <c r="Q103" s="2">
        <f t="shared" si="36"/>
        <v>550000</v>
      </c>
      <c r="R103" s="2">
        <f t="shared" si="33"/>
        <v>36296252.204362869</v>
      </c>
      <c r="S103" s="2">
        <f t="shared" si="17"/>
        <v>546135.85714285821</v>
      </c>
      <c r="T103" s="2">
        <f t="shared" si="18"/>
        <v>3864.1428571428405</v>
      </c>
      <c r="U103" s="2">
        <f t="shared" si="19"/>
        <v>550000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496562.28571428591</v>
      </c>
      <c r="Y103" s="2">
        <f t="shared" si="30"/>
        <v>35133009.06150575</v>
      </c>
      <c r="Z103" s="2" t="str">
        <f t="shared" si="8"/>
        <v>HERE</v>
      </c>
      <c r="AA103" s="2">
        <f>IF(Z103="HERE",Y103,AA102+Graph!$G$1*1000)</f>
        <v>35133009.06150575</v>
      </c>
      <c r="AB103" s="2">
        <f t="shared" si="21"/>
        <v>496562.28571428359</v>
      </c>
      <c r="AC103" s="2">
        <f t="shared" si="31"/>
        <v>1163243.1428571427</v>
      </c>
      <c r="AD103" s="3">
        <f t="shared" si="10"/>
        <v>35133009.06150575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21621664.769640878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39</v>
      </c>
      <c r="C104" s="7"/>
      <c r="D104" s="2" t="e">
        <f t="shared" si="12"/>
        <v>#N/A</v>
      </c>
      <c r="E104" s="2" t="e">
        <f t="shared" si="22"/>
        <v>#N/A</v>
      </c>
      <c r="F104" s="2">
        <v>715634.11140048504</v>
      </c>
      <c r="G104" s="2">
        <f t="shared" si="35"/>
        <v>546135.85714285716</v>
      </c>
      <c r="H104" s="2">
        <f t="shared" si="32"/>
        <v>36167983.483885147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690331.57142857078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717777.89774805307</v>
      </c>
      <c r="Q104" s="2">
        <f t="shared" si="36"/>
        <v>550000</v>
      </c>
      <c r="R104" s="2">
        <f t="shared" si="33"/>
        <v>36846252.204362869</v>
      </c>
      <c r="S104" s="2">
        <f t="shared" si="17"/>
        <v>546135.85714285821</v>
      </c>
      <c r="T104" s="2">
        <f t="shared" si="18"/>
        <v>3864.1428571428405</v>
      </c>
      <c r="U104" s="2">
        <f t="shared" si="19"/>
        <v>550000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496562.28571428568</v>
      </c>
      <c r="Y104" s="2">
        <f t="shared" si="30"/>
        <v>35629571.347220033</v>
      </c>
      <c r="Z104" s="2" t="str">
        <f t="shared" si="8"/>
        <v>HERE</v>
      </c>
      <c r="AA104" s="2">
        <f>IF(Z104="HERE",Y104,AA103+Graph!$G$1*1000)</f>
        <v>35629571.347220033</v>
      </c>
      <c r="AB104" s="2">
        <f t="shared" si="21"/>
        <v>496562.28571428359</v>
      </c>
      <c r="AC104" s="2">
        <f t="shared" si="31"/>
        <v>1216680.857142857</v>
      </c>
      <c r="AD104" s="3">
        <f t="shared" si="10"/>
        <v>35629571.347220033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22105413.198212307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40</v>
      </c>
      <c r="C105" s="7"/>
      <c r="D105" s="2" t="e">
        <f t="shared" si="12"/>
        <v>#N/A</v>
      </c>
      <c r="E105" s="2" t="e">
        <f t="shared" si="22"/>
        <v>#N/A</v>
      </c>
      <c r="F105" s="2">
        <v>721955.76523578167</v>
      </c>
      <c r="G105" s="2">
        <f t="shared" si="35"/>
        <v>546135.85714285716</v>
      </c>
      <c r="H105" s="2">
        <f t="shared" si="32"/>
        <v>36714119.341028005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694195.71428571362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724077.54792398214</v>
      </c>
      <c r="Q105" s="2">
        <f t="shared" si="36"/>
        <v>550000</v>
      </c>
      <c r="R105" s="2">
        <f t="shared" si="33"/>
        <v>37396252.204362869</v>
      </c>
      <c r="S105" s="2">
        <f t="shared" si="17"/>
        <v>546135.85714285821</v>
      </c>
      <c r="T105" s="2">
        <f t="shared" si="18"/>
        <v>3864.1428571428405</v>
      </c>
      <c r="U105" s="2">
        <f t="shared" si="19"/>
        <v>550000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496562.28571428568</v>
      </c>
      <c r="Y105" s="2">
        <f t="shared" si="30"/>
        <v>36126133.632934317</v>
      </c>
      <c r="Z105" s="2" t="str">
        <f t="shared" si="8"/>
        <v>HERE</v>
      </c>
      <c r="AA105" s="2">
        <f>IF(Z105="HERE",Y105,AA104+Graph!$G$1*1000)</f>
        <v>36126133.632934317</v>
      </c>
      <c r="AB105" s="2">
        <f t="shared" si="21"/>
        <v>496562.28571428359</v>
      </c>
      <c r="AC105" s="2">
        <f t="shared" si="31"/>
        <v>1270118.5714285714</v>
      </c>
      <c r="AD105" s="3">
        <f t="shared" si="10"/>
        <v>36126133.632934317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22589161.62678374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41</v>
      </c>
      <c r="C106" s="7"/>
      <c r="D106" s="2" t="e">
        <f t="shared" si="12"/>
        <v>#N/A</v>
      </c>
      <c r="E106" s="2" t="e">
        <f t="shared" si="22"/>
        <v>#N/A</v>
      </c>
      <c r="F106" s="2">
        <v>728277.41907113791</v>
      </c>
      <c r="G106" s="2">
        <f t="shared" si="35"/>
        <v>546135.85714285716</v>
      </c>
      <c r="H106" s="2">
        <f t="shared" si="32"/>
        <v>37260255.198170863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698059.85714285646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730377.19809991121</v>
      </c>
      <c r="Q106" s="2">
        <f t="shared" si="36"/>
        <v>550000</v>
      </c>
      <c r="R106" s="2">
        <f t="shared" si="33"/>
        <v>37946252.204362869</v>
      </c>
      <c r="S106" s="2">
        <f t="shared" si="17"/>
        <v>546135.85714285821</v>
      </c>
      <c r="T106" s="2">
        <f t="shared" si="18"/>
        <v>3864.1428571428405</v>
      </c>
      <c r="U106" s="2">
        <f t="shared" si="19"/>
        <v>550000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496562.28571428568</v>
      </c>
      <c r="Y106" s="2">
        <f t="shared" si="30"/>
        <v>36622695.918648601</v>
      </c>
      <c r="Z106" s="2" t="str">
        <f t="shared" si="8"/>
        <v>HERE</v>
      </c>
      <c r="AA106" s="2">
        <f>IF(Z106="HERE",Y106,AA105+Graph!$G$1*1000)</f>
        <v>36622695.918648601</v>
      </c>
      <c r="AB106" s="2">
        <f t="shared" si="21"/>
        <v>496562.28571428359</v>
      </c>
      <c r="AC106" s="2">
        <f t="shared" si="31"/>
        <v>1323556.2857142857</v>
      </c>
      <c r="AD106" s="3">
        <f t="shared" si="10"/>
        <v>36622695.918648601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23072910.055355165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42</v>
      </c>
      <c r="C107" s="7"/>
      <c r="D107" s="2" t="e">
        <f t="shared" si="12"/>
        <v>#N/A</v>
      </c>
      <c r="E107" s="2" t="e">
        <f t="shared" si="22"/>
        <v>#N/A</v>
      </c>
      <c r="F107" s="2">
        <v>734599.07290643454</v>
      </c>
      <c r="G107" s="2">
        <f t="shared" si="35"/>
        <v>546135.85714285716</v>
      </c>
      <c r="H107" s="2">
        <f t="shared" si="32"/>
        <v>37806391.055313721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701923.9999999993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736676.84827584028</v>
      </c>
      <c r="Q107" s="2">
        <f t="shared" si="36"/>
        <v>550000</v>
      </c>
      <c r="R107" s="2">
        <f t="shared" si="33"/>
        <v>38496252.204362869</v>
      </c>
      <c r="S107" s="2">
        <f t="shared" si="17"/>
        <v>546135.85714285821</v>
      </c>
      <c r="T107" s="2">
        <f t="shared" si="18"/>
        <v>3864.1428571428405</v>
      </c>
      <c r="U107" s="2">
        <f t="shared" si="19"/>
        <v>550000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496562.28571428568</v>
      </c>
      <c r="Y107" s="2">
        <f t="shared" si="30"/>
        <v>37119258.204362884</v>
      </c>
      <c r="Z107" s="2" t="str">
        <f t="shared" si="8"/>
        <v>HERE</v>
      </c>
      <c r="AA107" s="2">
        <f>IF(Z107="HERE",Y107,AA106+Graph!$G$1*1000)</f>
        <v>37119258.204362884</v>
      </c>
      <c r="AB107" s="2">
        <f t="shared" si="21"/>
        <v>496562.28571428359</v>
      </c>
      <c r="AC107" s="2">
        <f t="shared" si="31"/>
        <v>1376994</v>
      </c>
      <c r="AD107" s="3">
        <f t="shared" si="10"/>
        <v>37119258.204362884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23556658.483926598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43</v>
      </c>
      <c r="C108" s="7"/>
      <c r="D108" s="2" t="e">
        <f t="shared" si="12"/>
        <v>#N/A</v>
      </c>
      <c r="E108" s="2" t="e">
        <f t="shared" si="22"/>
        <v>#N/A</v>
      </c>
      <c r="F108" s="2">
        <v>740920.72674179077</v>
      </c>
      <c r="G108" s="2">
        <f t="shared" si="35"/>
        <v>546135.85714285716</v>
      </c>
      <c r="H108" s="2">
        <f t="shared" si="32"/>
        <v>38352526.91245658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705788.14285714214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742976.49845176935</v>
      </c>
      <c r="Q108" s="2">
        <f t="shared" si="36"/>
        <v>550000</v>
      </c>
      <c r="R108" s="2">
        <f t="shared" si="33"/>
        <v>39046252.204362869</v>
      </c>
      <c r="S108" s="2">
        <f t="shared" si="17"/>
        <v>546135.85714285821</v>
      </c>
      <c r="T108" s="2">
        <f t="shared" si="18"/>
        <v>3864.1428571428405</v>
      </c>
      <c r="U108" s="2">
        <f t="shared" si="19"/>
        <v>550000</v>
      </c>
      <c r="V108" s="2">
        <f t="shared" si="34"/>
        <v>1508825.75</v>
      </c>
      <c r="W108" s="2">
        <f t="shared" si="20"/>
        <v>131831.75</v>
      </c>
      <c r="X108" s="2">
        <f t="shared" si="6"/>
        <v>418168.25</v>
      </c>
      <c r="Y108" s="2">
        <f t="shared" si="30"/>
        <v>37537426.454362884</v>
      </c>
      <c r="Z108" s="2" t="str">
        <f t="shared" si="8"/>
        <v>HERE</v>
      </c>
      <c r="AA108" s="2">
        <f>IF(Z108="HERE",Y108,AA107+Graph!$G$1*1000)</f>
        <v>37537426.454362884</v>
      </c>
      <c r="AB108" s="2">
        <f t="shared" si="21"/>
        <v>418168.25</v>
      </c>
      <c r="AC108" s="2">
        <f t="shared" si="31"/>
        <v>1508825.75</v>
      </c>
      <c r="AD108" s="3">
        <f t="shared" si="10"/>
        <v>37537426.454362884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24040406.912498027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44</v>
      </c>
      <c r="C109" s="7"/>
      <c r="D109" s="2" t="e">
        <f t="shared" si="12"/>
        <v>#N/A</v>
      </c>
      <c r="E109" s="2" t="e">
        <f t="shared" si="22"/>
        <v>#N/A</v>
      </c>
      <c r="F109" s="2">
        <v>747242.3805770874</v>
      </c>
      <c r="G109" s="2">
        <f t="shared" si="35"/>
        <v>546135.85714285716</v>
      </c>
      <c r="H109" s="2">
        <f t="shared" si="32"/>
        <v>38898662.769599438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709652.28571428498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749276.14862769842</v>
      </c>
      <c r="Q109" s="2">
        <f t="shared" si="36"/>
        <v>550000</v>
      </c>
      <c r="R109" s="2">
        <f t="shared" si="33"/>
        <v>39596252.204362869</v>
      </c>
      <c r="S109" s="2">
        <f t="shared" si="17"/>
        <v>546135.85714285821</v>
      </c>
      <c r="T109" s="2">
        <f t="shared" si="18"/>
        <v>3864.1428571428405</v>
      </c>
      <c r="U109" s="2">
        <f t="shared" si="19"/>
        <v>550000</v>
      </c>
      <c r="V109" s="2">
        <f t="shared" si="34"/>
        <v>1640657.5</v>
      </c>
      <c r="W109" s="2">
        <f t="shared" si="20"/>
        <v>131831.75</v>
      </c>
      <c r="X109" s="2">
        <f t="shared" si="6"/>
        <v>418168.25</v>
      </c>
      <c r="Y109" s="2">
        <f t="shared" si="30"/>
        <v>37955594.704362884</v>
      </c>
      <c r="Z109" s="2" t="str">
        <f t="shared" si="8"/>
        <v>HERE</v>
      </c>
      <c r="AA109" s="2">
        <f>IF(Z109="HERE",Y109,AA108+Graph!$G$1*1000)</f>
        <v>37955594.704362884</v>
      </c>
      <c r="AB109" s="2">
        <f t="shared" si="21"/>
        <v>418168.25</v>
      </c>
      <c r="AC109" s="2">
        <f t="shared" si="31"/>
        <v>1640657.5</v>
      </c>
      <c r="AD109" s="3">
        <f t="shared" si="10"/>
        <v>37955594.704362884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24524155.341069452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45</v>
      </c>
      <c r="C110" s="7"/>
      <c r="D110" s="2" t="e">
        <f t="shared" si="12"/>
        <v>#N/A</v>
      </c>
      <c r="E110" s="2" t="e">
        <f t="shared" si="22"/>
        <v>#N/A</v>
      </c>
      <c r="F110" s="2">
        <v>753564.03441244364</v>
      </c>
      <c r="G110" s="2">
        <f t="shared" si="35"/>
        <v>546135.85714285716</v>
      </c>
      <c r="H110" s="2">
        <f t="shared" si="32"/>
        <v>39444798.626742296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713516.42857142782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755575.79880362749</v>
      </c>
      <c r="Q110" s="2">
        <f t="shared" si="36"/>
        <v>550000</v>
      </c>
      <c r="R110" s="2">
        <f t="shared" si="33"/>
        <v>40146252.204362869</v>
      </c>
      <c r="S110" s="2">
        <f t="shared" si="17"/>
        <v>546135.85714285821</v>
      </c>
      <c r="T110" s="2">
        <f t="shared" si="18"/>
        <v>3864.1428571428405</v>
      </c>
      <c r="U110" s="2">
        <f t="shared" si="19"/>
        <v>550000</v>
      </c>
      <c r="V110" s="2">
        <f t="shared" si="34"/>
        <v>1772489.25</v>
      </c>
      <c r="W110" s="2">
        <f t="shared" si="20"/>
        <v>131831.75</v>
      </c>
      <c r="X110" s="2">
        <f t="shared" si="6"/>
        <v>418168.25</v>
      </c>
      <c r="Y110" s="2">
        <f t="shared" si="30"/>
        <v>38373762.954362884</v>
      </c>
      <c r="Z110" s="2" t="str">
        <f t="shared" si="8"/>
        <v>HERE</v>
      </c>
      <c r="AA110" s="2">
        <f>IF(Z110="HERE",Y110,AA109+Graph!$G$1*1000)</f>
        <v>38373762.954362884</v>
      </c>
      <c r="AB110" s="2">
        <f t="shared" si="21"/>
        <v>418168.25</v>
      </c>
      <c r="AC110" s="2">
        <f t="shared" si="31"/>
        <v>1772489.25</v>
      </c>
      <c r="AD110" s="3">
        <f t="shared" si="10"/>
        <v>38373762.954362884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25007903.769640885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46</v>
      </c>
      <c r="C111" s="7"/>
      <c r="D111" s="2" t="e">
        <f t="shared" si="12"/>
        <v>#N/A</v>
      </c>
      <c r="E111" s="2" t="e">
        <f t="shared" si="22"/>
        <v>#N/A</v>
      </c>
      <c r="F111" s="2">
        <v>759885.68824774027</v>
      </c>
      <c r="G111" s="2">
        <f t="shared" si="35"/>
        <v>546135.85714285716</v>
      </c>
      <c r="H111" s="2">
        <f t="shared" si="32"/>
        <v>39990934.483885154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717380.57142857066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761875.44897955656</v>
      </c>
      <c r="Q111" s="2">
        <f t="shared" si="36"/>
        <v>550000</v>
      </c>
      <c r="R111" s="2">
        <f t="shared" si="33"/>
        <v>40696252.204362869</v>
      </c>
      <c r="S111" s="2">
        <f t="shared" si="17"/>
        <v>546135.85714285821</v>
      </c>
      <c r="T111" s="2">
        <f t="shared" si="18"/>
        <v>3864.1428571428405</v>
      </c>
      <c r="U111" s="2">
        <f t="shared" si="19"/>
        <v>550000</v>
      </c>
      <c r="V111" s="2">
        <f t="shared" si="34"/>
        <v>1904321</v>
      </c>
      <c r="W111" s="2">
        <f t="shared" si="20"/>
        <v>131831.75</v>
      </c>
      <c r="X111" s="2">
        <f t="shared" si="6"/>
        <v>418168.25</v>
      </c>
      <c r="Y111" s="2">
        <f t="shared" si="30"/>
        <v>38791931.204362884</v>
      </c>
      <c r="Z111" s="2" t="str">
        <f t="shared" si="8"/>
        <v>HERE</v>
      </c>
      <c r="AA111" s="2">
        <f>IF(Z111="HERE",Y111,AA110+Graph!$G$1*1000)</f>
        <v>38791931.204362884</v>
      </c>
      <c r="AB111" s="2">
        <f t="shared" si="21"/>
        <v>418168.25</v>
      </c>
      <c r="AC111" s="2">
        <f t="shared" si="31"/>
        <v>1904321</v>
      </c>
      <c r="AD111" s="3">
        <f t="shared" si="10"/>
        <v>38791931.204362884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25491652.198212314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47</v>
      </c>
      <c r="C112" s="7"/>
      <c r="D112" s="2" t="e">
        <f t="shared" si="12"/>
        <v>#N/A</v>
      </c>
      <c r="E112" s="2" t="e">
        <f t="shared" si="22"/>
        <v>#N/A</v>
      </c>
      <c r="F112" s="2">
        <v>766207.3420830965</v>
      </c>
      <c r="G112" s="2">
        <f t="shared" si="35"/>
        <v>546135.85714285716</v>
      </c>
      <c r="H112" s="2">
        <f t="shared" si="32"/>
        <v>40537070.341028012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721244.7142857135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768175.09915548563</v>
      </c>
      <c r="Q112" s="2">
        <f t="shared" si="36"/>
        <v>550000</v>
      </c>
      <c r="R112" s="2">
        <f t="shared" si="33"/>
        <v>41246252.204362869</v>
      </c>
      <c r="S112" s="2">
        <f t="shared" si="17"/>
        <v>546135.85714285821</v>
      </c>
      <c r="T112" s="2">
        <f t="shared" si="18"/>
        <v>3864.1428571428405</v>
      </c>
      <c r="U112" s="2">
        <f t="shared" si="19"/>
        <v>550000</v>
      </c>
      <c r="V112" s="2">
        <f t="shared" si="34"/>
        <v>2036152.75</v>
      </c>
      <c r="W112" s="2">
        <f t="shared" si="20"/>
        <v>131831.75</v>
      </c>
      <c r="X112" s="2">
        <f t="shared" si="6"/>
        <v>418168.25</v>
      </c>
      <c r="Y112" s="2">
        <f t="shared" si="30"/>
        <v>39210099.454362884</v>
      </c>
      <c r="Z112" s="2" t="str">
        <f t="shared" si="8"/>
        <v>HERE</v>
      </c>
      <c r="AA112" s="2">
        <f>IF(Z112="HERE",Y112,AA111+Graph!$G$1*1000)</f>
        <v>39210099.454362884</v>
      </c>
      <c r="AB112" s="2">
        <f t="shared" si="21"/>
        <v>418168.25</v>
      </c>
      <c r="AC112" s="2">
        <f t="shared" si="31"/>
        <v>2036152.75</v>
      </c>
      <c r="AD112" s="3">
        <f t="shared" si="10"/>
        <v>39210099.454362884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25975400.626783747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48</v>
      </c>
      <c r="C113" s="7"/>
      <c r="D113" s="2" t="e">
        <f t="shared" si="12"/>
        <v>#N/A</v>
      </c>
      <c r="E113" s="2" t="e">
        <f t="shared" si="22"/>
        <v>#N/A</v>
      </c>
      <c r="F113" s="2">
        <v>772528.99591839314</v>
      </c>
      <c r="G113" s="2">
        <f t="shared" si="35"/>
        <v>546135.85714285716</v>
      </c>
      <c r="H113" s="2">
        <f t="shared" si="32"/>
        <v>41083206.198170871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725108.85714285634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774474.7493314147</v>
      </c>
      <c r="Q113" s="2">
        <f t="shared" si="36"/>
        <v>550000</v>
      </c>
      <c r="R113" s="2">
        <f t="shared" si="33"/>
        <v>41796252.204362869</v>
      </c>
      <c r="S113" s="2">
        <f t="shared" si="17"/>
        <v>546135.85714285821</v>
      </c>
      <c r="T113" s="2">
        <f t="shared" si="18"/>
        <v>3864.1428571428405</v>
      </c>
      <c r="U113" s="2">
        <f t="shared" si="19"/>
        <v>550000</v>
      </c>
      <c r="V113" s="2">
        <f t="shared" si="34"/>
        <v>2167984.5</v>
      </c>
      <c r="W113" s="2">
        <f t="shared" si="20"/>
        <v>131831.75</v>
      </c>
      <c r="X113" s="2">
        <f t="shared" si="6"/>
        <v>418168.25</v>
      </c>
      <c r="Y113" s="2">
        <f t="shared" si="30"/>
        <v>39628267.704362884</v>
      </c>
      <c r="Z113" s="2" t="str">
        <f t="shared" si="8"/>
        <v>HERE</v>
      </c>
      <c r="AA113" s="2">
        <f>IF(Z113="HERE",Y113,AA112+Graph!$G$1*1000)</f>
        <v>39628267.704362884</v>
      </c>
      <c r="AB113" s="2">
        <f t="shared" si="21"/>
        <v>418168.25</v>
      </c>
      <c r="AC113" s="2">
        <f t="shared" si="31"/>
        <v>2167984.5</v>
      </c>
      <c r="AD113" s="3">
        <f t="shared" si="10"/>
        <v>39628267.704362884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26459149.055355173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49</v>
      </c>
      <c r="C114" s="7"/>
      <c r="D114" s="2" t="e">
        <f t="shared" si="12"/>
        <v>#N/A</v>
      </c>
      <c r="E114" s="2" t="e">
        <f t="shared" si="22"/>
        <v>#N/A</v>
      </c>
      <c r="F114" s="2">
        <v>778850.64975374937</v>
      </c>
      <c r="G114" s="2">
        <f t="shared" si="35"/>
        <v>546135.85714285716</v>
      </c>
      <c r="H114" s="2">
        <f t="shared" si="32"/>
        <v>41629342.055313729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728972.99999999919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780774.39950734377</v>
      </c>
      <c r="Q114" s="2">
        <f t="shared" si="36"/>
        <v>550000</v>
      </c>
      <c r="R114" s="2">
        <f t="shared" si="33"/>
        <v>42346252.204362869</v>
      </c>
      <c r="S114" s="2">
        <f t="shared" si="17"/>
        <v>546135.85714285821</v>
      </c>
      <c r="T114" s="2">
        <f t="shared" si="18"/>
        <v>3864.1428571428405</v>
      </c>
      <c r="U114" s="2">
        <f t="shared" si="19"/>
        <v>550000</v>
      </c>
      <c r="V114" s="2">
        <f t="shared" si="34"/>
        <v>2299816.25</v>
      </c>
      <c r="W114" s="2">
        <f t="shared" si="20"/>
        <v>131831.75</v>
      </c>
      <c r="X114" s="2">
        <f t="shared" si="6"/>
        <v>418168.25</v>
      </c>
      <c r="Y114" s="2">
        <f t="shared" si="30"/>
        <v>40046435.954362884</v>
      </c>
      <c r="Z114" s="2" t="str">
        <f t="shared" si="8"/>
        <v>HERE</v>
      </c>
      <c r="AA114" s="2">
        <f>IF(Z114="HERE",Y114,AA113+Graph!$G$1*1000)</f>
        <v>40046435.954362884</v>
      </c>
      <c r="AB114" s="2">
        <f t="shared" si="21"/>
        <v>418168.25</v>
      </c>
      <c r="AC114" s="2">
        <f t="shared" si="31"/>
        <v>2299816.25</v>
      </c>
      <c r="AD114" s="3">
        <f t="shared" si="10"/>
        <v>40046435.954362884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26942897.483926602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50</v>
      </c>
      <c r="C115" s="7"/>
      <c r="D115" s="2" t="e">
        <f t="shared" si="12"/>
        <v>#N/A</v>
      </c>
      <c r="E115" s="2" t="e">
        <f t="shared" si="22"/>
        <v>#N/A</v>
      </c>
      <c r="F115" s="2">
        <v>785172.303589046</v>
      </c>
      <c r="G115" s="2">
        <f t="shared" si="35"/>
        <v>546135.85714285716</v>
      </c>
      <c r="H115" s="2">
        <f t="shared" si="32"/>
        <v>42175477.912456587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732837.14285714203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787074.04968327284</v>
      </c>
      <c r="Q115" s="2">
        <f t="shared" si="36"/>
        <v>550000</v>
      </c>
      <c r="R115" s="2">
        <f t="shared" si="33"/>
        <v>42896252.204362869</v>
      </c>
      <c r="S115" s="2">
        <f t="shared" si="17"/>
        <v>546135.85714285821</v>
      </c>
      <c r="T115" s="2">
        <f t="shared" si="18"/>
        <v>3864.1428571428405</v>
      </c>
      <c r="U115" s="2">
        <f t="shared" si="19"/>
        <v>550000</v>
      </c>
      <c r="V115" s="2">
        <f t="shared" si="34"/>
        <v>2431648</v>
      </c>
      <c r="W115" s="2">
        <f t="shared" si="20"/>
        <v>131831.75</v>
      </c>
      <c r="X115" s="2">
        <f t="shared" si="6"/>
        <v>418168.25</v>
      </c>
      <c r="Y115" s="2">
        <f t="shared" si="30"/>
        <v>40464604.204362884</v>
      </c>
      <c r="Z115" s="2" t="str">
        <f t="shared" si="8"/>
        <v>HERE</v>
      </c>
      <c r="AA115" s="2">
        <f>IF(Z115="HERE",Y115,AA114+Graph!$G$1*1000)</f>
        <v>40464604.204362884</v>
      </c>
      <c r="AB115" s="2">
        <f t="shared" si="21"/>
        <v>418168.25</v>
      </c>
      <c r="AC115" s="2">
        <f t="shared" si="31"/>
        <v>2431648</v>
      </c>
      <c r="AD115" s="3">
        <f t="shared" si="10"/>
        <v>40464604.204362884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27426645.912498035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51</v>
      </c>
      <c r="C116" s="7"/>
      <c r="D116" s="2" t="e">
        <f t="shared" si="12"/>
        <v>#N/A</v>
      </c>
      <c r="E116" s="2" t="e">
        <f t="shared" si="22"/>
        <v>#N/A</v>
      </c>
      <c r="F116" s="2">
        <v>791493.95742440224</v>
      </c>
      <c r="G116" s="2">
        <f t="shared" si="35"/>
        <v>546135.85714285716</v>
      </c>
      <c r="H116" s="2">
        <f t="shared" si="32"/>
        <v>42721613.769599445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736701.28571428487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793373.69985920191</v>
      </c>
      <c r="Q116" s="2">
        <f t="shared" si="36"/>
        <v>550000</v>
      </c>
      <c r="R116" s="2">
        <f t="shared" si="33"/>
        <v>43446252.204362869</v>
      </c>
      <c r="S116" s="2">
        <f t="shared" si="17"/>
        <v>546135.85714285821</v>
      </c>
      <c r="T116" s="2">
        <f t="shared" si="18"/>
        <v>3864.1428571428405</v>
      </c>
      <c r="U116" s="2">
        <f t="shared" si="19"/>
        <v>550000</v>
      </c>
      <c r="V116" s="2">
        <f t="shared" si="34"/>
        <v>2639309</v>
      </c>
      <c r="W116" s="2">
        <f t="shared" si="20"/>
        <v>207661</v>
      </c>
      <c r="X116" s="2">
        <f t="shared" si="6"/>
        <v>342339</v>
      </c>
      <c r="Y116" s="2">
        <f t="shared" si="30"/>
        <v>40806943.204362884</v>
      </c>
      <c r="Z116" s="2" t="str">
        <f t="shared" si="8"/>
        <v>HERE</v>
      </c>
      <c r="AA116" s="2">
        <f>IF(Z116="HERE",Y116,AA115+Graph!$G$1*1000)</f>
        <v>40806943.204362884</v>
      </c>
      <c r="AB116" s="2">
        <f t="shared" si="21"/>
        <v>342339</v>
      </c>
      <c r="AC116" s="2">
        <f t="shared" si="31"/>
        <v>2639309</v>
      </c>
      <c r="AD116" s="3">
        <f t="shared" si="10"/>
        <v>40806943.204362884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27910394.34106946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52</v>
      </c>
      <c r="C117" s="7"/>
      <c r="D117" s="2" t="e">
        <f t="shared" si="12"/>
        <v>#N/A</v>
      </c>
      <c r="E117" s="2" t="e">
        <f t="shared" si="22"/>
        <v>#N/A</v>
      </c>
      <c r="F117" s="2">
        <v>797815.61125969887</v>
      </c>
      <c r="G117" s="2">
        <f t="shared" si="35"/>
        <v>546135.85714285716</v>
      </c>
      <c r="H117" s="2">
        <f t="shared" si="32"/>
        <v>43267749.626742303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740565.42857142771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799673.35003513098</v>
      </c>
      <c r="Q117" s="2">
        <f t="shared" si="36"/>
        <v>550000</v>
      </c>
      <c r="R117" s="2">
        <f t="shared" si="33"/>
        <v>43996252.204362869</v>
      </c>
      <c r="S117" s="2">
        <f t="shared" si="17"/>
        <v>546135.85714285821</v>
      </c>
      <c r="T117" s="2">
        <f t="shared" si="18"/>
        <v>3864.1428571428405</v>
      </c>
      <c r="U117" s="2">
        <f t="shared" si="19"/>
        <v>550000</v>
      </c>
      <c r="V117" s="2">
        <f t="shared" si="34"/>
        <v>2918252</v>
      </c>
      <c r="W117" s="2">
        <f t="shared" si="20"/>
        <v>278943</v>
      </c>
      <c r="X117" s="2">
        <f t="shared" si="6"/>
        <v>271057</v>
      </c>
      <c r="Y117" s="2">
        <f t="shared" si="30"/>
        <v>41078000.204362884</v>
      </c>
      <c r="Z117" s="2" t="str">
        <f t="shared" si="8"/>
        <v>HERE</v>
      </c>
      <c r="AA117" s="2">
        <f>IF(Z117="HERE",Y117,AA116+Graph!$G$1*1000)</f>
        <v>41078000.204362884</v>
      </c>
      <c r="AB117" s="2">
        <f t="shared" si="21"/>
        <v>271057</v>
      </c>
      <c r="AC117" s="2">
        <f t="shared" si="31"/>
        <v>2918252</v>
      </c>
      <c r="AD117" s="3">
        <f t="shared" si="10"/>
        <v>41078000.204362884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28394142.769640893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53</v>
      </c>
      <c r="C118" s="7"/>
      <c r="D118" s="2" t="e">
        <f t="shared" si="12"/>
        <v>#N/A</v>
      </c>
      <c r="E118" s="2" t="e">
        <f t="shared" si="22"/>
        <v>#N/A</v>
      </c>
      <c r="F118" s="2">
        <v>804137.2650950551</v>
      </c>
      <c r="G118" s="2">
        <f t="shared" si="35"/>
        <v>546135.85714285716</v>
      </c>
      <c r="H118" s="2">
        <f t="shared" si="32"/>
        <v>43813885.483885162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744429.57142857055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805973.00021106005</v>
      </c>
      <c r="Q118" s="2">
        <f t="shared" si="36"/>
        <v>550000</v>
      </c>
      <c r="R118" s="2">
        <f t="shared" si="33"/>
        <v>44546252.204362869</v>
      </c>
      <c r="S118" s="2">
        <f t="shared" si="17"/>
        <v>546135.85714285821</v>
      </c>
      <c r="T118" s="2">
        <f t="shared" si="18"/>
        <v>3864.1428571428405</v>
      </c>
      <c r="U118" s="2">
        <f t="shared" si="19"/>
        <v>550000</v>
      </c>
      <c r="V118" s="2">
        <f t="shared" si="34"/>
        <v>3234946</v>
      </c>
      <c r="W118" s="2">
        <f t="shared" si="20"/>
        <v>316694</v>
      </c>
      <c r="X118" s="2">
        <f t="shared" si="6"/>
        <v>233306</v>
      </c>
      <c r="Y118" s="2">
        <f t="shared" si="30"/>
        <v>41311306.204362884</v>
      </c>
      <c r="Z118" s="2" t="str">
        <f t="shared" si="8"/>
        <v>HERE</v>
      </c>
      <c r="AA118" s="2">
        <f>IF(Z118="HERE",Y118,AA117+Graph!$G$1*1000)</f>
        <v>41311306.204362884</v>
      </c>
      <c r="AB118" s="2">
        <f t="shared" si="21"/>
        <v>233306</v>
      </c>
      <c r="AC118" s="2">
        <f t="shared" si="31"/>
        <v>3234946</v>
      </c>
      <c r="AD118" s="3">
        <f t="shared" si="10"/>
        <v>41311306.204362884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28877891.198212322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54</v>
      </c>
      <c r="C119" s="7"/>
      <c r="D119" s="2" t="e">
        <f t="shared" si="12"/>
        <v>#N/A</v>
      </c>
      <c r="E119" s="2" t="e">
        <f t="shared" si="22"/>
        <v>#N/A</v>
      </c>
      <c r="F119" s="2">
        <v>810458.91893035173</v>
      </c>
      <c r="G119" s="2">
        <f t="shared" si="35"/>
        <v>546135.85714285716</v>
      </c>
      <c r="H119" s="2">
        <f t="shared" si="32"/>
        <v>44360021.34102802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748293.71428571339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812272.65038704872</v>
      </c>
      <c r="Q119" s="2">
        <f t="shared" si="36"/>
        <v>550000</v>
      </c>
      <c r="R119" s="2">
        <f t="shared" si="33"/>
        <v>45096252.204362869</v>
      </c>
      <c r="S119" s="2">
        <f t="shared" si="17"/>
        <v>546135.85714285821</v>
      </c>
      <c r="T119" s="2">
        <f t="shared" si="18"/>
        <v>3864.1428571428405</v>
      </c>
      <c r="U119" s="2">
        <f t="shared" si="19"/>
        <v>550000</v>
      </c>
      <c r="V119" s="2">
        <f t="shared" si="34"/>
        <v>3559179</v>
      </c>
      <c r="W119" s="2">
        <f t="shared" si="20"/>
        <v>324233</v>
      </c>
      <c r="X119" s="2">
        <f t="shared" si="6"/>
        <v>225767</v>
      </c>
      <c r="Y119" s="2">
        <f t="shared" si="30"/>
        <v>41537073.204362884</v>
      </c>
      <c r="Z119" s="2" t="str">
        <f t="shared" si="8"/>
        <v>HERE</v>
      </c>
      <c r="AA119" s="2">
        <f>IF(Z119="HERE",Y119,AA118+Graph!$G$1*1000)</f>
        <v>41537073.204362884</v>
      </c>
      <c r="AB119" s="2">
        <f t="shared" si="21"/>
        <v>225767</v>
      </c>
      <c r="AC119" s="2">
        <f t="shared" si="31"/>
        <v>3559179</v>
      </c>
      <c r="AD119" s="3">
        <f t="shared" si="10"/>
        <v>41537073.204362884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29361639.626783751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55</v>
      </c>
      <c r="C120" s="7"/>
      <c r="D120" s="2" t="e">
        <f t="shared" si="12"/>
        <v>#N/A</v>
      </c>
      <c r="E120" s="2" t="e">
        <f t="shared" si="22"/>
        <v>#N/A</v>
      </c>
      <c r="F120" s="2">
        <v>816780.57276570797</v>
      </c>
      <c r="G120" s="2">
        <f t="shared" si="35"/>
        <v>546135.85714285716</v>
      </c>
      <c r="H120" s="2">
        <f t="shared" si="32"/>
        <v>44906157.198170878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752157.85714285623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818572.30056297779</v>
      </c>
      <c r="Q120" s="2">
        <f t="shared" si="36"/>
        <v>550000</v>
      </c>
      <c r="R120" s="2">
        <f t="shared" si="33"/>
        <v>45646252.204362869</v>
      </c>
      <c r="S120" s="2">
        <f t="shared" si="17"/>
        <v>546135.85714285821</v>
      </c>
      <c r="T120" s="2">
        <f t="shared" si="18"/>
        <v>3864.1428571428405</v>
      </c>
      <c r="U120" s="2">
        <f t="shared" si="19"/>
        <v>550000</v>
      </c>
      <c r="V120" s="2">
        <f t="shared" si="34"/>
        <v>3837094</v>
      </c>
      <c r="W120" s="2">
        <f t="shared" si="20"/>
        <v>277915</v>
      </c>
      <c r="X120" s="2">
        <f t="shared" si="6"/>
        <v>272085</v>
      </c>
      <c r="Y120" s="2">
        <f t="shared" si="30"/>
        <v>41809158.204362884</v>
      </c>
      <c r="Z120" s="2" t="str">
        <f t="shared" si="8"/>
        <v>HERE</v>
      </c>
      <c r="AA120" s="2">
        <f>IF(Z120="HERE",Y120,AA119+Graph!$G$1*1000)</f>
        <v>41809158.204362884</v>
      </c>
      <c r="AB120" s="2">
        <f t="shared" si="21"/>
        <v>272085</v>
      </c>
      <c r="AC120" s="2">
        <f t="shared" si="31"/>
        <v>3837094</v>
      </c>
      <c r="AD120" s="3">
        <f t="shared" si="10"/>
        <v>41809158.204362884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29845388.05535518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56</v>
      </c>
      <c r="C121" s="7"/>
      <c r="D121" s="2" t="e">
        <f t="shared" si="12"/>
        <v>#N/A</v>
      </c>
      <c r="E121" s="2" t="e">
        <f t="shared" si="22"/>
        <v>#N/A</v>
      </c>
      <c r="F121" s="2">
        <v>823102.2266010046</v>
      </c>
      <c r="G121" s="2">
        <f t="shared" si="35"/>
        <v>546135.85714285716</v>
      </c>
      <c r="H121" s="2">
        <f t="shared" si="32"/>
        <v>45452293.055313736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756021.99999999907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824871.95073890686</v>
      </c>
      <c r="Q121" s="2">
        <f t="shared" si="36"/>
        <v>550000</v>
      </c>
      <c r="R121" s="2">
        <f t="shared" si="33"/>
        <v>46196252.204362869</v>
      </c>
      <c r="S121" s="2">
        <f t="shared" si="17"/>
        <v>546135.85714285821</v>
      </c>
      <c r="T121" s="2">
        <f t="shared" si="18"/>
        <v>3864.1428571428405</v>
      </c>
      <c r="U121" s="2">
        <f t="shared" si="19"/>
        <v>550000</v>
      </c>
      <c r="V121" s="2">
        <f t="shared" si="34"/>
        <v>4062501</v>
      </c>
      <c r="W121" s="2">
        <f t="shared" si="20"/>
        <v>225407</v>
      </c>
      <c r="X121" s="2">
        <f t="shared" si="6"/>
        <v>324593</v>
      </c>
      <c r="Y121" s="2">
        <f t="shared" si="30"/>
        <v>42133751.204362884</v>
      </c>
      <c r="Z121" s="2" t="str">
        <f t="shared" si="8"/>
        <v>HERE</v>
      </c>
      <c r="AA121" s="2">
        <f>IF(Z121="HERE",Y121,AA120+Graph!$G$1*1000)</f>
        <v>42133751.204362884</v>
      </c>
      <c r="AB121" s="2">
        <f t="shared" si="21"/>
        <v>324593</v>
      </c>
      <c r="AC121" s="2">
        <f t="shared" si="31"/>
        <v>4062501</v>
      </c>
      <c r="AD121" s="3">
        <f t="shared" si="10"/>
        <v>42133751.204362884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30329136.483926609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57</v>
      </c>
      <c r="C122" s="7"/>
      <c r="D122" s="2" t="e">
        <f t="shared" si="12"/>
        <v>#N/A</v>
      </c>
      <c r="E122" s="2" t="e">
        <f t="shared" si="22"/>
        <v>#N/A</v>
      </c>
      <c r="F122" s="2">
        <v>829423.88043636084</v>
      </c>
      <c r="G122" s="2">
        <f t="shared" si="35"/>
        <v>546135.85714285716</v>
      </c>
      <c r="H122" s="2">
        <f t="shared" si="32"/>
        <v>45998428.912456594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759886.14285714191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831171.60091483593</v>
      </c>
      <c r="Q122" s="2">
        <f t="shared" si="36"/>
        <v>550000</v>
      </c>
      <c r="R122" s="2">
        <f t="shared" si="33"/>
        <v>46746252.204362869</v>
      </c>
      <c r="S122" s="2">
        <f t="shared" si="17"/>
        <v>546135.85714285821</v>
      </c>
      <c r="T122" s="2">
        <f t="shared" si="18"/>
        <v>3864.1428571428405</v>
      </c>
      <c r="U122" s="2">
        <f t="shared" si="19"/>
        <v>550000</v>
      </c>
      <c r="V122" s="2">
        <f t="shared" si="34"/>
        <v>4266577</v>
      </c>
      <c r="W122" s="2">
        <f t="shared" si="20"/>
        <v>204076</v>
      </c>
      <c r="X122" s="2">
        <f t="shared" si="6"/>
        <v>345924</v>
      </c>
      <c r="Y122" s="2">
        <f t="shared" si="30"/>
        <v>42479675.204362884</v>
      </c>
      <c r="Z122" s="2" t="str">
        <f t="shared" si="8"/>
        <v>HERE</v>
      </c>
      <c r="AA122" s="2">
        <f>IF(Z122="HERE",Y122,AA121+Graph!$G$1*1000)</f>
        <v>42479675.204362884</v>
      </c>
      <c r="AB122" s="2">
        <f t="shared" si="21"/>
        <v>345924</v>
      </c>
      <c r="AC122" s="2">
        <f t="shared" si="31"/>
        <v>4266577</v>
      </c>
      <c r="AD122" s="3">
        <f t="shared" si="10"/>
        <v>42479675.204362884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30778714.426783752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58</v>
      </c>
      <c r="C123" s="7"/>
      <c r="D123" s="2" t="e">
        <f t="shared" si="12"/>
        <v>#N/A</v>
      </c>
      <c r="E123" s="2" t="e">
        <f t="shared" si="22"/>
        <v>#N/A</v>
      </c>
      <c r="F123" s="2">
        <v>835745.53427165747</v>
      </c>
      <c r="G123" s="2">
        <f t="shared" si="35"/>
        <v>546135.85714285716</v>
      </c>
      <c r="H123" s="2">
        <f t="shared" si="32"/>
        <v>46544564.769599453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763750.28571428475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837471.251090765</v>
      </c>
      <c r="Q123" s="2">
        <f t="shared" si="36"/>
        <v>550000</v>
      </c>
      <c r="R123" s="2">
        <f t="shared" si="33"/>
        <v>47296252.204362869</v>
      </c>
      <c r="S123" s="2">
        <f t="shared" si="17"/>
        <v>546135.85714285821</v>
      </c>
      <c r="T123" s="2">
        <f t="shared" si="18"/>
        <v>3864.1428571428405</v>
      </c>
      <c r="U123" s="2">
        <f t="shared" si="19"/>
        <v>550000</v>
      </c>
      <c r="V123" s="2">
        <f t="shared" si="34"/>
        <v>4609740</v>
      </c>
      <c r="W123" s="2">
        <f t="shared" si="20"/>
        <v>343163</v>
      </c>
      <c r="X123" s="2">
        <f t="shared" si="6"/>
        <v>206837</v>
      </c>
      <c r="Y123" s="2">
        <f t="shared" si="30"/>
        <v>42686512.204362884</v>
      </c>
      <c r="Z123" s="2" t="str">
        <f t="shared" si="8"/>
        <v>HERE</v>
      </c>
      <c r="AA123" s="2">
        <f>IF(Z123="HERE",Y123,AA122+Graph!$G$1*1000)</f>
        <v>42686512.204362884</v>
      </c>
      <c r="AB123" s="2">
        <f t="shared" si="21"/>
        <v>206837</v>
      </c>
      <c r="AC123" s="2">
        <f t="shared" si="31"/>
        <v>4609740</v>
      </c>
      <c r="AD123" s="3">
        <f t="shared" si="10"/>
        <v>42686512.204362884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31228292.369640891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59</v>
      </c>
      <c r="C124" s="7"/>
      <c r="D124" s="2" t="e">
        <f t="shared" si="12"/>
        <v>#N/A</v>
      </c>
      <c r="E124" s="2" t="e">
        <f t="shared" si="22"/>
        <v>#N/A</v>
      </c>
      <c r="F124" s="2">
        <v>842067.1881070137</v>
      </c>
      <c r="G124" s="2">
        <f t="shared" si="35"/>
        <v>546135.85714285716</v>
      </c>
      <c r="H124" s="2">
        <f t="shared" si="32"/>
        <v>47090700.626742311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767614.42857142759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843770.90126669407</v>
      </c>
      <c r="Q124" s="2">
        <f t="shared" si="36"/>
        <v>550000</v>
      </c>
      <c r="R124" s="2">
        <f t="shared" si="33"/>
        <v>47846252.204362869</v>
      </c>
      <c r="S124" s="2">
        <f t="shared" si="17"/>
        <v>546135.85714285821</v>
      </c>
      <c r="T124" s="2">
        <f t="shared" si="18"/>
        <v>3864.1428571428405</v>
      </c>
      <c r="U124" s="2">
        <f t="shared" si="19"/>
        <v>550000</v>
      </c>
      <c r="V124" s="2">
        <f t="shared" si="34"/>
        <v>4973248</v>
      </c>
      <c r="W124" s="2">
        <f t="shared" si="20"/>
        <v>363508</v>
      </c>
      <c r="X124" s="2">
        <f t="shared" si="6"/>
        <v>186492</v>
      </c>
      <c r="Y124" s="2">
        <f t="shared" si="30"/>
        <v>42873004.204362884</v>
      </c>
      <c r="Z124" s="2" t="str">
        <f t="shared" si="8"/>
        <v>HERE</v>
      </c>
      <c r="AA124" s="2">
        <f>IF(Z124="HERE",Y124,AA123+Graph!$G$1*1000)</f>
        <v>42873004.204362884</v>
      </c>
      <c r="AB124" s="2">
        <f t="shared" si="21"/>
        <v>186492</v>
      </c>
      <c r="AC124" s="2">
        <f t="shared" si="31"/>
        <v>4973248</v>
      </c>
      <c r="AD124" s="3">
        <f t="shared" si="10"/>
        <v>42873004.204362884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31677870.312498033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60</v>
      </c>
      <c r="C125" s="7"/>
      <c r="D125" s="2" t="e">
        <f t="shared" si="12"/>
        <v>#N/A</v>
      </c>
      <c r="E125" s="2" t="e">
        <f t="shared" si="22"/>
        <v>#N/A</v>
      </c>
      <c r="F125" s="2">
        <v>848388.84194231033</v>
      </c>
      <c r="G125" s="2">
        <f t="shared" si="35"/>
        <v>546135.85714285716</v>
      </c>
      <c r="H125" s="2">
        <f t="shared" si="32"/>
        <v>47636836.483885169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771478.57142857043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850070.55144262314</v>
      </c>
      <c r="Q125" s="2">
        <f t="shared" si="36"/>
        <v>550000</v>
      </c>
      <c r="R125" s="2">
        <f t="shared" si="33"/>
        <v>48396252.204362869</v>
      </c>
      <c r="S125" s="2">
        <f t="shared" si="17"/>
        <v>546135.85714285821</v>
      </c>
      <c r="T125" s="2">
        <f t="shared" si="18"/>
        <v>3864.1428571428405</v>
      </c>
      <c r="U125" s="2">
        <f t="shared" si="19"/>
        <v>550000</v>
      </c>
      <c r="V125" s="2">
        <f t="shared" si="34"/>
        <v>5383103</v>
      </c>
      <c r="W125" s="2">
        <f t="shared" si="20"/>
        <v>409855</v>
      </c>
      <c r="X125" s="2">
        <f t="shared" si="6"/>
        <v>140145</v>
      </c>
      <c r="Y125" s="2">
        <f t="shared" si="30"/>
        <v>43013149.204362884</v>
      </c>
      <c r="Z125" s="2" t="str">
        <f t="shared" si="8"/>
        <v>HERE</v>
      </c>
      <c r="AA125" s="2">
        <f>IF(Z125="HERE",Y125,AA124+Graph!$G$1*1000)</f>
        <v>43013149.204362884</v>
      </c>
      <c r="AB125" s="2">
        <f t="shared" si="21"/>
        <v>140145</v>
      </c>
      <c r="AC125" s="2">
        <f t="shared" si="31"/>
        <v>5383103</v>
      </c>
      <c r="AD125" s="3">
        <f t="shared" si="10"/>
        <v>43013149.204362884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32127448.255355176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61</v>
      </c>
      <c r="C126" s="7"/>
      <c r="D126" s="2" t="e">
        <f t="shared" si="12"/>
        <v>#N/A</v>
      </c>
      <c r="E126" s="2" t="e">
        <f t="shared" si="22"/>
        <v>#N/A</v>
      </c>
      <c r="F126" s="2">
        <v>854710.49577766657</v>
      </c>
      <c r="G126" s="2">
        <f t="shared" si="35"/>
        <v>546135.85714285716</v>
      </c>
      <c r="H126" s="2">
        <f t="shared" si="32"/>
        <v>48182972.341028027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775342.71428571327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856370.20161855221</v>
      </c>
      <c r="Q126" s="2">
        <f t="shared" si="36"/>
        <v>550000</v>
      </c>
      <c r="R126" s="2">
        <f t="shared" si="33"/>
        <v>48946252.204362869</v>
      </c>
      <c r="S126" s="2">
        <f t="shared" si="17"/>
        <v>546135.85714285821</v>
      </c>
      <c r="T126" s="2">
        <f t="shared" si="18"/>
        <v>3864.1428571428405</v>
      </c>
      <c r="U126" s="2">
        <f t="shared" si="19"/>
        <v>550000</v>
      </c>
      <c r="V126" s="2">
        <f t="shared" si="34"/>
        <v>5861351</v>
      </c>
      <c r="W126" s="2">
        <f t="shared" si="20"/>
        <v>478248</v>
      </c>
      <c r="X126" s="2">
        <f t="shared" si="6"/>
        <v>71752</v>
      </c>
      <c r="Y126" s="2">
        <f t="shared" si="30"/>
        <v>43084901.204362884</v>
      </c>
      <c r="Z126" s="2" t="str">
        <f t="shared" si="8"/>
        <v>HERE</v>
      </c>
      <c r="AA126" s="2">
        <f>IF(Z126="HERE",Y126,AA125+Graph!$G$1*1000)</f>
        <v>43084901.204362884</v>
      </c>
      <c r="AB126" s="2">
        <f t="shared" si="21"/>
        <v>71752</v>
      </c>
      <c r="AC126" s="2">
        <f t="shared" si="31"/>
        <v>5861351</v>
      </c>
      <c r="AD126" s="3">
        <f t="shared" si="10"/>
        <v>43084901.204362884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32577026.198212314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62</v>
      </c>
      <c r="C127" s="7"/>
      <c r="D127" s="2" t="e">
        <f t="shared" si="12"/>
        <v>#N/A</v>
      </c>
      <c r="E127" s="2" t="e">
        <f t="shared" si="22"/>
        <v>#N/A</v>
      </c>
      <c r="F127" s="2">
        <v>861032.1496129632</v>
      </c>
      <c r="G127" s="2">
        <f t="shared" si="35"/>
        <v>546135.85714285716</v>
      </c>
      <c r="H127" s="2">
        <f t="shared" si="32"/>
        <v>48729108.198170885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779206.85714285611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862669.85179448128</v>
      </c>
      <c r="Q127" s="2">
        <f t="shared" si="36"/>
        <v>550000</v>
      </c>
      <c r="R127" s="2">
        <f t="shared" si="33"/>
        <v>49496252.204362869</v>
      </c>
      <c r="S127" s="2">
        <f t="shared" si="17"/>
        <v>546135.85714285821</v>
      </c>
      <c r="T127" s="2">
        <f t="shared" si="18"/>
        <v>3864.1428571428405</v>
      </c>
      <c r="U127" s="2">
        <f t="shared" si="19"/>
        <v>550000</v>
      </c>
      <c r="V127" s="2">
        <f t="shared" si="34"/>
        <v>6353321</v>
      </c>
      <c r="W127" s="2">
        <f t="shared" si="20"/>
        <v>491970</v>
      </c>
      <c r="X127" s="2">
        <f t="shared" si="6"/>
        <v>58030</v>
      </c>
      <c r="Y127" s="2">
        <f t="shared" si="30"/>
        <v>43142931.204362884</v>
      </c>
      <c r="Z127" s="2" t="str">
        <f t="shared" si="8"/>
        <v>HERE</v>
      </c>
      <c r="AA127" s="2">
        <f>IF(Z127="HERE",Y127,AA126+Graph!$G$1*1000)</f>
        <v>43142931.204362884</v>
      </c>
      <c r="AB127" s="2">
        <f t="shared" si="21"/>
        <v>58030</v>
      </c>
      <c r="AC127" s="2">
        <f t="shared" si="31"/>
        <v>6353321</v>
      </c>
      <c r="AD127" s="3">
        <f t="shared" si="10"/>
        <v>43142931.204362884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33026604.141069457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63</v>
      </c>
      <c r="C128" s="7"/>
      <c r="D128" s="2" t="e">
        <f t="shared" si="12"/>
        <v>#N/A</v>
      </c>
      <c r="E128" s="2" t="e">
        <f t="shared" si="22"/>
        <v>#N/A</v>
      </c>
      <c r="F128" s="2">
        <v>867353.80344831944</v>
      </c>
      <c r="G128" s="2">
        <f t="shared" si="35"/>
        <v>546135.85714285716</v>
      </c>
      <c r="H128" s="2">
        <f t="shared" si="32"/>
        <v>49275244.055313744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783070.99999999895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868969.50197041035</v>
      </c>
      <c r="Q128" s="2">
        <f t="shared" si="36"/>
        <v>550000</v>
      </c>
      <c r="R128" s="2">
        <f t="shared" si="33"/>
        <v>50046252.204362869</v>
      </c>
      <c r="S128" s="2">
        <f t="shared" si="17"/>
        <v>546135.85714285821</v>
      </c>
      <c r="T128" s="2">
        <f t="shared" si="18"/>
        <v>3864.1428571428405</v>
      </c>
      <c r="U128" s="2">
        <f t="shared" si="19"/>
        <v>550000</v>
      </c>
      <c r="V128" s="2">
        <f t="shared" si="34"/>
        <v>6573570</v>
      </c>
      <c r="W128" s="2">
        <f t="shared" si="20"/>
        <v>220249</v>
      </c>
      <c r="X128" s="2">
        <f t="shared" si="6"/>
        <v>329751</v>
      </c>
      <c r="Y128" s="2">
        <f t="shared" si="30"/>
        <v>43472682.204362884</v>
      </c>
      <c r="Z128" s="2" t="str">
        <f t="shared" si="8"/>
        <v>HERE</v>
      </c>
      <c r="AA128" s="2">
        <f>IF(Z128="HERE",Y128,AA127+Graph!$G$1*1000)</f>
        <v>43472682.204362884</v>
      </c>
      <c r="AB128" s="2">
        <f t="shared" si="21"/>
        <v>329751</v>
      </c>
      <c r="AC128" s="2">
        <f t="shared" si="31"/>
        <v>6573570</v>
      </c>
      <c r="AD128" s="3">
        <f t="shared" si="10"/>
        <v>43472682.204362884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33476182.083926596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64</v>
      </c>
      <c r="C129" s="7"/>
      <c r="D129" s="2" t="e">
        <f t="shared" si="12"/>
        <v>#N/A</v>
      </c>
      <c r="E129" s="2" t="e">
        <f t="shared" si="22"/>
        <v>#N/A</v>
      </c>
      <c r="F129" s="2">
        <v>873675.45728361607</v>
      </c>
      <c r="G129" s="2">
        <f t="shared" si="35"/>
        <v>546135.85714285716</v>
      </c>
      <c r="H129" s="2">
        <f t="shared" si="32"/>
        <v>49821379.912456602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786935.14285714179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875269.15214633942</v>
      </c>
      <c r="Q129" s="2">
        <f t="shared" si="36"/>
        <v>550000</v>
      </c>
      <c r="R129" s="2">
        <f t="shared" si="33"/>
        <v>50596252.204362869</v>
      </c>
      <c r="S129" s="2">
        <f t="shared" si="17"/>
        <v>546135.85714285821</v>
      </c>
      <c r="T129" s="2">
        <f t="shared" si="18"/>
        <v>3864.1428571428405</v>
      </c>
      <c r="U129" s="2">
        <f t="shared" si="19"/>
        <v>550000</v>
      </c>
      <c r="V129" s="2">
        <f t="shared" si="34"/>
        <v>6853372</v>
      </c>
      <c r="W129" s="2">
        <f t="shared" si="20"/>
        <v>279802</v>
      </c>
      <c r="X129" s="2">
        <f t="shared" si="6"/>
        <v>270198</v>
      </c>
      <c r="Y129" s="2">
        <f t="shared" si="30"/>
        <v>43742880.204362884</v>
      </c>
      <c r="Z129" s="2" t="str">
        <f t="shared" si="8"/>
        <v>HERE</v>
      </c>
      <c r="AA129" s="2">
        <f>IF(Z129="HERE",Y129,AA128+Graph!$G$1*1000)</f>
        <v>43742880.204362884</v>
      </c>
      <c r="AB129" s="2">
        <f t="shared" si="21"/>
        <v>270198</v>
      </c>
      <c r="AC129" s="2">
        <f t="shared" si="31"/>
        <v>6853372</v>
      </c>
      <c r="AD129" s="3">
        <f t="shared" si="10"/>
        <v>43742880.204362884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33859125.096426599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65</v>
      </c>
      <c r="C130" s="7"/>
      <c r="D130" s="2" t="e">
        <f t="shared" si="12"/>
        <v>#N/A</v>
      </c>
      <c r="E130" s="2" t="e">
        <f t="shared" si="22"/>
        <v>#N/A</v>
      </c>
      <c r="F130" s="2">
        <v>879997.1111189723</v>
      </c>
      <c r="G130" s="2">
        <f t="shared" si="35"/>
        <v>546135.85714285716</v>
      </c>
      <c r="H130" s="2">
        <f t="shared" si="32"/>
        <v>50367515.76959946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790799.28571428463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881568.80232226849</v>
      </c>
      <c r="Q130" s="2">
        <f t="shared" si="36"/>
        <v>550000</v>
      </c>
      <c r="R130" s="2">
        <f t="shared" si="33"/>
        <v>51146252.204362869</v>
      </c>
      <c r="S130" s="2">
        <f t="shared" si="17"/>
        <v>546135.85714285821</v>
      </c>
      <c r="T130" s="2">
        <f t="shared" si="18"/>
        <v>3864.1428571428405</v>
      </c>
      <c r="U130" s="2">
        <f t="shared" si="19"/>
        <v>550000</v>
      </c>
      <c r="V130" s="2">
        <f t="shared" si="34"/>
        <v>7164387</v>
      </c>
      <c r="W130" s="2">
        <f t="shared" si="20"/>
        <v>311015</v>
      </c>
      <c r="X130" s="2">
        <f t="shared" si="6"/>
        <v>238985</v>
      </c>
      <c r="Y130" s="2">
        <f t="shared" si="30"/>
        <v>43981865.204362884</v>
      </c>
      <c r="Z130" s="2" t="str">
        <f t="shared" si="8"/>
        <v>HERE</v>
      </c>
      <c r="AA130" s="2">
        <f>IF(Z130="HERE",Y130,AA129+Graph!$G$1*1000)</f>
        <v>43981865.204362884</v>
      </c>
      <c r="AB130" s="2">
        <f t="shared" si="21"/>
        <v>238985</v>
      </c>
      <c r="AC130" s="2">
        <f t="shared" si="31"/>
        <v>7164387</v>
      </c>
      <c r="AD130" s="3">
        <f t="shared" si="10"/>
        <v>43981865.204362884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34242068.108926594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66</v>
      </c>
      <c r="C131" s="7"/>
      <c r="D131" s="2" t="e">
        <f t="shared" si="12"/>
        <v>#N/A</v>
      </c>
      <c r="E131" s="2" t="e">
        <f t="shared" si="22"/>
        <v>#N/A</v>
      </c>
      <c r="F131" s="2">
        <v>886318.76495426893</v>
      </c>
      <c r="G131" s="2">
        <f t="shared" si="35"/>
        <v>546135.85714285716</v>
      </c>
      <c r="H131" s="2">
        <f t="shared" si="32"/>
        <v>50913651.626742318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794663.42857142747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887868.45249819756</v>
      </c>
      <c r="Q131" s="2">
        <f t="shared" si="36"/>
        <v>550000</v>
      </c>
      <c r="R131" s="2">
        <f t="shared" si="33"/>
        <v>51696252.204362869</v>
      </c>
      <c r="S131" s="2">
        <f t="shared" si="17"/>
        <v>546135.85714285821</v>
      </c>
      <c r="T131" s="2">
        <f t="shared" si="18"/>
        <v>3864.1428571428405</v>
      </c>
      <c r="U131" s="2">
        <f t="shared" si="19"/>
        <v>550000</v>
      </c>
      <c r="V131" s="2">
        <f t="shared" si="34"/>
        <v>7447199</v>
      </c>
      <c r="W131" s="2">
        <f t="shared" si="20"/>
        <v>282812</v>
      </c>
      <c r="X131" s="2">
        <f t="shared" si="6"/>
        <v>267188</v>
      </c>
      <c r="Y131" s="2">
        <f t="shared" si="30"/>
        <v>44249053.204362884</v>
      </c>
      <c r="Z131" s="2" t="str">
        <f t="shared" si="8"/>
        <v>HERE</v>
      </c>
      <c r="AA131" s="2">
        <f>IF(Z131="HERE",Y131,AA130+Graph!$G$1*1000)</f>
        <v>44249053.204362884</v>
      </c>
      <c r="AB131" s="2">
        <f t="shared" si="21"/>
        <v>267188</v>
      </c>
      <c r="AC131" s="2">
        <f t="shared" si="31"/>
        <v>7447199</v>
      </c>
      <c r="AD131" s="3">
        <f t="shared" si="10"/>
        <v>44249053.204362884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34625011.121426597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67</v>
      </c>
      <c r="C132" s="7"/>
      <c r="D132" s="2" t="e">
        <f t="shared" si="12"/>
        <v>#N/A</v>
      </c>
      <c r="E132" s="2" t="e">
        <f t="shared" si="22"/>
        <v>#N/A</v>
      </c>
      <c r="F132" s="2">
        <v>892640.41878962517</v>
      </c>
      <c r="G132" s="2">
        <f t="shared" si="35"/>
        <v>546135.85714285716</v>
      </c>
      <c r="H132" s="2">
        <f t="shared" si="32"/>
        <v>51459787.483885176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798527.57142857031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894168.10267412663</v>
      </c>
      <c r="Q132" s="2">
        <f t="shared" si="36"/>
        <v>550000</v>
      </c>
      <c r="R132" s="2">
        <f t="shared" si="33"/>
        <v>52246252.204362869</v>
      </c>
      <c r="S132" s="2">
        <f t="shared" si="17"/>
        <v>546135.85714285821</v>
      </c>
      <c r="T132" s="2">
        <f t="shared" si="18"/>
        <v>3864.1428571428405</v>
      </c>
      <c r="U132" s="2">
        <f t="shared" si="19"/>
        <v>550000</v>
      </c>
      <c r="V132" s="2">
        <f t="shared" si="34"/>
        <v>7891184</v>
      </c>
      <c r="W132" s="2">
        <f t="shared" si="20"/>
        <v>443985</v>
      </c>
      <c r="X132" s="2">
        <f t="shared" si="6"/>
        <v>106015</v>
      </c>
      <c r="Y132" s="2">
        <f t="shared" si="30"/>
        <v>44355068.204362884</v>
      </c>
      <c r="Z132" s="2" t="str">
        <f t="shared" si="8"/>
        <v>HERE</v>
      </c>
      <c r="AA132" s="2">
        <f>IF(Z132="HERE",Y132,AA131+Graph!$G$1*1000)</f>
        <v>44355068.204362884</v>
      </c>
      <c r="AB132" s="2">
        <f t="shared" si="21"/>
        <v>106015</v>
      </c>
      <c r="AC132" s="2">
        <f t="shared" si="31"/>
        <v>7891184</v>
      </c>
      <c r="AD132" s="3">
        <f t="shared" si="10"/>
        <v>44355068.204362884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35007954.133926593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68</v>
      </c>
      <c r="C133" s="7"/>
      <c r="D133" s="2" t="e">
        <f t="shared" si="12"/>
        <v>#N/A</v>
      </c>
      <c r="E133" s="2" t="e">
        <f t="shared" si="22"/>
        <v>#N/A</v>
      </c>
      <c r="F133" s="2">
        <v>898962.0726249814</v>
      </c>
      <c r="G133" s="2">
        <f t="shared" si="35"/>
        <v>546135.85714285716</v>
      </c>
      <c r="H133" s="2">
        <f t="shared" si="32"/>
        <v>52005923.341028035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802391.71428571315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900467.75285005569</v>
      </c>
      <c r="Q133" s="2">
        <f t="shared" si="36"/>
        <v>550000</v>
      </c>
      <c r="R133" s="2">
        <f t="shared" si="33"/>
        <v>52796252.204362869</v>
      </c>
      <c r="S133" s="2">
        <f t="shared" si="17"/>
        <v>546135.85714285821</v>
      </c>
      <c r="T133" s="2">
        <f t="shared" si="18"/>
        <v>3864.1428571428405</v>
      </c>
      <c r="U133" s="2">
        <f t="shared" si="19"/>
        <v>550000</v>
      </c>
      <c r="V133" s="2">
        <f t="shared" si="34"/>
        <v>8378940</v>
      </c>
      <c r="W133" s="2">
        <f t="shared" si="20"/>
        <v>487756</v>
      </c>
      <c r="X133" s="2">
        <f t="shared" si="6"/>
        <v>62244</v>
      </c>
      <c r="Y133" s="2">
        <f t="shared" si="30"/>
        <v>44417312.204362884</v>
      </c>
      <c r="Z133" s="2" t="str">
        <f t="shared" si="8"/>
        <v>HERE</v>
      </c>
      <c r="AA133" s="2">
        <f>IF(Z133="HERE",Y133,AA132+Graph!$G$1*1000)</f>
        <v>44417312.204362884</v>
      </c>
      <c r="AB133" s="2">
        <f t="shared" si="21"/>
        <v>62244</v>
      </c>
      <c r="AC133" s="2">
        <f t="shared" si="31"/>
        <v>8378940</v>
      </c>
      <c r="AD133" s="3">
        <f t="shared" si="10"/>
        <v>44417312.204362884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35390897.146426603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69</v>
      </c>
      <c r="C134" s="7"/>
      <c r="D134" s="2" t="e">
        <f t="shared" si="12"/>
        <v>#N/A</v>
      </c>
      <c r="E134" s="2" t="e">
        <f t="shared" si="22"/>
        <v>#N/A</v>
      </c>
      <c r="F134" s="2">
        <v>905283.72646027803</v>
      </c>
      <c r="G134" s="2">
        <f t="shared" si="35"/>
        <v>546135.85714285716</v>
      </c>
      <c r="H134" s="2">
        <f t="shared" si="32"/>
        <v>52552059.198170893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806255.857142856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906767.40302598476</v>
      </c>
      <c r="Q134" s="2">
        <f t="shared" si="36"/>
        <v>550000</v>
      </c>
      <c r="R134" s="2">
        <f t="shared" si="33"/>
        <v>53346252.204362869</v>
      </c>
      <c r="S134" s="2">
        <f t="shared" si="17"/>
        <v>546135.85714285821</v>
      </c>
      <c r="T134" s="2">
        <f t="shared" si="18"/>
        <v>3864.1428571428405</v>
      </c>
      <c r="U134" s="2">
        <f t="shared" si="19"/>
        <v>550000</v>
      </c>
      <c r="V134" s="2">
        <f t="shared" si="34"/>
        <v>8977329</v>
      </c>
      <c r="W134" s="2">
        <f t="shared" si="20"/>
        <v>598389</v>
      </c>
      <c r="X134" s="2">
        <f t="shared" si="6"/>
        <v>-48389</v>
      </c>
      <c r="Y134" s="2">
        <f t="shared" si="30"/>
        <v>44368923.204362884</v>
      </c>
      <c r="Z134" s="2" t="str">
        <f t="shared" si="8"/>
        <v>HERE</v>
      </c>
      <c r="AA134" s="2">
        <f>IF(Z134="HERE",Y134,AA133+Graph!$G$1*1000)</f>
        <v>44368923.204362884</v>
      </c>
      <c r="AB134" s="2">
        <f t="shared" si="21"/>
        <v>-48389</v>
      </c>
      <c r="AC134" s="2">
        <f t="shared" si="31"/>
        <v>8977329</v>
      </c>
      <c r="AD134" s="3">
        <f t="shared" si="10"/>
        <v>44368923.204362884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35773840.158926599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70</v>
      </c>
      <c r="C135" s="7"/>
      <c r="D135" s="2" t="e">
        <f t="shared" si="12"/>
        <v>#N/A</v>
      </c>
      <c r="E135" s="2" t="e">
        <f t="shared" si="22"/>
        <v>#N/A</v>
      </c>
      <c r="F135" s="2">
        <v>911605.38029563427</v>
      </c>
      <c r="G135" s="2">
        <f t="shared" si="35"/>
        <v>546135.85714285716</v>
      </c>
      <c r="H135" s="2">
        <f t="shared" si="32"/>
        <v>53098195.055313751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810119.99999999884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913067.05320191383</v>
      </c>
      <c r="Q135" s="2">
        <f t="shared" si="36"/>
        <v>550000</v>
      </c>
      <c r="R135" s="2">
        <f t="shared" si="33"/>
        <v>53896252.204362869</v>
      </c>
      <c r="S135" s="2">
        <f t="shared" si="17"/>
        <v>546135.85714285821</v>
      </c>
      <c r="T135" s="2">
        <f t="shared" si="18"/>
        <v>3864.1428571428405</v>
      </c>
      <c r="U135" s="2">
        <f t="shared" si="19"/>
        <v>550000</v>
      </c>
      <c r="V135" s="2">
        <f t="shared" si="34"/>
        <v>9296367</v>
      </c>
      <c r="W135" s="2">
        <f t="shared" si="20"/>
        <v>319038</v>
      </c>
      <c r="X135" s="2">
        <f t="shared" si="6"/>
        <v>230962</v>
      </c>
      <c r="Y135" s="2">
        <f t="shared" si="30"/>
        <v>44599885.204362884</v>
      </c>
      <c r="Z135" s="2" t="str">
        <f t="shared" si="8"/>
        <v>HERE</v>
      </c>
      <c r="AA135" s="2">
        <f>IF(Z135="HERE",Y135,AA134+Graph!$G$1*1000)</f>
        <v>44599885.204362884</v>
      </c>
      <c r="AB135" s="2">
        <f t="shared" si="21"/>
        <v>230962</v>
      </c>
      <c r="AC135" s="2">
        <f t="shared" si="31"/>
        <v>9296367</v>
      </c>
      <c r="AD135" s="3">
        <f t="shared" si="10"/>
        <v>44599885.204362884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36156783.171426594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71</v>
      </c>
      <c r="C136" s="7"/>
      <c r="D136" s="2" t="e">
        <f t="shared" si="12"/>
        <v>#N/A</v>
      </c>
      <c r="E136" s="2" t="e">
        <f t="shared" si="22"/>
        <v>#N/A</v>
      </c>
      <c r="F136" s="2">
        <v>917927.0341309309</v>
      </c>
      <c r="G136" s="2">
        <f t="shared" si="35"/>
        <v>546135.85714285716</v>
      </c>
      <c r="H136" s="2">
        <f t="shared" si="32"/>
        <v>53644330.912456609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813984.14285714168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919366.70337790251</v>
      </c>
      <c r="Q136" s="2">
        <f t="shared" si="36"/>
        <v>550000</v>
      </c>
      <c r="R136" s="2">
        <f t="shared" si="33"/>
        <v>54446252.204362869</v>
      </c>
      <c r="S136" s="2">
        <f t="shared" si="17"/>
        <v>546135.85714285821</v>
      </c>
      <c r="T136" s="2">
        <f t="shared" si="18"/>
        <v>3864.1428571428405</v>
      </c>
      <c r="U136" s="2">
        <f t="shared" si="19"/>
        <v>550000</v>
      </c>
      <c r="V136" s="2">
        <f t="shared" si="34"/>
        <v>9646715</v>
      </c>
      <c r="W136" s="2">
        <f t="shared" si="20"/>
        <v>350348</v>
      </c>
      <c r="X136" s="2">
        <f t="shared" si="6"/>
        <v>199652</v>
      </c>
      <c r="Y136" s="2">
        <f t="shared" si="30"/>
        <v>44799537.204362884</v>
      </c>
      <c r="Z136" s="2" t="str">
        <f t="shared" si="8"/>
        <v>HERE</v>
      </c>
      <c r="AA136" s="2">
        <f>IF(Z136="HERE",Y136,AA135+Graph!$G$1*1000)</f>
        <v>44799537.204362884</v>
      </c>
      <c r="AB136" s="2">
        <f t="shared" si="21"/>
        <v>199652</v>
      </c>
      <c r="AC136" s="2">
        <f t="shared" si="31"/>
        <v>9646715</v>
      </c>
      <c r="AD136" s="3">
        <f t="shared" si="10"/>
        <v>44799537.204362884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36539726.183926597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72</v>
      </c>
      <c r="C137" s="7"/>
      <c r="D137" s="2" t="e">
        <f t="shared" si="12"/>
        <v>#N/A</v>
      </c>
      <c r="E137" s="2" t="e">
        <f t="shared" si="22"/>
        <v>#N/A</v>
      </c>
      <c r="F137" s="2">
        <v>924248.68796628714</v>
      </c>
      <c r="G137" s="2">
        <f t="shared" si="35"/>
        <v>546135.85714285716</v>
      </c>
      <c r="H137" s="2">
        <f t="shared" si="32"/>
        <v>54190466.769599468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817848.28571428452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925666.35355383158</v>
      </c>
      <c r="Q137" s="2">
        <f t="shared" si="36"/>
        <v>550000</v>
      </c>
      <c r="R137" s="2">
        <f t="shared" si="33"/>
        <v>54996252.204362869</v>
      </c>
      <c r="S137" s="2">
        <f t="shared" si="17"/>
        <v>546135.85714285821</v>
      </c>
      <c r="T137" s="2">
        <f t="shared" si="18"/>
        <v>3864.1428571428405</v>
      </c>
      <c r="U137" s="2">
        <f t="shared" si="19"/>
        <v>550000</v>
      </c>
      <c r="V137" s="2">
        <f t="shared" si="34"/>
        <v>10021471</v>
      </c>
      <c r="W137" s="2">
        <f t="shared" si="20"/>
        <v>374756</v>
      </c>
      <c r="X137" s="2">
        <f t="shared" si="6"/>
        <v>175244</v>
      </c>
      <c r="Y137" s="2">
        <f t="shared" si="30"/>
        <v>44974781.204362884</v>
      </c>
      <c r="Z137" s="2" t="str">
        <f t="shared" si="8"/>
        <v>HERE</v>
      </c>
      <c r="AA137" s="2">
        <f>IF(Z137="HERE",Y137,AA136+Graph!$G$1*1000)</f>
        <v>44974781.204362884</v>
      </c>
      <c r="AB137" s="2">
        <f t="shared" si="21"/>
        <v>175244</v>
      </c>
      <c r="AC137" s="2">
        <f t="shared" si="31"/>
        <v>10021471</v>
      </c>
      <c r="AD137" s="3">
        <f t="shared" si="10"/>
        <v>44974781.204362884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36858214.333926603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73</v>
      </c>
      <c r="C138" s="7"/>
      <c r="D138" s="2" t="e">
        <f t="shared" si="12"/>
        <v>#N/A</v>
      </c>
      <c r="E138" s="2" t="e">
        <f t="shared" si="22"/>
        <v>#N/A</v>
      </c>
      <c r="F138" s="2">
        <v>930570.34180158377</v>
      </c>
      <c r="G138" s="2">
        <f t="shared" si="35"/>
        <v>546135.85714285716</v>
      </c>
      <c r="H138" s="2">
        <f t="shared" si="32"/>
        <v>54736602.626742326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821712.42857142736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931966.00372976065</v>
      </c>
      <c r="Q138" s="2">
        <f t="shared" si="36"/>
        <v>550000</v>
      </c>
      <c r="R138" s="2">
        <f t="shared" si="33"/>
        <v>55546252.204362869</v>
      </c>
      <c r="S138" s="2">
        <f t="shared" si="17"/>
        <v>546135.85714285821</v>
      </c>
      <c r="T138" s="2">
        <f t="shared" si="18"/>
        <v>3864.1428571428405</v>
      </c>
      <c r="U138" s="2">
        <f t="shared" si="19"/>
        <v>550000</v>
      </c>
      <c r="V138" s="2">
        <f t="shared" si="34"/>
        <v>10490487</v>
      </c>
      <c r="W138" s="2">
        <f t="shared" si="20"/>
        <v>469016</v>
      </c>
      <c r="X138" s="2">
        <f t="shared" si="6"/>
        <v>80984</v>
      </c>
      <c r="Y138" s="2">
        <f t="shared" si="30"/>
        <v>45055765.204362884</v>
      </c>
      <c r="Z138" s="2" t="str">
        <f t="shared" si="8"/>
        <v>HERE</v>
      </c>
      <c r="AA138" s="2">
        <f>IF(Z138="HERE",Y138,AA137+Graph!$G$1*1000)</f>
        <v>45055765.204362884</v>
      </c>
      <c r="AB138" s="2">
        <f t="shared" si="21"/>
        <v>80984</v>
      </c>
      <c r="AC138" s="2">
        <f t="shared" si="31"/>
        <v>10490487</v>
      </c>
      <c r="AD138" s="3">
        <f t="shared" si="10"/>
        <v>45055765.204362884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37116112.783926599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74</v>
      </c>
      <c r="C139" s="7"/>
      <c r="D139" s="2" t="e">
        <f t="shared" si="12"/>
        <v>#N/A</v>
      </c>
      <c r="E139" s="2" t="e">
        <f t="shared" si="22"/>
        <v>#N/A</v>
      </c>
      <c r="F139" s="2">
        <v>936891.99563694</v>
      </c>
      <c r="G139" s="2">
        <f t="shared" si="35"/>
        <v>546135.85714285716</v>
      </c>
      <c r="H139" s="2">
        <f t="shared" si="32"/>
        <v>55282738.483885184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825576.5714285702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938265.65390568972</v>
      </c>
      <c r="Q139" s="2">
        <f t="shared" si="36"/>
        <v>550000</v>
      </c>
      <c r="R139" s="2">
        <f t="shared" si="33"/>
        <v>56096252.204362869</v>
      </c>
      <c r="S139" s="2">
        <f t="shared" si="17"/>
        <v>546135.85714285821</v>
      </c>
      <c r="T139" s="2">
        <f t="shared" si="18"/>
        <v>3864.1428571428405</v>
      </c>
      <c r="U139" s="2">
        <f t="shared" si="19"/>
        <v>550000</v>
      </c>
      <c r="V139" s="2">
        <f t="shared" si="34"/>
        <v>10971047</v>
      </c>
      <c r="W139" s="2">
        <f t="shared" si="20"/>
        <v>480560</v>
      </c>
      <c r="X139" s="2">
        <f t="shared" si="6"/>
        <v>69440</v>
      </c>
      <c r="Y139" s="2">
        <f t="shared" si="30"/>
        <v>45125205.204362884</v>
      </c>
      <c r="Z139" s="2" t="str">
        <f t="shared" si="8"/>
        <v>HERE</v>
      </c>
      <c r="AA139" s="2">
        <f>IF(Z139="HERE",Y139,AA138+Graph!$G$1*1000)</f>
        <v>45125205.204362884</v>
      </c>
      <c r="AB139" s="2">
        <f t="shared" si="21"/>
        <v>69440</v>
      </c>
      <c r="AC139" s="2">
        <f t="shared" si="31"/>
        <v>10971047</v>
      </c>
      <c r="AD139" s="3">
        <f t="shared" si="10"/>
        <v>45125205.204362884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37341922.883926593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75</v>
      </c>
      <c r="C140" s="7"/>
      <c r="D140" s="2" t="e">
        <f t="shared" si="12"/>
        <v>#N/A</v>
      </c>
      <c r="E140" s="2" t="e">
        <f t="shared" si="22"/>
        <v>#N/A</v>
      </c>
      <c r="F140" s="2">
        <v>943213.64947223663</v>
      </c>
      <c r="G140" s="2">
        <f t="shared" si="35"/>
        <v>546135.85714285716</v>
      </c>
      <c r="H140" s="2">
        <f t="shared" si="32"/>
        <v>55828874.341028042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829440.71428571304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944565.30408161879</v>
      </c>
      <c r="Q140" s="2">
        <f t="shared" si="36"/>
        <v>550000</v>
      </c>
      <c r="R140" s="2">
        <f t="shared" si="33"/>
        <v>56646252.204362869</v>
      </c>
      <c r="S140" s="2">
        <f t="shared" si="17"/>
        <v>546135.85714285821</v>
      </c>
      <c r="T140" s="2">
        <f t="shared" si="18"/>
        <v>3864.1428571428405</v>
      </c>
      <c r="U140" s="2">
        <f t="shared" si="19"/>
        <v>550000</v>
      </c>
      <c r="V140" s="2">
        <f t="shared" si="34"/>
        <v>11465210</v>
      </c>
      <c r="W140" s="2">
        <f t="shared" si="20"/>
        <v>494163</v>
      </c>
      <c r="X140" s="2">
        <f t="shared" si="6"/>
        <v>55837</v>
      </c>
      <c r="Y140" s="2">
        <f t="shared" si="30"/>
        <v>45181042.204362884</v>
      </c>
      <c r="Z140" s="2" t="str">
        <f t="shared" si="8"/>
        <v>HERE</v>
      </c>
      <c r="AA140" s="2">
        <f>IF(Z140="HERE",Y140,AA139+Graph!$G$1*1000)</f>
        <v>45181042.204362884</v>
      </c>
      <c r="AB140" s="2">
        <f t="shared" si="21"/>
        <v>55837</v>
      </c>
      <c r="AC140" s="2">
        <f t="shared" si="31"/>
        <v>11465210</v>
      </c>
      <c r="AD140" s="3">
        <f t="shared" si="10"/>
        <v>45181042.204362884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37561324.833926603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76</v>
      </c>
      <c r="C141" s="7"/>
      <c r="D141" s="2" t="e">
        <f t="shared" si="12"/>
        <v>#N/A</v>
      </c>
      <c r="E141" s="2" t="e">
        <f t="shared" si="22"/>
        <v>#N/A</v>
      </c>
      <c r="F141" s="2">
        <v>949535.30330759287</v>
      </c>
      <c r="G141" s="2">
        <f t="shared" si="35"/>
        <v>546135.85714285716</v>
      </c>
      <c r="H141" s="2">
        <f t="shared" si="32"/>
        <v>56375010.1981709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833304.85714285588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950864.95425754786</v>
      </c>
      <c r="Q141" s="2">
        <f t="shared" si="36"/>
        <v>550000</v>
      </c>
      <c r="R141" s="2">
        <f t="shared" si="33"/>
        <v>57196252.204362869</v>
      </c>
      <c r="S141" s="2">
        <f t="shared" si="17"/>
        <v>546135.85714285821</v>
      </c>
      <c r="T141" s="2">
        <f t="shared" si="18"/>
        <v>3864.1428571428405</v>
      </c>
      <c r="U141" s="2">
        <f t="shared" si="19"/>
        <v>550000</v>
      </c>
      <c r="V141" s="2">
        <f t="shared" si="34"/>
        <v>12014288</v>
      </c>
      <c r="W141" s="2">
        <f t="shared" si="20"/>
        <v>549078</v>
      </c>
      <c r="X141" s="2">
        <f t="shared" si="6"/>
        <v>922</v>
      </c>
      <c r="Y141" s="2">
        <f t="shared" si="30"/>
        <v>45181964.204362884</v>
      </c>
      <c r="Z141" s="2" t="str">
        <f t="shared" si="8"/>
        <v>HERE</v>
      </c>
      <c r="AA141" s="2">
        <f>IF(Z141="HERE",Y141,AA140+Graph!$G$1*1000)</f>
        <v>45181964.204362884</v>
      </c>
      <c r="AB141" s="2">
        <f t="shared" si="21"/>
        <v>922</v>
      </c>
      <c r="AC141" s="2">
        <f t="shared" si="31"/>
        <v>12014288</v>
      </c>
      <c r="AD141" s="3">
        <f t="shared" si="10"/>
        <v>45181964.204362884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37820097.083926603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77</v>
      </c>
      <c r="C142" s="7"/>
      <c r="D142" s="2" t="e">
        <f t="shared" si="12"/>
        <v>#N/A</v>
      </c>
      <c r="E142" s="2" t="e">
        <f t="shared" si="22"/>
        <v>#N/A</v>
      </c>
      <c r="F142" s="2">
        <v>955856.9571428895</v>
      </c>
      <c r="G142" s="2">
        <f t="shared" si="35"/>
        <v>546135.85714285716</v>
      </c>
      <c r="H142" s="2">
        <f t="shared" si="32"/>
        <v>56921146.055313759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837168.99999999872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957164.60443347692</v>
      </c>
      <c r="Q142" s="2">
        <f t="shared" si="36"/>
        <v>550000</v>
      </c>
      <c r="R142" s="2">
        <f t="shared" si="33"/>
        <v>57746252.204362869</v>
      </c>
      <c r="S142" s="2">
        <f t="shared" si="17"/>
        <v>546135.85714285821</v>
      </c>
      <c r="T142" s="2">
        <f t="shared" si="18"/>
        <v>3864.1428571428405</v>
      </c>
      <c r="U142" s="2">
        <f t="shared" si="19"/>
        <v>550000</v>
      </c>
      <c r="V142" s="2">
        <f t="shared" si="34"/>
        <v>12294006</v>
      </c>
      <c r="W142" s="2">
        <f t="shared" si="20"/>
        <v>279718</v>
      </c>
      <c r="X142" s="2">
        <f t="shared" si="6"/>
        <v>270282</v>
      </c>
      <c r="Y142" s="2">
        <f t="shared" si="30"/>
        <v>45452246.204362884</v>
      </c>
      <c r="Z142" s="2" t="str">
        <f t="shared" si="8"/>
        <v>HERE</v>
      </c>
      <c r="AA142" s="2">
        <f>IF(Z142="HERE",Y142,AA141+Graph!$G$1*1000)</f>
        <v>45452246.204362884</v>
      </c>
      <c r="AB142" s="2">
        <f t="shared" si="21"/>
        <v>270282</v>
      </c>
      <c r="AC142" s="2">
        <f t="shared" si="31"/>
        <v>12294006</v>
      </c>
      <c r="AD142" s="3">
        <f t="shared" si="10"/>
        <v>45452246.204362884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38123501.133926593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78</v>
      </c>
      <c r="C143" s="7"/>
      <c r="D143" s="2" t="e">
        <f t="shared" si="12"/>
        <v>#N/A</v>
      </c>
      <c r="E143" s="2" t="e">
        <f t="shared" si="22"/>
        <v>#N/A</v>
      </c>
      <c r="F143" s="2">
        <v>962178.61097824574</v>
      </c>
      <c r="G143" s="2">
        <f t="shared" si="35"/>
        <v>546135.85714285716</v>
      </c>
      <c r="H143" s="2">
        <f t="shared" si="32"/>
        <v>57467281.912456617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841033.14285714156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963464.25460940599</v>
      </c>
      <c r="Q143" s="2">
        <f t="shared" si="36"/>
        <v>550000</v>
      </c>
      <c r="R143" s="2">
        <f t="shared" si="33"/>
        <v>58296252.204362869</v>
      </c>
      <c r="S143" s="2">
        <f t="shared" si="17"/>
        <v>546135.85714285821</v>
      </c>
      <c r="T143" s="2">
        <f t="shared" si="18"/>
        <v>3864.1428571428405</v>
      </c>
      <c r="U143" s="2">
        <f t="shared" si="19"/>
        <v>550000</v>
      </c>
      <c r="V143" s="2">
        <f t="shared" si="34"/>
        <v>12646486</v>
      </c>
      <c r="W143" s="2">
        <f t="shared" si="20"/>
        <v>352480</v>
      </c>
      <c r="X143" s="2">
        <f t="shared" si="6"/>
        <v>197520</v>
      </c>
      <c r="Y143" s="2">
        <f t="shared" si="30"/>
        <v>45649766.204362884</v>
      </c>
      <c r="Z143" s="2" t="str">
        <f t="shared" si="8"/>
        <v>HERE</v>
      </c>
      <c r="AA143" s="2">
        <f>IF(Z143="HERE",Y143,AA142+Graph!$G$1*1000)</f>
        <v>45649766.204362884</v>
      </c>
      <c r="AB143" s="2">
        <f t="shared" si="21"/>
        <v>197520</v>
      </c>
      <c r="AC143" s="2">
        <f t="shared" si="31"/>
        <v>12646486</v>
      </c>
      <c r="AD143" s="3">
        <f t="shared" si="10"/>
        <v>45649766.204362884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38445036.533926599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79</v>
      </c>
      <c r="C144" s="7"/>
      <c r="D144" s="2" t="e">
        <f t="shared" si="12"/>
        <v>#N/A</v>
      </c>
      <c r="E144" s="2" t="e">
        <f t="shared" si="22"/>
        <v>#N/A</v>
      </c>
      <c r="F144" s="2">
        <v>968500.26481354237</v>
      </c>
      <c r="G144" s="2">
        <f t="shared" si="35"/>
        <v>546135.85714285716</v>
      </c>
      <c r="H144" s="2">
        <f t="shared" si="32"/>
        <v>58013417.769599475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844897.2857142844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969763.90478533506</v>
      </c>
      <c r="Q144" s="2">
        <f t="shared" si="36"/>
        <v>550000</v>
      </c>
      <c r="R144" s="2">
        <f t="shared" si="33"/>
        <v>58846252.204362869</v>
      </c>
      <c r="S144" s="2">
        <f t="shared" si="17"/>
        <v>546135.85714285821</v>
      </c>
      <c r="T144" s="2">
        <f t="shared" si="18"/>
        <v>3864.1428571428405</v>
      </c>
      <c r="U144" s="2">
        <f t="shared" si="19"/>
        <v>550000</v>
      </c>
      <c r="V144" s="2">
        <f t="shared" si="34"/>
        <v>13058298</v>
      </c>
      <c r="W144" s="2">
        <f t="shared" si="20"/>
        <v>411812</v>
      </c>
      <c r="X144" s="2">
        <f t="shared" si="6"/>
        <v>138188</v>
      </c>
      <c r="Y144" s="2">
        <f t="shared" si="30"/>
        <v>45787954.204362884</v>
      </c>
      <c r="Z144" s="2" t="str">
        <f t="shared" si="8"/>
        <v>HERE</v>
      </c>
      <c r="AA144" s="2">
        <f>IF(Z144="HERE",Y144,AA143+Graph!$G$1*1000)</f>
        <v>45787954.204362884</v>
      </c>
      <c r="AB144" s="2">
        <f t="shared" si="21"/>
        <v>138188</v>
      </c>
      <c r="AC144" s="2">
        <f t="shared" si="31"/>
        <v>13058298</v>
      </c>
      <c r="AD144" s="3">
        <f t="shared" si="10"/>
        <v>45787954.204362884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38648347.983926594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80</v>
      </c>
      <c r="C145" s="7"/>
      <c r="D145" s="2" t="e">
        <f t="shared" si="12"/>
        <v>#N/A</v>
      </c>
      <c r="E145" s="2" t="e">
        <f t="shared" si="22"/>
        <v>#N/A</v>
      </c>
      <c r="F145" s="2">
        <v>974821.9186488986</v>
      </c>
      <c r="G145" s="2">
        <f t="shared" si="35"/>
        <v>546135.85714285716</v>
      </c>
      <c r="H145" s="2">
        <f t="shared" si="32"/>
        <v>58559553.626742333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848761.42857142724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976063.55496126413</v>
      </c>
      <c r="Q145" s="2">
        <f t="shared" si="36"/>
        <v>550000</v>
      </c>
      <c r="R145" s="2">
        <f t="shared" si="33"/>
        <v>59396252.204362869</v>
      </c>
      <c r="S145" s="2">
        <f t="shared" si="17"/>
        <v>546135.85714285821</v>
      </c>
      <c r="T145" s="2">
        <f t="shared" si="18"/>
        <v>3864.1428571428405</v>
      </c>
      <c r="U145" s="2">
        <f t="shared" si="19"/>
        <v>550000</v>
      </c>
      <c r="V145" s="2">
        <f t="shared" si="34"/>
        <v>13509108</v>
      </c>
      <c r="W145" s="2">
        <f t="shared" si="20"/>
        <v>450810</v>
      </c>
      <c r="X145" s="2">
        <f t="shared" si="6"/>
        <v>99190</v>
      </c>
      <c r="Y145" s="2">
        <f t="shared" si="30"/>
        <v>45887144.204362884</v>
      </c>
      <c r="Z145" s="2" t="str">
        <f t="shared" si="8"/>
        <v>HERE</v>
      </c>
      <c r="AA145" s="2">
        <f>IF(Z145="HERE",Y145,AA144+Graph!$G$1*1000)</f>
        <v>45887144.204362884</v>
      </c>
      <c r="AB145" s="2">
        <f t="shared" si="21"/>
        <v>99190</v>
      </c>
      <c r="AC145" s="2">
        <f t="shared" si="31"/>
        <v>13509108</v>
      </c>
      <c r="AD145" s="3">
        <f t="shared" si="10"/>
        <v>45887144.204362884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38834366.183926597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81</v>
      </c>
      <c r="C146" s="7"/>
      <c r="D146" s="2" t="e">
        <f t="shared" si="12"/>
        <v>#N/A</v>
      </c>
      <c r="E146" s="2" t="e">
        <f t="shared" si="22"/>
        <v>#N/A</v>
      </c>
      <c r="F146" s="2">
        <v>981143.57248419523</v>
      </c>
      <c r="G146" s="2">
        <f t="shared" si="35"/>
        <v>546135.85714285716</v>
      </c>
      <c r="H146" s="2">
        <f t="shared" si="32"/>
        <v>59105689.483885191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852625.57142857008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982363.2051371932</v>
      </c>
      <c r="Q146" s="2">
        <f t="shared" si="36"/>
        <v>550000</v>
      </c>
      <c r="R146" s="2">
        <f t="shared" si="33"/>
        <v>59946252.204362869</v>
      </c>
      <c r="S146" s="2">
        <f t="shared" si="17"/>
        <v>546135.85714285821</v>
      </c>
      <c r="T146" s="2">
        <f t="shared" si="18"/>
        <v>3864.1428571428405</v>
      </c>
      <c r="U146" s="2">
        <f t="shared" si="19"/>
        <v>550000</v>
      </c>
      <c r="V146" s="2">
        <f t="shared" si="34"/>
        <v>14012224</v>
      </c>
      <c r="W146" s="2">
        <f t="shared" si="20"/>
        <v>503116</v>
      </c>
      <c r="X146" s="2">
        <f t="shared" si="6"/>
        <v>46884</v>
      </c>
      <c r="Y146" s="2">
        <f t="shared" si="30"/>
        <v>45934028.204362884</v>
      </c>
      <c r="Z146" s="2" t="str">
        <f t="shared" si="8"/>
        <v>HERE</v>
      </c>
      <c r="AA146" s="2">
        <f>IF(Z146="HERE",Y146,AA145+Graph!$G$1*1000)</f>
        <v>45934028.204362884</v>
      </c>
      <c r="AB146" s="2">
        <f t="shared" si="21"/>
        <v>46884</v>
      </c>
      <c r="AC146" s="2">
        <f t="shared" si="31"/>
        <v>14012224</v>
      </c>
      <c r="AD146" s="3">
        <f t="shared" si="10"/>
        <v>45934028.204362884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38980989.433926597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82</v>
      </c>
      <c r="C147" s="7"/>
      <c r="D147" s="2" t="e">
        <f t="shared" si="12"/>
        <v>#N/A</v>
      </c>
      <c r="E147" s="2" t="e">
        <f t="shared" si="22"/>
        <v>#N/A</v>
      </c>
      <c r="F147" s="2">
        <v>987465.22631955147</v>
      </c>
      <c r="G147" s="2">
        <f t="shared" si="35"/>
        <v>546135.85714285716</v>
      </c>
      <c r="H147" s="2">
        <f t="shared" si="32"/>
        <v>59651825.34102805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856489.71428571292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988662.85531312227</v>
      </c>
      <c r="Q147" s="2">
        <f t="shared" si="36"/>
        <v>550000</v>
      </c>
      <c r="R147" s="2">
        <f t="shared" si="33"/>
        <v>60496252.204362869</v>
      </c>
      <c r="S147" s="2">
        <f t="shared" si="17"/>
        <v>546135.85714285821</v>
      </c>
      <c r="T147" s="2">
        <f t="shared" si="18"/>
        <v>3864.1428571428405</v>
      </c>
      <c r="U147" s="2">
        <f t="shared" si="19"/>
        <v>550000</v>
      </c>
      <c r="V147" s="2">
        <f t="shared" si="34"/>
        <v>14556827</v>
      </c>
      <c r="W147" s="2">
        <f t="shared" si="20"/>
        <v>544603</v>
      </c>
      <c r="X147" s="2">
        <f t="shared" si="6"/>
        <v>5397</v>
      </c>
      <c r="Y147" s="2">
        <f t="shared" si="30"/>
        <v>45939425.204362884</v>
      </c>
      <c r="Z147" s="2" t="str">
        <f t="shared" si="8"/>
        <v>HERE</v>
      </c>
      <c r="AA147" s="2">
        <f>IF(Z147="HERE",Y147,AA146+Graph!$G$1*1000)</f>
        <v>45939425.204362884</v>
      </c>
      <c r="AB147" s="2">
        <f t="shared" si="21"/>
        <v>5397</v>
      </c>
      <c r="AC147" s="2">
        <f t="shared" si="31"/>
        <v>14556827</v>
      </c>
      <c r="AD147" s="3">
        <f t="shared" si="10"/>
        <v>45939425.204362884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39069478.633926593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83</v>
      </c>
      <c r="C148" s="7"/>
      <c r="D148" s="2" t="e">
        <f t="shared" si="12"/>
        <v>#N/A</v>
      </c>
      <c r="E148" s="2" t="e">
        <f t="shared" si="22"/>
        <v>#N/A</v>
      </c>
      <c r="F148" s="2">
        <v>993786.8801548481</v>
      </c>
      <c r="G148" s="2">
        <f t="shared" si="35"/>
        <v>546135.85714285716</v>
      </c>
      <c r="H148" s="2">
        <f t="shared" si="32"/>
        <v>60197961.198170908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860353.85714285576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994962.50548905134</v>
      </c>
      <c r="Q148" s="2">
        <f t="shared" si="36"/>
        <v>550000</v>
      </c>
      <c r="R148" s="2">
        <f t="shared" si="33"/>
        <v>61046252.204362869</v>
      </c>
      <c r="S148" s="2">
        <f t="shared" si="17"/>
        <v>546135.85714285821</v>
      </c>
      <c r="T148" s="2">
        <f t="shared" si="18"/>
        <v>3864.1428571428405</v>
      </c>
      <c r="U148" s="2">
        <f t="shared" si="19"/>
        <v>550000</v>
      </c>
      <c r="V148" s="2">
        <f t="shared" si="34"/>
        <v>15062189</v>
      </c>
      <c r="W148" s="2">
        <f t="shared" si="20"/>
        <v>505362</v>
      </c>
      <c r="X148" s="2">
        <f t="shared" si="6"/>
        <v>44638</v>
      </c>
      <c r="Y148" s="2">
        <f t="shared" si="30"/>
        <v>45984063.204362884</v>
      </c>
      <c r="Z148" s="2" t="str">
        <f t="shared" si="8"/>
        <v>HERE</v>
      </c>
      <c r="AA148" s="2">
        <f>IF(Z148="HERE",Y148,AA147+Graph!$G$1*1000)</f>
        <v>45984063.204362884</v>
      </c>
      <c r="AB148" s="2">
        <f t="shared" si="21"/>
        <v>44638</v>
      </c>
      <c r="AC148" s="2">
        <f t="shared" si="31"/>
        <v>15062189</v>
      </c>
      <c r="AD148" s="3">
        <f t="shared" si="10"/>
        <v>45984063.204362884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39146304.133926593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84</v>
      </c>
      <c r="C149" s="7"/>
      <c r="D149" s="2" t="e">
        <f t="shared" si="12"/>
        <v>#N/A</v>
      </c>
      <c r="E149" s="2" t="e">
        <f t="shared" si="22"/>
        <v>#N/A</v>
      </c>
      <c r="F149" s="2">
        <v>1000108.5339902043</v>
      </c>
      <c r="G149" s="2">
        <f t="shared" si="35"/>
        <v>546135.85714285716</v>
      </c>
      <c r="H149" s="2">
        <f t="shared" si="32"/>
        <v>60744097.055313766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864217.9999999986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1001262.1556649804</v>
      </c>
      <c r="Q149" s="2">
        <f t="shared" si="36"/>
        <v>550000</v>
      </c>
      <c r="R149" s="2">
        <f t="shared" si="33"/>
        <v>61596252.204362869</v>
      </c>
      <c r="S149" s="2">
        <f t="shared" si="17"/>
        <v>546135.85714285821</v>
      </c>
      <c r="T149" s="2">
        <f t="shared" si="18"/>
        <v>3864.1428571428405</v>
      </c>
      <c r="U149" s="2">
        <f t="shared" si="19"/>
        <v>550000</v>
      </c>
      <c r="V149" s="2">
        <f t="shared" si="34"/>
        <v>15300151</v>
      </c>
      <c r="W149" s="2">
        <f t="shared" si="20"/>
        <v>237962</v>
      </c>
      <c r="X149" s="2">
        <f t="shared" si="6"/>
        <v>312038</v>
      </c>
      <c r="Y149" s="2">
        <f t="shared" si="30"/>
        <v>46296101.204362884</v>
      </c>
      <c r="Z149" s="2" t="str">
        <f t="shared" si="8"/>
        <v>HERE</v>
      </c>
      <c r="AA149" s="2">
        <f>IF(Z149="HERE",Y149,AA148+Graph!$G$1*1000)</f>
        <v>46296101.204362884</v>
      </c>
      <c r="AB149" s="2">
        <f t="shared" si="21"/>
        <v>312038</v>
      </c>
      <c r="AC149" s="2">
        <f t="shared" si="31"/>
        <v>15300151</v>
      </c>
      <c r="AD149" s="3">
        <f t="shared" si="10"/>
        <v>46296101.204362884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39454092.483926594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85</v>
      </c>
      <c r="C150" s="7"/>
      <c r="D150" s="2" t="e">
        <f t="shared" si="12"/>
        <v>#N/A</v>
      </c>
      <c r="E150" s="2" t="e">
        <f t="shared" si="22"/>
        <v>#N/A</v>
      </c>
      <c r="F150" s="2">
        <v>1006430.187825501</v>
      </c>
      <c r="G150" s="2">
        <f t="shared" si="35"/>
        <v>546135.85714285716</v>
      </c>
      <c r="H150" s="2">
        <f t="shared" si="32"/>
        <v>61290232.912456624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868082.14285714144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1007561.8058409095</v>
      </c>
      <c r="Q150" s="2">
        <f t="shared" si="36"/>
        <v>550000</v>
      </c>
      <c r="R150" s="2">
        <f t="shared" si="33"/>
        <v>62146252.204362869</v>
      </c>
      <c r="S150" s="2">
        <f t="shared" si="17"/>
        <v>546135.85714285821</v>
      </c>
      <c r="T150" s="2">
        <f t="shared" si="18"/>
        <v>3864.1428571428405</v>
      </c>
      <c r="U150" s="2">
        <f t="shared" si="19"/>
        <v>550000</v>
      </c>
      <c r="V150" s="2">
        <f t="shared" si="34"/>
        <v>15775562.265658021</v>
      </c>
      <c r="W150" s="2">
        <f t="shared" si="20"/>
        <v>475411.26565802097</v>
      </c>
      <c r="X150" s="2">
        <f t="shared" si="6"/>
        <v>74588.734341979027</v>
      </c>
      <c r="Y150" s="2">
        <f t="shared" si="30"/>
        <v>46370689.938704863</v>
      </c>
      <c r="Z150" s="2" t="str">
        <f t="shared" si="8"/>
        <v>HERE</v>
      </c>
      <c r="AA150" s="2">
        <f>IF(Z150="HERE",Y150,AA149+Graph!$G$1*1000)</f>
        <v>46370689.938704863</v>
      </c>
      <c r="AB150" s="2">
        <f t="shared" si="21"/>
        <v>74588.734341979027</v>
      </c>
      <c r="AC150" s="2">
        <f t="shared" si="31"/>
        <v>15775562.265658021</v>
      </c>
      <c r="AD150" s="3">
        <f t="shared" si="10"/>
        <v>46370689.938704863</v>
      </c>
      <c r="AE150" s="2">
        <f>IF(AE148&gt;=52800000,52800000,IF(AB129=Graph!G$1*1000,AE149+Graph!G$1*1000,AC150))</f>
        <v>15775562.265658021</v>
      </c>
      <c r="AF150" s="3">
        <f t="shared" si="11"/>
        <v>15775562.265658021</v>
      </c>
      <c r="AG150" s="3">
        <f t="shared" si="29"/>
        <v>39711260.783926599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86</v>
      </c>
      <c r="C151" s="7"/>
      <c r="D151" s="2" t="e">
        <f t="shared" si="12"/>
        <v>#N/A</v>
      </c>
      <c r="E151" s="2" t="e">
        <f t="shared" si="22"/>
        <v>#N/A</v>
      </c>
      <c r="F151" s="2">
        <v>1012751.8416608572</v>
      </c>
      <c r="G151" s="2">
        <f t="shared" si="35"/>
        <v>546135.85714285716</v>
      </c>
      <c r="H151" s="2">
        <f t="shared" si="32"/>
        <v>61836368.769599482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871946.28571428428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1013861.4560168386</v>
      </c>
      <c r="Q151" s="2">
        <f t="shared" si="36"/>
        <v>550000</v>
      </c>
      <c r="R151" s="2">
        <f t="shared" si="33"/>
        <v>62696252.204362869</v>
      </c>
      <c r="S151" s="2">
        <f t="shared" si="17"/>
        <v>546135.85714285821</v>
      </c>
      <c r="T151" s="2">
        <f t="shared" si="18"/>
        <v>3864.1428571428405</v>
      </c>
      <c r="U151" s="2">
        <f t="shared" si="19"/>
        <v>550000</v>
      </c>
      <c r="V151" s="2">
        <f t="shared" si="34"/>
        <v>16257295.185151398</v>
      </c>
      <c r="W151" s="2">
        <f t="shared" si="20"/>
        <v>481732.91949337721</v>
      </c>
      <c r="X151" s="2">
        <f t="shared" si="6"/>
        <v>68267.080506622791</v>
      </c>
      <c r="Y151" s="2">
        <f t="shared" si="30"/>
        <v>46438957.019211486</v>
      </c>
      <c r="Z151" s="2" t="str">
        <f t="shared" si="8"/>
        <v>HERE</v>
      </c>
      <c r="AA151" s="2">
        <f>IF(Z151="HERE",Y151,AA150+Graph!$G$1*1000)</f>
        <v>46438957.019211486</v>
      </c>
      <c r="AB151" s="2">
        <f t="shared" si="21"/>
        <v>68267.080506622791</v>
      </c>
      <c r="AC151" s="2">
        <f t="shared" si="31"/>
        <v>16257295.185151398</v>
      </c>
      <c r="AD151" s="3">
        <f t="shared" si="10"/>
        <v>46438957.019211486</v>
      </c>
      <c r="AE151" s="2">
        <f>IF(AE149&gt;=52800000,52800000,IF(AB130=Graph!G$1*1000,AE150+Graph!G$1*1000,AC151))</f>
        <v>16257295.185151398</v>
      </c>
      <c r="AF151" s="3">
        <f t="shared" si="11"/>
        <v>16257295.185151398</v>
      </c>
      <c r="AG151" s="3">
        <f t="shared" si="29"/>
        <v>39941898.033926599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87</v>
      </c>
      <c r="C152" s="7"/>
      <c r="D152" s="2" t="e">
        <f t="shared" si="12"/>
        <v>#N/A</v>
      </c>
      <c r="E152" s="2" t="e">
        <f t="shared" si="22"/>
        <v>#N/A</v>
      </c>
      <c r="F152" s="2">
        <v>1019073.4954961538</v>
      </c>
      <c r="G152" s="2">
        <f t="shared" si="35"/>
        <v>546135.85714285716</v>
      </c>
      <c r="H152" s="2">
        <f t="shared" si="32"/>
        <v>62382504.626742341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875810.42857142712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1020161.1061927676</v>
      </c>
      <c r="Q152" s="2">
        <f t="shared" si="36"/>
        <v>550000</v>
      </c>
      <c r="R152" s="2">
        <f t="shared" si="33"/>
        <v>63246252.204362869</v>
      </c>
      <c r="S152" s="2">
        <f t="shared" si="17"/>
        <v>546135.85714285821</v>
      </c>
      <c r="T152" s="2">
        <f t="shared" si="18"/>
        <v>3864.1428571428405</v>
      </c>
      <c r="U152" s="2">
        <f t="shared" si="19"/>
        <v>550000</v>
      </c>
      <c r="V152" s="2">
        <f t="shared" si="34"/>
        <v>16745349.758480072</v>
      </c>
      <c r="W152" s="2">
        <f t="shared" si="20"/>
        <v>488054.57332867384</v>
      </c>
      <c r="X152" s="2">
        <f t="shared" si="6"/>
        <v>61945.42667132616</v>
      </c>
      <c r="Y152" s="2">
        <f t="shared" si="30"/>
        <v>46500902.445882812</v>
      </c>
      <c r="Z152" s="2" t="str">
        <f t="shared" si="8"/>
        <v>HERE</v>
      </c>
      <c r="AA152" s="2">
        <f>IF(Z152="HERE",Y152,AA151+Graph!$G$1*1000)</f>
        <v>46500902.445882812</v>
      </c>
      <c r="AB152" s="2">
        <f t="shared" si="21"/>
        <v>61945.42667132616</v>
      </c>
      <c r="AC152" s="2">
        <f t="shared" si="31"/>
        <v>16745349.758480072</v>
      </c>
      <c r="AD152" s="3">
        <f t="shared" si="10"/>
        <v>46500902.445882812</v>
      </c>
      <c r="AE152" s="2">
        <f>IF(AE150&gt;=52800000,52800000,IF(AB131=Graph!G$1*1000,AE151+Graph!G$1*1000,AC152))</f>
        <v>16745349.758480072</v>
      </c>
      <c r="AF152" s="3">
        <f t="shared" si="11"/>
        <v>16745349.758480072</v>
      </c>
      <c r="AG152" s="3">
        <f t="shared" si="29"/>
        <v>40196507.833926603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88</v>
      </c>
      <c r="C153" s="7"/>
      <c r="D153" s="2" t="e">
        <f t="shared" si="12"/>
        <v>#N/A</v>
      </c>
      <c r="E153" s="2" t="e">
        <f t="shared" si="22"/>
        <v>#N/A</v>
      </c>
      <c r="F153" s="2">
        <v>1025395.1493315101</v>
      </c>
      <c r="G153" s="2">
        <f t="shared" si="35"/>
        <v>546135.85714285716</v>
      </c>
      <c r="H153" s="2">
        <f t="shared" si="32"/>
        <v>62928640.483885199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879674.57142856997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1026460.7563686967</v>
      </c>
      <c r="Q153" s="2">
        <f t="shared" si="36"/>
        <v>550000</v>
      </c>
      <c r="R153" s="2">
        <f t="shared" si="33"/>
        <v>63796252.204362869</v>
      </c>
      <c r="S153" s="2">
        <f t="shared" si="17"/>
        <v>546135.85714285821</v>
      </c>
      <c r="T153" s="2">
        <f t="shared" si="18"/>
        <v>3864.1428571428405</v>
      </c>
      <c r="U153" s="2">
        <f t="shared" si="19"/>
        <v>550000</v>
      </c>
      <c r="V153" s="2">
        <f t="shared" si="34"/>
        <v>17239725.985644102</v>
      </c>
      <c r="W153" s="2">
        <f t="shared" si="20"/>
        <v>494376.22716403008</v>
      </c>
      <c r="X153" s="2">
        <f t="shared" si="6"/>
        <v>55623.772835969925</v>
      </c>
      <c r="Y153" s="2">
        <f t="shared" si="30"/>
        <v>46556526.218718782</v>
      </c>
      <c r="Z153" s="2" t="str">
        <f t="shared" si="8"/>
        <v>HERE</v>
      </c>
      <c r="AA153" s="2">
        <f>IF(Z153="HERE",Y153,AA152+Graph!$G$1*1000)</f>
        <v>46556526.218718782</v>
      </c>
      <c r="AB153" s="2">
        <f t="shared" si="21"/>
        <v>55623.772835969925</v>
      </c>
      <c r="AC153" s="2">
        <f t="shared" si="31"/>
        <v>17239725.985644102</v>
      </c>
      <c r="AD153" s="3">
        <f t="shared" si="10"/>
        <v>46556526.218718782</v>
      </c>
      <c r="AE153" s="2">
        <f>IF(AE151&gt;=52800000,52800000,IF(AB132=Graph!G$1*1000,AE152+Graph!G$1*1000,AC153))</f>
        <v>17239725.985644102</v>
      </c>
      <c r="AF153" s="3">
        <f t="shared" si="11"/>
        <v>17239725.985644102</v>
      </c>
      <c r="AG153" s="3">
        <f t="shared" si="29"/>
        <v>40314120.583926603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89</v>
      </c>
      <c r="C154" s="7"/>
      <c r="D154" s="2" t="e">
        <f t="shared" si="12"/>
        <v>#N/A</v>
      </c>
      <c r="E154" s="2" t="e">
        <f t="shared" si="22"/>
        <v>#N/A</v>
      </c>
      <c r="F154" s="2">
        <v>1031716.8031668067</v>
      </c>
      <c r="G154" s="2">
        <f t="shared" si="35"/>
        <v>546135.85714285716</v>
      </c>
      <c r="H154" s="2">
        <f t="shared" si="32"/>
        <v>63474776.341028057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883538.71428571281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1032760.4065446854</v>
      </c>
      <c r="Q154" s="2">
        <f t="shared" si="36"/>
        <v>550000</v>
      </c>
      <c r="R154" s="2">
        <f t="shared" si="33"/>
        <v>64346252.204362869</v>
      </c>
      <c r="S154" s="2">
        <f t="shared" si="17"/>
        <v>546135.85714285821</v>
      </c>
      <c r="T154" s="2">
        <f t="shared" si="18"/>
        <v>3864.1428571428405</v>
      </c>
      <c r="U154" s="2">
        <f t="shared" si="19"/>
        <v>550000</v>
      </c>
      <c r="V154" s="2">
        <f t="shared" si="34"/>
        <v>17740423.866643429</v>
      </c>
      <c r="W154" s="2">
        <f t="shared" si="20"/>
        <v>500697.88099932671</v>
      </c>
      <c r="X154" s="2">
        <f t="shared" si="6"/>
        <v>49302.119000673294</v>
      </c>
      <c r="Y154" s="2">
        <f t="shared" si="30"/>
        <v>46605828.337719455</v>
      </c>
      <c r="Z154" s="2" t="str">
        <f t="shared" si="8"/>
        <v>HERE</v>
      </c>
      <c r="AA154" s="2">
        <f>IF(Z154="HERE",Y154,AA153+Graph!$G$1*1000)</f>
        <v>46605828.337719455</v>
      </c>
      <c r="AB154" s="2">
        <f t="shared" si="21"/>
        <v>49302.119000673294</v>
      </c>
      <c r="AC154" s="2">
        <f t="shared" si="31"/>
        <v>17740423.866643429</v>
      </c>
      <c r="AD154" s="3">
        <f t="shared" si="10"/>
        <v>46605828.337719455</v>
      </c>
      <c r="AE154" s="2">
        <f>IF(AE152&gt;=52800000,52800000,IF(AB133=Graph!G$1*1000,AE153+Graph!G$1*1000,AC154))</f>
        <v>17740423.866643429</v>
      </c>
      <c r="AF154" s="3">
        <f t="shared" si="11"/>
        <v>17740423.866643429</v>
      </c>
      <c r="AG154" s="3">
        <f t="shared" si="29"/>
        <v>40394527.983926594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90</v>
      </c>
      <c r="C155" s="7"/>
      <c r="D155" s="2" t="e">
        <f t="shared" si="12"/>
        <v>#N/A</v>
      </c>
      <c r="E155" s="2" t="e">
        <f t="shared" si="22"/>
        <v>#N/A</v>
      </c>
      <c r="F155" s="2">
        <v>1038038.4570021629</v>
      </c>
      <c r="G155" s="2">
        <f t="shared" si="35"/>
        <v>546135.85714285716</v>
      </c>
      <c r="H155" s="2">
        <f t="shared" si="32"/>
        <v>64020912.198170915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887402.85714285565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1039060.0567206144</v>
      </c>
      <c r="Q155" s="2">
        <f t="shared" si="36"/>
        <v>550000</v>
      </c>
      <c r="R155" s="2">
        <f t="shared" si="33"/>
        <v>64896252.204362869</v>
      </c>
      <c r="S155" s="2">
        <f t="shared" si="17"/>
        <v>546135.85714285821</v>
      </c>
      <c r="T155" s="2">
        <f t="shared" si="18"/>
        <v>3864.1428571428405</v>
      </c>
      <c r="U155" s="2">
        <f t="shared" si="19"/>
        <v>550000</v>
      </c>
      <c r="V155" s="2">
        <f t="shared" si="34"/>
        <v>18247443.401478112</v>
      </c>
      <c r="W155" s="2">
        <f t="shared" si="20"/>
        <v>507019.53483468294</v>
      </c>
      <c r="X155" s="2">
        <f t="shared" si="6"/>
        <v>42980.465165317059</v>
      </c>
      <c r="Y155" s="2">
        <f t="shared" si="30"/>
        <v>46648808.802884772</v>
      </c>
      <c r="Z155" s="2" t="str">
        <f t="shared" si="8"/>
        <v>HERE</v>
      </c>
      <c r="AA155" s="2">
        <f>IF(Z155="HERE",Y155,AA154+Graph!$G$1*1000)</f>
        <v>46648808.802884772</v>
      </c>
      <c r="AB155" s="2">
        <f t="shared" si="21"/>
        <v>42980.465165317059</v>
      </c>
      <c r="AC155" s="2">
        <f t="shared" si="31"/>
        <v>18247443.401478112</v>
      </c>
      <c r="AD155" s="3">
        <f t="shared" si="10"/>
        <v>46648808.802884772</v>
      </c>
      <c r="AE155" s="2">
        <f>IF(AE153&gt;=52800000,52800000,IF(AB134=Graph!G$1*1000,AE154+Graph!G$1*1000,AC155))</f>
        <v>18247443.401478112</v>
      </c>
      <c r="AF155" s="3">
        <f t="shared" si="11"/>
        <v>18247443.401478112</v>
      </c>
      <c r="AG155" s="3">
        <f t="shared" si="29"/>
        <v>40380897.333926603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91</v>
      </c>
      <c r="C156" s="7"/>
      <c r="D156" s="2" t="e">
        <f t="shared" si="12"/>
        <v>#N/A</v>
      </c>
      <c r="E156" s="2" t="e">
        <f t="shared" si="22"/>
        <v>#N/A</v>
      </c>
      <c r="F156" s="2">
        <v>1044360.1108374596</v>
      </c>
      <c r="G156" s="2">
        <f t="shared" si="35"/>
        <v>546135.85714285716</v>
      </c>
      <c r="H156" s="2">
        <f t="shared" si="32"/>
        <v>64567048.055313773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891266.99999999849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1045359.7068965435</v>
      </c>
      <c r="Q156" s="2">
        <f t="shared" si="36"/>
        <v>550000</v>
      </c>
      <c r="R156" s="2">
        <f t="shared" si="33"/>
        <v>65446252.204362869</v>
      </c>
      <c r="S156" s="2">
        <f t="shared" si="17"/>
        <v>546135.85714285821</v>
      </c>
      <c r="T156" s="2">
        <f t="shared" si="18"/>
        <v>3864.1428571428405</v>
      </c>
      <c r="U156" s="2">
        <f t="shared" si="19"/>
        <v>550000</v>
      </c>
      <c r="V156" s="2">
        <f t="shared" si="34"/>
        <v>18760784.590148091</v>
      </c>
      <c r="W156" s="2">
        <f t="shared" si="20"/>
        <v>513341.18866997957</v>
      </c>
      <c r="X156" s="2">
        <f t="shared" si="6"/>
        <v>36658.811330020428</v>
      </c>
      <c r="Y156" s="2">
        <f t="shared" si="30"/>
        <v>46685467.614214793</v>
      </c>
      <c r="Z156" s="2" t="str">
        <f t="shared" si="8"/>
        <v>HERE</v>
      </c>
      <c r="AA156" s="2">
        <f>IF(Z156="HERE",Y156,AA155+Graph!$G$1*1000)</f>
        <v>46685467.614214793</v>
      </c>
      <c r="AB156" s="2">
        <f t="shared" si="21"/>
        <v>36658.811330020428</v>
      </c>
      <c r="AC156" s="2">
        <f t="shared" si="31"/>
        <v>18760784.590148091</v>
      </c>
      <c r="AD156" s="3">
        <f t="shared" si="10"/>
        <v>46685467.614214793</v>
      </c>
      <c r="AE156" s="2">
        <f>IF(AE154&gt;=52800000,52800000,IF(AB135=Graph!G$1*1000,AE155+Graph!G$1*1000,AC156))</f>
        <v>18760784.590148091</v>
      </c>
      <c r="AF156" s="3">
        <f t="shared" si="11"/>
        <v>18760784.590148091</v>
      </c>
      <c r="AG156" s="3">
        <f t="shared" si="29"/>
        <v>40604715.033926599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92</v>
      </c>
      <c r="C157" s="7"/>
      <c r="D157" s="2" t="e">
        <f t="shared" si="12"/>
        <v>#N/A</v>
      </c>
      <c r="E157" s="2" t="e">
        <f t="shared" si="22"/>
        <v>#N/A</v>
      </c>
      <c r="F157" s="2">
        <v>1050681.7646728158</v>
      </c>
      <c r="G157" s="2">
        <f t="shared" si="35"/>
        <v>546135.85714285716</v>
      </c>
      <c r="H157" s="2">
        <f t="shared" si="32"/>
        <v>65113183.912456632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895131.14285714133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1051659.3570724726</v>
      </c>
      <c r="Q157" s="2">
        <f t="shared" si="36"/>
        <v>550000</v>
      </c>
      <c r="R157" s="2">
        <f t="shared" si="33"/>
        <v>65996252.204362869</v>
      </c>
      <c r="S157" s="2">
        <f t="shared" si="17"/>
        <v>546135.85714285821</v>
      </c>
      <c r="T157" s="2">
        <f t="shared" si="18"/>
        <v>3864.1428571428405</v>
      </c>
      <c r="U157" s="2">
        <f t="shared" si="19"/>
        <v>550000</v>
      </c>
      <c r="V157" s="2">
        <f t="shared" si="34"/>
        <v>19280447.432653427</v>
      </c>
      <c r="W157" s="2">
        <f t="shared" si="20"/>
        <v>519662.84250533581</v>
      </c>
      <c r="X157" s="2">
        <f t="shared" si="6"/>
        <v>30337.157494664192</v>
      </c>
      <c r="Y157" s="2">
        <f t="shared" si="30"/>
        <v>46715804.771709457</v>
      </c>
      <c r="Z157" s="2" t="str">
        <f t="shared" si="8"/>
        <v>HERE</v>
      </c>
      <c r="AA157" s="2">
        <f>IF(Z157="HERE",Y157,AA156+Graph!$G$1*1000)</f>
        <v>46715804.771709457</v>
      </c>
      <c r="AB157" s="2">
        <f t="shared" si="21"/>
        <v>30337.157494664192</v>
      </c>
      <c r="AC157" s="2">
        <f t="shared" si="31"/>
        <v>19280447.432653427</v>
      </c>
      <c r="AD157" s="3">
        <f t="shared" si="10"/>
        <v>46715804.771709457</v>
      </c>
      <c r="AE157" s="2">
        <f>IF(AE155&gt;=52800000,52800000,IF(AB136=Graph!G$1*1000,AE156+Graph!G$1*1000,AC157))</f>
        <v>19280447.432653427</v>
      </c>
      <c r="AF157" s="3">
        <f t="shared" si="11"/>
        <v>19280447.432653427</v>
      </c>
      <c r="AG157" s="3">
        <f t="shared" si="29"/>
        <v>40801919.233926594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93</v>
      </c>
      <c r="C158" s="7"/>
      <c r="D158" s="2" t="e">
        <f t="shared" si="12"/>
        <v>#N/A</v>
      </c>
      <c r="E158" s="2" t="e">
        <f t="shared" si="22"/>
        <v>#N/A</v>
      </c>
      <c r="F158" s="2">
        <v>1057003.4185081124</v>
      </c>
      <c r="G158" s="2">
        <f t="shared" si="35"/>
        <v>546135.85714285716</v>
      </c>
      <c r="H158" s="2">
        <f t="shared" si="32"/>
        <v>65659319.76959949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898995.28571428417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1057959.0072484016</v>
      </c>
      <c r="Q158" s="2">
        <f t="shared" si="36"/>
        <v>550000</v>
      </c>
      <c r="R158" s="2">
        <f t="shared" si="33"/>
        <v>66546252.204362869</v>
      </c>
      <c r="S158" s="2">
        <f t="shared" si="17"/>
        <v>546135.85714285821</v>
      </c>
      <c r="T158" s="2">
        <f t="shared" si="18"/>
        <v>3864.1428571428405</v>
      </c>
      <c r="U158" s="2">
        <f t="shared" si="19"/>
        <v>550000</v>
      </c>
      <c r="V158" s="2">
        <f t="shared" si="34"/>
        <v>19806431.92899406</v>
      </c>
      <c r="W158" s="2">
        <f t="shared" si="20"/>
        <v>525984.49634063244</v>
      </c>
      <c r="X158" s="2">
        <f t="shared" si="6"/>
        <v>24015.503659367561</v>
      </c>
      <c r="Y158" s="2">
        <f t="shared" si="30"/>
        <v>46739820.275368825</v>
      </c>
      <c r="Z158" s="2" t="str">
        <f t="shared" si="8"/>
        <v>HERE</v>
      </c>
      <c r="AA158" s="2">
        <f>IF(Z158="HERE",Y158,AA157+Graph!$G$1*1000)</f>
        <v>46739820.275368825</v>
      </c>
      <c r="AB158" s="2">
        <f t="shared" si="21"/>
        <v>24015.503659367561</v>
      </c>
      <c r="AC158" s="2">
        <f t="shared" si="31"/>
        <v>19806431.92899406</v>
      </c>
      <c r="AD158" s="3">
        <f t="shared" si="10"/>
        <v>46739820.275368825</v>
      </c>
      <c r="AE158" s="2">
        <f>IF(AE156&gt;=52800000,52800000,IF(AB137=Graph!G$1*1000,AE157+Graph!G$1*1000,AC158))</f>
        <v>19806431.92899406</v>
      </c>
      <c r="AF158" s="3">
        <f t="shared" si="11"/>
        <v>19806431.92899406</v>
      </c>
      <c r="AG158" s="3">
        <f t="shared" si="29"/>
        <v>40978376.633926593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94</v>
      </c>
      <c r="C159" s="7"/>
      <c r="D159" s="2" t="e">
        <f t="shared" si="12"/>
        <v>#N/A</v>
      </c>
      <c r="E159" s="2" t="e">
        <f t="shared" si="22"/>
        <v>#N/A</v>
      </c>
      <c r="F159" s="2">
        <v>1063325.0723434687</v>
      </c>
      <c r="G159" s="2">
        <f t="shared" si="35"/>
        <v>546135.85714285716</v>
      </c>
      <c r="H159" s="2">
        <f t="shared" si="32"/>
        <v>66205455.626742348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902859.42857142701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1064258.6574243307</v>
      </c>
      <c r="Q159" s="2">
        <f t="shared" si="36"/>
        <v>550000</v>
      </c>
      <c r="R159" s="2">
        <f t="shared" si="33"/>
        <v>67096252.204362869</v>
      </c>
      <c r="S159" s="2">
        <f t="shared" si="17"/>
        <v>546135.85714285821</v>
      </c>
      <c r="T159" s="2">
        <f t="shared" si="18"/>
        <v>3864.1428571428405</v>
      </c>
      <c r="U159" s="2">
        <f t="shared" si="19"/>
        <v>550000</v>
      </c>
      <c r="V159" s="2">
        <f t="shared" si="34"/>
        <v>20338738.079170048</v>
      </c>
      <c r="W159" s="2">
        <f t="shared" si="20"/>
        <v>532306.15017598867</v>
      </c>
      <c r="X159" s="2">
        <f t="shared" si="6"/>
        <v>17693.849824011326</v>
      </c>
      <c r="Y159" s="2">
        <f t="shared" ref="Y159:Y222" si="37">IF(COUNT($C160)=0,IF(COUNT($C159)=1,C159,SUM(Y158+X159)),C159)</f>
        <v>46757514.125192836</v>
      </c>
      <c r="Z159" s="2" t="str">
        <f t="shared" si="8"/>
        <v>HERE</v>
      </c>
      <c r="AA159" s="2">
        <f>IF(Z159="HERE",Y159,AA158+Graph!$G$1*1000)</f>
        <v>46757514.125192836</v>
      </c>
      <c r="AB159" s="2">
        <f t="shared" si="21"/>
        <v>17693.849824011326</v>
      </c>
      <c r="AC159" s="2">
        <f t="shared" ref="AC159:AC222" si="38">IF(Z160="HERE",V159,AC158)</f>
        <v>20338738.079170048</v>
      </c>
      <c r="AD159" s="3">
        <f t="shared" si="10"/>
        <v>46757514.125192836</v>
      </c>
      <c r="AE159" s="2">
        <f>IF(AE157&gt;=52800000,52800000,IF(AB138=Graph!G$1*1000,AE158+Graph!G$1*1000,AC159))</f>
        <v>20338738.079170048</v>
      </c>
      <c r="AF159" s="3">
        <f t="shared" si="11"/>
        <v>20338738.079170048</v>
      </c>
      <c r="AG159" s="3">
        <f t="shared" si="29"/>
        <v>41074713.033926599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95</v>
      </c>
      <c r="C160" s="7"/>
      <c r="D160" s="2" t="e">
        <f t="shared" si="12"/>
        <v>#N/A</v>
      </c>
      <c r="E160" s="2" t="e">
        <f t="shared" si="22"/>
        <v>#N/A</v>
      </c>
      <c r="F160" s="2">
        <v>1069646.7261787653</v>
      </c>
      <c r="G160" s="2">
        <f t="shared" si="35"/>
        <v>546135.85714285716</v>
      </c>
      <c r="H160" s="2">
        <f t="shared" ref="H160:H223" si="39">IF(COUNT($C161)=0,IF(COUNT($C160)=1,C160,SUM(H159+G160)),C160)</f>
        <v>66751591.483885206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906723.57142856985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1070558.3076002598</v>
      </c>
      <c r="Q160" s="2">
        <f t="shared" si="36"/>
        <v>550000</v>
      </c>
      <c r="R160" s="2">
        <f t="shared" ref="R160:R223" si="40">IF(COUNT($C161)=0,IF(COUNT($C160)=1,M160,SUM(R159+Q160)),M160)</f>
        <v>67646252.204362869</v>
      </c>
      <c r="S160" s="2">
        <f t="shared" si="17"/>
        <v>546135.85714285821</v>
      </c>
      <c r="T160" s="2">
        <f t="shared" si="18"/>
        <v>3864.1428571428405</v>
      </c>
      <c r="U160" s="2">
        <f t="shared" si="19"/>
        <v>550000</v>
      </c>
      <c r="V160" s="2">
        <f t="shared" si="34"/>
        <v>20877365.883181334</v>
      </c>
      <c r="W160" s="2">
        <f t="shared" si="20"/>
        <v>538627.80401128531</v>
      </c>
      <c r="X160" s="2">
        <f t="shared" si="6"/>
        <v>11372.195988714695</v>
      </c>
      <c r="Y160" s="2">
        <f t="shared" si="37"/>
        <v>46768886.321181551</v>
      </c>
      <c r="Z160" s="2" t="str">
        <f t="shared" si="8"/>
        <v>HERE</v>
      </c>
      <c r="AA160" s="2">
        <f>IF(Z160="HERE",Y160,AA159+Graph!$G$1*1000)</f>
        <v>46768886.321181551</v>
      </c>
      <c r="AB160" s="2">
        <f t="shared" si="21"/>
        <v>11372.195988714695</v>
      </c>
      <c r="AC160" s="2">
        <f t="shared" si="38"/>
        <v>20877365.883181334</v>
      </c>
      <c r="AD160" s="3">
        <f t="shared" si="10"/>
        <v>46768886.321181551</v>
      </c>
      <c r="AE160" s="2">
        <f>IF(AE158&gt;=52800000,52800000,IF(AB139=Graph!G$1*1000,AE159+Graph!G$1*1000,AC160))</f>
        <v>20877365.883181334</v>
      </c>
      <c r="AF160" s="3">
        <f t="shared" si="11"/>
        <v>20877365.883181334</v>
      </c>
      <c r="AG160" s="3">
        <f t="shared" si="29"/>
        <v>41161237.033926599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96</v>
      </c>
      <c r="C161" s="7"/>
      <c r="D161" s="2" t="e">
        <f t="shared" si="12"/>
        <v>#N/A</v>
      </c>
      <c r="E161" s="2" t="e">
        <f t="shared" si="22"/>
        <v>#N/A</v>
      </c>
      <c r="F161" s="2">
        <v>1075968.3800141215</v>
      </c>
      <c r="G161" s="2">
        <f t="shared" si="35"/>
        <v>546135.85714285716</v>
      </c>
      <c r="H161" s="2">
        <f t="shared" si="39"/>
        <v>67297727.341028064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910587.71428571269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1076857.9577761889</v>
      </c>
      <c r="Q161" s="2">
        <f t="shared" si="36"/>
        <v>550000</v>
      </c>
      <c r="R161" s="2">
        <f t="shared" si="40"/>
        <v>68196252.204362869</v>
      </c>
      <c r="S161" s="2">
        <f t="shared" si="17"/>
        <v>546135.85714285821</v>
      </c>
      <c r="T161" s="2">
        <f t="shared" si="18"/>
        <v>3864.1428571428405</v>
      </c>
      <c r="U161" s="2">
        <f t="shared" si="19"/>
        <v>550000</v>
      </c>
      <c r="V161" s="2">
        <f t="shared" si="34"/>
        <v>21422315.341027975</v>
      </c>
      <c r="W161" s="2">
        <f t="shared" si="20"/>
        <v>544949.45784664154</v>
      </c>
      <c r="X161" s="2">
        <f t="shared" si="6"/>
        <v>5050.5421533584595</v>
      </c>
      <c r="Y161" s="2">
        <f t="shared" si="37"/>
        <v>46773936.863334909</v>
      </c>
      <c r="Z161" s="2" t="str">
        <f t="shared" si="8"/>
        <v>HERE</v>
      </c>
      <c r="AA161" s="2">
        <f>IF(Z161="HERE",Y161,AA160+Graph!$G$1*1000)</f>
        <v>46773936.863334909</v>
      </c>
      <c r="AB161" s="2">
        <f t="shared" si="21"/>
        <v>5050.5421533584595</v>
      </c>
      <c r="AC161" s="2">
        <f t="shared" si="38"/>
        <v>21422315.341027975</v>
      </c>
      <c r="AD161" s="3">
        <f t="shared" si="10"/>
        <v>46773936.863334909</v>
      </c>
      <c r="AE161" s="2">
        <f>IF(AE159&gt;=52800000,52800000,IF(AB140=Graph!G$1*1000,AE160+Graph!G$1*1000,AC161))</f>
        <v>21422315.341027975</v>
      </c>
      <c r="AF161" s="3">
        <f t="shared" si="11"/>
        <v>21422315.341027975</v>
      </c>
      <c r="AG161" s="3">
        <f t="shared" si="29"/>
        <v>41236198.483926594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97</v>
      </c>
      <c r="C162" s="7"/>
      <c r="D162" s="2" t="e">
        <f t="shared" si="12"/>
        <v>#N/A</v>
      </c>
      <c r="E162" s="2" t="e">
        <f t="shared" si="22"/>
        <v>#N/A</v>
      </c>
      <c r="F162" s="2">
        <v>1082290.0338494182</v>
      </c>
      <c r="G162" s="2">
        <f t="shared" si="35"/>
        <v>546135.85714285716</v>
      </c>
      <c r="H162" s="2">
        <f t="shared" si="39"/>
        <v>67843863.198170915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914451.85714285553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1083157.6079521179</v>
      </c>
      <c r="Q162" s="2">
        <f t="shared" si="36"/>
        <v>550000</v>
      </c>
      <c r="R162" s="2">
        <f t="shared" si="40"/>
        <v>68746252.204362869</v>
      </c>
      <c r="S162" s="2">
        <f t="shared" si="17"/>
        <v>546135.85714285076</v>
      </c>
      <c r="T162" s="2">
        <f t="shared" si="18"/>
        <v>3864.1428571428405</v>
      </c>
      <c r="U162" s="2">
        <f t="shared" si="19"/>
        <v>550000</v>
      </c>
      <c r="V162" s="2">
        <f t="shared" si="34"/>
        <v>21968451.198170833</v>
      </c>
      <c r="W162" s="2">
        <f t="shared" si="20"/>
        <v>546135.85714285821</v>
      </c>
      <c r="X162" s="2">
        <f t="shared" si="6"/>
        <v>3864.1428571417928</v>
      </c>
      <c r="Y162" s="2">
        <f t="shared" si="37"/>
        <v>46777801.006192051</v>
      </c>
      <c r="Z162" s="2" t="str">
        <f t="shared" si="8"/>
        <v>HERE</v>
      </c>
      <c r="AA162" s="2">
        <f>IF(Z162="HERE",Y162,AA161+Graph!$G$1*1000)</f>
        <v>46777801.006192051</v>
      </c>
      <c r="AB162" s="2">
        <f t="shared" si="21"/>
        <v>3864.1428571417928</v>
      </c>
      <c r="AC162" s="2">
        <f t="shared" si="38"/>
        <v>21968451.198170833</v>
      </c>
      <c r="AD162" s="3">
        <f t="shared" si="10"/>
        <v>46777801.006192051</v>
      </c>
      <c r="AE162" s="2">
        <f>IF(AE160&gt;=52800000,52800000,IF(AB141=Graph!G$1*1000,AE161+Graph!G$1*1000,AC162))</f>
        <v>21968451.198170833</v>
      </c>
      <c r="AF162" s="3">
        <f t="shared" si="11"/>
        <v>21968451.198170833</v>
      </c>
      <c r="AG162" s="3">
        <f t="shared" si="29"/>
        <v>41264482.183926597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98</v>
      </c>
      <c r="C163" s="7"/>
      <c r="D163" s="2" t="e">
        <f t="shared" si="12"/>
        <v>#N/A</v>
      </c>
      <c r="E163" s="2" t="e">
        <f t="shared" si="22"/>
        <v>#N/A</v>
      </c>
      <c r="F163" s="2">
        <v>1088611.6876847744</v>
      </c>
      <c r="G163" s="2">
        <f t="shared" si="35"/>
        <v>546135.85714285716</v>
      </c>
      <c r="H163" s="2">
        <f t="shared" si="39"/>
        <v>68389999.055313766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918315.99999999837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1089457.258128047</v>
      </c>
      <c r="Q163" s="2">
        <f t="shared" si="36"/>
        <v>550000</v>
      </c>
      <c r="R163" s="2">
        <f t="shared" si="40"/>
        <v>69296252.204362869</v>
      </c>
      <c r="S163" s="2">
        <f t="shared" si="17"/>
        <v>546135.85714285076</v>
      </c>
      <c r="T163" s="2">
        <f t="shared" si="18"/>
        <v>3864.1428571428405</v>
      </c>
      <c r="U163" s="2">
        <f t="shared" si="19"/>
        <v>550000</v>
      </c>
      <c r="V163" s="2">
        <f t="shared" si="34"/>
        <v>22514587.055313691</v>
      </c>
      <c r="W163" s="2">
        <f t="shared" si="20"/>
        <v>546135.85714285821</v>
      </c>
      <c r="X163" s="2">
        <f t="shared" si="6"/>
        <v>3864.1428571417928</v>
      </c>
      <c r="Y163" s="2">
        <f t="shared" si="37"/>
        <v>46781665.149049193</v>
      </c>
      <c r="Z163" s="2" t="str">
        <f t="shared" si="8"/>
        <v>HERE</v>
      </c>
      <c r="AA163" s="2">
        <f>IF(Z163="HERE",Y163,AA162+Graph!$G$1*1000)</f>
        <v>46781665.149049193</v>
      </c>
      <c r="AB163" s="2">
        <f t="shared" si="21"/>
        <v>3864.1428571417928</v>
      </c>
      <c r="AC163" s="2">
        <f t="shared" si="38"/>
        <v>22514587.055313691</v>
      </c>
      <c r="AD163" s="3">
        <f t="shared" si="10"/>
        <v>46781665.149049193</v>
      </c>
      <c r="AE163" s="2">
        <f>IF(AE161&gt;=52800000,52800000,IF(AB142=Graph!G$1*1000,AE162+Graph!G$1*1000,AC163))</f>
        <v>22514587.055313691</v>
      </c>
      <c r="AF163" s="3">
        <f t="shared" si="11"/>
        <v>22514587.055313691</v>
      </c>
      <c r="AG163" s="3">
        <f t="shared" si="29"/>
        <v>41521721.883926593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99</v>
      </c>
      <c r="C164" s="7"/>
      <c r="D164" s="2" t="e">
        <f t="shared" si="12"/>
        <v>#N/A</v>
      </c>
      <c r="E164" s="2" t="e">
        <f t="shared" si="22"/>
        <v>#N/A</v>
      </c>
      <c r="F164" s="2">
        <v>1094933.341520071</v>
      </c>
      <c r="G164" s="2">
        <f t="shared" si="35"/>
        <v>546135.85714285716</v>
      </c>
      <c r="H164" s="2">
        <f t="shared" si="39"/>
        <v>68936134.912456617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922180.14285714121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1095756.9083039761</v>
      </c>
      <c r="Q164" s="2">
        <f t="shared" si="36"/>
        <v>550000</v>
      </c>
      <c r="R164" s="2">
        <f t="shared" si="40"/>
        <v>69846252.204362869</v>
      </c>
      <c r="S164" s="2">
        <f t="shared" si="17"/>
        <v>546135.85714285076</v>
      </c>
      <c r="T164" s="2">
        <f t="shared" si="18"/>
        <v>3864.1428571428405</v>
      </c>
      <c r="U164" s="2">
        <f t="shared" si="19"/>
        <v>550000</v>
      </c>
      <c r="V164" s="2">
        <f t="shared" si="34"/>
        <v>23060722.91245655</v>
      </c>
      <c r="W164" s="2">
        <f t="shared" si="20"/>
        <v>546135.85714285821</v>
      </c>
      <c r="X164" s="2">
        <f t="shared" si="6"/>
        <v>3864.1428571417928</v>
      </c>
      <c r="Y164" s="2">
        <f t="shared" si="37"/>
        <v>46785529.291906334</v>
      </c>
      <c r="Z164" s="2" t="str">
        <f t="shared" si="8"/>
        <v>HERE</v>
      </c>
      <c r="AA164" s="2">
        <f>IF(Z164="HERE",Y164,AA163+Graph!$G$1*1000)</f>
        <v>46785529.291906334</v>
      </c>
      <c r="AB164" s="2">
        <f t="shared" si="21"/>
        <v>3864.1428571417928</v>
      </c>
      <c r="AC164" s="2">
        <f t="shared" si="38"/>
        <v>23060722.91245655</v>
      </c>
      <c r="AD164" s="3">
        <f t="shared" si="10"/>
        <v>46785529.291906334</v>
      </c>
      <c r="AE164" s="2">
        <f>IF(AE162&gt;=52800000,52800000,IF(AB143=Graph!G$1*1000,AE163+Graph!G$1*1000,AC164))</f>
        <v>23060722.91245655</v>
      </c>
      <c r="AF164" s="3">
        <f t="shared" si="11"/>
        <v>23060722.91245655</v>
      </c>
      <c r="AG164" s="3">
        <f t="shared" si="29"/>
        <v>41717113.883926593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100</v>
      </c>
      <c r="C165" s="7"/>
      <c r="D165" s="2" t="e">
        <f t="shared" si="12"/>
        <v>#N/A</v>
      </c>
      <c r="E165" s="2" t="e">
        <f t="shared" si="22"/>
        <v>#N/A</v>
      </c>
      <c r="F165" s="2">
        <v>1101254.9953554273</v>
      </c>
      <c r="G165" s="2">
        <f t="shared" si="35"/>
        <v>546135.85714285716</v>
      </c>
      <c r="H165" s="2">
        <f t="shared" si="39"/>
        <v>69482270.769599468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926044.28571428405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1102056.5584799051</v>
      </c>
      <c r="Q165" s="2">
        <f t="shared" si="36"/>
        <v>550000</v>
      </c>
      <c r="R165" s="2">
        <f t="shared" si="40"/>
        <v>70396252.204362869</v>
      </c>
      <c r="S165" s="2">
        <f t="shared" si="17"/>
        <v>546135.85714285076</v>
      </c>
      <c r="T165" s="2">
        <f t="shared" si="18"/>
        <v>3864.1428571428405</v>
      </c>
      <c r="U165" s="2">
        <f t="shared" si="19"/>
        <v>550000</v>
      </c>
      <c r="V165" s="2">
        <f t="shared" si="34"/>
        <v>23606858.769599408</v>
      </c>
      <c r="W165" s="2">
        <f t="shared" si="20"/>
        <v>546135.85714285821</v>
      </c>
      <c r="X165" s="2">
        <f t="shared" si="6"/>
        <v>3864.1428571417928</v>
      </c>
      <c r="Y165" s="2">
        <f t="shared" si="37"/>
        <v>46789393.434763476</v>
      </c>
      <c r="Z165" s="2" t="str">
        <f t="shared" si="8"/>
        <v>HERE</v>
      </c>
      <c r="AA165" s="2">
        <f>IF(Z165="HERE",Y165,AA164+Graph!$G$1*1000)</f>
        <v>46789393.434763476</v>
      </c>
      <c r="AB165" s="2">
        <f t="shared" si="21"/>
        <v>3864.1428571417928</v>
      </c>
      <c r="AC165" s="2">
        <f t="shared" si="38"/>
        <v>23606858.769599408</v>
      </c>
      <c r="AD165" s="3">
        <f t="shared" si="10"/>
        <v>46789393.434763476</v>
      </c>
      <c r="AE165" s="2">
        <f>IF(AE163&gt;=52800000,52800000,IF(AB144=Graph!G$1*1000,AE164+Graph!G$1*1000,AC165))</f>
        <v>23606858.769599408</v>
      </c>
      <c r="AF165" s="3">
        <f t="shared" si="11"/>
        <v>23606858.769599408</v>
      </c>
      <c r="AG165" s="3">
        <f t="shared" si="29"/>
        <v>41862073.683926597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101</v>
      </c>
      <c r="C166" s="7"/>
      <c r="D166" s="2" t="e">
        <f t="shared" si="12"/>
        <v>#N/A</v>
      </c>
      <c r="E166" s="2" t="e">
        <f t="shared" si="22"/>
        <v>#N/A</v>
      </c>
      <c r="F166" s="2">
        <v>1107576.6491907239</v>
      </c>
      <c r="G166" s="2">
        <f t="shared" ref="G166:G229" si="41">IF(F166&gt;550000,$AK$31*1000,F166)</f>
        <v>546135.85714285716</v>
      </c>
      <c r="H166" s="2">
        <f t="shared" si="39"/>
        <v>70028406.626742318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929908.42857142689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1108356.2086558342</v>
      </c>
      <c r="Q166" s="2">
        <f t="shared" ref="Q166:Q229" si="42">IF(P166&gt;550000,550000,P166)</f>
        <v>550000</v>
      </c>
      <c r="R166" s="2">
        <f t="shared" si="40"/>
        <v>70946252.204362869</v>
      </c>
      <c r="S166" s="2">
        <f t="shared" si="17"/>
        <v>546135.85714285076</v>
      </c>
      <c r="T166" s="2">
        <f t="shared" si="18"/>
        <v>3864.1428571428405</v>
      </c>
      <c r="U166" s="2">
        <f t="shared" si="19"/>
        <v>550000</v>
      </c>
      <c r="V166" s="2">
        <f t="shared" si="34"/>
        <v>24152994.626742266</v>
      </c>
      <c r="W166" s="2">
        <f t="shared" si="20"/>
        <v>546135.85714285821</v>
      </c>
      <c r="X166" s="2">
        <f t="shared" si="6"/>
        <v>3864.1428571417928</v>
      </c>
      <c r="Y166" s="2">
        <f t="shared" si="37"/>
        <v>46793257.577620618</v>
      </c>
      <c r="Z166" s="2" t="str">
        <f t="shared" si="8"/>
        <v>HERE</v>
      </c>
      <c r="AA166" s="2">
        <f>IF(Z166="HERE",Y166,AA165+Graph!$G$1*1000)</f>
        <v>46793257.577620618</v>
      </c>
      <c r="AB166" s="2">
        <f t="shared" si="21"/>
        <v>3864.1428571417928</v>
      </c>
      <c r="AC166" s="2">
        <f t="shared" si="38"/>
        <v>24152994.626742266</v>
      </c>
      <c r="AD166" s="3">
        <f t="shared" si="10"/>
        <v>46793257.577620618</v>
      </c>
      <c r="AE166" s="2">
        <f>IF(AE164&gt;=52800000,52800000,IF(AB145=Graph!G$1*1000,AE165+Graph!G$1*1000,AC166))</f>
        <v>24152994.626742266</v>
      </c>
      <c r="AF166" s="3">
        <f t="shared" si="11"/>
        <v>24152994.626742266</v>
      </c>
      <c r="AG166" s="3">
        <f t="shared" si="29"/>
        <v>41973885.183926597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102</v>
      </c>
      <c r="C167" s="7"/>
      <c r="D167" s="2" t="e">
        <f t="shared" si="12"/>
        <v>#N/A</v>
      </c>
      <c r="E167" s="2" t="e">
        <f t="shared" si="22"/>
        <v>#N/A</v>
      </c>
      <c r="F167" s="2">
        <v>1113898.3030260801</v>
      </c>
      <c r="G167" s="2">
        <f t="shared" si="41"/>
        <v>546135.85714285716</v>
      </c>
      <c r="H167" s="2">
        <f t="shared" si="39"/>
        <v>70574542.483885169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933772.57142856973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1114655.8588317633</v>
      </c>
      <c r="Q167" s="2">
        <f t="shared" si="42"/>
        <v>550000</v>
      </c>
      <c r="R167" s="2">
        <f t="shared" si="40"/>
        <v>71496252.204362869</v>
      </c>
      <c r="S167" s="2">
        <f t="shared" si="17"/>
        <v>546135.85714285076</v>
      </c>
      <c r="T167" s="2">
        <f t="shared" si="18"/>
        <v>3864.1428571428405</v>
      </c>
      <c r="U167" s="2">
        <f t="shared" si="19"/>
        <v>550000</v>
      </c>
      <c r="V167" s="2">
        <f t="shared" si="34"/>
        <v>24699130.483885124</v>
      </c>
      <c r="W167" s="2">
        <f t="shared" si="20"/>
        <v>546135.85714285821</v>
      </c>
      <c r="X167" s="2">
        <f t="shared" si="6"/>
        <v>3864.1428571417928</v>
      </c>
      <c r="Y167" s="2">
        <f t="shared" si="37"/>
        <v>46797121.72047776</v>
      </c>
      <c r="Z167" s="2" t="str">
        <f t="shared" si="8"/>
        <v>HERE</v>
      </c>
      <c r="AA167" s="2">
        <f>IF(Z167="HERE",Y167,AA166+Graph!$G$1*1000)</f>
        <v>46797121.72047776</v>
      </c>
      <c r="AB167" s="2">
        <f t="shared" si="21"/>
        <v>3864.1428571417928</v>
      </c>
      <c r="AC167" s="2">
        <f t="shared" si="38"/>
        <v>24699130.483885124</v>
      </c>
      <c r="AD167" s="3">
        <f t="shared" si="10"/>
        <v>46797121.72047776</v>
      </c>
      <c r="AE167" s="2">
        <f>IF(AE165&gt;=52800000,52800000,IF(AB146=Graph!G$1*1000,AE166+Graph!G$1*1000,AC167))</f>
        <v>24699130.483885124</v>
      </c>
      <c r="AF167" s="3">
        <f t="shared" si="11"/>
        <v>24699130.483885124</v>
      </c>
      <c r="AG167" s="3">
        <f t="shared" si="29"/>
        <v>42041236.583926603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103</v>
      </c>
      <c r="C168" s="7"/>
      <c r="D168" s="2" t="e">
        <f t="shared" si="12"/>
        <v>#N/A</v>
      </c>
      <c r="E168" s="2" t="e">
        <f t="shared" si="22"/>
        <v>#N/A</v>
      </c>
      <c r="F168" s="2">
        <v>1120219.9568613768</v>
      </c>
      <c r="G168" s="2">
        <f t="shared" si="41"/>
        <v>546135.85714285716</v>
      </c>
      <c r="H168" s="2">
        <f t="shared" si="39"/>
        <v>71120678.34102802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937636.71428571257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1120955.5090076923</v>
      </c>
      <c r="Q168" s="2">
        <f t="shared" si="42"/>
        <v>550000</v>
      </c>
      <c r="R168" s="2">
        <f t="shared" si="40"/>
        <v>72046252.204362869</v>
      </c>
      <c r="S168" s="2">
        <f t="shared" si="17"/>
        <v>546135.85714285076</v>
      </c>
      <c r="T168" s="2">
        <f t="shared" si="18"/>
        <v>3864.1428571428405</v>
      </c>
      <c r="U168" s="2">
        <f t="shared" si="19"/>
        <v>550000</v>
      </c>
      <c r="V168" s="2">
        <f t="shared" si="34"/>
        <v>25245266.341027983</v>
      </c>
      <c r="W168" s="2">
        <f t="shared" si="20"/>
        <v>546135.85714285821</v>
      </c>
      <c r="X168" s="2">
        <f t="shared" si="6"/>
        <v>3864.1428571417928</v>
      </c>
      <c r="Y168" s="2">
        <f t="shared" si="37"/>
        <v>46800985.863334902</v>
      </c>
      <c r="Z168" s="2" t="str">
        <f t="shared" si="8"/>
        <v>HERE</v>
      </c>
      <c r="AA168" s="2">
        <f>IF(Z168="HERE",Y168,AA167+Graph!$G$1*1000)</f>
        <v>46800985.863334902</v>
      </c>
      <c r="AB168" s="2">
        <f t="shared" si="21"/>
        <v>3864.1428571417928</v>
      </c>
      <c r="AC168" s="2">
        <f t="shared" si="38"/>
        <v>25245266.341027983</v>
      </c>
      <c r="AD168" s="3">
        <f t="shared" si="10"/>
        <v>46800985.863334902</v>
      </c>
      <c r="AE168" s="2">
        <f>IF(AE166&gt;=52800000,52800000,IF(AB147=Graph!G$1*1000,AE167+Graph!G$1*1000,AC168))</f>
        <v>25245266.341027983</v>
      </c>
      <c r="AF168" s="3">
        <f t="shared" si="11"/>
        <v>25245266.341027983</v>
      </c>
      <c r="AG168" s="3">
        <f t="shared" si="29"/>
        <v>42073324.033926599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104</v>
      </c>
      <c r="C169" s="7"/>
      <c r="D169" s="2" t="e">
        <f t="shared" si="12"/>
        <v>#N/A</v>
      </c>
      <c r="E169" s="2" t="e">
        <f t="shared" si="22"/>
        <v>#N/A</v>
      </c>
      <c r="F169" s="2">
        <v>1126541.610696733</v>
      </c>
      <c r="G169" s="2">
        <f t="shared" si="41"/>
        <v>546135.85714285716</v>
      </c>
      <c r="H169" s="2">
        <f t="shared" si="39"/>
        <v>71666814.198170871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941500.85714285541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1127255.1591836214</v>
      </c>
      <c r="Q169" s="2">
        <f t="shared" si="42"/>
        <v>550000</v>
      </c>
      <c r="R169" s="2">
        <f t="shared" si="40"/>
        <v>72596252.204362869</v>
      </c>
      <c r="S169" s="2">
        <f t="shared" si="17"/>
        <v>546135.85714285076</v>
      </c>
      <c r="T169" s="2">
        <f t="shared" si="18"/>
        <v>3864.1428571428405</v>
      </c>
      <c r="U169" s="2">
        <f t="shared" si="19"/>
        <v>550000</v>
      </c>
      <c r="V169" s="2">
        <f t="shared" si="34"/>
        <v>25791402.198170841</v>
      </c>
      <c r="W169" s="2">
        <f t="shared" si="20"/>
        <v>546135.85714285821</v>
      </c>
      <c r="X169" s="2">
        <f t="shared" si="6"/>
        <v>3864.1428571417928</v>
      </c>
      <c r="Y169" s="2">
        <f t="shared" si="37"/>
        <v>46804850.006192043</v>
      </c>
      <c r="Z169" s="2" t="str">
        <f t="shared" si="8"/>
        <v>HERE</v>
      </c>
      <c r="AA169" s="2">
        <f>IF(Z169="HERE",Y169,AA168+Graph!$G$1*1000)</f>
        <v>46804850.006192043</v>
      </c>
      <c r="AB169" s="2">
        <f t="shared" si="21"/>
        <v>3864.1428571417928</v>
      </c>
      <c r="AC169" s="2">
        <f t="shared" si="38"/>
        <v>25791402.198170841</v>
      </c>
      <c r="AD169" s="3">
        <f t="shared" si="10"/>
        <v>46804850.006192043</v>
      </c>
      <c r="AE169" s="2">
        <f>IF(AE167&gt;=52800000,52800000,IF(AB148=Graph!G$1*1000,AE168+Graph!G$1*1000,AC169))</f>
        <v>25791402.198170841</v>
      </c>
      <c r="AF169" s="3">
        <f t="shared" si="11"/>
        <v>25791402.198170841</v>
      </c>
      <c r="AG169" s="3">
        <f t="shared" si="29"/>
        <v>42138766.333926603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105</v>
      </c>
      <c r="C170" s="7"/>
      <c r="D170" s="2" t="e">
        <f t="shared" si="12"/>
        <v>#N/A</v>
      </c>
      <c r="E170" s="2" t="e">
        <f t="shared" si="22"/>
        <v>#N/A</v>
      </c>
      <c r="F170" s="2">
        <v>1132863.2645320892</v>
      </c>
      <c r="G170" s="2">
        <f t="shared" si="41"/>
        <v>546135.85714285716</v>
      </c>
      <c r="H170" s="2">
        <f t="shared" si="39"/>
        <v>72212950.055313721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945364.99999999825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1133554.8093595505</v>
      </c>
      <c r="Q170" s="2">
        <f t="shared" si="42"/>
        <v>550000</v>
      </c>
      <c r="R170" s="2">
        <f t="shared" si="40"/>
        <v>73146252.204362869</v>
      </c>
      <c r="S170" s="2">
        <f t="shared" si="17"/>
        <v>546135.85714285076</v>
      </c>
      <c r="T170" s="2">
        <f t="shared" si="18"/>
        <v>3864.1428571428405</v>
      </c>
      <c r="U170" s="2">
        <f t="shared" si="19"/>
        <v>550000</v>
      </c>
      <c r="V170" s="2">
        <f t="shared" si="34"/>
        <v>26337538.055313699</v>
      </c>
      <c r="W170" s="2">
        <f t="shared" si="20"/>
        <v>546135.85714285821</v>
      </c>
      <c r="X170" s="2">
        <f t="shared" si="6"/>
        <v>3864.1428571417928</v>
      </c>
      <c r="Y170" s="2">
        <f t="shared" si="37"/>
        <v>46808714.149049185</v>
      </c>
      <c r="Z170" s="2" t="str">
        <f t="shared" si="8"/>
        <v>HERE</v>
      </c>
      <c r="AA170" s="2">
        <f>IF(Z170="HERE",Y170,AA169+Graph!$G$1*1000)</f>
        <v>46808714.149049185</v>
      </c>
      <c r="AB170" s="2">
        <f t="shared" si="21"/>
        <v>3864.1428571417928</v>
      </c>
      <c r="AC170" s="2">
        <f t="shared" si="38"/>
        <v>26337538.055313699</v>
      </c>
      <c r="AD170" s="3">
        <f t="shared" si="10"/>
        <v>46808714.149049185</v>
      </c>
      <c r="AE170" s="2">
        <f>IF(AE168&gt;=52800000,52800000,IF(AB149=Graph!G$1*1000,AE169+Graph!G$1*1000,AC170))</f>
        <v>26337538.055313699</v>
      </c>
      <c r="AF170" s="3">
        <f t="shared" si="11"/>
        <v>26337538.055313699</v>
      </c>
      <c r="AG170" s="3">
        <f t="shared" si="29"/>
        <v>42431498.633926593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106</v>
      </c>
      <c r="C171" s="7"/>
      <c r="D171" s="2" t="e">
        <f t="shared" si="12"/>
        <v>#N/A</v>
      </c>
      <c r="E171" s="2" t="e">
        <f t="shared" si="22"/>
        <v>#N/A</v>
      </c>
      <c r="F171" s="2">
        <v>1139184.9183673859</v>
      </c>
      <c r="G171" s="2">
        <f t="shared" si="41"/>
        <v>546135.85714285716</v>
      </c>
      <c r="H171" s="2">
        <f t="shared" si="39"/>
        <v>72759085.912456572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949229.14285714109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1139854.4595354795</v>
      </c>
      <c r="Q171" s="2">
        <f t="shared" si="42"/>
        <v>550000</v>
      </c>
      <c r="R171" s="2">
        <f t="shared" si="40"/>
        <v>73696252.204362869</v>
      </c>
      <c r="S171" s="2">
        <f t="shared" si="17"/>
        <v>546135.85714285076</v>
      </c>
      <c r="T171" s="2">
        <f t="shared" si="18"/>
        <v>3864.1428571428405</v>
      </c>
      <c r="U171" s="2">
        <f t="shared" si="19"/>
        <v>550000</v>
      </c>
      <c r="V171" s="2">
        <f t="shared" si="34"/>
        <v>26883673.912456557</v>
      </c>
      <c r="W171" s="2">
        <f t="shared" si="20"/>
        <v>546135.85714285821</v>
      </c>
      <c r="X171" s="2">
        <f t="shared" si="6"/>
        <v>3864.1428571417928</v>
      </c>
      <c r="Y171" s="2">
        <f t="shared" si="37"/>
        <v>46812578.291906327</v>
      </c>
      <c r="Z171" s="2" t="str">
        <f t="shared" si="8"/>
        <v>HERE</v>
      </c>
      <c r="AA171" s="2">
        <f>IF(Z171="HERE",Y171,AA170+Graph!$G$1*1000)</f>
        <v>46812578.291906327</v>
      </c>
      <c r="AB171" s="2">
        <f t="shared" si="21"/>
        <v>3864.1428571417928</v>
      </c>
      <c r="AC171" s="2">
        <f t="shared" si="38"/>
        <v>26883673.912456557</v>
      </c>
      <c r="AD171" s="3">
        <f t="shared" si="10"/>
        <v>46812578.291906327</v>
      </c>
      <c r="AE171" s="2">
        <f>IF(AE169&gt;=52800000,52800000,IF(AB150=Graph!G$1*1000,AE170+Graph!G$1*1000,AC171))</f>
        <v>26883673.912456557</v>
      </c>
      <c r="AF171" s="3">
        <f t="shared" si="11"/>
        <v>26883673.912456557</v>
      </c>
      <c r="AG171" s="3">
        <f t="shared" si="29"/>
        <v>42522399.058117285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107</v>
      </c>
      <c r="C172" s="7"/>
      <c r="D172" s="2" t="e">
        <f t="shared" si="12"/>
        <v>#N/A</v>
      </c>
      <c r="E172" s="2" t="e">
        <f t="shared" si="22"/>
        <v>#N/A</v>
      </c>
      <c r="F172" s="2">
        <v>1145506.5722027421</v>
      </c>
      <c r="G172" s="2">
        <f t="shared" si="41"/>
        <v>546135.85714285716</v>
      </c>
      <c r="H172" s="2">
        <f t="shared" si="39"/>
        <v>73305221.769599423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953093.28571428393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1146154.1097114682</v>
      </c>
      <c r="Q172" s="2">
        <f t="shared" si="42"/>
        <v>550000</v>
      </c>
      <c r="R172" s="2">
        <f t="shared" si="40"/>
        <v>74246252.204362869</v>
      </c>
      <c r="S172" s="2">
        <f t="shared" si="17"/>
        <v>546135.85714285076</v>
      </c>
      <c r="T172" s="2">
        <f t="shared" si="18"/>
        <v>3864.1428571428405</v>
      </c>
      <c r="U172" s="2">
        <f t="shared" si="19"/>
        <v>550000</v>
      </c>
      <c r="V172" s="2">
        <f t="shared" si="34"/>
        <v>27429809.769599415</v>
      </c>
      <c r="W172" s="2">
        <f t="shared" si="20"/>
        <v>546135.85714285821</v>
      </c>
      <c r="X172" s="2">
        <f t="shared" si="6"/>
        <v>3864.1428571417928</v>
      </c>
      <c r="Y172" s="2">
        <f t="shared" si="37"/>
        <v>46816442.434763469</v>
      </c>
      <c r="Z172" s="2" t="str">
        <f t="shared" si="8"/>
        <v>HERE</v>
      </c>
      <c r="AA172" s="2">
        <f>IF(Z172="HERE",Y172,AA171+Graph!$G$1*1000)</f>
        <v>46816442.434763469</v>
      </c>
      <c r="AB172" s="2">
        <f t="shared" si="21"/>
        <v>3864.1428571417928</v>
      </c>
      <c r="AC172" s="2">
        <f t="shared" si="38"/>
        <v>27429809.769599415</v>
      </c>
      <c r="AD172" s="3">
        <f t="shared" si="10"/>
        <v>46816442.434763469</v>
      </c>
      <c r="AE172" s="2">
        <f>IF(AE170&gt;=52800000,52800000,IF(AB151=Graph!G$1*1000,AE171+Graph!G$1*1000,AC172))</f>
        <v>27429809.769599415</v>
      </c>
      <c r="AF172" s="3">
        <f t="shared" si="11"/>
        <v>27429809.769599415</v>
      </c>
      <c r="AG172" s="3">
        <f t="shared" si="29"/>
        <v>42607926.076547906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108</v>
      </c>
      <c r="C173" s="7"/>
      <c r="D173" s="2" t="e">
        <f t="shared" si="12"/>
        <v>#N/A</v>
      </c>
      <c r="E173" s="2" t="e">
        <f t="shared" si="22"/>
        <v>#N/A</v>
      </c>
      <c r="F173" s="2">
        <v>1151828.2260380387</v>
      </c>
      <c r="G173" s="2">
        <f t="shared" si="41"/>
        <v>546135.85714285716</v>
      </c>
      <c r="H173" s="2">
        <f t="shared" si="39"/>
        <v>73851357.626742274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956957.42857142678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1152453.7598873973</v>
      </c>
      <c r="Q173" s="2">
        <f t="shared" si="42"/>
        <v>550000</v>
      </c>
      <c r="R173" s="2">
        <f t="shared" si="40"/>
        <v>74796252.204362869</v>
      </c>
      <c r="S173" s="2">
        <f t="shared" si="17"/>
        <v>546135.85714285076</v>
      </c>
      <c r="T173" s="2">
        <f t="shared" si="18"/>
        <v>3864.1428571428405</v>
      </c>
      <c r="U173" s="2">
        <f t="shared" si="19"/>
        <v>550000</v>
      </c>
      <c r="V173" s="2">
        <f t="shared" si="34"/>
        <v>27975945.626742274</v>
      </c>
      <c r="W173" s="2">
        <f t="shared" si="20"/>
        <v>546135.85714285821</v>
      </c>
      <c r="X173" s="2">
        <f t="shared" si="6"/>
        <v>3864.1428571417928</v>
      </c>
      <c r="Y173" s="2">
        <f t="shared" si="37"/>
        <v>46820306.577620611</v>
      </c>
      <c r="Z173" s="2" t="str">
        <f t="shared" si="8"/>
        <v>HERE</v>
      </c>
      <c r="AA173" s="2">
        <f>IF(Z173="HERE",Y173,AA172+Graph!$G$1*1000)</f>
        <v>46820306.577620611</v>
      </c>
      <c r="AB173" s="2">
        <f t="shared" si="21"/>
        <v>3864.1428571417928</v>
      </c>
      <c r="AC173" s="2">
        <f t="shared" si="38"/>
        <v>27975945.626742274</v>
      </c>
      <c r="AD173" s="3">
        <f t="shared" si="10"/>
        <v>46820306.577620611</v>
      </c>
      <c r="AE173" s="2">
        <f>IF(AE171&gt;=52800000,52800000,IF(AB152=Graph!G$1*1000,AE172+Graph!G$1*1000,AC173))</f>
        <v>27975945.626742274</v>
      </c>
      <c r="AF173" s="3">
        <f t="shared" si="11"/>
        <v>27975945.626742274</v>
      </c>
      <c r="AG173" s="3">
        <f t="shared" si="29"/>
        <v>42688079.689218536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109</v>
      </c>
      <c r="C174" s="7"/>
      <c r="D174" s="2" t="e">
        <f t="shared" si="12"/>
        <v>#N/A</v>
      </c>
      <c r="E174" s="2" t="e">
        <f t="shared" si="22"/>
        <v>#N/A</v>
      </c>
      <c r="F174" s="2">
        <v>1158149.879873395</v>
      </c>
      <c r="G174" s="2">
        <f t="shared" si="41"/>
        <v>546135.85714285716</v>
      </c>
      <c r="H174" s="2">
        <f t="shared" si="39"/>
        <v>74397493.483885124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960821.57142856962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1158753.4100633264</v>
      </c>
      <c r="Q174" s="2">
        <f t="shared" si="42"/>
        <v>550000</v>
      </c>
      <c r="R174" s="2">
        <f t="shared" si="40"/>
        <v>75346252.204362869</v>
      </c>
      <c r="S174" s="2">
        <f t="shared" si="17"/>
        <v>546135.85714285076</v>
      </c>
      <c r="T174" s="2">
        <f t="shared" si="18"/>
        <v>3864.1428571428405</v>
      </c>
      <c r="U174" s="2">
        <f t="shared" si="19"/>
        <v>550000</v>
      </c>
      <c r="V174" s="2">
        <f t="shared" si="34"/>
        <v>28522081.483885132</v>
      </c>
      <c r="W174" s="2">
        <f t="shared" si="20"/>
        <v>546135.85714285821</v>
      </c>
      <c r="X174" s="2">
        <f t="shared" si="6"/>
        <v>3864.1428571417928</v>
      </c>
      <c r="Y174" s="2">
        <f t="shared" si="37"/>
        <v>46824170.720477752</v>
      </c>
      <c r="Z174" s="2" t="str">
        <f t="shared" si="8"/>
        <v>HERE</v>
      </c>
      <c r="AA174" s="2">
        <f>IF(Z174="HERE",Y174,AA173+Graph!$G$1*1000)</f>
        <v>46824170.720477752</v>
      </c>
      <c r="AB174" s="2">
        <f t="shared" si="21"/>
        <v>3864.1428571417928</v>
      </c>
      <c r="AC174" s="2">
        <f t="shared" si="38"/>
        <v>28522081.483885132</v>
      </c>
      <c r="AD174" s="3">
        <f t="shared" si="10"/>
        <v>46824170.720477752</v>
      </c>
      <c r="AE174" s="2">
        <f>IF(AE172&gt;=52800000,52800000,IF(AB153=Graph!G$1*1000,AE173+Graph!G$1*1000,AC174))</f>
        <v>28522081.483885132</v>
      </c>
      <c r="AF174" s="3">
        <f t="shared" si="11"/>
        <v>28522081.483885132</v>
      </c>
      <c r="AG174" s="3">
        <f t="shared" si="29"/>
        <v>42762859.896129116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110</v>
      </c>
      <c r="C175" s="7"/>
      <c r="D175" s="2" t="e">
        <f t="shared" si="12"/>
        <v>#N/A</v>
      </c>
      <c r="E175" s="2" t="e">
        <f t="shared" si="22"/>
        <v>#N/A</v>
      </c>
      <c r="F175" s="2">
        <v>1164471.5337086916</v>
      </c>
      <c r="G175" s="2">
        <f t="shared" si="41"/>
        <v>546135.85714285716</v>
      </c>
      <c r="H175" s="2">
        <f t="shared" si="39"/>
        <v>74943629.341027975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964685.71428571246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1165053.0602392554</v>
      </c>
      <c r="Q175" s="2">
        <f t="shared" si="42"/>
        <v>550000</v>
      </c>
      <c r="R175" s="2">
        <f t="shared" si="40"/>
        <v>75896252.204362869</v>
      </c>
      <c r="S175" s="2">
        <f t="shared" si="17"/>
        <v>546135.85714285076</v>
      </c>
      <c r="T175" s="2">
        <f t="shared" si="18"/>
        <v>3864.1428571428405</v>
      </c>
      <c r="U175" s="2">
        <f t="shared" si="19"/>
        <v>550000</v>
      </c>
      <c r="V175" s="2">
        <f t="shared" si="34"/>
        <v>29068217.34102799</v>
      </c>
      <c r="W175" s="2">
        <f t="shared" si="20"/>
        <v>546135.85714285821</v>
      </c>
      <c r="X175" s="2">
        <f t="shared" si="6"/>
        <v>3864.1428571417928</v>
      </c>
      <c r="Y175" s="2">
        <f t="shared" si="37"/>
        <v>46828034.863334894</v>
      </c>
      <c r="Z175" s="2" t="str">
        <f t="shared" si="8"/>
        <v>HERE</v>
      </c>
      <c r="AA175" s="2">
        <f>IF(Z175="HERE",Y175,AA174+Graph!$G$1*1000)</f>
        <v>46828034.863334894</v>
      </c>
      <c r="AB175" s="2">
        <f t="shared" si="21"/>
        <v>3864.1428571417928</v>
      </c>
      <c r="AC175" s="2">
        <f t="shared" si="38"/>
        <v>29068217.34102799</v>
      </c>
      <c r="AD175" s="3">
        <f t="shared" si="10"/>
        <v>46828034.863334894</v>
      </c>
      <c r="AE175" s="2">
        <f>IF(AE173&gt;=52800000,52800000,IF(AB154=Graph!G$1*1000,AE174+Graph!G$1*1000,AC175))</f>
        <v>29068217.34102799</v>
      </c>
      <c r="AF175" s="3">
        <f t="shared" si="11"/>
        <v>29068217.34102799</v>
      </c>
      <c r="AG175" s="3">
        <f t="shared" si="29"/>
        <v>42832266.697279684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111</v>
      </c>
      <c r="C176" s="7"/>
      <c r="D176" s="2" t="e">
        <f t="shared" si="12"/>
        <v>#N/A</v>
      </c>
      <c r="E176" s="2" t="e">
        <f t="shared" si="22"/>
        <v>#N/A</v>
      </c>
      <c r="F176" s="2">
        <v>1170793.1875440478</v>
      </c>
      <c r="G176" s="2">
        <f t="shared" si="41"/>
        <v>546135.85714285716</v>
      </c>
      <c r="H176" s="2">
        <f t="shared" si="39"/>
        <v>75489765.198170826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968549.8571428553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1171352.7104151845</v>
      </c>
      <c r="Q176" s="2">
        <f t="shared" si="42"/>
        <v>550000</v>
      </c>
      <c r="R176" s="2">
        <f t="shared" si="40"/>
        <v>76446252.204362869</v>
      </c>
      <c r="S176" s="2">
        <f t="shared" si="17"/>
        <v>546135.85714285076</v>
      </c>
      <c r="T176" s="2">
        <f t="shared" si="18"/>
        <v>3864.1428571428405</v>
      </c>
      <c r="U176" s="2">
        <f t="shared" si="19"/>
        <v>550000</v>
      </c>
      <c r="V176" s="2">
        <f t="shared" si="34"/>
        <v>29614353.198170848</v>
      </c>
      <c r="W176" s="2">
        <f t="shared" si="20"/>
        <v>546135.85714285821</v>
      </c>
      <c r="X176" s="2">
        <f t="shared" si="6"/>
        <v>3864.1428571417928</v>
      </c>
      <c r="Y176" s="2">
        <f t="shared" si="37"/>
        <v>46831899.006192036</v>
      </c>
      <c r="Z176" s="2" t="str">
        <f t="shared" si="8"/>
        <v>HERE</v>
      </c>
      <c r="AA176" s="2">
        <f>IF(Z176="HERE",Y176,AA175+Graph!$G$1*1000)</f>
        <v>46831899.006192036</v>
      </c>
      <c r="AB176" s="2">
        <f t="shared" si="21"/>
        <v>3864.1428571417928</v>
      </c>
      <c r="AC176" s="2">
        <f t="shared" si="38"/>
        <v>29614353.198170848</v>
      </c>
      <c r="AD176" s="3">
        <f t="shared" si="10"/>
        <v>46831899.006192036</v>
      </c>
      <c r="AE176" s="2">
        <f>IF(AE174&gt;=52800000,52800000,IF(AB155=Graph!G$1*1000,AE175+Graph!G$1*1000,AC176))</f>
        <v>29614353.198170848</v>
      </c>
      <c r="AF176" s="3">
        <f t="shared" si="11"/>
        <v>29614353.198170848</v>
      </c>
      <c r="AG176" s="3">
        <f t="shared" si="29"/>
        <v>42896300.092670202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112</v>
      </c>
      <c r="C177" s="7"/>
      <c r="D177" s="2" t="e">
        <f t="shared" si="12"/>
        <v>#N/A</v>
      </c>
      <c r="E177" s="2" t="e">
        <f t="shared" si="22"/>
        <v>#N/A</v>
      </c>
      <c r="F177" s="2">
        <v>1177114.8413793445</v>
      </c>
      <c r="G177" s="2">
        <f t="shared" si="41"/>
        <v>546135.85714285716</v>
      </c>
      <c r="H177" s="2">
        <f t="shared" si="39"/>
        <v>76035901.055313677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972413.99999999814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1177652.3605911136</v>
      </c>
      <c r="Q177" s="2">
        <f t="shared" si="42"/>
        <v>550000</v>
      </c>
      <c r="R177" s="2">
        <f t="shared" si="40"/>
        <v>76996252.204362869</v>
      </c>
      <c r="S177" s="2">
        <f t="shared" si="17"/>
        <v>546135.85714285076</v>
      </c>
      <c r="T177" s="2">
        <f t="shared" si="18"/>
        <v>3864.1428571428405</v>
      </c>
      <c r="U177" s="2">
        <f t="shared" si="19"/>
        <v>550000</v>
      </c>
      <c r="V177" s="2">
        <f t="shared" si="34"/>
        <v>30160489.055313706</v>
      </c>
      <c r="W177" s="2">
        <f t="shared" si="20"/>
        <v>546135.85714285821</v>
      </c>
      <c r="X177" s="2">
        <f t="shared" si="6"/>
        <v>3864.1428571417928</v>
      </c>
      <c r="Y177" s="2">
        <f t="shared" si="37"/>
        <v>46835763.149049178</v>
      </c>
      <c r="Z177" s="2" t="str">
        <f t="shared" si="8"/>
        <v>HERE</v>
      </c>
      <c r="AA177" s="2">
        <f>IF(Z177="HERE",Y177,AA176+Graph!$G$1*1000)</f>
        <v>46835763.149049178</v>
      </c>
      <c r="AB177" s="2">
        <f t="shared" si="21"/>
        <v>3864.1428571417928</v>
      </c>
      <c r="AC177" s="2">
        <f t="shared" si="38"/>
        <v>30160489.055313706</v>
      </c>
      <c r="AD177" s="3">
        <f t="shared" si="10"/>
        <v>46835763.149049178</v>
      </c>
      <c r="AE177" s="2">
        <f>IF(AE175&gt;=52800000,52800000,IF(AB156=Graph!G$1*1000,AE176+Graph!G$1*1000,AC177))</f>
        <v>30160489.055313706</v>
      </c>
      <c r="AF177" s="3">
        <f t="shared" si="11"/>
        <v>30160489.055313706</v>
      </c>
      <c r="AG177" s="3">
        <f t="shared" si="29"/>
        <v>42954960.082300715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113</v>
      </c>
      <c r="C178" s="7"/>
      <c r="D178" s="2" t="e">
        <f t="shared" si="12"/>
        <v>#N/A</v>
      </c>
      <c r="E178" s="2" t="e">
        <f t="shared" si="22"/>
        <v>#N/A</v>
      </c>
      <c r="F178" s="2">
        <v>1183436.4952147007</v>
      </c>
      <c r="G178" s="2">
        <f t="shared" si="41"/>
        <v>546135.85714285716</v>
      </c>
      <c r="H178" s="2">
        <f t="shared" si="39"/>
        <v>76582036.912456527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976278.14285714098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1183952.0107670426</v>
      </c>
      <c r="Q178" s="2">
        <f t="shared" si="42"/>
        <v>550000</v>
      </c>
      <c r="R178" s="2">
        <f t="shared" si="40"/>
        <v>77546252.204362869</v>
      </c>
      <c r="S178" s="2">
        <f t="shared" si="17"/>
        <v>546135.85714285076</v>
      </c>
      <c r="T178" s="2">
        <f t="shared" si="18"/>
        <v>3864.1428571428405</v>
      </c>
      <c r="U178" s="2">
        <f t="shared" si="19"/>
        <v>550000</v>
      </c>
      <c r="V178" s="2">
        <f t="shared" si="34"/>
        <v>30706624.912456565</v>
      </c>
      <c r="W178" s="2">
        <f t="shared" si="20"/>
        <v>546135.85714285821</v>
      </c>
      <c r="X178" s="2">
        <f t="shared" si="6"/>
        <v>3864.1428571417928</v>
      </c>
      <c r="Y178" s="2">
        <f t="shared" si="37"/>
        <v>46839627.29190632</v>
      </c>
      <c r="Z178" s="2" t="str">
        <f t="shared" si="8"/>
        <v>HERE</v>
      </c>
      <c r="AA178" s="2">
        <f>IF(Z178="HERE",Y178,AA177+Graph!$G$1*1000)</f>
        <v>46839627.29190632</v>
      </c>
      <c r="AB178" s="2">
        <f t="shared" si="21"/>
        <v>3864.1428571417928</v>
      </c>
      <c r="AC178" s="2">
        <f t="shared" si="38"/>
        <v>30706624.912456565</v>
      </c>
      <c r="AD178" s="3">
        <f t="shared" si="10"/>
        <v>46839627.29190632</v>
      </c>
      <c r="AE178" s="2">
        <f>IF(AE176&gt;=52800000,52800000,IF(AB157=Graph!G$1*1000,AE177+Graph!G$1*1000,AC178))</f>
        <v>30706624.912456565</v>
      </c>
      <c r="AF178" s="3">
        <f t="shared" si="11"/>
        <v>30706624.912456565</v>
      </c>
      <c r="AG178" s="3">
        <f t="shared" si="29"/>
        <v>43008246.666171186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114</v>
      </c>
      <c r="C179" s="7"/>
      <c r="D179" s="2" t="e">
        <f t="shared" si="12"/>
        <v>#N/A</v>
      </c>
      <c r="E179" s="2" t="e">
        <f t="shared" si="22"/>
        <v>#N/A</v>
      </c>
      <c r="F179" s="2">
        <v>1189758.1490499973</v>
      </c>
      <c r="G179" s="2">
        <f t="shared" si="41"/>
        <v>546135.85714285716</v>
      </c>
      <c r="H179" s="2">
        <f t="shared" si="39"/>
        <v>77128172.769599378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980142.28571428382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1190251.6609429717</v>
      </c>
      <c r="Q179" s="2">
        <f t="shared" si="42"/>
        <v>550000</v>
      </c>
      <c r="R179" s="2">
        <f t="shared" si="40"/>
        <v>78096252.204362869</v>
      </c>
      <c r="S179" s="2">
        <f t="shared" si="17"/>
        <v>546135.85714285076</v>
      </c>
      <c r="T179" s="2">
        <f t="shared" si="18"/>
        <v>3864.1428571428405</v>
      </c>
      <c r="U179" s="2">
        <f t="shared" si="19"/>
        <v>550000</v>
      </c>
      <c r="V179" s="2">
        <f t="shared" si="34"/>
        <v>31252760.769599423</v>
      </c>
      <c r="W179" s="2">
        <f t="shared" si="20"/>
        <v>546135.85714285821</v>
      </c>
      <c r="X179" s="2">
        <f t="shared" si="6"/>
        <v>3864.1428571417928</v>
      </c>
      <c r="Y179" s="2">
        <f t="shared" si="37"/>
        <v>46843491.434763461</v>
      </c>
      <c r="Z179" s="2" t="str">
        <f t="shared" si="8"/>
        <v>HERE</v>
      </c>
      <c r="AA179" s="2">
        <f>IF(Z179="HERE",Y179,AA178+Graph!$G$1*1000)</f>
        <v>46843491.434763461</v>
      </c>
      <c r="AB179" s="2">
        <f t="shared" si="21"/>
        <v>3864.1428571417928</v>
      </c>
      <c r="AC179" s="2">
        <f t="shared" si="38"/>
        <v>31252760.769599423</v>
      </c>
      <c r="AD179" s="3">
        <f t="shared" si="10"/>
        <v>46843491.434763461</v>
      </c>
      <c r="AE179" s="2">
        <f>IF(AE177&gt;=52800000,52800000,IF(AB158=Graph!G$1*1000,AE178+Graph!G$1*1000,AC179))</f>
        <v>31252760.769599423</v>
      </c>
      <c r="AF179" s="3">
        <f t="shared" si="11"/>
        <v>31252760.769599423</v>
      </c>
      <c r="AG179" s="3">
        <f t="shared" si="29"/>
        <v>43056159.844281644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115</v>
      </c>
      <c r="C180" s="7"/>
      <c r="D180" s="2" t="e">
        <f t="shared" si="12"/>
        <v>#N/A</v>
      </c>
      <c r="E180" s="2" t="e">
        <f t="shared" si="22"/>
        <v>#N/A</v>
      </c>
      <c r="F180" s="2">
        <v>1196079.8028853536</v>
      </c>
      <c r="G180" s="2">
        <f t="shared" si="41"/>
        <v>546135.85714285716</v>
      </c>
      <c r="H180" s="2">
        <f t="shared" si="39"/>
        <v>77674308.626742229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984006.42857142666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1196551.3111189008</v>
      </c>
      <c r="Q180" s="2">
        <f t="shared" si="42"/>
        <v>550000</v>
      </c>
      <c r="R180" s="2">
        <f t="shared" si="40"/>
        <v>78646252.204362869</v>
      </c>
      <c r="S180" s="2">
        <f t="shared" si="17"/>
        <v>546135.85714285076</v>
      </c>
      <c r="T180" s="2">
        <f t="shared" si="18"/>
        <v>3864.1428571428405</v>
      </c>
      <c r="U180" s="2">
        <f t="shared" si="19"/>
        <v>550000</v>
      </c>
      <c r="V180" s="2">
        <f t="shared" si="34"/>
        <v>31798896.626742281</v>
      </c>
      <c r="W180" s="2">
        <f t="shared" si="20"/>
        <v>546135.85714285821</v>
      </c>
      <c r="X180" s="2">
        <f t="shared" si="6"/>
        <v>3864.1428571417928</v>
      </c>
      <c r="Y180" s="2">
        <f t="shared" si="37"/>
        <v>46847355.577620603</v>
      </c>
      <c r="Z180" s="2" t="str">
        <f t="shared" si="8"/>
        <v>HERE</v>
      </c>
      <c r="AA180" s="2">
        <f>IF(Z180="HERE",Y180,AA179+Graph!$G$1*1000)</f>
        <v>46847355.577620603</v>
      </c>
      <c r="AB180" s="2">
        <f t="shared" si="21"/>
        <v>3864.1428571417928</v>
      </c>
      <c r="AC180" s="2">
        <f t="shared" si="38"/>
        <v>31798896.626742281</v>
      </c>
      <c r="AD180" s="3">
        <f t="shared" si="10"/>
        <v>46847355.577620603</v>
      </c>
      <c r="AE180" s="2">
        <f>IF(AE178&gt;=52800000,52800000,IF(AB159=Graph!G$1*1000,AE179+Graph!G$1*1000,AC180))</f>
        <v>31798896.626742281</v>
      </c>
      <c r="AF180" s="3">
        <f t="shared" si="11"/>
        <v>31798896.626742281</v>
      </c>
      <c r="AG180" s="3">
        <f t="shared" si="29"/>
        <v>43098699.616632052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116</v>
      </c>
      <c r="C181" s="7"/>
      <c r="D181" s="2" t="e">
        <f t="shared" si="12"/>
        <v>#N/A</v>
      </c>
      <c r="E181" s="2" t="e">
        <f t="shared" si="22"/>
        <v>#N/A</v>
      </c>
      <c r="F181" s="2">
        <v>1202401.4567206502</v>
      </c>
      <c r="G181" s="2">
        <f t="shared" si="41"/>
        <v>546135.85714285716</v>
      </c>
      <c r="H181" s="2">
        <f t="shared" si="39"/>
        <v>78220444.48388508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987870.5714285695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1202850.9612948298</v>
      </c>
      <c r="Q181" s="2">
        <f t="shared" si="42"/>
        <v>550000</v>
      </c>
      <c r="R181" s="2">
        <f t="shared" si="40"/>
        <v>79196252.204362869</v>
      </c>
      <c r="S181" s="2">
        <f t="shared" si="17"/>
        <v>546135.85714285076</v>
      </c>
      <c r="T181" s="2">
        <f t="shared" si="18"/>
        <v>3864.1428571428405</v>
      </c>
      <c r="U181" s="2">
        <f t="shared" si="19"/>
        <v>550000</v>
      </c>
      <c r="V181" s="2">
        <f t="shared" si="34"/>
        <v>32345032.483885139</v>
      </c>
      <c r="W181" s="2">
        <f t="shared" si="20"/>
        <v>546135.85714285821</v>
      </c>
      <c r="X181" s="2">
        <f t="shared" si="6"/>
        <v>3864.1428571417928</v>
      </c>
      <c r="Y181" s="2">
        <f t="shared" si="37"/>
        <v>46851219.720477745</v>
      </c>
      <c r="Z181" s="2" t="str">
        <f t="shared" si="8"/>
        <v>HERE</v>
      </c>
      <c r="AA181" s="2">
        <f>IF(Z181="HERE",Y181,AA180+Graph!$G$1*1000)</f>
        <v>46851219.720477745</v>
      </c>
      <c r="AB181" s="2">
        <f t="shared" si="21"/>
        <v>3864.1428571417928</v>
      </c>
      <c r="AC181" s="2">
        <f t="shared" si="38"/>
        <v>32345032.483885139</v>
      </c>
      <c r="AD181" s="3">
        <f t="shared" si="10"/>
        <v>46851219.720477745</v>
      </c>
      <c r="AE181" s="2">
        <f>IF(AE179&gt;=52800000,52800000,IF(AB160=Graph!G$1*1000,AE180+Graph!G$1*1000,AC181))</f>
        <v>32345032.483885139</v>
      </c>
      <c r="AF181" s="3">
        <f t="shared" si="11"/>
        <v>32345032.483885139</v>
      </c>
      <c r="AG181" s="3">
        <f t="shared" si="29"/>
        <v>43135865.98322247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117</v>
      </c>
      <c r="C182" s="7"/>
      <c r="D182" s="2" t="e">
        <f t="shared" si="12"/>
        <v>#N/A</v>
      </c>
      <c r="E182" s="2" t="e">
        <f t="shared" si="22"/>
        <v>#N/A</v>
      </c>
      <c r="F182" s="2">
        <v>1208723.1105560064</v>
      </c>
      <c r="G182" s="2">
        <f t="shared" si="41"/>
        <v>546135.85714285716</v>
      </c>
      <c r="H182" s="2">
        <f t="shared" si="39"/>
        <v>78766580.34102793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991734.71428571234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1209150.6114707589</v>
      </c>
      <c r="Q182" s="2">
        <f t="shared" si="42"/>
        <v>550000</v>
      </c>
      <c r="R182" s="2">
        <f t="shared" si="40"/>
        <v>79746252.204362869</v>
      </c>
      <c r="S182" s="2">
        <f t="shared" si="17"/>
        <v>546135.85714285076</v>
      </c>
      <c r="T182" s="2">
        <f t="shared" si="18"/>
        <v>3864.1428571428405</v>
      </c>
      <c r="U182" s="2">
        <f t="shared" si="19"/>
        <v>550000</v>
      </c>
      <c r="V182" s="2">
        <f t="shared" si="34"/>
        <v>32891168.341027997</v>
      </c>
      <c r="W182" s="2">
        <f t="shared" si="20"/>
        <v>546135.85714285821</v>
      </c>
      <c r="X182" s="2">
        <f t="shared" si="6"/>
        <v>3864.1428571417928</v>
      </c>
      <c r="Y182" s="2">
        <f t="shared" si="37"/>
        <v>46855083.863334887</v>
      </c>
      <c r="Z182" s="2" t="str">
        <f t="shared" si="8"/>
        <v>HERE</v>
      </c>
      <c r="AA182" s="2">
        <f>IF(Z182="HERE",Y182,AA181+Graph!$G$1*1000)</f>
        <v>46855083.863334887</v>
      </c>
      <c r="AB182" s="2">
        <f t="shared" si="21"/>
        <v>3864.1428571417928</v>
      </c>
      <c r="AC182" s="2">
        <f t="shared" si="38"/>
        <v>32891168.341027997</v>
      </c>
      <c r="AD182" s="3">
        <f t="shared" si="10"/>
        <v>46855083.863334887</v>
      </c>
      <c r="AE182" s="2">
        <f>IF(AE180&gt;=52800000,52800000,IF(AB161=Graph!G$1*1000,AE181+Graph!G$1*1000,AC182))</f>
        <v>32891168.341027997</v>
      </c>
      <c r="AF182" s="3">
        <f t="shared" si="11"/>
        <v>32891168.341027997</v>
      </c>
      <c r="AG182" s="3">
        <f t="shared" si="29"/>
        <v>43167658.944052815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118</v>
      </c>
      <c r="C183" s="7"/>
      <c r="D183" s="2" t="e">
        <f t="shared" si="12"/>
        <v>#N/A</v>
      </c>
      <c r="E183" s="2" t="e">
        <f t="shared" si="22"/>
        <v>#N/A</v>
      </c>
      <c r="F183" s="2">
        <v>1215044.7643913031</v>
      </c>
      <c r="G183" s="2">
        <f t="shared" si="41"/>
        <v>546135.85714285716</v>
      </c>
      <c r="H183" s="2">
        <f t="shared" si="39"/>
        <v>79312716.198170781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995598.85714285518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1215450.261646688</v>
      </c>
      <c r="Q183" s="2">
        <f t="shared" si="42"/>
        <v>550000</v>
      </c>
      <c r="R183" s="2">
        <f t="shared" si="40"/>
        <v>80296252.204362869</v>
      </c>
      <c r="S183" s="2">
        <f t="shared" si="17"/>
        <v>546135.85714285076</v>
      </c>
      <c r="T183" s="2">
        <f t="shared" si="18"/>
        <v>3864.1428571428405</v>
      </c>
      <c r="U183" s="2">
        <f t="shared" si="19"/>
        <v>550000</v>
      </c>
      <c r="V183" s="2">
        <f t="shared" si="34"/>
        <v>33437304.198170856</v>
      </c>
      <c r="W183" s="2">
        <f t="shared" si="20"/>
        <v>546135.85714285821</v>
      </c>
      <c r="X183" s="2">
        <f t="shared" si="6"/>
        <v>3864.1428571417928</v>
      </c>
      <c r="Y183" s="2">
        <f t="shared" si="37"/>
        <v>46858948.006192029</v>
      </c>
      <c r="Z183" s="2" t="str">
        <f t="shared" si="8"/>
        <v>HERE</v>
      </c>
      <c r="AA183" s="2">
        <f>IF(Z183="HERE",Y183,AA182+Graph!$G$1*1000)</f>
        <v>46858948.006192029</v>
      </c>
      <c r="AB183" s="2">
        <f t="shared" si="21"/>
        <v>3864.1428571417928</v>
      </c>
      <c r="AC183" s="2">
        <f t="shared" si="38"/>
        <v>33437304.198170856</v>
      </c>
      <c r="AD183" s="3">
        <f t="shared" si="10"/>
        <v>46858948.006192029</v>
      </c>
      <c r="AE183" s="2">
        <f>IF(AE181&gt;=52800000,52800000,IF(AB162=Graph!G$1*1000,AE182+Graph!G$1*1000,AC183))</f>
        <v>33437304.198170856</v>
      </c>
      <c r="AF183" s="3">
        <f t="shared" si="11"/>
        <v>33437304.198170856</v>
      </c>
      <c r="AG183" s="3">
        <f t="shared" si="29"/>
        <v>43198443.465481386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119</v>
      </c>
      <c r="C184" s="7"/>
      <c r="D184" s="2" t="e">
        <f t="shared" si="12"/>
        <v>#N/A</v>
      </c>
      <c r="E184" s="2" t="e">
        <f t="shared" si="22"/>
        <v>#N/A</v>
      </c>
      <c r="F184" s="2">
        <v>1221366.4182266593</v>
      </c>
      <c r="G184" s="2">
        <f t="shared" si="41"/>
        <v>546135.85714285716</v>
      </c>
      <c r="H184" s="2">
        <f t="shared" si="39"/>
        <v>79858852.055313632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999462.99999999802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1221749.9118226171</v>
      </c>
      <c r="Q184" s="2">
        <f t="shared" si="42"/>
        <v>550000</v>
      </c>
      <c r="R184" s="2">
        <f t="shared" si="40"/>
        <v>80846252.204362869</v>
      </c>
      <c r="S184" s="2">
        <f t="shared" si="17"/>
        <v>546135.85714285076</v>
      </c>
      <c r="T184" s="2">
        <f t="shared" si="18"/>
        <v>3864.1428571428405</v>
      </c>
      <c r="U184" s="2">
        <f t="shared" si="19"/>
        <v>550000</v>
      </c>
      <c r="V184" s="2">
        <f t="shared" si="34"/>
        <v>33983440.055313714</v>
      </c>
      <c r="W184" s="2">
        <f t="shared" si="20"/>
        <v>546135.85714285821</v>
      </c>
      <c r="X184" s="2">
        <f t="shared" si="6"/>
        <v>3864.1428571417928</v>
      </c>
      <c r="Y184" s="2">
        <f t="shared" si="37"/>
        <v>46862812.14904917</v>
      </c>
      <c r="Z184" s="2" t="str">
        <f t="shared" si="8"/>
        <v>HERE</v>
      </c>
      <c r="AA184" s="2">
        <f>IF(Z184="HERE",Y184,AA183+Graph!$G$1*1000)</f>
        <v>46862812.14904917</v>
      </c>
      <c r="AB184" s="2">
        <f t="shared" si="21"/>
        <v>3864.1428571417928</v>
      </c>
      <c r="AC184" s="2">
        <f t="shared" si="38"/>
        <v>33983440.055313714</v>
      </c>
      <c r="AD184" s="3">
        <f t="shared" si="10"/>
        <v>46862812.14904917</v>
      </c>
      <c r="AE184" s="2">
        <f>IF(AE182&gt;=52800000,52800000,IF(AB163=Graph!G$1*1000,AE183+Graph!G$1*1000,AC184))</f>
        <v>33983440.055313714</v>
      </c>
      <c r="AF184" s="3">
        <f t="shared" si="11"/>
        <v>33983440.055313714</v>
      </c>
      <c r="AG184" s="3">
        <f t="shared" si="29"/>
        <v>43229227.986909963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120</v>
      </c>
      <c r="C185" s="7"/>
      <c r="D185" s="2" t="e">
        <f t="shared" si="12"/>
        <v>#N/A</v>
      </c>
      <c r="E185" s="2" t="e">
        <f t="shared" si="22"/>
        <v>#N/A</v>
      </c>
      <c r="F185" s="2">
        <v>1227688.0720619559</v>
      </c>
      <c r="G185" s="2">
        <f t="shared" si="41"/>
        <v>546135.85714285716</v>
      </c>
      <c r="H185" s="2">
        <f t="shared" si="39"/>
        <v>80404987.912456483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1003327.1428571409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1228049.5619985461</v>
      </c>
      <c r="Q185" s="2">
        <f t="shared" si="42"/>
        <v>550000</v>
      </c>
      <c r="R185" s="2">
        <f t="shared" si="40"/>
        <v>81396252.204362869</v>
      </c>
      <c r="S185" s="2">
        <f t="shared" si="17"/>
        <v>546135.85714285076</v>
      </c>
      <c r="T185" s="2">
        <f t="shared" si="18"/>
        <v>3864.1428571428405</v>
      </c>
      <c r="U185" s="2">
        <f t="shared" si="19"/>
        <v>550000</v>
      </c>
      <c r="V185" s="2">
        <f t="shared" si="34"/>
        <v>34529575.912456572</v>
      </c>
      <c r="W185" s="2">
        <f t="shared" si="20"/>
        <v>546135.85714285821</v>
      </c>
      <c r="X185" s="2">
        <f t="shared" si="6"/>
        <v>3864.1428571417928</v>
      </c>
      <c r="Y185" s="2">
        <f t="shared" si="37"/>
        <v>46866676.291906312</v>
      </c>
      <c r="Z185" s="2" t="str">
        <f t="shared" si="8"/>
        <v>HERE</v>
      </c>
      <c r="AA185" s="2">
        <f>IF(Z185="HERE",Y185,AA184+Graph!$G$1*1000)</f>
        <v>46866676.291906312</v>
      </c>
      <c r="AB185" s="2">
        <f t="shared" si="21"/>
        <v>3864.1428571417928</v>
      </c>
      <c r="AC185" s="2">
        <f t="shared" si="38"/>
        <v>34529575.912456572</v>
      </c>
      <c r="AD185" s="3">
        <f t="shared" si="10"/>
        <v>46866676.291906312</v>
      </c>
      <c r="AE185" s="2">
        <f>IF(AE183&gt;=52800000,52800000,IF(AB164=Graph!G$1*1000,AE184+Graph!G$1*1000,AC185))</f>
        <v>34529575.912456572</v>
      </c>
      <c r="AF185" s="3">
        <f t="shared" si="11"/>
        <v>34529575.912456572</v>
      </c>
      <c r="AG185" s="3">
        <f t="shared" si="29"/>
        <v>43260012.508338526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121</v>
      </c>
      <c r="C186" s="7"/>
      <c r="D186" s="2" t="e">
        <f t="shared" si="12"/>
        <v>#N/A</v>
      </c>
      <c r="E186" s="2" t="e">
        <f t="shared" si="22"/>
        <v>#N/A</v>
      </c>
      <c r="F186" s="2">
        <v>1234009.7258973122</v>
      </c>
      <c r="G186" s="2">
        <f t="shared" si="41"/>
        <v>546135.85714285716</v>
      </c>
      <c r="H186" s="2">
        <f t="shared" si="39"/>
        <v>80951123.769599333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1007191.2857142837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1234349.2121744752</v>
      </c>
      <c r="Q186" s="2">
        <f t="shared" si="42"/>
        <v>550000</v>
      </c>
      <c r="R186" s="2">
        <f t="shared" si="40"/>
        <v>81946252.204362869</v>
      </c>
      <c r="S186" s="2">
        <f t="shared" si="17"/>
        <v>546135.85714285076</v>
      </c>
      <c r="T186" s="2">
        <f t="shared" si="18"/>
        <v>3864.1428571428405</v>
      </c>
      <c r="U186" s="2">
        <f t="shared" si="19"/>
        <v>550000</v>
      </c>
      <c r="V186" s="2">
        <f t="shared" si="34"/>
        <v>35075711.76959943</v>
      </c>
      <c r="W186" s="2">
        <f t="shared" si="20"/>
        <v>546135.85714285821</v>
      </c>
      <c r="X186" s="2">
        <f t="shared" si="6"/>
        <v>3864.1428571417928</v>
      </c>
      <c r="Y186" s="2">
        <f t="shared" si="37"/>
        <v>46870540.434763454</v>
      </c>
      <c r="Z186" s="2" t="str">
        <f t="shared" si="8"/>
        <v>HERE</v>
      </c>
      <c r="AA186" s="2">
        <f>IF(Z186="HERE",Y186,AA185+Graph!$G$1*1000)</f>
        <v>46870540.434763454</v>
      </c>
      <c r="AB186" s="2">
        <f t="shared" si="21"/>
        <v>3864.1428571417928</v>
      </c>
      <c r="AC186" s="2">
        <f t="shared" si="38"/>
        <v>35075711.76959943</v>
      </c>
      <c r="AD186" s="3">
        <f t="shared" si="10"/>
        <v>46870540.434763454</v>
      </c>
      <c r="AE186" s="2">
        <f>IF(AE184&gt;=52800000,52800000,IF(AB165=Graph!G$1*1000,AE185+Graph!G$1*1000,AC186))</f>
        <v>35075711.76959943</v>
      </c>
      <c r="AF186" s="3">
        <f t="shared" si="11"/>
        <v>35075711.76959943</v>
      </c>
      <c r="AG186" s="3">
        <f t="shared" si="29"/>
        <v>43290797.029767096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122</v>
      </c>
      <c r="C187" s="7"/>
      <c r="D187" s="2" t="e">
        <f t="shared" si="12"/>
        <v>#N/A</v>
      </c>
      <c r="E187" s="2" t="e">
        <f t="shared" si="22"/>
        <v>#N/A</v>
      </c>
      <c r="F187" s="2">
        <v>1240331.3797326088</v>
      </c>
      <c r="G187" s="2">
        <f t="shared" si="41"/>
        <v>546135.85714285716</v>
      </c>
      <c r="H187" s="2">
        <f t="shared" si="39"/>
        <v>81497259.626742184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1011055.4285714265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1240648.8623504043</v>
      </c>
      <c r="Q187" s="2">
        <f t="shared" si="42"/>
        <v>550000</v>
      </c>
      <c r="R187" s="2">
        <f t="shared" si="40"/>
        <v>82496252.204362869</v>
      </c>
      <c r="S187" s="2">
        <f t="shared" si="17"/>
        <v>546135.85714285076</v>
      </c>
      <c r="T187" s="2">
        <f t="shared" si="18"/>
        <v>3864.1428571428405</v>
      </c>
      <c r="U187" s="2">
        <f t="shared" si="19"/>
        <v>550000</v>
      </c>
      <c r="V187" s="2">
        <f t="shared" si="34"/>
        <v>35621847.626742288</v>
      </c>
      <c r="W187" s="2">
        <f t="shared" si="20"/>
        <v>546135.85714285821</v>
      </c>
      <c r="X187" s="2">
        <f t="shared" si="6"/>
        <v>3864.1428571417928</v>
      </c>
      <c r="Y187" s="2">
        <f t="shared" si="37"/>
        <v>46874404.577620596</v>
      </c>
      <c r="Z187" s="2" t="str">
        <f t="shared" si="8"/>
        <v>HERE</v>
      </c>
      <c r="AA187" s="2">
        <f>IF(Z187="HERE",Y187,AA186+Graph!$G$1*1000)</f>
        <v>46874404.577620596</v>
      </c>
      <c r="AB187" s="2">
        <f t="shared" si="21"/>
        <v>3864.1428571417928</v>
      </c>
      <c r="AC187" s="2">
        <f t="shared" si="38"/>
        <v>35621847.626742288</v>
      </c>
      <c r="AD187" s="3">
        <f t="shared" si="10"/>
        <v>46874404.577620596</v>
      </c>
      <c r="AE187" s="2">
        <f>IF(AE185&gt;=52800000,52800000,IF(AB166=Graph!G$1*1000,AE186+Graph!G$1*1000,AC187))</f>
        <v>35621847.626742288</v>
      </c>
      <c r="AF187" s="3">
        <f t="shared" si="11"/>
        <v>35621847.626742288</v>
      </c>
      <c r="AG187" s="3">
        <f t="shared" si="29"/>
        <v>43321581.551195674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123</v>
      </c>
      <c r="C188" s="7"/>
      <c r="D188" s="2" t="e">
        <f t="shared" si="12"/>
        <v>#N/A</v>
      </c>
      <c r="E188" s="2" t="e">
        <f t="shared" si="22"/>
        <v>#N/A</v>
      </c>
      <c r="F188" s="2">
        <v>1246653.033567965</v>
      </c>
      <c r="G188" s="2">
        <f t="shared" si="41"/>
        <v>546135.85714285716</v>
      </c>
      <c r="H188" s="2">
        <f t="shared" si="39"/>
        <v>82043395.483885035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1014919.5714285694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1246948.5125263333</v>
      </c>
      <c r="Q188" s="2">
        <f t="shared" si="42"/>
        <v>550000</v>
      </c>
      <c r="R188" s="2">
        <f t="shared" si="40"/>
        <v>83046252.204362869</v>
      </c>
      <c r="S188" s="2">
        <f t="shared" si="17"/>
        <v>546135.85714285076</v>
      </c>
      <c r="T188" s="2">
        <f t="shared" si="18"/>
        <v>3864.1428571428405</v>
      </c>
      <c r="U188" s="2">
        <f t="shared" si="19"/>
        <v>550000</v>
      </c>
      <c r="V188" s="2">
        <f t="shared" si="34"/>
        <v>36167983.483885147</v>
      </c>
      <c r="W188" s="2">
        <f t="shared" si="20"/>
        <v>546135.85714285821</v>
      </c>
      <c r="X188" s="2">
        <f t="shared" si="6"/>
        <v>3864.1428571417928</v>
      </c>
      <c r="Y188" s="2">
        <f t="shared" si="37"/>
        <v>46878268.720477737</v>
      </c>
      <c r="Z188" s="2" t="str">
        <f t="shared" si="8"/>
        <v>HERE</v>
      </c>
      <c r="AA188" s="2">
        <f>IF(Z188="HERE",Y188,AA187+Graph!$G$1*1000)</f>
        <v>46878268.720477737</v>
      </c>
      <c r="AB188" s="2">
        <f t="shared" si="21"/>
        <v>3864.1428571417928</v>
      </c>
      <c r="AC188" s="2">
        <f t="shared" si="38"/>
        <v>36167983.483885147</v>
      </c>
      <c r="AD188" s="3">
        <f t="shared" si="10"/>
        <v>46878268.720477737</v>
      </c>
      <c r="AE188" s="2">
        <f>IF(AE186&gt;=52800000,52800000,IF(AB167=Graph!G$1*1000,AE187+Graph!G$1*1000,AC188))</f>
        <v>36167983.483885147</v>
      </c>
      <c r="AF188" s="3">
        <f t="shared" si="11"/>
        <v>36167983.483885147</v>
      </c>
      <c r="AG188" s="3">
        <f t="shared" si="29"/>
        <v>43352366.072624244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124</v>
      </c>
      <c r="C189" s="7"/>
      <c r="D189" s="2" t="e">
        <f t="shared" si="12"/>
        <v>#N/A</v>
      </c>
      <c r="E189" s="2" t="e">
        <f t="shared" si="22"/>
        <v>#N/A</v>
      </c>
      <c r="F189" s="2">
        <v>1252974.6874032617</v>
      </c>
      <c r="G189" s="2">
        <f t="shared" si="41"/>
        <v>546135.85714285716</v>
      </c>
      <c r="H189" s="2">
        <f t="shared" si="39"/>
        <v>82589531.341027886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1018783.7142857122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1253248.162702322</v>
      </c>
      <c r="Q189" s="2">
        <f t="shared" si="42"/>
        <v>550000</v>
      </c>
      <c r="R189" s="2">
        <f t="shared" si="40"/>
        <v>83596252.204362869</v>
      </c>
      <c r="S189" s="2">
        <f t="shared" si="17"/>
        <v>546135.85714285076</v>
      </c>
      <c r="T189" s="2">
        <f t="shared" si="18"/>
        <v>3864.1428571428405</v>
      </c>
      <c r="U189" s="2">
        <f t="shared" si="19"/>
        <v>550000</v>
      </c>
      <c r="V189" s="2">
        <f t="shared" si="34"/>
        <v>36714119.341028005</v>
      </c>
      <c r="W189" s="2">
        <f t="shared" si="20"/>
        <v>546135.85714285821</v>
      </c>
      <c r="X189" s="2">
        <f t="shared" si="6"/>
        <v>3864.1428571417928</v>
      </c>
      <c r="Y189" s="2">
        <f t="shared" si="37"/>
        <v>46882132.863334879</v>
      </c>
      <c r="Z189" s="2" t="str">
        <f t="shared" si="8"/>
        <v>HERE</v>
      </c>
      <c r="AA189" s="2">
        <f>IF(Z189="HERE",Y189,AA188+Graph!$G$1*1000)</f>
        <v>46882132.863334879</v>
      </c>
      <c r="AB189" s="2">
        <f t="shared" si="21"/>
        <v>3864.1428571417928</v>
      </c>
      <c r="AC189" s="2">
        <f t="shared" si="38"/>
        <v>36714119.341028005</v>
      </c>
      <c r="AD189" s="3">
        <f t="shared" si="10"/>
        <v>46882132.863334879</v>
      </c>
      <c r="AE189" s="2">
        <f>IF(AE187&gt;=52800000,52800000,IF(AB168=Graph!G$1*1000,AE188+Graph!G$1*1000,AC189))</f>
        <v>36714119.341028005</v>
      </c>
      <c r="AF189" s="3">
        <f t="shared" si="11"/>
        <v>36714119.341028005</v>
      </c>
      <c r="AG189" s="3">
        <f t="shared" si="29"/>
        <v>43383150.594052806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125</v>
      </c>
      <c r="C190" s="7"/>
      <c r="D190" s="2" t="e">
        <f t="shared" si="12"/>
        <v>#N/A</v>
      </c>
      <c r="E190" s="2" t="e">
        <f t="shared" si="22"/>
        <v>#N/A</v>
      </c>
      <c r="F190" s="2">
        <v>1259296.3412386179</v>
      </c>
      <c r="G190" s="2">
        <f t="shared" si="41"/>
        <v>546135.85714285716</v>
      </c>
      <c r="H190" s="2">
        <f t="shared" si="39"/>
        <v>83135667.198170736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1022647.8571428551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1259547.8128782511</v>
      </c>
      <c r="Q190" s="2">
        <f t="shared" si="42"/>
        <v>550000</v>
      </c>
      <c r="R190" s="2">
        <f t="shared" si="40"/>
        <v>84146252.204362869</v>
      </c>
      <c r="S190" s="2">
        <f t="shared" si="17"/>
        <v>546135.85714285076</v>
      </c>
      <c r="T190" s="2">
        <f t="shared" si="18"/>
        <v>3864.1428571428405</v>
      </c>
      <c r="U190" s="2">
        <f t="shared" si="19"/>
        <v>550000</v>
      </c>
      <c r="V190" s="2">
        <f t="shared" si="34"/>
        <v>37260255.198170863</v>
      </c>
      <c r="W190" s="2">
        <f t="shared" si="20"/>
        <v>546135.85714285821</v>
      </c>
      <c r="X190" s="2">
        <f t="shared" si="6"/>
        <v>3864.1428571417928</v>
      </c>
      <c r="Y190" s="2">
        <f t="shared" si="37"/>
        <v>46885997.006192021</v>
      </c>
      <c r="Z190" s="2" t="str">
        <f t="shared" si="8"/>
        <v>HERE</v>
      </c>
      <c r="AA190" s="2">
        <f>IF(Z190="HERE",Y190,AA189+Graph!$G$1*1000)</f>
        <v>46885997.006192021</v>
      </c>
      <c r="AB190" s="2">
        <f t="shared" si="21"/>
        <v>3864.1428571417928</v>
      </c>
      <c r="AC190" s="2">
        <f t="shared" si="38"/>
        <v>37260255.198170863</v>
      </c>
      <c r="AD190" s="3">
        <f t="shared" si="10"/>
        <v>46885997.006192021</v>
      </c>
      <c r="AE190" s="2">
        <f>IF(AE188&gt;=52800000,52800000,IF(AB169=Graph!G$1*1000,AE189+Graph!G$1*1000,AC190))</f>
        <v>37260255.198170863</v>
      </c>
      <c r="AF190" s="3">
        <f t="shared" si="11"/>
        <v>37260255.198170863</v>
      </c>
      <c r="AG190" s="3">
        <f t="shared" si="29"/>
        <v>43413935.115481384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126</v>
      </c>
      <c r="C191" s="7"/>
      <c r="D191" s="2" t="e">
        <f t="shared" si="12"/>
        <v>#N/A</v>
      </c>
      <c r="E191" s="2" t="e">
        <f t="shared" si="22"/>
        <v>#N/A</v>
      </c>
      <c r="F191" s="2">
        <v>1265617.9950739145</v>
      </c>
      <c r="G191" s="2">
        <f t="shared" si="41"/>
        <v>546135.85714285716</v>
      </c>
      <c r="H191" s="2">
        <f t="shared" si="39"/>
        <v>83681803.055313587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1026511.9999999979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1265847.4630541801</v>
      </c>
      <c r="Q191" s="2">
        <f t="shared" si="42"/>
        <v>550000</v>
      </c>
      <c r="R191" s="2">
        <f t="shared" si="40"/>
        <v>84696252.204362869</v>
      </c>
      <c r="S191" s="2">
        <f t="shared" si="17"/>
        <v>546135.85714285076</v>
      </c>
      <c r="T191" s="2">
        <f t="shared" si="18"/>
        <v>3864.1428571428405</v>
      </c>
      <c r="U191" s="2">
        <f t="shared" si="19"/>
        <v>550000</v>
      </c>
      <c r="V191" s="2">
        <f t="shared" si="34"/>
        <v>37806391.055313721</v>
      </c>
      <c r="W191" s="2">
        <f t="shared" si="20"/>
        <v>546135.85714285821</v>
      </c>
      <c r="X191" s="2">
        <f t="shared" si="6"/>
        <v>3864.1428571417928</v>
      </c>
      <c r="Y191" s="2">
        <f t="shared" si="37"/>
        <v>46889861.149049163</v>
      </c>
      <c r="Z191" s="2" t="str">
        <f t="shared" si="8"/>
        <v>HERE</v>
      </c>
      <c r="AA191" s="2">
        <f>IF(Z191="HERE",Y191,AA190+Graph!$G$1*1000)</f>
        <v>46889861.149049163</v>
      </c>
      <c r="AB191" s="2">
        <f t="shared" si="21"/>
        <v>3864.1428571417928</v>
      </c>
      <c r="AC191" s="2">
        <f t="shared" si="38"/>
        <v>37806391.055313721</v>
      </c>
      <c r="AD191" s="3">
        <f t="shared" si="10"/>
        <v>46889861.149049163</v>
      </c>
      <c r="AE191" s="2">
        <f>IF(AE189&gt;=52800000,52800000,IF(AB170=Graph!G$1*1000,AE190+Graph!G$1*1000,AC191))</f>
        <v>37806391.055313721</v>
      </c>
      <c r="AF191" s="3">
        <f t="shared" si="11"/>
        <v>37806391.055313721</v>
      </c>
      <c r="AG191" s="3">
        <f t="shared" si="29"/>
        <v>43444719.636909954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127</v>
      </c>
      <c r="C192" s="7"/>
      <c r="D192" s="2" t="e">
        <f t="shared" si="12"/>
        <v>#N/A</v>
      </c>
      <c r="E192" s="2" t="e">
        <f t="shared" si="22"/>
        <v>#N/A</v>
      </c>
      <c r="F192" s="2">
        <v>1271939.6489092708</v>
      </c>
      <c r="G192" s="2">
        <f t="shared" si="41"/>
        <v>546135.85714285716</v>
      </c>
      <c r="H192" s="2">
        <f t="shared" si="39"/>
        <v>84227938.912456438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1030376.1428571407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1272147.1132301092</v>
      </c>
      <c r="Q192" s="2">
        <f t="shared" si="42"/>
        <v>550000</v>
      </c>
      <c r="R192" s="2">
        <f t="shared" si="40"/>
        <v>85246252.204362869</v>
      </c>
      <c r="S192" s="2">
        <f t="shared" si="17"/>
        <v>546135.85714285076</v>
      </c>
      <c r="T192" s="2">
        <f t="shared" si="18"/>
        <v>3864.1428571428405</v>
      </c>
      <c r="U192" s="2">
        <f t="shared" si="19"/>
        <v>550000</v>
      </c>
      <c r="V192" s="2">
        <f t="shared" si="34"/>
        <v>38352526.91245658</v>
      </c>
      <c r="W192" s="2">
        <f t="shared" si="20"/>
        <v>546135.85714285821</v>
      </c>
      <c r="X192" s="2">
        <f t="shared" si="6"/>
        <v>3864.1428571417928</v>
      </c>
      <c r="Y192" s="2">
        <f t="shared" si="37"/>
        <v>46893725.291906305</v>
      </c>
      <c r="Z192" s="2" t="str">
        <f t="shared" si="8"/>
        <v>HERE</v>
      </c>
      <c r="AA192" s="2">
        <f>IF(Z192="HERE",Y192,AA191+Graph!$G$1*1000)</f>
        <v>46893725.291906305</v>
      </c>
      <c r="AB192" s="2">
        <f t="shared" si="21"/>
        <v>3864.1428571417928</v>
      </c>
      <c r="AC192" s="2">
        <f t="shared" si="38"/>
        <v>38352526.91245658</v>
      </c>
      <c r="AD192" s="3">
        <f t="shared" si="10"/>
        <v>46893725.291906305</v>
      </c>
      <c r="AE192" s="2">
        <f>IF(AE190&gt;=52800000,52800000,IF(AB171=Graph!G$1*1000,AE191+Graph!G$1*1000,AC192))</f>
        <v>38352526.91245658</v>
      </c>
      <c r="AF192" s="3">
        <f t="shared" si="11"/>
        <v>38352526.91245658</v>
      </c>
      <c r="AG192" s="3">
        <f t="shared" si="29"/>
        <v>43475504.158338517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128</v>
      </c>
      <c r="C193" s="7"/>
      <c r="D193" s="2" t="e">
        <f t="shared" si="12"/>
        <v>#N/A</v>
      </c>
      <c r="E193" s="2" t="e">
        <f t="shared" si="22"/>
        <v>#N/A</v>
      </c>
      <c r="F193" s="2">
        <v>1278261.3027445674</v>
      </c>
      <c r="G193" s="2">
        <f t="shared" si="41"/>
        <v>546135.85714285716</v>
      </c>
      <c r="H193" s="2">
        <f t="shared" si="39"/>
        <v>84774074.769599289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1034240.2857142836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1278446.7634060383</v>
      </c>
      <c r="Q193" s="2">
        <f t="shared" si="42"/>
        <v>550000</v>
      </c>
      <c r="R193" s="2">
        <f t="shared" si="40"/>
        <v>85796252.204362869</v>
      </c>
      <c r="S193" s="2">
        <f t="shared" si="17"/>
        <v>546135.85714285076</v>
      </c>
      <c r="T193" s="2">
        <f t="shared" si="18"/>
        <v>3864.1428571428405</v>
      </c>
      <c r="U193" s="2">
        <f t="shared" si="19"/>
        <v>550000</v>
      </c>
      <c r="V193" s="2">
        <f t="shared" si="34"/>
        <v>38898662.769599438</v>
      </c>
      <c r="W193" s="2">
        <f t="shared" si="20"/>
        <v>546135.85714285821</v>
      </c>
      <c r="X193" s="2">
        <f t="shared" si="6"/>
        <v>3864.1428571417928</v>
      </c>
      <c r="Y193" s="2">
        <f t="shared" si="37"/>
        <v>46897589.434763446</v>
      </c>
      <c r="Z193" s="2" t="str">
        <f t="shared" si="8"/>
        <v>HERE</v>
      </c>
      <c r="AA193" s="2">
        <f>IF(Z193="HERE",Y193,AA192+Graph!$G$1*1000)</f>
        <v>46897589.434763446</v>
      </c>
      <c r="AB193" s="2">
        <f t="shared" si="21"/>
        <v>3864.1428571417928</v>
      </c>
      <c r="AC193" s="2">
        <f t="shared" si="38"/>
        <v>38898662.769599438</v>
      </c>
      <c r="AD193" s="3">
        <f t="shared" si="10"/>
        <v>46897589.434763446</v>
      </c>
      <c r="AE193" s="2">
        <f>IF(AE191&gt;=52800000,52800000,IF(AB172=Graph!G$1*1000,AE192+Graph!G$1*1000,AC193))</f>
        <v>38898662.769599438</v>
      </c>
      <c r="AF193" s="3">
        <f t="shared" si="11"/>
        <v>38898662.769599438</v>
      </c>
      <c r="AG193" s="3">
        <f t="shared" si="29"/>
        <v>43506288.679767095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129</v>
      </c>
      <c r="C194" s="7"/>
      <c r="D194" s="2" t="e">
        <f t="shared" si="12"/>
        <v>#N/A</v>
      </c>
      <c r="E194" s="2" t="e">
        <f t="shared" si="22"/>
        <v>#N/A</v>
      </c>
      <c r="F194" s="2">
        <v>1284582.9565799236</v>
      </c>
      <c r="G194" s="2">
        <f t="shared" si="41"/>
        <v>546135.85714285716</v>
      </c>
      <c r="H194" s="2">
        <f t="shared" si="39"/>
        <v>85320210.626742139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1038104.4285714264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1284746.4135819674</v>
      </c>
      <c r="Q194" s="2">
        <f t="shared" si="42"/>
        <v>550000</v>
      </c>
      <c r="R194" s="2">
        <f t="shared" si="40"/>
        <v>86346252.204362869</v>
      </c>
      <c r="S194" s="2">
        <f t="shared" si="17"/>
        <v>546135.85714285076</v>
      </c>
      <c r="T194" s="2">
        <f t="shared" si="18"/>
        <v>3864.1428571428405</v>
      </c>
      <c r="U194" s="2">
        <f t="shared" si="19"/>
        <v>550000</v>
      </c>
      <c r="V194" s="2">
        <f t="shared" si="34"/>
        <v>39444798.626742296</v>
      </c>
      <c r="W194" s="2">
        <f t="shared" si="20"/>
        <v>546135.85714285821</v>
      </c>
      <c r="X194" s="2">
        <f t="shared" si="6"/>
        <v>3864.1428571417928</v>
      </c>
      <c r="Y194" s="2">
        <f t="shared" si="37"/>
        <v>46901453.577620588</v>
      </c>
      <c r="Z194" s="2" t="str">
        <f t="shared" si="8"/>
        <v>HERE</v>
      </c>
      <c r="AA194" s="2">
        <f>IF(Z194="HERE",Y194,AA193+Graph!$G$1*1000)</f>
        <v>46901453.577620588</v>
      </c>
      <c r="AB194" s="2">
        <f t="shared" si="21"/>
        <v>3864.1428571417928</v>
      </c>
      <c r="AC194" s="2">
        <f t="shared" si="38"/>
        <v>39444798.626742296</v>
      </c>
      <c r="AD194" s="3">
        <f t="shared" si="10"/>
        <v>46901453.577620588</v>
      </c>
      <c r="AE194" s="2">
        <f>IF(AE192&gt;=52800000,52800000,IF(AB173=Graph!G$1*1000,AE193+Graph!G$1*1000,AC194))</f>
        <v>39444798.626742296</v>
      </c>
      <c r="AF194" s="3">
        <f t="shared" si="11"/>
        <v>39444798.626742296</v>
      </c>
      <c r="AG194" s="3">
        <f t="shared" si="29"/>
        <v>43537073.201195665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130</v>
      </c>
      <c r="C195" s="7"/>
      <c r="D195" s="2" t="e">
        <f t="shared" si="12"/>
        <v>#N/A</v>
      </c>
      <c r="E195" s="2" t="e">
        <f t="shared" si="22"/>
        <v>#N/A</v>
      </c>
      <c r="F195" s="2">
        <v>1290904.6104152203</v>
      </c>
      <c r="G195" s="2">
        <f t="shared" si="41"/>
        <v>546135.85714285716</v>
      </c>
      <c r="H195" s="2">
        <f t="shared" si="39"/>
        <v>85866346.48388499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1041968.5714285693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1291046.0637578964</v>
      </c>
      <c r="Q195" s="2">
        <f t="shared" si="42"/>
        <v>550000</v>
      </c>
      <c r="R195" s="2">
        <f t="shared" si="40"/>
        <v>86896252.204362869</v>
      </c>
      <c r="S195" s="2">
        <f t="shared" si="17"/>
        <v>546135.85714285076</v>
      </c>
      <c r="T195" s="2">
        <f t="shared" si="18"/>
        <v>3864.1428571428405</v>
      </c>
      <c r="U195" s="2">
        <f t="shared" si="19"/>
        <v>550000</v>
      </c>
      <c r="V195" s="2">
        <f t="shared" si="34"/>
        <v>39990934.483885154</v>
      </c>
      <c r="W195" s="2">
        <f t="shared" si="20"/>
        <v>546135.85714285821</v>
      </c>
      <c r="X195" s="2">
        <f t="shared" si="6"/>
        <v>3864.1428571417928</v>
      </c>
      <c r="Y195" s="2">
        <f t="shared" si="37"/>
        <v>46905317.72047773</v>
      </c>
      <c r="Z195" s="2" t="str">
        <f t="shared" si="8"/>
        <v>HERE</v>
      </c>
      <c r="AA195" s="2">
        <f>IF(Z195="HERE",Y195,AA194+Graph!$G$1*1000)</f>
        <v>46905317.72047773</v>
      </c>
      <c r="AB195" s="2">
        <f t="shared" si="21"/>
        <v>3864.1428571417928</v>
      </c>
      <c r="AC195" s="2">
        <f t="shared" si="38"/>
        <v>39990934.483885154</v>
      </c>
      <c r="AD195" s="3">
        <f t="shared" si="10"/>
        <v>46905317.72047773</v>
      </c>
      <c r="AE195" s="2">
        <f>IF(AE193&gt;=52800000,52800000,IF(AB174=Graph!G$1*1000,AE194+Graph!G$1*1000,AC195))</f>
        <v>39990934.483885154</v>
      </c>
      <c r="AF195" s="3">
        <f t="shared" si="11"/>
        <v>39990934.483885154</v>
      </c>
      <c r="AG195" s="3">
        <f t="shared" si="29"/>
        <v>43567857.722624235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131</v>
      </c>
      <c r="C196" s="7"/>
      <c r="D196" s="2" t="e">
        <f t="shared" si="12"/>
        <v>#N/A</v>
      </c>
      <c r="E196" s="2" t="e">
        <f t="shared" si="22"/>
        <v>#N/A</v>
      </c>
      <c r="F196" s="2">
        <v>1297226.2642505765</v>
      </c>
      <c r="G196" s="2">
        <f t="shared" si="41"/>
        <v>546135.85714285716</v>
      </c>
      <c r="H196" s="2">
        <f t="shared" si="39"/>
        <v>86412482.341027841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1045832.7142857121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1297345.7139338255</v>
      </c>
      <c r="Q196" s="2">
        <f t="shared" si="42"/>
        <v>550000</v>
      </c>
      <c r="R196" s="2">
        <f t="shared" si="40"/>
        <v>87446252.204362869</v>
      </c>
      <c r="S196" s="2">
        <f t="shared" si="17"/>
        <v>546135.85714285076</v>
      </c>
      <c r="T196" s="2">
        <f t="shared" si="18"/>
        <v>3864.1428571428405</v>
      </c>
      <c r="U196" s="2">
        <f t="shared" si="19"/>
        <v>550000</v>
      </c>
      <c r="V196" s="2">
        <f t="shared" si="34"/>
        <v>40537070.341028012</v>
      </c>
      <c r="W196" s="2">
        <f t="shared" si="20"/>
        <v>546135.85714285821</v>
      </c>
      <c r="X196" s="2">
        <f t="shared" si="6"/>
        <v>3864.1428571417928</v>
      </c>
      <c r="Y196" s="2">
        <f t="shared" si="37"/>
        <v>46909181.863334872</v>
      </c>
      <c r="Z196" s="2" t="str">
        <f t="shared" si="8"/>
        <v>HERE</v>
      </c>
      <c r="AA196" s="2">
        <f>IF(Z196="HERE",Y196,AA195+Graph!$G$1*1000)</f>
        <v>46909181.863334872</v>
      </c>
      <c r="AB196" s="2">
        <f t="shared" si="21"/>
        <v>3864.1428571417928</v>
      </c>
      <c r="AC196" s="2">
        <f t="shared" si="38"/>
        <v>40537070.341028012</v>
      </c>
      <c r="AD196" s="3">
        <f t="shared" si="10"/>
        <v>46909181.863334872</v>
      </c>
      <c r="AE196" s="2">
        <f>IF(AE194&gt;=52800000,52800000,IF(AB175=Graph!G$1*1000,AE195+Graph!G$1*1000,AC196))</f>
        <v>40537070.341028012</v>
      </c>
      <c r="AF196" s="3">
        <f t="shared" si="11"/>
        <v>40537070.341028012</v>
      </c>
      <c r="AG196" s="3">
        <f t="shared" si="29"/>
        <v>43598642.244052805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132</v>
      </c>
      <c r="C197" s="7"/>
      <c r="D197" s="2" t="e">
        <f t="shared" si="12"/>
        <v>#N/A</v>
      </c>
      <c r="E197" s="2" t="e">
        <f t="shared" si="22"/>
        <v>#N/A</v>
      </c>
      <c r="F197" s="2">
        <v>1303547.9180858731</v>
      </c>
      <c r="G197" s="2">
        <f t="shared" si="41"/>
        <v>546135.85714285716</v>
      </c>
      <c r="H197" s="2">
        <f t="shared" si="39"/>
        <v>86958618.198170692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1049696.8571428549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1303645.3641097546</v>
      </c>
      <c r="Q197" s="2">
        <f t="shared" si="42"/>
        <v>550000</v>
      </c>
      <c r="R197" s="2">
        <f t="shared" si="40"/>
        <v>87996252.204362869</v>
      </c>
      <c r="S197" s="2">
        <f t="shared" si="17"/>
        <v>546135.85714285076</v>
      </c>
      <c r="T197" s="2">
        <f t="shared" si="18"/>
        <v>3864.1428571428405</v>
      </c>
      <c r="U197" s="2">
        <f t="shared" si="19"/>
        <v>550000</v>
      </c>
      <c r="V197" s="2">
        <f t="shared" si="34"/>
        <v>41083206.198170871</v>
      </c>
      <c r="W197" s="2">
        <f t="shared" si="20"/>
        <v>546135.85714285821</v>
      </c>
      <c r="X197" s="2">
        <f t="shared" si="6"/>
        <v>3864.1428571417928</v>
      </c>
      <c r="Y197" s="2">
        <f t="shared" si="37"/>
        <v>46913046.006192014</v>
      </c>
      <c r="Z197" s="2" t="str">
        <f t="shared" si="8"/>
        <v>HERE</v>
      </c>
      <c r="AA197" s="2">
        <f>IF(Z197="HERE",Y197,AA196+Graph!$G$1*1000)</f>
        <v>46913046.006192014</v>
      </c>
      <c r="AB197" s="2">
        <f t="shared" si="21"/>
        <v>3864.1428571417928</v>
      </c>
      <c r="AC197" s="2">
        <f t="shared" si="38"/>
        <v>41083206.198170871</v>
      </c>
      <c r="AD197" s="3">
        <f t="shared" si="10"/>
        <v>46913046.006192014</v>
      </c>
      <c r="AE197" s="2">
        <f>IF(AE195&gt;=52800000,52800000,IF(AB176=Graph!G$1*1000,AE196+Graph!G$1*1000,AC197))</f>
        <v>41083206.198170871</v>
      </c>
      <c r="AF197" s="3">
        <f t="shared" si="11"/>
        <v>41083206.198170871</v>
      </c>
      <c r="AG197" s="3">
        <f t="shared" si="29"/>
        <v>43629426.765481375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133</v>
      </c>
      <c r="C198" s="7"/>
      <c r="D198" s="2" t="e">
        <f t="shared" si="12"/>
        <v>#N/A</v>
      </c>
      <c r="E198" s="2" t="e">
        <f t="shared" si="22"/>
        <v>#N/A</v>
      </c>
      <c r="F198" s="2">
        <v>1309869.5719212294</v>
      </c>
      <c r="G198" s="2">
        <f t="shared" si="41"/>
        <v>546135.85714285716</v>
      </c>
      <c r="H198" s="2">
        <f t="shared" si="39"/>
        <v>87504754.055313542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1053560.9999999979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1309945.0142856836</v>
      </c>
      <c r="Q198" s="2">
        <f t="shared" si="42"/>
        <v>550000</v>
      </c>
      <c r="R198" s="2">
        <f t="shared" si="40"/>
        <v>88546252.204362869</v>
      </c>
      <c r="S198" s="2">
        <f t="shared" si="17"/>
        <v>546135.85714285076</v>
      </c>
      <c r="T198" s="2">
        <f t="shared" si="18"/>
        <v>3864.1428571429569</v>
      </c>
      <c r="U198" s="2">
        <f t="shared" si="19"/>
        <v>550000</v>
      </c>
      <c r="V198" s="2">
        <f t="shared" si="34"/>
        <v>41629342.055313729</v>
      </c>
      <c r="W198" s="2">
        <f t="shared" si="20"/>
        <v>546135.85714285821</v>
      </c>
      <c r="X198" s="2">
        <f t="shared" si="6"/>
        <v>3864.1428571417928</v>
      </c>
      <c r="Y198" s="2">
        <f t="shared" si="37"/>
        <v>46916910.149049155</v>
      </c>
      <c r="Z198" s="2" t="str">
        <f t="shared" si="8"/>
        <v>HERE</v>
      </c>
      <c r="AA198" s="2">
        <f>IF(Z198="HERE",Y198,AA197+Graph!$G$1*1000)</f>
        <v>46916910.149049155</v>
      </c>
      <c r="AB198" s="2">
        <f t="shared" si="21"/>
        <v>3864.1428571417928</v>
      </c>
      <c r="AC198" s="2">
        <f t="shared" si="38"/>
        <v>41629342.055313729</v>
      </c>
      <c r="AD198" s="3">
        <f t="shared" si="10"/>
        <v>46916910.149049155</v>
      </c>
      <c r="AE198" s="2">
        <f>IF(AE196&gt;=52800000,52800000,IF(AB177=Graph!G$1*1000,AE197+Graph!G$1*1000,AC198))</f>
        <v>41629342.055313729</v>
      </c>
      <c r="AF198" s="3">
        <f t="shared" si="11"/>
        <v>41629342.055313729</v>
      </c>
      <c r="AG198" s="3">
        <f t="shared" si="29"/>
        <v>43660211.286909953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134</v>
      </c>
      <c r="C199" s="7"/>
      <c r="D199" s="2" t="e">
        <f t="shared" si="12"/>
        <v>#N/A</v>
      </c>
      <c r="E199" s="2" t="e">
        <f t="shared" si="22"/>
        <v>#N/A</v>
      </c>
      <c r="F199" s="2">
        <v>1316191.225756526</v>
      </c>
      <c r="G199" s="2">
        <f t="shared" si="41"/>
        <v>546135.85714285716</v>
      </c>
      <c r="H199" s="2">
        <f t="shared" si="39"/>
        <v>88050889.912456393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1057425.1428571409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1316244.6644616127</v>
      </c>
      <c r="Q199" s="2">
        <f t="shared" si="42"/>
        <v>550000</v>
      </c>
      <c r="R199" s="2">
        <f t="shared" si="40"/>
        <v>89096252.204362869</v>
      </c>
      <c r="S199" s="2">
        <f t="shared" si="17"/>
        <v>546135.85714285076</v>
      </c>
      <c r="T199" s="2">
        <f t="shared" si="18"/>
        <v>3864.1428571429569</v>
      </c>
      <c r="U199" s="2">
        <f t="shared" si="19"/>
        <v>550000</v>
      </c>
      <c r="V199" s="2">
        <f t="shared" si="34"/>
        <v>42175477.912456587</v>
      </c>
      <c r="W199" s="2">
        <f t="shared" si="20"/>
        <v>546135.85714285821</v>
      </c>
      <c r="X199" s="2">
        <f t="shared" si="6"/>
        <v>3864.1428571417928</v>
      </c>
      <c r="Y199" s="2">
        <f t="shared" si="37"/>
        <v>46920774.291906297</v>
      </c>
      <c r="Z199" s="2" t="str">
        <f t="shared" si="8"/>
        <v>HERE</v>
      </c>
      <c r="AA199" s="2">
        <f>IF(Z199="HERE",Y199,AA198+Graph!$G$1*1000)</f>
        <v>46920774.291906297</v>
      </c>
      <c r="AB199" s="2">
        <f t="shared" si="21"/>
        <v>3864.1428571417928</v>
      </c>
      <c r="AC199" s="2">
        <f t="shared" si="38"/>
        <v>42175477.912456587</v>
      </c>
      <c r="AD199" s="3">
        <f t="shared" si="10"/>
        <v>46920774.291906297</v>
      </c>
      <c r="AE199" s="2">
        <f>IF(AE197&gt;=52800000,52800000,IF(AB178=Graph!G$1*1000,AE198+Graph!G$1*1000,AC199))</f>
        <v>42175477.912456587</v>
      </c>
      <c r="AF199" s="3">
        <f t="shared" si="11"/>
        <v>42175477.912456587</v>
      </c>
      <c r="AG199" s="3">
        <f t="shared" si="29"/>
        <v>43690995.808338515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135</v>
      </c>
      <c r="C200" s="7"/>
      <c r="D200" s="2" t="e">
        <f t="shared" si="12"/>
        <v>#N/A</v>
      </c>
      <c r="E200" s="2" t="e">
        <f t="shared" si="22"/>
        <v>#N/A</v>
      </c>
      <c r="F200" s="2">
        <v>1322512.8795918822</v>
      </c>
      <c r="G200" s="2">
        <f t="shared" si="41"/>
        <v>546135.85714285716</v>
      </c>
      <c r="H200" s="2">
        <f t="shared" si="39"/>
        <v>88597025.769599244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1061289.2857142838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1322544.3146375418</v>
      </c>
      <c r="Q200" s="2">
        <f t="shared" si="42"/>
        <v>550000</v>
      </c>
      <c r="R200" s="2">
        <f t="shared" si="40"/>
        <v>89646252.204362869</v>
      </c>
      <c r="S200" s="2">
        <f t="shared" si="17"/>
        <v>546135.85714285076</v>
      </c>
      <c r="T200" s="2">
        <f t="shared" si="18"/>
        <v>3864.1428571429569</v>
      </c>
      <c r="U200" s="2">
        <f t="shared" si="19"/>
        <v>550000</v>
      </c>
      <c r="V200" s="2">
        <f t="shared" si="34"/>
        <v>42721613.769599445</v>
      </c>
      <c r="W200" s="2">
        <f t="shared" si="20"/>
        <v>546135.85714285821</v>
      </c>
      <c r="X200" s="2">
        <f t="shared" si="6"/>
        <v>3864.1428571417928</v>
      </c>
      <c r="Y200" s="2">
        <f t="shared" si="37"/>
        <v>46924638.434763439</v>
      </c>
      <c r="Z200" s="2" t="str">
        <f t="shared" si="8"/>
        <v>HERE</v>
      </c>
      <c r="AA200" s="2">
        <f>IF(Z200="HERE",Y200,AA199+Graph!$G$1*1000)</f>
        <v>46924638.434763439</v>
      </c>
      <c r="AB200" s="2">
        <f t="shared" si="21"/>
        <v>3864.1428571417928</v>
      </c>
      <c r="AC200" s="2">
        <f t="shared" si="38"/>
        <v>42721613.769599445</v>
      </c>
      <c r="AD200" s="3">
        <f t="shared" si="10"/>
        <v>46924638.434763439</v>
      </c>
      <c r="AE200" s="2">
        <f>IF(AE198&gt;=52800000,52800000,IF(AB179=Graph!G$1*1000,AE199+Graph!G$1*1000,AC200))</f>
        <v>42721613.769599445</v>
      </c>
      <c r="AF200" s="3">
        <f t="shared" si="11"/>
        <v>42721613.769599445</v>
      </c>
      <c r="AG200" s="3">
        <f t="shared" si="29"/>
        <v>43721780.329767086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136</v>
      </c>
      <c r="C201" s="7"/>
      <c r="D201" s="2" t="e">
        <f t="shared" si="12"/>
        <v>#N/A</v>
      </c>
      <c r="E201" s="2" t="e">
        <f t="shared" si="22"/>
        <v>#N/A</v>
      </c>
      <c r="F201" s="2">
        <v>1328834.5334271789</v>
      </c>
      <c r="G201" s="2">
        <f t="shared" si="41"/>
        <v>546135.85714285716</v>
      </c>
      <c r="H201" s="2">
        <f t="shared" si="39"/>
        <v>89143161.626742095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1065153.4285714268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1328843.9648134708</v>
      </c>
      <c r="Q201" s="2">
        <f t="shared" si="42"/>
        <v>550000</v>
      </c>
      <c r="R201" s="2">
        <f t="shared" si="40"/>
        <v>90196252.204362869</v>
      </c>
      <c r="S201" s="2">
        <f t="shared" si="17"/>
        <v>546135.85714285076</v>
      </c>
      <c r="T201" s="2">
        <f t="shared" si="18"/>
        <v>3864.1428571429569</v>
      </c>
      <c r="U201" s="2">
        <f t="shared" si="19"/>
        <v>550000</v>
      </c>
      <c r="V201" s="2">
        <f t="shared" si="34"/>
        <v>43267749.626742303</v>
      </c>
      <c r="W201" s="2">
        <f t="shared" si="20"/>
        <v>546135.85714285821</v>
      </c>
      <c r="X201" s="2">
        <f t="shared" si="6"/>
        <v>3864.1428571417928</v>
      </c>
      <c r="Y201" s="2">
        <f t="shared" si="37"/>
        <v>46928502.577620581</v>
      </c>
      <c r="Z201" s="2" t="str">
        <f t="shared" si="8"/>
        <v>HERE</v>
      </c>
      <c r="AA201" s="2">
        <f>IF(Z201="HERE",Y201,AA200+Graph!$G$1*1000)</f>
        <v>46928502.577620581</v>
      </c>
      <c r="AB201" s="2">
        <f t="shared" si="21"/>
        <v>3864.1428571417928</v>
      </c>
      <c r="AC201" s="2">
        <f t="shared" si="38"/>
        <v>43267749.626742303</v>
      </c>
      <c r="AD201" s="3">
        <f t="shared" si="10"/>
        <v>46928502.577620581</v>
      </c>
      <c r="AE201" s="2">
        <f>IF(AE199&gt;=52800000,52800000,IF(AB180=Graph!G$1*1000,AE200+Graph!G$1*1000,AC201))</f>
        <v>43267749.626742303</v>
      </c>
      <c r="AF201" s="3">
        <f t="shared" si="11"/>
        <v>43267749.626742303</v>
      </c>
      <c r="AG201" s="3">
        <f t="shared" si="29"/>
        <v>43752564.851195663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137</v>
      </c>
      <c r="C202" s="7"/>
      <c r="D202" s="2" t="e">
        <f t="shared" si="12"/>
        <v>#N/A</v>
      </c>
      <c r="E202" s="2" t="e">
        <f t="shared" si="22"/>
        <v>#N/A</v>
      </c>
      <c r="F202" s="2">
        <v>1335156.1872625351</v>
      </c>
      <c r="G202" s="2">
        <f t="shared" si="41"/>
        <v>546135.85714285716</v>
      </c>
      <c r="H202" s="2">
        <f t="shared" si="39"/>
        <v>89689297.483884946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1069017.5714285697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1335143.6149893999</v>
      </c>
      <c r="Q202" s="2">
        <f t="shared" si="42"/>
        <v>550000</v>
      </c>
      <c r="R202" s="2">
        <f t="shared" si="40"/>
        <v>90746252.204362869</v>
      </c>
      <c r="S202" s="2">
        <f t="shared" si="17"/>
        <v>546135.85714285076</v>
      </c>
      <c r="T202" s="2">
        <f t="shared" si="18"/>
        <v>3864.1428571429569</v>
      </c>
      <c r="U202" s="2">
        <f t="shared" si="19"/>
        <v>550000</v>
      </c>
      <c r="V202" s="2">
        <f t="shared" si="34"/>
        <v>43813885.483885162</v>
      </c>
      <c r="W202" s="2">
        <f t="shared" si="20"/>
        <v>546135.85714285821</v>
      </c>
      <c r="X202" s="2">
        <f t="shared" si="6"/>
        <v>3864.1428571417928</v>
      </c>
      <c r="Y202" s="2">
        <f t="shared" si="37"/>
        <v>46932366.720477723</v>
      </c>
      <c r="Z202" s="2" t="str">
        <f t="shared" si="8"/>
        <v>HERE</v>
      </c>
      <c r="AA202" s="2">
        <f>IF(Z202="HERE",Y202,AA201+Graph!$G$1*1000)</f>
        <v>46932366.720477723</v>
      </c>
      <c r="AB202" s="2">
        <f t="shared" si="21"/>
        <v>3864.1428571417928</v>
      </c>
      <c r="AC202" s="2">
        <f t="shared" si="38"/>
        <v>43813885.483885162</v>
      </c>
      <c r="AD202" s="3">
        <f t="shared" si="10"/>
        <v>46932366.720477723</v>
      </c>
      <c r="AE202" s="2">
        <f>IF(AE200&gt;=52800000,52800000,IF(AB181=Graph!G$1*1000,AE201+Graph!G$1*1000,AC202))</f>
        <v>43813885.483885162</v>
      </c>
      <c r="AF202" s="3">
        <f t="shared" si="11"/>
        <v>43813885.483885162</v>
      </c>
      <c r="AG202" s="3">
        <f t="shared" si="29"/>
        <v>43783349.372624226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138</v>
      </c>
      <c r="C203" s="7"/>
      <c r="D203" s="2" t="e">
        <f t="shared" si="12"/>
        <v>#N/A</v>
      </c>
      <c r="E203" s="2" t="e">
        <f t="shared" si="22"/>
        <v>#N/A</v>
      </c>
      <c r="F203" s="2">
        <v>1341477.8410978317</v>
      </c>
      <c r="G203" s="2">
        <f t="shared" si="41"/>
        <v>546135.85714285716</v>
      </c>
      <c r="H203" s="2">
        <f t="shared" si="39"/>
        <v>90235433.341027796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1072881.7142857127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1341443.265165329</v>
      </c>
      <c r="Q203" s="2">
        <f t="shared" si="42"/>
        <v>550000</v>
      </c>
      <c r="R203" s="2">
        <f t="shared" si="40"/>
        <v>91296252.204362869</v>
      </c>
      <c r="S203" s="2">
        <f t="shared" si="17"/>
        <v>546135.85714285076</v>
      </c>
      <c r="T203" s="2">
        <f t="shared" si="18"/>
        <v>3864.1428571429569</v>
      </c>
      <c r="U203" s="2">
        <f t="shared" si="19"/>
        <v>550000</v>
      </c>
      <c r="V203" s="2">
        <f t="shared" si="34"/>
        <v>44360021.34102802</v>
      </c>
      <c r="W203" s="2">
        <f t="shared" si="20"/>
        <v>546135.85714285821</v>
      </c>
      <c r="X203" s="2">
        <f t="shared" si="6"/>
        <v>3864.1428571417928</v>
      </c>
      <c r="Y203" s="2">
        <f t="shared" si="37"/>
        <v>46936230.863334864</v>
      </c>
      <c r="Z203" s="2" t="str">
        <f t="shared" si="8"/>
        <v>HERE</v>
      </c>
      <c r="AA203" s="2">
        <f>IF(Z203="HERE",Y203,AA202+Graph!$G$1*1000)</f>
        <v>46936230.863334864</v>
      </c>
      <c r="AB203" s="2">
        <f t="shared" si="21"/>
        <v>3864.1428571417928</v>
      </c>
      <c r="AC203" s="2">
        <f t="shared" si="38"/>
        <v>44360021.34102802</v>
      </c>
      <c r="AD203" s="3">
        <f t="shared" si="10"/>
        <v>46936230.863334864</v>
      </c>
      <c r="AE203" s="2">
        <f>IF(AE201&gt;=52800000,52800000,IF(AB182=Graph!G$1*1000,AE202+Graph!G$1*1000,AC203))</f>
        <v>44360021.34102802</v>
      </c>
      <c r="AF203" s="3">
        <f t="shared" si="11"/>
        <v>44360021.34102802</v>
      </c>
      <c r="AG203" s="3">
        <f t="shared" si="29"/>
        <v>43814133.894052796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139</v>
      </c>
      <c r="C204" s="7"/>
      <c r="D204" s="2" t="e">
        <f t="shared" si="12"/>
        <v>#N/A</v>
      </c>
      <c r="E204" s="2" t="e">
        <f t="shared" si="22"/>
        <v>#N/A</v>
      </c>
      <c r="F204" s="2">
        <v>1347799.494933188</v>
      </c>
      <c r="G204" s="2">
        <f t="shared" si="41"/>
        <v>546135.85714285716</v>
      </c>
      <c r="H204" s="2">
        <f t="shared" si="39"/>
        <v>90781569.198170647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1076745.8571428556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1347742.915341258</v>
      </c>
      <c r="Q204" s="2">
        <f t="shared" si="42"/>
        <v>550000</v>
      </c>
      <c r="R204" s="2">
        <f t="shared" si="40"/>
        <v>91846252.204362869</v>
      </c>
      <c r="S204" s="2">
        <f t="shared" si="17"/>
        <v>546135.85714285076</v>
      </c>
      <c r="T204" s="2">
        <f t="shared" si="18"/>
        <v>3864.1428571429569</v>
      </c>
      <c r="U204" s="2">
        <f t="shared" si="19"/>
        <v>550000</v>
      </c>
      <c r="V204" s="2">
        <f t="shared" si="34"/>
        <v>44906157.198170878</v>
      </c>
      <c r="W204" s="2">
        <f t="shared" si="20"/>
        <v>546135.85714285821</v>
      </c>
      <c r="X204" s="2">
        <f t="shared" si="6"/>
        <v>3864.1428571417928</v>
      </c>
      <c r="Y204" s="2">
        <f t="shared" si="37"/>
        <v>46940095.006192006</v>
      </c>
      <c r="Z204" s="2" t="str">
        <f t="shared" si="8"/>
        <v>HERE</v>
      </c>
      <c r="AA204" s="2">
        <f>IF(Z204="HERE",Y204,AA203+Graph!$G$1*1000)</f>
        <v>46940095.006192006</v>
      </c>
      <c r="AB204" s="2">
        <f t="shared" si="21"/>
        <v>3864.1428571417928</v>
      </c>
      <c r="AC204" s="2">
        <f t="shared" si="38"/>
        <v>44906157.198170878</v>
      </c>
      <c r="AD204" s="3">
        <f t="shared" si="10"/>
        <v>46940095.006192006</v>
      </c>
      <c r="AE204" s="2">
        <f>IF(AE202&gt;=52800000,52800000,IF(AB183=Graph!G$1*1000,AE203+Graph!G$1*1000,AC204))</f>
        <v>44906157.198170878</v>
      </c>
      <c r="AF204" s="3">
        <f t="shared" si="11"/>
        <v>44906157.198170878</v>
      </c>
      <c r="AG204" s="3">
        <f t="shared" si="29"/>
        <v>43844918.415481374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140</v>
      </c>
      <c r="C205" s="7"/>
      <c r="D205" s="2" t="e">
        <f t="shared" si="12"/>
        <v>#N/A</v>
      </c>
      <c r="E205" s="2" t="e">
        <f t="shared" si="22"/>
        <v>#N/A</v>
      </c>
      <c r="F205" s="2">
        <v>1354121.1487684846</v>
      </c>
      <c r="G205" s="2">
        <f t="shared" si="41"/>
        <v>546135.85714285716</v>
      </c>
      <c r="H205" s="2">
        <f t="shared" si="39"/>
        <v>91327705.055313498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1080609.9999999986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1354042.5655171871</v>
      </c>
      <c r="Q205" s="2">
        <f t="shared" si="42"/>
        <v>550000</v>
      </c>
      <c r="R205" s="2">
        <f t="shared" si="40"/>
        <v>92396252.204362869</v>
      </c>
      <c r="S205" s="2">
        <f t="shared" si="17"/>
        <v>546135.85714285076</v>
      </c>
      <c r="T205" s="2">
        <f t="shared" si="18"/>
        <v>3864.1428571429569</v>
      </c>
      <c r="U205" s="2">
        <f t="shared" si="19"/>
        <v>550000</v>
      </c>
      <c r="V205" s="2">
        <f t="shared" si="34"/>
        <v>45452293.055313736</v>
      </c>
      <c r="W205" s="2">
        <f t="shared" si="20"/>
        <v>546135.85714285821</v>
      </c>
      <c r="X205" s="2">
        <f t="shared" si="6"/>
        <v>3864.1428571417928</v>
      </c>
      <c r="Y205" s="2">
        <f t="shared" si="37"/>
        <v>46943959.149049148</v>
      </c>
      <c r="Z205" s="2" t="str">
        <f t="shared" si="8"/>
        <v>HERE</v>
      </c>
      <c r="AA205" s="2">
        <f>IF(Z205="HERE",Y205,AA204+Graph!$G$1*1000)</f>
        <v>46943959.149049148</v>
      </c>
      <c r="AB205" s="2">
        <f t="shared" si="21"/>
        <v>3864.1428571417928</v>
      </c>
      <c r="AC205" s="2">
        <f t="shared" si="38"/>
        <v>45452293.055313736</v>
      </c>
      <c r="AD205" s="3">
        <f t="shared" si="10"/>
        <v>46943959.149049148</v>
      </c>
      <c r="AE205" s="2">
        <f>IF(AE203&gt;=52800000,52800000,IF(AB184=Graph!G$1*1000,AE204+Graph!G$1*1000,AC205))</f>
        <v>45452293.055313736</v>
      </c>
      <c r="AF205" s="3">
        <f t="shared" si="11"/>
        <v>45452293.055313736</v>
      </c>
      <c r="AG205" s="3">
        <f t="shared" si="29"/>
        <v>43875702.936909936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141</v>
      </c>
      <c r="C206" s="7"/>
      <c r="D206" s="2" t="e">
        <f t="shared" si="12"/>
        <v>#N/A</v>
      </c>
      <c r="E206" s="2" t="e">
        <f t="shared" si="22"/>
        <v>#N/A</v>
      </c>
      <c r="F206" s="2">
        <v>1360442.8026038408</v>
      </c>
      <c r="G206" s="2">
        <f t="shared" si="41"/>
        <v>546135.85714285716</v>
      </c>
      <c r="H206" s="2">
        <f t="shared" si="39"/>
        <v>91873840.912456349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1084474.1428571416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1360342.2156931162</v>
      </c>
      <c r="Q206" s="2">
        <f t="shared" si="42"/>
        <v>550000</v>
      </c>
      <c r="R206" s="2">
        <f t="shared" si="40"/>
        <v>92946252.204362869</v>
      </c>
      <c r="S206" s="2">
        <f t="shared" si="17"/>
        <v>546135.85714285076</v>
      </c>
      <c r="T206" s="2">
        <f t="shared" si="18"/>
        <v>3864.1428571429569</v>
      </c>
      <c r="U206" s="2">
        <f t="shared" si="19"/>
        <v>550000</v>
      </c>
      <c r="V206" s="2">
        <f t="shared" si="34"/>
        <v>45998428.912456594</v>
      </c>
      <c r="W206" s="2">
        <f t="shared" si="20"/>
        <v>546135.85714285821</v>
      </c>
      <c r="X206" s="2">
        <f t="shared" si="6"/>
        <v>3864.1428571417928</v>
      </c>
      <c r="Y206" s="2">
        <f t="shared" si="37"/>
        <v>46947823.29190629</v>
      </c>
      <c r="Z206" s="2" t="str">
        <f t="shared" si="8"/>
        <v>HERE</v>
      </c>
      <c r="AA206" s="2">
        <f>IF(Z206="HERE",Y206,AA205+Graph!$G$1*1000)</f>
        <v>46947823.29190629</v>
      </c>
      <c r="AB206" s="2">
        <f t="shared" si="21"/>
        <v>3864.1428571417928</v>
      </c>
      <c r="AC206" s="2">
        <f t="shared" si="38"/>
        <v>45998428.912456594</v>
      </c>
      <c r="AD206" s="3">
        <f t="shared" si="10"/>
        <v>46947823.29190629</v>
      </c>
      <c r="AE206" s="2">
        <f>IF(AE204&gt;=52800000,52800000,IF(AB185=Graph!G$1*1000,AE205+Graph!G$1*1000,AC206))</f>
        <v>45998428.912456594</v>
      </c>
      <c r="AF206" s="3">
        <f t="shared" si="11"/>
        <v>45998428.912456594</v>
      </c>
      <c r="AG206" s="3">
        <f t="shared" si="29"/>
        <v>43906487.458338507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142</v>
      </c>
      <c r="C207" s="7"/>
      <c r="D207" s="2" t="e">
        <f t="shared" si="12"/>
        <v>#N/A</v>
      </c>
      <c r="E207" s="2" t="e">
        <f t="shared" si="22"/>
        <v>#N/A</v>
      </c>
      <c r="F207" s="2">
        <v>1366764.4564391971</v>
      </c>
      <c r="G207" s="2">
        <f t="shared" si="41"/>
        <v>546135.85714285716</v>
      </c>
      <c r="H207" s="2">
        <f t="shared" si="39"/>
        <v>92419976.769599199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1088338.2857142845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1366641.8658691049</v>
      </c>
      <c r="Q207" s="2">
        <f t="shared" si="42"/>
        <v>550000</v>
      </c>
      <c r="R207" s="2">
        <f t="shared" si="40"/>
        <v>93496252.204362869</v>
      </c>
      <c r="S207" s="2">
        <f t="shared" si="17"/>
        <v>546135.85714285076</v>
      </c>
      <c r="T207" s="2">
        <f t="shared" si="18"/>
        <v>3864.1428571429569</v>
      </c>
      <c r="U207" s="2">
        <f t="shared" si="19"/>
        <v>550000</v>
      </c>
      <c r="V207" s="2">
        <f t="shared" si="34"/>
        <v>46544564.769599453</v>
      </c>
      <c r="W207" s="2">
        <f t="shared" si="20"/>
        <v>546135.85714285821</v>
      </c>
      <c r="X207" s="2">
        <f t="shared" si="6"/>
        <v>3864.1428571417928</v>
      </c>
      <c r="Y207" s="2">
        <f t="shared" si="37"/>
        <v>46951687.434763432</v>
      </c>
      <c r="Z207" s="2" t="str">
        <f t="shared" si="8"/>
        <v>HERE</v>
      </c>
      <c r="AA207" s="2">
        <f>IF(Z207="HERE",Y207,AA206+Graph!$G$1*1000)</f>
        <v>46951687.434763432</v>
      </c>
      <c r="AB207" s="2">
        <f t="shared" si="21"/>
        <v>3864.1428571417928</v>
      </c>
      <c r="AC207" s="2">
        <f t="shared" si="38"/>
        <v>45998428.912456594</v>
      </c>
      <c r="AD207" s="3">
        <f t="shared" si="10"/>
        <v>46951687.434763432</v>
      </c>
      <c r="AE207" s="2">
        <f>IF(AE205&gt;=52800000,52800000,IF(AB186=Graph!G$1*1000,AE206+Graph!G$1*1000,AC207))</f>
        <v>45998428.912456594</v>
      </c>
      <c r="AF207" s="3">
        <f t="shared" si="11"/>
        <v>45998428.912456594</v>
      </c>
      <c r="AG207" s="3">
        <f t="shared" si="29"/>
        <v>43937271.979767084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143</v>
      </c>
      <c r="C208" s="7"/>
      <c r="D208" s="2" t="e">
        <f t="shared" si="12"/>
        <v>#N/A</v>
      </c>
      <c r="E208" s="2" t="e">
        <f t="shared" si="22"/>
        <v>#N/A</v>
      </c>
      <c r="F208" s="2">
        <v>1373086.1102744937</v>
      </c>
      <c r="G208" s="2">
        <f t="shared" si="41"/>
        <v>546135.85714285716</v>
      </c>
      <c r="H208" s="2">
        <f t="shared" si="39"/>
        <v>92966112.62674205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1092202.4285714275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1372941.5160450339</v>
      </c>
      <c r="Q208" s="2">
        <f t="shared" si="42"/>
        <v>550000</v>
      </c>
      <c r="R208" s="2">
        <f t="shared" si="40"/>
        <v>94046252.204362869</v>
      </c>
      <c r="S208" s="2">
        <f t="shared" si="17"/>
        <v>546135.85714285076</v>
      </c>
      <c r="T208" s="2">
        <f t="shared" si="18"/>
        <v>3864.1428571429569</v>
      </c>
      <c r="U208" s="2">
        <f t="shared" si="19"/>
        <v>550000</v>
      </c>
      <c r="V208" s="2">
        <f t="shared" si="34"/>
        <v>47090700.626742311</v>
      </c>
      <c r="W208" s="2">
        <f t="shared" si="20"/>
        <v>546135.85714285821</v>
      </c>
      <c r="X208" s="2">
        <f t="shared" si="6"/>
        <v>3864.1428571417928</v>
      </c>
      <c r="Y208" s="2">
        <f t="shared" si="37"/>
        <v>46955551.577620573</v>
      </c>
      <c r="Z208" s="2" t="str">
        <f t="shared" si="8"/>
        <v>MEEP</v>
      </c>
      <c r="AA208" s="2">
        <f>IF(Z208="HERE",Y208,AA207+Graph!$G$1*1000)</f>
        <v>47751687.434763432</v>
      </c>
      <c r="AB208" s="2">
        <f t="shared" si="21"/>
        <v>800000</v>
      </c>
      <c r="AC208" s="2">
        <f t="shared" si="38"/>
        <v>45998428.912456594</v>
      </c>
      <c r="AD208" s="3">
        <f t="shared" si="10"/>
        <v>47751687.434763432</v>
      </c>
      <c r="AE208" s="2">
        <f>IF(AE206&gt;=52800000,52800000,IF(AB187=Graph!G$1*1000,AE207+Graph!G$1*1000,AC208))</f>
        <v>45998428.912456594</v>
      </c>
      <c r="AF208" s="3">
        <f t="shared" si="11"/>
        <v>45998428.912456594</v>
      </c>
      <c r="AG208" s="3">
        <f t="shared" si="29"/>
        <v>43968056.501195654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144</v>
      </c>
      <c r="C209" s="7"/>
      <c r="D209" s="2" t="e">
        <f t="shared" si="12"/>
        <v>#N/A</v>
      </c>
      <c r="E209" s="2" t="e">
        <f t="shared" si="22"/>
        <v>#N/A</v>
      </c>
      <c r="F209" s="2">
        <v>1379407.7641098499</v>
      </c>
      <c r="G209" s="2">
        <f t="shared" si="41"/>
        <v>546135.85714285716</v>
      </c>
      <c r="H209" s="2">
        <f t="shared" si="39"/>
        <v>93512248.483884901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1096066.5714285704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1379241.166220963</v>
      </c>
      <c r="Q209" s="2">
        <f t="shared" si="42"/>
        <v>550000</v>
      </c>
      <c r="R209" s="2">
        <f t="shared" si="40"/>
        <v>94596252.204362869</v>
      </c>
      <c r="S209" s="2">
        <f t="shared" si="17"/>
        <v>546135.85714285076</v>
      </c>
      <c r="T209" s="2">
        <f t="shared" si="18"/>
        <v>3864.1428571429569</v>
      </c>
      <c r="U209" s="2">
        <f t="shared" si="19"/>
        <v>550000</v>
      </c>
      <c r="V209" s="2">
        <f t="shared" si="34"/>
        <v>47636836.483885169</v>
      </c>
      <c r="W209" s="2">
        <f t="shared" si="20"/>
        <v>546135.85714285821</v>
      </c>
      <c r="X209" s="2">
        <f t="shared" si="6"/>
        <v>3864.1428571417928</v>
      </c>
      <c r="Y209" s="2">
        <f t="shared" si="37"/>
        <v>46959415.720477715</v>
      </c>
      <c r="Z209" s="2" t="str">
        <f t="shared" si="8"/>
        <v>MEEP</v>
      </c>
      <c r="AA209" s="2">
        <f>IF(Z209="HERE",Y209,AA208+Graph!$G$1*1000)</f>
        <v>48551687.434763432</v>
      </c>
      <c r="AB209" s="2">
        <f t="shared" si="21"/>
        <v>800000</v>
      </c>
      <c r="AC209" s="2">
        <f t="shared" si="38"/>
        <v>45998428.912456594</v>
      </c>
      <c r="AD209" s="3">
        <f t="shared" si="10"/>
        <v>48551687.434763432</v>
      </c>
      <c r="AE209" s="2">
        <f>IF(AE207&gt;=52800000,52800000,IF(AB188=Graph!G$1*1000,AE208+Graph!G$1*1000,AC209))</f>
        <v>45998428.912456594</v>
      </c>
      <c r="AF209" s="3">
        <f t="shared" si="11"/>
        <v>45998428.912456594</v>
      </c>
      <c r="AG209" s="3">
        <f t="shared" si="29"/>
        <v>43998841.022624217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145</v>
      </c>
      <c r="C210" s="7"/>
      <c r="D210" s="2" t="e">
        <f t="shared" si="12"/>
        <v>#N/A</v>
      </c>
      <c r="E210" s="2" t="e">
        <f t="shared" si="22"/>
        <v>#N/A</v>
      </c>
      <c r="F210" s="2">
        <v>1385729.4179451466</v>
      </c>
      <c r="G210" s="2">
        <f t="shared" si="41"/>
        <v>546135.85714285716</v>
      </c>
      <c r="H210" s="2">
        <f t="shared" si="39"/>
        <v>94058384.341027752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1099930.7142857134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1385540.8163968921</v>
      </c>
      <c r="Q210" s="2">
        <f t="shared" si="42"/>
        <v>550000</v>
      </c>
      <c r="R210" s="2">
        <f t="shared" si="40"/>
        <v>95146252.204362869</v>
      </c>
      <c r="S210" s="2">
        <f t="shared" si="17"/>
        <v>546135.85714285076</v>
      </c>
      <c r="T210" s="2">
        <f t="shared" si="18"/>
        <v>3864.1428571429569</v>
      </c>
      <c r="U210" s="2">
        <f t="shared" si="19"/>
        <v>550000</v>
      </c>
      <c r="V210" s="2">
        <f t="shared" si="34"/>
        <v>48182972.341028027</v>
      </c>
      <c r="W210" s="2">
        <f t="shared" si="20"/>
        <v>546135.85714285821</v>
      </c>
      <c r="X210" s="2">
        <f t="shared" si="6"/>
        <v>3864.1428571417928</v>
      </c>
      <c r="Y210" s="2">
        <f t="shared" si="37"/>
        <v>46963279.863334857</v>
      </c>
      <c r="Z210" s="2" t="str">
        <f t="shared" si="8"/>
        <v>MEEP</v>
      </c>
      <c r="AA210" s="2">
        <f>IF(Z210="HERE",Y210,AA209+Graph!$G$1*1000)</f>
        <v>49351687.434763432</v>
      </c>
      <c r="AB210" s="2">
        <f t="shared" si="21"/>
        <v>800000</v>
      </c>
      <c r="AC210" s="2">
        <f t="shared" si="38"/>
        <v>45998428.912456594</v>
      </c>
      <c r="AD210" s="3">
        <f t="shared" si="10"/>
        <v>49351687.434763432</v>
      </c>
      <c r="AE210" s="2">
        <f>IF(AE208&gt;=52800000,52800000,IF(AB189=Graph!G$1*1000,AE209+Graph!G$1*1000,AC210))</f>
        <v>45998428.912456594</v>
      </c>
      <c r="AF210" s="3">
        <f t="shared" si="11"/>
        <v>45998428.912456594</v>
      </c>
      <c r="AG210" s="3">
        <f t="shared" si="29"/>
        <v>44029625.544052795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146</v>
      </c>
      <c r="C211" s="7"/>
      <c r="D211" s="2" t="e">
        <f t="shared" si="12"/>
        <v>#N/A</v>
      </c>
      <c r="E211" s="2" t="e">
        <f t="shared" si="22"/>
        <v>#N/A</v>
      </c>
      <c r="F211" s="2">
        <v>1392051.0717805028</v>
      </c>
      <c r="G211" s="2">
        <f t="shared" si="41"/>
        <v>546135.85714285716</v>
      </c>
      <c r="H211" s="2">
        <f t="shared" si="39"/>
        <v>94604520.198170602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1103794.8571428563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1391840.4665728211</v>
      </c>
      <c r="Q211" s="2">
        <f t="shared" si="42"/>
        <v>550000</v>
      </c>
      <c r="R211" s="2">
        <f t="shared" si="40"/>
        <v>95696252.204362869</v>
      </c>
      <c r="S211" s="2">
        <f t="shared" si="17"/>
        <v>546135.85714285076</v>
      </c>
      <c r="T211" s="2">
        <f t="shared" si="18"/>
        <v>3864.1428571429569</v>
      </c>
      <c r="U211" s="2">
        <f t="shared" si="19"/>
        <v>550000</v>
      </c>
      <c r="V211" s="2">
        <f t="shared" si="34"/>
        <v>48729108.198170885</v>
      </c>
      <c r="W211" s="2">
        <f t="shared" si="20"/>
        <v>546135.85714285821</v>
      </c>
      <c r="X211" s="2">
        <f t="shared" si="6"/>
        <v>3864.1428571417928</v>
      </c>
      <c r="Y211" s="2">
        <f t="shared" si="37"/>
        <v>46967144.006191999</v>
      </c>
      <c r="Z211" s="2" t="str">
        <f t="shared" si="8"/>
        <v>MEEP</v>
      </c>
      <c r="AA211" s="2">
        <f>IF(Z211="HERE",Y211,AA210+Graph!$G$1*1000)</f>
        <v>50151687.434763432</v>
      </c>
      <c r="AB211" s="2">
        <f t="shared" si="21"/>
        <v>800000</v>
      </c>
      <c r="AC211" s="2">
        <f t="shared" si="38"/>
        <v>45998428.912456594</v>
      </c>
      <c r="AD211" s="3">
        <f t="shared" si="10"/>
        <v>50151687.434763432</v>
      </c>
      <c r="AE211" s="2">
        <f>IF(AE209&gt;=52800000,52800000,IF(AB190=Graph!G$1*1000,AE210+Graph!G$1*1000,AC211))</f>
        <v>45998428.912456594</v>
      </c>
      <c r="AF211" s="3">
        <f t="shared" si="11"/>
        <v>45998428.912456594</v>
      </c>
      <c r="AG211" s="3">
        <f t="shared" si="29"/>
        <v>44060410.065481365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147</v>
      </c>
      <c r="C212" s="7"/>
      <c r="D212" s="2" t="e">
        <f t="shared" si="12"/>
        <v>#N/A</v>
      </c>
      <c r="E212" s="2" t="e">
        <f t="shared" si="22"/>
        <v>#N/A</v>
      </c>
      <c r="F212" s="2">
        <v>1398372.7256157994</v>
      </c>
      <c r="G212" s="2">
        <f t="shared" si="41"/>
        <v>546135.85714285716</v>
      </c>
      <c r="H212" s="2">
        <f t="shared" si="39"/>
        <v>95150656.055313453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1107658.9999999993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1398140.1167487502</v>
      </c>
      <c r="Q212" s="2">
        <f t="shared" si="42"/>
        <v>550000</v>
      </c>
      <c r="R212" s="2">
        <f t="shared" si="40"/>
        <v>96246252.204362869</v>
      </c>
      <c r="S212" s="2">
        <f t="shared" si="17"/>
        <v>546135.85714285076</v>
      </c>
      <c r="T212" s="2">
        <f t="shared" si="18"/>
        <v>3864.1428571429569</v>
      </c>
      <c r="U212" s="2">
        <f t="shared" si="19"/>
        <v>550000</v>
      </c>
      <c r="V212" s="2">
        <f t="shared" si="34"/>
        <v>49275244.055313744</v>
      </c>
      <c r="W212" s="2">
        <f t="shared" si="20"/>
        <v>546135.85714285821</v>
      </c>
      <c r="X212" s="2">
        <f t="shared" si="6"/>
        <v>3864.1428571417928</v>
      </c>
      <c r="Y212" s="2">
        <f t="shared" si="37"/>
        <v>46971008.149049141</v>
      </c>
      <c r="Z212" s="2" t="str">
        <f t="shared" si="8"/>
        <v>MEEP</v>
      </c>
      <c r="AA212" s="2">
        <f>IF(Z212="HERE",Y212,AA211+Graph!$G$1*1000)</f>
        <v>50951687.434763432</v>
      </c>
      <c r="AB212" s="2">
        <f t="shared" si="21"/>
        <v>800000</v>
      </c>
      <c r="AC212" s="2">
        <f t="shared" si="38"/>
        <v>45998428.912456594</v>
      </c>
      <c r="AD212" s="3">
        <f t="shared" si="10"/>
        <v>50951687.434763432</v>
      </c>
      <c r="AE212" s="2">
        <f>IF(AE210&gt;=52800000,52800000,IF(AB191=Graph!G$1*1000,AE211+Graph!G$1*1000,AC212))</f>
        <v>45998428.912456594</v>
      </c>
      <c r="AF212" s="3">
        <f t="shared" si="11"/>
        <v>45998428.912456594</v>
      </c>
      <c r="AG212" s="3">
        <f t="shared" si="29"/>
        <v>44091194.586909935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148</v>
      </c>
      <c r="C213" s="7"/>
      <c r="D213" s="2" t="e">
        <f t="shared" si="12"/>
        <v>#N/A</v>
      </c>
      <c r="E213" s="2" t="e">
        <f t="shared" si="22"/>
        <v>#N/A</v>
      </c>
      <c r="F213" s="2">
        <v>1404694.3794511557</v>
      </c>
      <c r="G213" s="2">
        <f t="shared" si="41"/>
        <v>546135.85714285716</v>
      </c>
      <c r="H213" s="2">
        <f t="shared" si="39"/>
        <v>95696791.912456304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1111523.1428571423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1404439.7669246793</v>
      </c>
      <c r="Q213" s="2">
        <f t="shared" si="42"/>
        <v>550000</v>
      </c>
      <c r="R213" s="2">
        <f t="shared" si="40"/>
        <v>96796252.204362869</v>
      </c>
      <c r="S213" s="2">
        <f t="shared" si="17"/>
        <v>546135.85714285076</v>
      </c>
      <c r="T213" s="2">
        <f t="shared" si="18"/>
        <v>3864.1428571429569</v>
      </c>
      <c r="U213" s="2">
        <f t="shared" si="19"/>
        <v>550000</v>
      </c>
      <c r="V213" s="2">
        <f t="shared" si="34"/>
        <v>49821379.912456602</v>
      </c>
      <c r="W213" s="2">
        <f t="shared" si="20"/>
        <v>546135.85714285821</v>
      </c>
      <c r="X213" s="2">
        <f t="shared" si="6"/>
        <v>3864.1428571417928</v>
      </c>
      <c r="Y213" s="2">
        <f t="shared" si="37"/>
        <v>46974872.291906282</v>
      </c>
      <c r="Z213" s="2" t="str">
        <f t="shared" si="8"/>
        <v>MEEP</v>
      </c>
      <c r="AA213" s="2">
        <f>IF(Z213="HERE",Y213,AA212+Graph!$G$1*1000)</f>
        <v>51751687.434763432</v>
      </c>
      <c r="AB213" s="2">
        <f t="shared" si="21"/>
        <v>800000</v>
      </c>
      <c r="AC213" s="2">
        <f t="shared" si="38"/>
        <v>45998428.912456594</v>
      </c>
      <c r="AD213" s="3">
        <f t="shared" si="10"/>
        <v>51751687.434763432</v>
      </c>
      <c r="AE213" s="2">
        <f>IF(AE211&gt;=52800000,52800000,IF(AB192=Graph!G$1*1000,AE212+Graph!G$1*1000,AC213))</f>
        <v>45998428.912456594</v>
      </c>
      <c r="AF213" s="3">
        <f t="shared" si="11"/>
        <v>45998428.912456594</v>
      </c>
      <c r="AG213" s="3">
        <f t="shared" si="29"/>
        <v>44121979.108338505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149</v>
      </c>
      <c r="C214" s="7"/>
      <c r="D214" s="2" t="e">
        <f t="shared" si="12"/>
        <v>#N/A</v>
      </c>
      <c r="E214" s="2" t="e">
        <f t="shared" si="22"/>
        <v>#N/A</v>
      </c>
      <c r="F214" s="2">
        <v>1411016.0332864523</v>
      </c>
      <c r="G214" s="2">
        <f t="shared" si="41"/>
        <v>546135.85714285716</v>
      </c>
      <c r="H214" s="2">
        <f t="shared" si="39"/>
        <v>96242927.769599155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1115387.2857142852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1410739.4171006083</v>
      </c>
      <c r="Q214" s="2">
        <f t="shared" si="42"/>
        <v>550000</v>
      </c>
      <c r="R214" s="2">
        <f t="shared" si="40"/>
        <v>97346252.204362869</v>
      </c>
      <c r="S214" s="2">
        <f t="shared" si="17"/>
        <v>546135.85714285076</v>
      </c>
      <c r="T214" s="2">
        <f t="shared" si="18"/>
        <v>3864.1428571429569</v>
      </c>
      <c r="U214" s="2">
        <f t="shared" si="19"/>
        <v>550000</v>
      </c>
      <c r="V214" s="2">
        <f t="shared" si="34"/>
        <v>50367515.76959946</v>
      </c>
      <c r="W214" s="2">
        <f t="shared" si="20"/>
        <v>546135.85714285821</v>
      </c>
      <c r="X214" s="2">
        <f t="shared" si="6"/>
        <v>3864.1428571417928</v>
      </c>
      <c r="Y214" s="2">
        <f t="shared" si="37"/>
        <v>46978736.434763424</v>
      </c>
      <c r="Z214" s="2" t="str">
        <f t="shared" si="8"/>
        <v>MEEP</v>
      </c>
      <c r="AA214" s="2">
        <f>IF(Z214="HERE",Y214,AA213+Graph!$G$1*1000)</f>
        <v>52551687.434763432</v>
      </c>
      <c r="AB214" s="2">
        <f t="shared" si="21"/>
        <v>800000</v>
      </c>
      <c r="AC214" s="2">
        <f t="shared" si="38"/>
        <v>45998428.912456594</v>
      </c>
      <c r="AD214" s="3">
        <f t="shared" si="10"/>
        <v>52551687.434763432</v>
      </c>
      <c r="AE214" s="2">
        <f>IF(AE212&gt;=52800000,52800000,IF(AB193=Graph!G$1*1000,AE213+Graph!G$1*1000,AC214))</f>
        <v>45998428.912456594</v>
      </c>
      <c r="AF214" s="3">
        <f t="shared" si="11"/>
        <v>45998428.912456594</v>
      </c>
      <c r="AG214" s="3">
        <f t="shared" si="29"/>
        <v>44152763.629767075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150</v>
      </c>
      <c r="C215" s="7"/>
      <c r="D215" s="2" t="e">
        <f t="shared" si="12"/>
        <v>#N/A</v>
      </c>
      <c r="E215" s="2" t="e">
        <f t="shared" si="22"/>
        <v>#N/A</v>
      </c>
      <c r="F215" s="2">
        <v>1417337.6871218085</v>
      </c>
      <c r="G215" s="2">
        <f t="shared" si="41"/>
        <v>546135.85714285716</v>
      </c>
      <c r="H215" s="2">
        <f t="shared" si="39"/>
        <v>96789063.626742005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1119251.4285714282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1417039.0672765374</v>
      </c>
      <c r="Q215" s="2">
        <f t="shared" si="42"/>
        <v>550000</v>
      </c>
      <c r="R215" s="2">
        <f t="shared" si="40"/>
        <v>97896252.204362869</v>
      </c>
      <c r="S215" s="2">
        <f t="shared" si="17"/>
        <v>546135.85714285076</v>
      </c>
      <c r="T215" s="2">
        <f t="shared" si="18"/>
        <v>3864.1428571429569</v>
      </c>
      <c r="U215" s="2">
        <f t="shared" si="19"/>
        <v>550000</v>
      </c>
      <c r="V215" s="2">
        <f t="shared" si="34"/>
        <v>50913651.626742318</v>
      </c>
      <c r="W215" s="2">
        <f t="shared" si="20"/>
        <v>546135.85714285821</v>
      </c>
      <c r="X215" s="2">
        <f t="shared" si="6"/>
        <v>3864.1428571417928</v>
      </c>
      <c r="Y215" s="2">
        <f t="shared" si="37"/>
        <v>46982600.577620566</v>
      </c>
      <c r="Z215" s="2" t="str">
        <f t="shared" si="8"/>
        <v>MEEP</v>
      </c>
      <c r="AA215" s="2">
        <f>IF(Z215="HERE",Y215,AA214+Graph!$G$1*1000)</f>
        <v>53351687.434763432</v>
      </c>
      <c r="AB215" s="2">
        <f t="shared" si="21"/>
        <v>800000</v>
      </c>
      <c r="AC215" s="2">
        <f t="shared" si="38"/>
        <v>45998428.912456594</v>
      </c>
      <c r="AD215" s="3">
        <f t="shared" si="10"/>
        <v>52800000</v>
      </c>
      <c r="AE215" s="2">
        <f>IF(AE213&gt;=52800000,52800000,IF(AB194=Graph!G$1*1000,AE214+Graph!G$1*1000,AC215))</f>
        <v>45998428.912456594</v>
      </c>
      <c r="AF215" s="3">
        <f t="shared" si="11"/>
        <v>45998428.912456594</v>
      </c>
      <c r="AG215" s="3">
        <f t="shared" si="29"/>
        <v>44183548.151195645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151</v>
      </c>
      <c r="C216" s="7"/>
      <c r="D216" s="2" t="e">
        <f t="shared" si="12"/>
        <v>#N/A</v>
      </c>
      <c r="E216" s="2" t="e">
        <f t="shared" si="22"/>
        <v>#N/A</v>
      </c>
      <c r="F216" s="2">
        <v>1423659.3409571052</v>
      </c>
      <c r="G216" s="2">
        <f t="shared" si="41"/>
        <v>546135.85714285716</v>
      </c>
      <c r="H216" s="2">
        <f t="shared" si="39"/>
        <v>97335199.483884856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1123115.5714285711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1423338.7174524665</v>
      </c>
      <c r="Q216" s="2">
        <f t="shared" si="42"/>
        <v>550000</v>
      </c>
      <c r="R216" s="2">
        <f t="shared" si="40"/>
        <v>98446252.204362869</v>
      </c>
      <c r="S216" s="2">
        <f t="shared" si="17"/>
        <v>546135.85714285076</v>
      </c>
      <c r="T216" s="2">
        <f t="shared" si="18"/>
        <v>3864.1428571429569</v>
      </c>
      <c r="U216" s="2">
        <f t="shared" si="19"/>
        <v>550000</v>
      </c>
      <c r="V216" s="2">
        <f t="shared" si="34"/>
        <v>51459787.483885176</v>
      </c>
      <c r="W216" s="2">
        <f t="shared" si="20"/>
        <v>546135.85714285821</v>
      </c>
      <c r="X216" s="2">
        <f t="shared" si="6"/>
        <v>3864.1428571417928</v>
      </c>
      <c r="Y216" s="2">
        <f t="shared" si="37"/>
        <v>46986464.720477708</v>
      </c>
      <c r="Z216" s="2" t="str">
        <f t="shared" si="8"/>
        <v>MEEP</v>
      </c>
      <c r="AA216" s="2">
        <f>IF(Z216="HERE",Y216,AA215+Graph!$G$1*1000)</f>
        <v>54151687.434763432</v>
      </c>
      <c r="AB216" s="2">
        <f t="shared" si="21"/>
        <v>800000</v>
      </c>
      <c r="AC216" s="2">
        <f t="shared" si="38"/>
        <v>45998428.912456594</v>
      </c>
      <c r="AD216" s="3">
        <f t="shared" si="10"/>
        <v>52800000</v>
      </c>
      <c r="AE216" s="2">
        <f>IF(AE214&gt;=52800000,52800000,IF(AB195=Graph!G$1*1000,AE215+Graph!G$1*1000,AC216))</f>
        <v>45998428.912456594</v>
      </c>
      <c r="AF216" s="3">
        <f t="shared" si="11"/>
        <v>45998428.912456594</v>
      </c>
      <c r="AG216" s="3">
        <f t="shared" si="29"/>
        <v>44214332.672624215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152</v>
      </c>
      <c r="C217" s="7"/>
      <c r="D217" s="2" t="e">
        <f t="shared" si="12"/>
        <v>#N/A</v>
      </c>
      <c r="E217" s="2" t="e">
        <f t="shared" si="22"/>
        <v>#N/A</v>
      </c>
      <c r="F217" s="2">
        <v>1429980.9947924614</v>
      </c>
      <c r="G217" s="2">
        <f t="shared" si="41"/>
        <v>546135.85714285716</v>
      </c>
      <c r="H217" s="2">
        <f t="shared" si="39"/>
        <v>97881335.341027707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1126979.7142857141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1429638.3676283956</v>
      </c>
      <c r="Q217" s="2">
        <f t="shared" si="42"/>
        <v>550000</v>
      </c>
      <c r="R217" s="2">
        <f t="shared" si="40"/>
        <v>98996252.204362869</v>
      </c>
      <c r="S217" s="2">
        <f t="shared" si="17"/>
        <v>546135.85714285076</v>
      </c>
      <c r="T217" s="2">
        <f t="shared" si="18"/>
        <v>3864.1428571429569</v>
      </c>
      <c r="U217" s="2">
        <f t="shared" si="19"/>
        <v>550000</v>
      </c>
      <c r="V217" s="2">
        <f t="shared" si="34"/>
        <v>52005923.341028035</v>
      </c>
      <c r="W217" s="2">
        <f t="shared" si="20"/>
        <v>546135.85714285821</v>
      </c>
      <c r="X217" s="2">
        <f t="shared" si="6"/>
        <v>3864.1428571417928</v>
      </c>
      <c r="Y217" s="2">
        <f t="shared" si="37"/>
        <v>46990328.863334849</v>
      </c>
      <c r="Z217" s="2" t="str">
        <f t="shared" si="8"/>
        <v>MEEP</v>
      </c>
      <c r="AA217" s="2">
        <f>IF(Z217="HERE",Y217,AA216+Graph!$G$1*1000)</f>
        <v>54951687.434763432</v>
      </c>
      <c r="AB217" s="2">
        <f t="shared" si="21"/>
        <v>800000</v>
      </c>
      <c r="AC217" s="2">
        <f t="shared" si="38"/>
        <v>45998428.912456594</v>
      </c>
      <c r="AD217" s="3">
        <f t="shared" si="10"/>
        <v>52800000</v>
      </c>
      <c r="AE217" s="2">
        <f>IF(AE215&gt;=52800000,52800000,IF(AB196=Graph!G$1*1000,AE216+Graph!G$1*1000,AC217))</f>
        <v>45998428.912456594</v>
      </c>
      <c r="AF217" s="3">
        <f t="shared" si="11"/>
        <v>45998428.912456594</v>
      </c>
      <c r="AG217" s="3">
        <f t="shared" si="29"/>
        <v>44245117.194052786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153</v>
      </c>
      <c r="C218" s="7"/>
      <c r="D218" s="2" t="e">
        <f t="shared" si="12"/>
        <v>#N/A</v>
      </c>
      <c r="E218" s="2" t="e">
        <f t="shared" si="22"/>
        <v>#N/A</v>
      </c>
      <c r="F218" s="2">
        <v>1436302.648627758</v>
      </c>
      <c r="G218" s="2">
        <f t="shared" si="41"/>
        <v>546135.85714285716</v>
      </c>
      <c r="H218" s="2">
        <f t="shared" si="39"/>
        <v>98427471.198170558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1130843.857142857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1435938.0178043246</v>
      </c>
      <c r="Q218" s="2">
        <f t="shared" si="42"/>
        <v>550000</v>
      </c>
      <c r="R218" s="2">
        <f t="shared" si="40"/>
        <v>99546252.204362869</v>
      </c>
      <c r="S218" s="2">
        <f t="shared" si="17"/>
        <v>546135.85714285076</v>
      </c>
      <c r="T218" s="2">
        <f t="shared" si="18"/>
        <v>3864.1428571429569</v>
      </c>
      <c r="U218" s="2">
        <f t="shared" si="19"/>
        <v>550000</v>
      </c>
      <c r="V218" s="2">
        <f t="shared" si="34"/>
        <v>52552059.198170893</v>
      </c>
      <c r="W218" s="2">
        <f t="shared" si="20"/>
        <v>546135.85714285821</v>
      </c>
      <c r="X218" s="2">
        <f t="shared" si="6"/>
        <v>3864.1428571417928</v>
      </c>
      <c r="Y218" s="2">
        <f t="shared" si="37"/>
        <v>46994193.006191991</v>
      </c>
      <c r="Z218" s="2" t="str">
        <f t="shared" si="8"/>
        <v>MEEP</v>
      </c>
      <c r="AA218" s="2">
        <f>IF(Z218="HERE",Y218,AA217+Graph!$G$1*1000)</f>
        <v>55751687.434763432</v>
      </c>
      <c r="AB218" s="2">
        <f t="shared" si="21"/>
        <v>800000</v>
      </c>
      <c r="AC218" s="2">
        <f t="shared" si="38"/>
        <v>45998428.912456594</v>
      </c>
      <c r="AD218" s="3">
        <f t="shared" si="10"/>
        <v>52800000</v>
      </c>
      <c r="AE218" s="2">
        <f>IF(AE216&gt;=52800000,52800000,IF(AB197=Graph!G$1*1000,AE217+Graph!G$1*1000,AC218))</f>
        <v>45998428.912456594</v>
      </c>
      <c r="AF218" s="3">
        <f t="shared" si="11"/>
        <v>45998428.912456594</v>
      </c>
      <c r="AG218" s="3">
        <f t="shared" si="29"/>
        <v>44275901.715481363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154</v>
      </c>
      <c r="C219" s="7"/>
      <c r="D219" s="2" t="e">
        <f t="shared" si="12"/>
        <v>#N/A</v>
      </c>
      <c r="E219" s="2" t="e">
        <f t="shared" si="22"/>
        <v>#N/A</v>
      </c>
      <c r="F219" s="2">
        <v>1442624.3024631143</v>
      </c>
      <c r="G219" s="2">
        <f t="shared" si="41"/>
        <v>546135.85714285716</v>
      </c>
      <c r="H219" s="2">
        <f t="shared" si="39"/>
        <v>98973607.055313408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1134708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1442237.6679802537</v>
      </c>
      <c r="Q219" s="2">
        <f t="shared" si="42"/>
        <v>550000</v>
      </c>
      <c r="R219" s="2">
        <f t="shared" si="40"/>
        <v>100096252.20436287</v>
      </c>
      <c r="S219" s="2">
        <f t="shared" si="17"/>
        <v>546135.85714285076</v>
      </c>
      <c r="T219" s="2">
        <f t="shared" si="18"/>
        <v>3864.1428571429569</v>
      </c>
      <c r="U219" s="2">
        <f t="shared" si="19"/>
        <v>550000</v>
      </c>
      <c r="V219" s="2">
        <f t="shared" si="34"/>
        <v>53098195.055313751</v>
      </c>
      <c r="W219" s="2">
        <f t="shared" si="20"/>
        <v>546135.85714285821</v>
      </c>
      <c r="X219" s="2">
        <f t="shared" si="6"/>
        <v>3864.1428571417928</v>
      </c>
      <c r="Y219" s="2">
        <f t="shared" si="37"/>
        <v>46998057.149049133</v>
      </c>
      <c r="Z219" s="2" t="str">
        <f t="shared" si="8"/>
        <v>MEEP</v>
      </c>
      <c r="AA219" s="2">
        <f>IF(Z219="HERE",Y219,AA218+Graph!$G$1*1000)</f>
        <v>56551687.434763432</v>
      </c>
      <c r="AB219" s="2">
        <f t="shared" si="21"/>
        <v>800000</v>
      </c>
      <c r="AC219" s="2">
        <f t="shared" si="38"/>
        <v>45998428.912456594</v>
      </c>
      <c r="AD219" s="3">
        <f t="shared" si="10"/>
        <v>52800000</v>
      </c>
      <c r="AE219" s="2">
        <f>IF(AE217&gt;=52800000,52800000,IF(AB198=Graph!G$1*1000,AE218+Graph!G$1*1000,AC219))</f>
        <v>45998428.912456594</v>
      </c>
      <c r="AF219" s="3">
        <f t="shared" si="11"/>
        <v>45998428.912456594</v>
      </c>
      <c r="AG219" s="3">
        <f t="shared" si="29"/>
        <v>44306686.236909926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155</v>
      </c>
      <c r="C220" s="7"/>
      <c r="D220" s="2" t="e">
        <f t="shared" si="12"/>
        <v>#N/A</v>
      </c>
      <c r="E220" s="2" t="e">
        <f t="shared" si="22"/>
        <v>#N/A</v>
      </c>
      <c r="F220" s="2">
        <v>1448945.9562984109</v>
      </c>
      <c r="G220" s="2">
        <f t="shared" si="41"/>
        <v>546135.85714285716</v>
      </c>
      <c r="H220" s="2">
        <f t="shared" si="39"/>
        <v>99519742.912456259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1138572.142857143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1448537.3181561828</v>
      </c>
      <c r="Q220" s="2">
        <f t="shared" si="42"/>
        <v>550000</v>
      </c>
      <c r="R220" s="2">
        <f t="shared" si="40"/>
        <v>100646252.20436287</v>
      </c>
      <c r="S220" s="2">
        <f t="shared" si="17"/>
        <v>546135.85714285076</v>
      </c>
      <c r="T220" s="2">
        <f t="shared" si="18"/>
        <v>3864.1428571429569</v>
      </c>
      <c r="U220" s="2">
        <f t="shared" si="19"/>
        <v>550000</v>
      </c>
      <c r="V220" s="2">
        <f t="shared" si="34"/>
        <v>53644330.912456609</v>
      </c>
      <c r="W220" s="2">
        <f t="shared" si="20"/>
        <v>546135.85714285821</v>
      </c>
      <c r="X220" s="2">
        <f t="shared" si="6"/>
        <v>3864.1428571417928</v>
      </c>
      <c r="Y220" s="2">
        <f t="shared" si="37"/>
        <v>47001921.291906275</v>
      </c>
      <c r="Z220" s="2" t="str">
        <f t="shared" si="8"/>
        <v>MEEP</v>
      </c>
      <c r="AA220" s="2">
        <f>IF(Z220="HERE",Y220,AA219+Graph!$G$1*1000)</f>
        <v>57351687.434763432</v>
      </c>
      <c r="AB220" s="2">
        <f t="shared" si="21"/>
        <v>800000</v>
      </c>
      <c r="AC220" s="2">
        <f t="shared" si="38"/>
        <v>45998428.912456594</v>
      </c>
      <c r="AD220" s="3">
        <f t="shared" si="10"/>
        <v>52800000</v>
      </c>
      <c r="AE220" s="2">
        <f>IF(AE218&gt;=52800000,52800000,IF(AB199=Graph!G$1*1000,AE219+Graph!G$1*1000,AC220))</f>
        <v>45998428.912456594</v>
      </c>
      <c r="AF220" s="3">
        <f t="shared" si="11"/>
        <v>45998428.912456594</v>
      </c>
      <c r="AG220" s="3">
        <f t="shared" si="29"/>
        <v>44337470.758338496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156</v>
      </c>
      <c r="C221" s="7"/>
      <c r="D221" s="2" t="e">
        <f t="shared" si="12"/>
        <v>#N/A</v>
      </c>
      <c r="E221" s="2" t="e">
        <f t="shared" si="22"/>
        <v>#N/A</v>
      </c>
      <c r="F221" s="2">
        <v>1455267.6101337671</v>
      </c>
      <c r="G221" s="2">
        <f t="shared" si="41"/>
        <v>546135.85714285716</v>
      </c>
      <c r="H221" s="2">
        <f t="shared" si="39"/>
        <v>100065878.76959911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1142436.2857142859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1454836.9683321118</v>
      </c>
      <c r="Q221" s="2">
        <f t="shared" si="42"/>
        <v>550000</v>
      </c>
      <c r="R221" s="2">
        <f t="shared" si="40"/>
        <v>101196252.20436287</v>
      </c>
      <c r="S221" s="2">
        <f t="shared" si="17"/>
        <v>546135.85714285076</v>
      </c>
      <c r="T221" s="2">
        <f t="shared" si="18"/>
        <v>3864.1428571429569</v>
      </c>
      <c r="U221" s="2">
        <f t="shared" si="19"/>
        <v>550000</v>
      </c>
      <c r="V221" s="2">
        <f t="shared" si="34"/>
        <v>54190466.769599468</v>
      </c>
      <c r="W221" s="2">
        <f t="shared" si="20"/>
        <v>546135.85714285821</v>
      </c>
      <c r="X221" s="2">
        <f t="shared" si="6"/>
        <v>3864.1428571417928</v>
      </c>
      <c r="Y221" s="2">
        <f t="shared" si="37"/>
        <v>47005785.434763417</v>
      </c>
      <c r="Z221" s="2" t="str">
        <f t="shared" si="8"/>
        <v>MEEP</v>
      </c>
      <c r="AA221" s="2">
        <f>IF(Z221="HERE",Y221,AA220+Graph!$G$1*1000)</f>
        <v>58151687.434763432</v>
      </c>
      <c r="AB221" s="2">
        <f t="shared" si="21"/>
        <v>800000</v>
      </c>
      <c r="AC221" s="2">
        <f t="shared" si="38"/>
        <v>45998428.912456594</v>
      </c>
      <c r="AD221" s="3">
        <f t="shared" si="10"/>
        <v>52800000</v>
      </c>
      <c r="AE221" s="2">
        <f>IF(AE219&gt;=52800000,52800000,IF(AB200=Graph!G$1*1000,AE220+Graph!G$1*1000,AC221))</f>
        <v>45998428.912456594</v>
      </c>
      <c r="AF221" s="3">
        <f t="shared" si="11"/>
        <v>45998428.912456594</v>
      </c>
      <c r="AG221" s="3">
        <f t="shared" si="29"/>
        <v>44368255.279767074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157</v>
      </c>
      <c r="C222" s="7"/>
      <c r="D222" s="2" t="e">
        <f t="shared" si="12"/>
        <v>#N/A</v>
      </c>
      <c r="E222" s="2" t="e">
        <f t="shared" si="22"/>
        <v>#N/A</v>
      </c>
      <c r="F222" s="2">
        <v>1461589.2639690638</v>
      </c>
      <c r="G222" s="2">
        <f t="shared" si="41"/>
        <v>546135.85714285716</v>
      </c>
      <c r="H222" s="2">
        <f t="shared" si="39"/>
        <v>100612014.62674196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1146300.4285714289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1461136.6185080409</v>
      </c>
      <c r="Q222" s="2">
        <f t="shared" si="42"/>
        <v>550000</v>
      </c>
      <c r="R222" s="2">
        <f t="shared" si="40"/>
        <v>101746252.20436287</v>
      </c>
      <c r="S222" s="2">
        <f t="shared" si="17"/>
        <v>546135.85714285076</v>
      </c>
      <c r="T222" s="2">
        <f t="shared" si="18"/>
        <v>3864.1428571429569</v>
      </c>
      <c r="U222" s="2">
        <f t="shared" si="19"/>
        <v>550000</v>
      </c>
      <c r="V222" s="2">
        <f t="shared" si="34"/>
        <v>54736602.626742326</v>
      </c>
      <c r="W222" s="2">
        <f t="shared" si="20"/>
        <v>546135.85714285821</v>
      </c>
      <c r="X222" s="2">
        <f t="shared" si="6"/>
        <v>3864.1428571417928</v>
      </c>
      <c r="Y222" s="2">
        <f t="shared" si="37"/>
        <v>47009649.577620558</v>
      </c>
      <c r="Z222" s="2" t="str">
        <f t="shared" si="8"/>
        <v>MEEP</v>
      </c>
      <c r="AA222" s="2">
        <f>IF(Z222="HERE",Y222,AA221+Graph!$G$1*1000)</f>
        <v>58951687.434763432</v>
      </c>
      <c r="AB222" s="2">
        <f t="shared" si="21"/>
        <v>800000</v>
      </c>
      <c r="AC222" s="2">
        <f t="shared" si="38"/>
        <v>45998428.912456594</v>
      </c>
      <c r="AD222" s="3">
        <f t="shared" si="10"/>
        <v>52800000</v>
      </c>
      <c r="AE222" s="2">
        <f>IF(AE220&gt;=52800000,52800000,IF(AB201=Graph!G$1*1000,AE221+Graph!G$1*1000,AC222))</f>
        <v>45998428.912456594</v>
      </c>
      <c r="AF222" s="3">
        <f t="shared" si="11"/>
        <v>45998428.912456594</v>
      </c>
      <c r="AG222" s="3">
        <f t="shared" si="29"/>
        <v>44399039.801195636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158</v>
      </c>
      <c r="C223" s="7"/>
      <c r="D223" s="2" t="e">
        <f t="shared" si="12"/>
        <v>#N/A</v>
      </c>
      <c r="E223" s="2" t="e">
        <f t="shared" si="22"/>
        <v>#N/A</v>
      </c>
      <c r="F223" s="2">
        <v>1467910.91780442</v>
      </c>
      <c r="G223" s="2">
        <f t="shared" si="41"/>
        <v>546135.85714285716</v>
      </c>
      <c r="H223" s="2">
        <f t="shared" si="39"/>
        <v>101158150.48388481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1150164.5714285718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1467436.26868397</v>
      </c>
      <c r="Q223" s="2">
        <f t="shared" si="42"/>
        <v>550000</v>
      </c>
      <c r="R223" s="2">
        <f t="shared" si="40"/>
        <v>102296252.20436287</v>
      </c>
      <c r="S223" s="2">
        <f t="shared" si="17"/>
        <v>546135.85714285076</v>
      </c>
      <c r="T223" s="2">
        <f t="shared" si="18"/>
        <v>3864.1428571429569</v>
      </c>
      <c r="U223" s="2">
        <f t="shared" si="19"/>
        <v>550000</v>
      </c>
      <c r="V223" s="2">
        <f t="shared" si="34"/>
        <v>55282738.483885184</v>
      </c>
      <c r="W223" s="2">
        <f t="shared" si="20"/>
        <v>546135.85714285821</v>
      </c>
      <c r="X223" s="2">
        <f t="shared" si="6"/>
        <v>3864.1428571417928</v>
      </c>
      <c r="Y223" s="2">
        <f t="shared" ref="Y223:Y286" si="43">IF(COUNT($C224)=0,IF(COUNT($C223)=1,C223,SUM(Y222+X223)),C223)</f>
        <v>47013513.7204777</v>
      </c>
      <c r="Z223" s="2" t="str">
        <f t="shared" si="8"/>
        <v>MEEP</v>
      </c>
      <c r="AA223" s="2">
        <f>IF(Z223="HERE",Y223,AA222+Graph!$G$1*1000)</f>
        <v>59751687.434763432</v>
      </c>
      <c r="AB223" s="2">
        <f t="shared" si="21"/>
        <v>800000</v>
      </c>
      <c r="AC223" s="2">
        <f t="shared" ref="AC223:AC286" si="44">IF(Z224="HERE",V223,AC222)</f>
        <v>45998428.912456594</v>
      </c>
      <c r="AD223" s="3">
        <f t="shared" si="10"/>
        <v>52800000</v>
      </c>
      <c r="AE223" s="2">
        <f>IF(AE221&gt;=52800000,52800000,IF(AB202=Graph!G$1*1000,AE222+Graph!G$1*1000,AC223))</f>
        <v>45998428.912456594</v>
      </c>
      <c r="AF223" s="3">
        <f t="shared" si="11"/>
        <v>45998428.912456594</v>
      </c>
      <c r="AG223" s="3">
        <f t="shared" si="29"/>
        <v>44429824.322624207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159</v>
      </c>
      <c r="C224" s="7"/>
      <c r="D224" s="2" t="e">
        <f t="shared" si="12"/>
        <v>#N/A</v>
      </c>
      <c r="E224" s="2" t="e">
        <f t="shared" si="22"/>
        <v>#N/A</v>
      </c>
      <c r="F224" s="2">
        <v>1474232.5716397166</v>
      </c>
      <c r="G224" s="2">
        <f t="shared" si="41"/>
        <v>546135.85714285716</v>
      </c>
      <c r="H224" s="2">
        <f t="shared" ref="H224:H287" si="45">IF(COUNT($C225)=0,IF(COUNT($C224)=1,C224,SUM(H223+G224)),C224)</f>
        <v>101704286.34102766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1154028.7142857148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1473735.918859899</v>
      </c>
      <c r="Q224" s="2">
        <f t="shared" si="42"/>
        <v>550000</v>
      </c>
      <c r="R224" s="2">
        <f t="shared" ref="R224:R287" si="46">IF(COUNT($C225)=0,IF(COUNT($C224)=1,M224,SUM(R223+Q224)),M224)</f>
        <v>102846252.20436287</v>
      </c>
      <c r="S224" s="2">
        <f t="shared" si="17"/>
        <v>546135.85714285076</v>
      </c>
      <c r="T224" s="2">
        <f t="shared" si="18"/>
        <v>3864.1428571429569</v>
      </c>
      <c r="U224" s="2">
        <f t="shared" si="19"/>
        <v>550000</v>
      </c>
      <c r="V224" s="2">
        <f t="shared" si="34"/>
        <v>55828874.341028042</v>
      </c>
      <c r="W224" s="2">
        <f t="shared" si="20"/>
        <v>546135.85714285821</v>
      </c>
      <c r="X224" s="2">
        <f t="shared" si="6"/>
        <v>3864.1428571417928</v>
      </c>
      <c r="Y224" s="2">
        <f t="shared" si="43"/>
        <v>47017377.863334842</v>
      </c>
      <c r="Z224" s="2" t="str">
        <f t="shared" si="8"/>
        <v>MEEP</v>
      </c>
      <c r="AA224" s="2">
        <f>IF(Z224="HERE",Y224,AA223+Graph!$G$1*1000)</f>
        <v>60551687.434763432</v>
      </c>
      <c r="AB224" s="2">
        <f t="shared" si="21"/>
        <v>800000</v>
      </c>
      <c r="AC224" s="2">
        <f t="shared" si="44"/>
        <v>45998428.912456594</v>
      </c>
      <c r="AD224" s="3">
        <f t="shared" si="10"/>
        <v>52800000</v>
      </c>
      <c r="AE224" s="2">
        <f>IF(AE222&gt;=52800000,52800000,IF(AB203=Graph!G$1*1000,AE223+Graph!G$1*1000,AC224))</f>
        <v>45998428.912456594</v>
      </c>
      <c r="AF224" s="3">
        <f t="shared" si="11"/>
        <v>45998428.912456594</v>
      </c>
      <c r="AG224" s="3">
        <f t="shared" si="29"/>
        <v>44460608.844052784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160</v>
      </c>
      <c r="C225" s="7"/>
      <c r="D225" s="2" t="e">
        <f t="shared" si="12"/>
        <v>#N/A</v>
      </c>
      <c r="E225" s="2" t="e">
        <f t="shared" si="22"/>
        <v>#N/A</v>
      </c>
      <c r="F225" s="2">
        <v>1480554.2254750729</v>
      </c>
      <c r="G225" s="2">
        <f t="shared" si="41"/>
        <v>546135.85714285716</v>
      </c>
      <c r="H225" s="2">
        <f t="shared" si="45"/>
        <v>102250422.19817051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1157892.8571428577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1480035.5690358877</v>
      </c>
      <c r="Q225" s="2">
        <f t="shared" si="42"/>
        <v>550000</v>
      </c>
      <c r="R225" s="2">
        <f t="shared" si="46"/>
        <v>103396252.20436287</v>
      </c>
      <c r="S225" s="2">
        <f t="shared" si="17"/>
        <v>546135.85714285076</v>
      </c>
      <c r="T225" s="2">
        <f t="shared" si="18"/>
        <v>3864.1428571429569</v>
      </c>
      <c r="U225" s="2">
        <f t="shared" si="19"/>
        <v>550000</v>
      </c>
      <c r="V225" s="2">
        <f t="shared" si="34"/>
        <v>56375010.1981709</v>
      </c>
      <c r="W225" s="2">
        <f t="shared" si="20"/>
        <v>546135.85714285821</v>
      </c>
      <c r="X225" s="2">
        <f t="shared" si="6"/>
        <v>3864.1428571417928</v>
      </c>
      <c r="Y225" s="2">
        <f t="shared" si="43"/>
        <v>47021242.006191984</v>
      </c>
      <c r="Z225" s="2" t="str">
        <f t="shared" si="8"/>
        <v>MEEP</v>
      </c>
      <c r="AA225" s="2">
        <f>IF(Z225="HERE",Y225,AA224+Graph!$G$1*1000)</f>
        <v>61351687.434763432</v>
      </c>
      <c r="AB225" s="2">
        <f t="shared" si="21"/>
        <v>800000</v>
      </c>
      <c r="AC225" s="2">
        <f t="shared" si="44"/>
        <v>45998428.912456594</v>
      </c>
      <c r="AD225" s="3">
        <f t="shared" si="10"/>
        <v>52800000</v>
      </c>
      <c r="AE225" s="2">
        <f>IF(AE223&gt;=52800000,52800000,IF(AB204=Graph!G$1*1000,AE224+Graph!G$1*1000,AC225))</f>
        <v>45998428.912456594</v>
      </c>
      <c r="AF225" s="3">
        <f t="shared" si="11"/>
        <v>45998428.912456594</v>
      </c>
      <c r="AG225" s="3">
        <f t="shared" si="29"/>
        <v>44491393.365481347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161</v>
      </c>
      <c r="C226" s="7"/>
      <c r="D226" s="2" t="e">
        <f t="shared" si="12"/>
        <v>#N/A</v>
      </c>
      <c r="E226" s="2" t="e">
        <f t="shared" si="22"/>
        <v>#N/A</v>
      </c>
      <c r="F226" s="2">
        <v>1486875.8793103695</v>
      </c>
      <c r="G226" s="2">
        <f t="shared" si="41"/>
        <v>546135.85714285716</v>
      </c>
      <c r="H226" s="2">
        <f t="shared" si="45"/>
        <v>102796558.05531336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1161757.0000000007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1486335.2192118168</v>
      </c>
      <c r="Q226" s="2">
        <f t="shared" si="42"/>
        <v>550000</v>
      </c>
      <c r="R226" s="2">
        <f t="shared" si="46"/>
        <v>103946252.20436287</v>
      </c>
      <c r="S226" s="2">
        <f t="shared" si="17"/>
        <v>546135.85714285076</v>
      </c>
      <c r="T226" s="2">
        <f t="shared" si="18"/>
        <v>3864.1428571429569</v>
      </c>
      <c r="U226" s="2">
        <f t="shared" si="19"/>
        <v>550000</v>
      </c>
      <c r="V226" s="2">
        <f t="shared" si="34"/>
        <v>56921146.055313759</v>
      </c>
      <c r="W226" s="2">
        <f t="shared" si="20"/>
        <v>546135.85714285821</v>
      </c>
      <c r="X226" s="2">
        <f t="shared" si="6"/>
        <v>3864.1428571417928</v>
      </c>
      <c r="Y226" s="2">
        <f t="shared" si="43"/>
        <v>47025106.149049126</v>
      </c>
      <c r="Z226" s="2" t="str">
        <f t="shared" si="8"/>
        <v>MEEP</v>
      </c>
      <c r="AA226" s="2">
        <f>IF(Z226="HERE",Y226,AA225+Graph!$G$1*1000)</f>
        <v>62151687.434763432</v>
      </c>
      <c r="AB226" s="2">
        <f t="shared" si="21"/>
        <v>800000</v>
      </c>
      <c r="AC226" s="2">
        <f t="shared" si="44"/>
        <v>45998428.912456594</v>
      </c>
      <c r="AD226" s="3">
        <f t="shared" si="10"/>
        <v>52800000</v>
      </c>
      <c r="AE226" s="2">
        <f>IF(AE224&gt;=52800000,52800000,IF(AB205=Graph!G$1*1000,AE225+Graph!G$1*1000,AC226))</f>
        <v>45998428.912456594</v>
      </c>
      <c r="AF226" s="3">
        <f t="shared" si="11"/>
        <v>45998428.912456594</v>
      </c>
      <c r="AG226" s="3">
        <f t="shared" si="29"/>
        <v>44522177.886909917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162</v>
      </c>
      <c r="C227" s="7"/>
      <c r="D227" s="2" t="e">
        <f t="shared" si="12"/>
        <v>#N/A</v>
      </c>
      <c r="E227" s="2" t="e">
        <f t="shared" si="22"/>
        <v>#N/A</v>
      </c>
      <c r="F227" s="2">
        <v>1493197.5331457257</v>
      </c>
      <c r="G227" s="2">
        <f t="shared" si="41"/>
        <v>546135.85714285716</v>
      </c>
      <c r="H227" s="2">
        <f t="shared" si="45"/>
        <v>103342693.91245621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1165621.1428571437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1492634.8693877459</v>
      </c>
      <c r="Q227" s="2">
        <f t="shared" si="42"/>
        <v>550000</v>
      </c>
      <c r="R227" s="2">
        <f t="shared" si="46"/>
        <v>104496252.20436287</v>
      </c>
      <c r="S227" s="2">
        <f t="shared" si="17"/>
        <v>546135.85714285076</v>
      </c>
      <c r="T227" s="2">
        <f t="shared" si="18"/>
        <v>3864.1428571429569</v>
      </c>
      <c r="U227" s="2">
        <f t="shared" si="19"/>
        <v>550000</v>
      </c>
      <c r="V227" s="2">
        <f t="shared" si="34"/>
        <v>57467281.912456617</v>
      </c>
      <c r="W227" s="2">
        <f t="shared" si="20"/>
        <v>546135.85714285821</v>
      </c>
      <c r="X227" s="2">
        <f t="shared" si="6"/>
        <v>3864.1428571417928</v>
      </c>
      <c r="Y227" s="2">
        <f t="shared" si="43"/>
        <v>47028970.291906267</v>
      </c>
      <c r="Z227" s="2" t="str">
        <f t="shared" si="8"/>
        <v>MEEP</v>
      </c>
      <c r="AA227" s="2">
        <f>IF(Z227="HERE",Y227,AA226+Graph!$G$1*1000)</f>
        <v>62951687.434763432</v>
      </c>
      <c r="AB227" s="2">
        <f t="shared" si="21"/>
        <v>800000</v>
      </c>
      <c r="AC227" s="2">
        <f t="shared" si="44"/>
        <v>45998428.912456594</v>
      </c>
      <c r="AD227" s="3">
        <f t="shared" si="10"/>
        <v>52800000</v>
      </c>
      <c r="AE227" s="2">
        <f>IF(AE225&gt;=52800000,52800000,IF(AB206=Graph!G$1*1000,AE226+Graph!G$1*1000,AC227))</f>
        <v>45998428.912456594</v>
      </c>
      <c r="AF227" s="3">
        <f t="shared" si="11"/>
        <v>45998428.912456594</v>
      </c>
      <c r="AG227" s="3">
        <f t="shared" si="29"/>
        <v>44552962.408338495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163</v>
      </c>
      <c r="C228" s="7"/>
      <c r="D228" s="2" t="e">
        <f t="shared" si="12"/>
        <v>#N/A</v>
      </c>
      <c r="E228" s="2" t="e">
        <f t="shared" si="22"/>
        <v>#N/A</v>
      </c>
      <c r="F228" s="2">
        <v>1499519.1869810224</v>
      </c>
      <c r="G228" s="2">
        <f t="shared" si="41"/>
        <v>546135.85714285716</v>
      </c>
      <c r="H228" s="2">
        <f t="shared" si="45"/>
        <v>103888829.76959907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1169485.2857142866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1498934.5195636749</v>
      </c>
      <c r="Q228" s="2">
        <f t="shared" si="42"/>
        <v>550000</v>
      </c>
      <c r="R228" s="2">
        <f t="shared" si="46"/>
        <v>105046252.20436287</v>
      </c>
      <c r="S228" s="2">
        <f t="shared" si="17"/>
        <v>546135.85714285076</v>
      </c>
      <c r="T228" s="2">
        <f t="shared" si="18"/>
        <v>3864.1428571429569</v>
      </c>
      <c r="U228" s="2">
        <f t="shared" si="19"/>
        <v>550000</v>
      </c>
      <c r="V228" s="2">
        <f t="shared" si="34"/>
        <v>58013417.769599475</v>
      </c>
      <c r="W228" s="2">
        <f t="shared" si="20"/>
        <v>546135.85714285821</v>
      </c>
      <c r="X228" s="2">
        <f t="shared" si="6"/>
        <v>3864.1428571417928</v>
      </c>
      <c r="Y228" s="2">
        <f t="shared" si="43"/>
        <v>47032834.434763409</v>
      </c>
      <c r="Z228" s="2" t="str">
        <f t="shared" si="8"/>
        <v>MEEP</v>
      </c>
      <c r="AA228" s="2">
        <f>IF(Z228="HERE",Y228,AA227+Graph!$G$1*1000)</f>
        <v>63751687.434763432</v>
      </c>
      <c r="AB228" s="2">
        <f t="shared" si="21"/>
        <v>800000</v>
      </c>
      <c r="AC228" s="2">
        <f t="shared" si="44"/>
        <v>45998428.912456594</v>
      </c>
      <c r="AD228" s="3">
        <f t="shared" si="10"/>
        <v>52800000</v>
      </c>
      <c r="AE228" s="2">
        <f>IF(AE226&gt;=52800000,52800000,IF(AB207=Graph!G$1*1000,AE227+Graph!G$1*1000,AC228))</f>
        <v>45998428.912456594</v>
      </c>
      <c r="AF228" s="3">
        <f t="shared" si="11"/>
        <v>45998428.912456594</v>
      </c>
      <c r="AG228" s="3">
        <f t="shared" si="29"/>
        <v>44556440.136909924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164</v>
      </c>
      <c r="C229" s="7"/>
      <c r="D229" s="2" t="e">
        <f t="shared" si="12"/>
        <v>#N/A</v>
      </c>
      <c r="E229" s="2" t="e">
        <f t="shared" si="22"/>
        <v>#N/A</v>
      </c>
      <c r="F229" s="2">
        <v>1505840.8408163786</v>
      </c>
      <c r="G229" s="2">
        <f t="shared" si="41"/>
        <v>546135.85714285716</v>
      </c>
      <c r="H229" s="2">
        <f t="shared" si="45"/>
        <v>104434965.62674192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1173349.4285714296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1505234.169739604</v>
      </c>
      <c r="Q229" s="2">
        <f t="shared" si="42"/>
        <v>550000</v>
      </c>
      <c r="R229" s="2">
        <f t="shared" si="46"/>
        <v>105596252.20436287</v>
      </c>
      <c r="S229" s="2">
        <f t="shared" si="17"/>
        <v>546135.85714285076</v>
      </c>
      <c r="T229" s="2">
        <f t="shared" si="18"/>
        <v>3864.1428571429569</v>
      </c>
      <c r="U229" s="2">
        <f t="shared" si="19"/>
        <v>550000</v>
      </c>
      <c r="V229" s="2">
        <f t="shared" si="34"/>
        <v>58559553.626742333</v>
      </c>
      <c r="W229" s="2">
        <f t="shared" si="20"/>
        <v>546135.85714285821</v>
      </c>
      <c r="X229" s="2">
        <f t="shared" si="6"/>
        <v>3864.1428571417928</v>
      </c>
      <c r="Y229" s="2">
        <f t="shared" si="43"/>
        <v>47036698.577620551</v>
      </c>
      <c r="Z229" s="2" t="str">
        <f t="shared" si="8"/>
        <v>MEEP</v>
      </c>
      <c r="AA229" s="2">
        <f>IF(Z229="HERE",Y229,AA228+Graph!$G$1*1000)</f>
        <v>64551687.434763432</v>
      </c>
      <c r="AB229" s="2">
        <f t="shared" si="21"/>
        <v>800000</v>
      </c>
      <c r="AC229" s="2">
        <f t="shared" si="44"/>
        <v>45998428.912456594</v>
      </c>
      <c r="AD229" s="3">
        <f t="shared" si="10"/>
        <v>52800000</v>
      </c>
      <c r="AE229" s="2">
        <f>IF(AE227&gt;=52800000,52800000,IF(AB208=Graph!G$1*1000,AE228+Graph!G$1*1000,AC229))</f>
        <v>46798428.912456594</v>
      </c>
      <c r="AF229" s="3">
        <f t="shared" si="11"/>
        <v>46798428.912456594</v>
      </c>
      <c r="AG229" s="3">
        <f t="shared" si="29"/>
        <v>45276440.136909924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165</v>
      </c>
      <c r="C230" s="7"/>
      <c r="D230" s="2" t="e">
        <f t="shared" si="12"/>
        <v>#N/A</v>
      </c>
      <c r="E230" s="2" t="e">
        <f t="shared" si="22"/>
        <v>#N/A</v>
      </c>
      <c r="F230" s="2">
        <v>1512162.4946516752</v>
      </c>
      <c r="G230" s="2">
        <f t="shared" ref="G230:G293" si="47">IF(F230&gt;550000,$AK$31*1000,F230)</f>
        <v>546135.85714285716</v>
      </c>
      <c r="H230" s="2">
        <f t="shared" si="45"/>
        <v>104981101.48388477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1177213.5714285725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1511533.8199155331</v>
      </c>
      <c r="Q230" s="2">
        <f t="shared" ref="Q230:Q293" si="48">IF(P230&gt;550000,550000,P230)</f>
        <v>550000</v>
      </c>
      <c r="R230" s="2">
        <f t="shared" si="46"/>
        <v>106146252.20436287</v>
      </c>
      <c r="S230" s="2">
        <f t="shared" si="17"/>
        <v>546135.85714285076</v>
      </c>
      <c r="T230" s="2">
        <f t="shared" si="18"/>
        <v>3864.1428571429569</v>
      </c>
      <c r="U230" s="2">
        <f t="shared" si="19"/>
        <v>550000</v>
      </c>
      <c r="V230" s="2">
        <f t="shared" si="34"/>
        <v>59105689.483885191</v>
      </c>
      <c r="W230" s="2">
        <f t="shared" si="20"/>
        <v>546135.85714285821</v>
      </c>
      <c r="X230" s="2">
        <f t="shared" si="6"/>
        <v>3864.1428571417928</v>
      </c>
      <c r="Y230" s="2">
        <f t="shared" si="43"/>
        <v>47040562.720477693</v>
      </c>
      <c r="Z230" s="2" t="str">
        <f t="shared" si="8"/>
        <v>MEEP</v>
      </c>
      <c r="AA230" s="2">
        <f>IF(Z230="HERE",Y230,AA229+Graph!$G$1*1000)</f>
        <v>65351687.434763432</v>
      </c>
      <c r="AB230" s="2">
        <f t="shared" si="21"/>
        <v>800000</v>
      </c>
      <c r="AC230" s="2">
        <f t="shared" si="44"/>
        <v>45998428.912456594</v>
      </c>
      <c r="AD230" s="3">
        <f t="shared" si="10"/>
        <v>52800000</v>
      </c>
      <c r="AE230" s="2">
        <f>IF(AE228&gt;=52800000,52800000,IF(AB209=Graph!G$1*1000,AE229+Graph!G$1*1000,AC230))</f>
        <v>47598428.912456594</v>
      </c>
      <c r="AF230" s="3">
        <f t="shared" si="11"/>
        <v>47598428.912456594</v>
      </c>
      <c r="AG230" s="3">
        <f t="shared" si="29"/>
        <v>45996440.136909924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166</v>
      </c>
      <c r="C231" s="7"/>
      <c r="D231" s="2" t="e">
        <f t="shared" si="12"/>
        <v>#N/A</v>
      </c>
      <c r="E231" s="2" t="e">
        <f t="shared" si="22"/>
        <v>#N/A</v>
      </c>
      <c r="F231" s="2">
        <v>1518484.1484870315</v>
      </c>
      <c r="G231" s="2">
        <f t="shared" si="47"/>
        <v>546135.85714285716</v>
      </c>
      <c r="H231" s="2">
        <f t="shared" si="45"/>
        <v>105527237.34102762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1181077.7142857155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1517833.4700914621</v>
      </c>
      <c r="Q231" s="2">
        <f t="shared" si="48"/>
        <v>550000</v>
      </c>
      <c r="R231" s="2">
        <f t="shared" si="46"/>
        <v>106696252.20436287</v>
      </c>
      <c r="S231" s="2">
        <f t="shared" si="17"/>
        <v>546135.85714285076</v>
      </c>
      <c r="T231" s="2">
        <f t="shared" si="18"/>
        <v>3864.1428571429569</v>
      </c>
      <c r="U231" s="2">
        <f t="shared" si="19"/>
        <v>550000</v>
      </c>
      <c r="V231" s="2">
        <f t="shared" si="34"/>
        <v>59651825.34102805</v>
      </c>
      <c r="W231" s="2">
        <f t="shared" si="20"/>
        <v>546135.85714285821</v>
      </c>
      <c r="X231" s="2">
        <f t="shared" si="6"/>
        <v>3864.1428571417928</v>
      </c>
      <c r="Y231" s="2">
        <f t="shared" si="43"/>
        <v>47044426.863334835</v>
      </c>
      <c r="Z231" s="2" t="str">
        <f t="shared" si="8"/>
        <v>MEEP</v>
      </c>
      <c r="AA231" s="2">
        <f>IF(Z231="HERE",Y231,AA230+Graph!$G$1*1000)</f>
        <v>66151687.434763432</v>
      </c>
      <c r="AB231" s="2">
        <f t="shared" si="21"/>
        <v>800000</v>
      </c>
      <c r="AC231" s="2">
        <f t="shared" si="44"/>
        <v>45998428.912456594</v>
      </c>
      <c r="AD231" s="3">
        <f t="shared" si="10"/>
        <v>52800000</v>
      </c>
      <c r="AE231" s="2">
        <f>IF(AE229&gt;=52800000,52800000,IF(AB210=Graph!G$1*1000,AE230+Graph!G$1*1000,AC231))</f>
        <v>48398428.912456594</v>
      </c>
      <c r="AF231" s="3">
        <f t="shared" si="11"/>
        <v>48398428.912456594</v>
      </c>
      <c r="AG231" s="3">
        <f t="shared" si="29"/>
        <v>46716440.136909924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167</v>
      </c>
      <c r="C232" s="7"/>
      <c r="D232" s="2" t="e">
        <f t="shared" si="12"/>
        <v>#N/A</v>
      </c>
      <c r="E232" s="2" t="e">
        <f t="shared" si="22"/>
        <v>#N/A</v>
      </c>
      <c r="F232" s="2">
        <v>1524805.8023223281</v>
      </c>
      <c r="G232" s="2">
        <f t="shared" si="47"/>
        <v>546135.85714285716</v>
      </c>
      <c r="H232" s="2">
        <f t="shared" si="45"/>
        <v>106073373.19817047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1184941.8571428584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1524133.1202673912</v>
      </c>
      <c r="Q232" s="2">
        <f t="shared" si="48"/>
        <v>550000</v>
      </c>
      <c r="R232" s="2">
        <f t="shared" si="46"/>
        <v>107246252.20436287</v>
      </c>
      <c r="S232" s="2">
        <f t="shared" si="17"/>
        <v>546135.85714285076</v>
      </c>
      <c r="T232" s="2">
        <f t="shared" si="18"/>
        <v>3864.1428571429569</v>
      </c>
      <c r="U232" s="2">
        <f t="shared" si="19"/>
        <v>550000</v>
      </c>
      <c r="V232" s="2">
        <f t="shared" si="34"/>
        <v>60197961.198170908</v>
      </c>
      <c r="W232" s="2">
        <f t="shared" si="20"/>
        <v>546135.85714285821</v>
      </c>
      <c r="X232" s="2">
        <f t="shared" si="6"/>
        <v>3864.1428571417928</v>
      </c>
      <c r="Y232" s="2">
        <f t="shared" si="43"/>
        <v>47048291.006191976</v>
      </c>
      <c r="Z232" s="2" t="str">
        <f t="shared" si="8"/>
        <v>MEEP</v>
      </c>
      <c r="AA232" s="2">
        <f>IF(Z232="HERE",Y232,AA231+Graph!$G$1*1000)</f>
        <v>66951687.434763432</v>
      </c>
      <c r="AB232" s="2">
        <f t="shared" si="21"/>
        <v>800000</v>
      </c>
      <c r="AC232" s="2">
        <f t="shared" si="44"/>
        <v>45998428.912456594</v>
      </c>
      <c r="AD232" s="3">
        <f t="shared" si="10"/>
        <v>52800000</v>
      </c>
      <c r="AE232" s="2">
        <f>IF(AE230&gt;=52800000,52800000,IF(AB211=Graph!G$1*1000,AE231+Graph!G$1*1000,AC232))</f>
        <v>49198428.912456594</v>
      </c>
      <c r="AF232" s="3">
        <f t="shared" si="11"/>
        <v>49198428.912456594</v>
      </c>
      <c r="AG232" s="3">
        <f t="shared" si="29"/>
        <v>47436440.136909924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168</v>
      </c>
      <c r="C233" s="7"/>
      <c r="D233" s="2" t="e">
        <f t="shared" si="12"/>
        <v>#N/A</v>
      </c>
      <c r="E233" s="2" t="e">
        <f t="shared" si="22"/>
        <v>#N/A</v>
      </c>
      <c r="F233" s="2">
        <v>1531127.4561576843</v>
      </c>
      <c r="G233" s="2">
        <f t="shared" si="47"/>
        <v>546135.85714285716</v>
      </c>
      <c r="H233" s="2">
        <f t="shared" si="45"/>
        <v>106619509.05531332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1188806.0000000014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1530432.7704433203</v>
      </c>
      <c r="Q233" s="2">
        <f t="shared" si="48"/>
        <v>550000</v>
      </c>
      <c r="R233" s="2">
        <f t="shared" si="46"/>
        <v>107796252.20436287</v>
      </c>
      <c r="S233" s="2">
        <f t="shared" si="17"/>
        <v>546135.85714285076</v>
      </c>
      <c r="T233" s="2">
        <f t="shared" si="18"/>
        <v>3864.1428571429569</v>
      </c>
      <c r="U233" s="2">
        <f t="shared" si="19"/>
        <v>550000</v>
      </c>
      <c r="V233" s="2">
        <f t="shared" si="34"/>
        <v>60744097.055313766</v>
      </c>
      <c r="W233" s="2">
        <f t="shared" si="20"/>
        <v>546135.85714285821</v>
      </c>
      <c r="X233" s="2">
        <f t="shared" si="6"/>
        <v>3864.1428571417928</v>
      </c>
      <c r="Y233" s="2">
        <f t="shared" si="43"/>
        <v>47052155.149049118</v>
      </c>
      <c r="Z233" s="2" t="str">
        <f t="shared" si="8"/>
        <v>MEEP</v>
      </c>
      <c r="AA233" s="2">
        <f>IF(Z233="HERE",Y233,AA232+Graph!$G$1*1000)</f>
        <v>67751687.434763432</v>
      </c>
      <c r="AB233" s="2">
        <f t="shared" si="21"/>
        <v>800000</v>
      </c>
      <c r="AC233" s="2">
        <f t="shared" si="44"/>
        <v>45998428.912456594</v>
      </c>
      <c r="AD233" s="3">
        <f t="shared" si="10"/>
        <v>52800000</v>
      </c>
      <c r="AE233" s="2">
        <f>IF(AE231&gt;=52800000,52800000,IF(AB212=Graph!G$1*1000,AE232+Graph!G$1*1000,AC233))</f>
        <v>49998428.912456594</v>
      </c>
      <c r="AF233" s="3">
        <f t="shared" si="11"/>
        <v>49998428.912456594</v>
      </c>
      <c r="AG233" s="3">
        <f t="shared" si="29"/>
        <v>48156440.136909924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169</v>
      </c>
      <c r="C234" s="7"/>
      <c r="D234" s="2" t="e">
        <f t="shared" si="12"/>
        <v>#N/A</v>
      </c>
      <c r="E234" s="2" t="e">
        <f t="shared" si="22"/>
        <v>#N/A</v>
      </c>
      <c r="F234" s="2">
        <v>1537449.109992981</v>
      </c>
      <c r="G234" s="2">
        <f t="shared" si="47"/>
        <v>546135.85714285716</v>
      </c>
      <c r="H234" s="2">
        <f t="shared" si="45"/>
        <v>107165644.91245617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1192670.1428571444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1536732.4206192493</v>
      </c>
      <c r="Q234" s="2">
        <f t="shared" si="48"/>
        <v>550000</v>
      </c>
      <c r="R234" s="2">
        <f t="shared" si="46"/>
        <v>108346252.20436287</v>
      </c>
      <c r="S234" s="2">
        <f t="shared" si="17"/>
        <v>546135.85714285076</v>
      </c>
      <c r="T234" s="2">
        <f t="shared" si="18"/>
        <v>3864.1428571429569</v>
      </c>
      <c r="U234" s="2">
        <f t="shared" si="19"/>
        <v>550000</v>
      </c>
      <c r="V234" s="2">
        <f t="shared" si="34"/>
        <v>61290232.912456624</v>
      </c>
      <c r="W234" s="2">
        <f t="shared" si="20"/>
        <v>546135.85714285821</v>
      </c>
      <c r="X234" s="2">
        <f t="shared" si="6"/>
        <v>3864.1428571417928</v>
      </c>
      <c r="Y234" s="2">
        <f t="shared" si="43"/>
        <v>47056019.29190626</v>
      </c>
      <c r="Z234" s="2" t="str">
        <f t="shared" si="8"/>
        <v>MEEP</v>
      </c>
      <c r="AA234" s="2">
        <f>IF(Z234="HERE",Y234,AA233+Graph!$G$1*1000)</f>
        <v>68551687.434763432</v>
      </c>
      <c r="AB234" s="2">
        <f t="shared" si="21"/>
        <v>800000</v>
      </c>
      <c r="AC234" s="2">
        <f t="shared" si="44"/>
        <v>45998428.912456594</v>
      </c>
      <c r="AD234" s="3">
        <f t="shared" si="10"/>
        <v>52800000</v>
      </c>
      <c r="AE234" s="2">
        <f>IF(AE232&gt;=52800000,52800000,IF(AB213=Graph!G$1*1000,AE233+Graph!G$1*1000,AC234))</f>
        <v>50798428.912456594</v>
      </c>
      <c r="AF234" s="3">
        <f t="shared" si="11"/>
        <v>50798428.912456594</v>
      </c>
      <c r="AG234" s="3">
        <f t="shared" si="29"/>
        <v>48876440.136909924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170</v>
      </c>
      <c r="C235" s="7"/>
      <c r="D235" s="2" t="e">
        <f t="shared" si="12"/>
        <v>#N/A</v>
      </c>
      <c r="E235" s="2" t="e">
        <f t="shared" si="22"/>
        <v>#N/A</v>
      </c>
      <c r="F235" s="2">
        <v>1543770.7638283372</v>
      </c>
      <c r="G235" s="2">
        <f t="shared" si="47"/>
        <v>546135.85714285716</v>
      </c>
      <c r="H235" s="2">
        <f t="shared" si="45"/>
        <v>107711780.76959902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1196534.2857142873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1543032.0707951784</v>
      </c>
      <c r="Q235" s="2">
        <f t="shared" si="48"/>
        <v>550000</v>
      </c>
      <c r="R235" s="2">
        <f t="shared" si="46"/>
        <v>108896252.20436287</v>
      </c>
      <c r="S235" s="2">
        <f t="shared" si="17"/>
        <v>546135.85714285076</v>
      </c>
      <c r="T235" s="2">
        <f t="shared" si="18"/>
        <v>3864.1428571429569</v>
      </c>
      <c r="U235" s="2">
        <f t="shared" si="19"/>
        <v>550000</v>
      </c>
      <c r="V235" s="2">
        <f t="shared" si="34"/>
        <v>61836368.769599482</v>
      </c>
      <c r="W235" s="2">
        <f t="shared" si="20"/>
        <v>546135.85714285821</v>
      </c>
      <c r="X235" s="2">
        <f t="shared" si="6"/>
        <v>3864.1428571417928</v>
      </c>
      <c r="Y235" s="2">
        <f t="shared" si="43"/>
        <v>47059883.434763402</v>
      </c>
      <c r="Z235" s="2" t="str">
        <f t="shared" si="8"/>
        <v>MEEP</v>
      </c>
      <c r="AA235" s="2">
        <f>IF(Z235="HERE",Y235,AA234+Graph!$G$1*1000)</f>
        <v>69351687.434763432</v>
      </c>
      <c r="AB235" s="2">
        <f t="shared" si="21"/>
        <v>800000</v>
      </c>
      <c r="AC235" s="2">
        <f t="shared" si="44"/>
        <v>45998428.912456594</v>
      </c>
      <c r="AD235" s="3">
        <f t="shared" si="10"/>
        <v>52800000</v>
      </c>
      <c r="AE235" s="2">
        <f>IF(AE233&gt;=52800000,52800000,IF(AB214=Graph!G$1*1000,AE234+Graph!G$1*1000,AC235))</f>
        <v>51598428.912456594</v>
      </c>
      <c r="AF235" s="3">
        <f t="shared" si="11"/>
        <v>51598428.912456594</v>
      </c>
      <c r="AG235" s="3">
        <f t="shared" si="29"/>
        <v>49596440.136909924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171</v>
      </c>
      <c r="C236" s="7"/>
      <c r="D236" s="2" t="e">
        <f t="shared" si="12"/>
        <v>#N/A</v>
      </c>
      <c r="E236" s="2" t="e">
        <f t="shared" si="22"/>
        <v>#N/A</v>
      </c>
      <c r="F236" s="2">
        <v>1550092.4176636338</v>
      </c>
      <c r="G236" s="2">
        <f t="shared" si="47"/>
        <v>546135.85714285716</v>
      </c>
      <c r="H236" s="2">
        <f t="shared" si="45"/>
        <v>108257916.62674187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1200398.4285714303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1549331.7209711075</v>
      </c>
      <c r="Q236" s="2">
        <f t="shared" si="48"/>
        <v>550000</v>
      </c>
      <c r="R236" s="2">
        <f t="shared" si="46"/>
        <v>109446252.20436287</v>
      </c>
      <c r="S236" s="2">
        <f t="shared" si="17"/>
        <v>546135.85714285076</v>
      </c>
      <c r="T236" s="2">
        <f t="shared" si="18"/>
        <v>3864.1428571429569</v>
      </c>
      <c r="U236" s="2">
        <f t="shared" si="19"/>
        <v>550000</v>
      </c>
      <c r="V236" s="2">
        <f t="shared" si="34"/>
        <v>62382504.626742341</v>
      </c>
      <c r="W236" s="2">
        <f t="shared" si="20"/>
        <v>546135.85714285821</v>
      </c>
      <c r="X236" s="2">
        <f t="shared" si="6"/>
        <v>3864.1428571417928</v>
      </c>
      <c r="Y236" s="2">
        <f t="shared" si="43"/>
        <v>47063747.577620544</v>
      </c>
      <c r="Z236" s="2" t="str">
        <f t="shared" si="8"/>
        <v>MEEP</v>
      </c>
      <c r="AA236" s="2">
        <f>IF(Z236="HERE",Y236,AA235+Graph!$G$1*1000)</f>
        <v>70151687.434763432</v>
      </c>
      <c r="AB236" s="2">
        <f t="shared" si="21"/>
        <v>800000</v>
      </c>
      <c r="AC236" s="2">
        <f t="shared" si="44"/>
        <v>45998428.912456594</v>
      </c>
      <c r="AD236" s="3">
        <f t="shared" si="10"/>
        <v>52800000</v>
      </c>
      <c r="AE236" s="2">
        <f>IF(AE234&gt;=52800000,52800000,IF(AB215=Graph!G$1*1000,AE235+Graph!G$1*1000,AC236))</f>
        <v>52398428.912456594</v>
      </c>
      <c r="AF236" s="3">
        <f t="shared" si="11"/>
        <v>52398428.912456594</v>
      </c>
      <c r="AG236" s="3">
        <f t="shared" si="29"/>
        <v>49819921.445622832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172</v>
      </c>
      <c r="C237" s="7"/>
      <c r="D237" s="2" t="e">
        <f t="shared" si="12"/>
        <v>#N/A</v>
      </c>
      <c r="E237" s="2" t="e">
        <f t="shared" si="22"/>
        <v>#N/A</v>
      </c>
      <c r="F237" s="2">
        <v>1556414.0714989901</v>
      </c>
      <c r="G237" s="2">
        <f t="shared" si="47"/>
        <v>546135.85714285716</v>
      </c>
      <c r="H237" s="2">
        <f t="shared" si="45"/>
        <v>108804052.48388472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1204262.5714285732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1555631.3711470366</v>
      </c>
      <c r="Q237" s="2">
        <f t="shared" si="48"/>
        <v>550000</v>
      </c>
      <c r="R237" s="2">
        <f t="shared" si="46"/>
        <v>109996252.20436287</v>
      </c>
      <c r="S237" s="2">
        <f t="shared" si="17"/>
        <v>546135.85714285076</v>
      </c>
      <c r="T237" s="2">
        <f t="shared" si="18"/>
        <v>3864.1428571429569</v>
      </c>
      <c r="U237" s="2">
        <f t="shared" si="19"/>
        <v>550000</v>
      </c>
      <c r="V237" s="2">
        <f t="shared" si="34"/>
        <v>62928640.483885199</v>
      </c>
      <c r="W237" s="2">
        <f t="shared" si="20"/>
        <v>546135.85714285821</v>
      </c>
      <c r="X237" s="2">
        <f t="shared" si="6"/>
        <v>3864.1428571417928</v>
      </c>
      <c r="Y237" s="2">
        <f t="shared" si="43"/>
        <v>47067611.720477685</v>
      </c>
      <c r="Z237" s="2" t="str">
        <f t="shared" si="8"/>
        <v>MEEP</v>
      </c>
      <c r="AA237" s="2">
        <f>IF(Z237="HERE",Y237,AA236+Graph!$G$1*1000)</f>
        <v>70951687.434763432</v>
      </c>
      <c r="AB237" s="2">
        <f t="shared" si="21"/>
        <v>800000</v>
      </c>
      <c r="AC237" s="2">
        <f t="shared" si="44"/>
        <v>45998428.912456594</v>
      </c>
      <c r="AD237" s="3">
        <f t="shared" si="10"/>
        <v>52800000</v>
      </c>
      <c r="AE237" s="2">
        <f>IF(AE235&gt;=52800000,52800000,IF(AB216=Graph!G$1*1000,AE236+Graph!G$1*1000,AC237))</f>
        <v>53198428.912456594</v>
      </c>
      <c r="AF237" s="3">
        <f t="shared" si="11"/>
        <v>52800000</v>
      </c>
      <c r="AG237" s="3">
        <f t="shared" si="29"/>
        <v>49819921.445622832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173</v>
      </c>
      <c r="C238" s="7"/>
      <c r="D238" s="2" t="e">
        <f t="shared" si="12"/>
        <v>#N/A</v>
      </c>
      <c r="E238" s="2" t="e">
        <f t="shared" si="22"/>
        <v>#N/A</v>
      </c>
      <c r="F238" s="2">
        <v>1562735.7253342867</v>
      </c>
      <c r="G238" s="2">
        <f t="shared" si="47"/>
        <v>546135.85714285716</v>
      </c>
      <c r="H238" s="2">
        <f t="shared" si="45"/>
        <v>109350188.34102757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1208126.7142857162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1561931.0213229656</v>
      </c>
      <c r="Q238" s="2">
        <f t="shared" si="48"/>
        <v>550000</v>
      </c>
      <c r="R238" s="2">
        <f t="shared" si="46"/>
        <v>110546252.20436287</v>
      </c>
      <c r="S238" s="2">
        <f t="shared" si="17"/>
        <v>546135.85714285076</v>
      </c>
      <c r="T238" s="2">
        <f t="shared" si="18"/>
        <v>3864.1428571429569</v>
      </c>
      <c r="U238" s="2">
        <f t="shared" si="19"/>
        <v>550000</v>
      </c>
      <c r="V238" s="2">
        <f t="shared" si="34"/>
        <v>63474776.341028057</v>
      </c>
      <c r="W238" s="2">
        <f t="shared" si="20"/>
        <v>546135.85714285821</v>
      </c>
      <c r="X238" s="2">
        <f t="shared" si="6"/>
        <v>3864.1428571417928</v>
      </c>
      <c r="Y238" s="2">
        <f t="shared" si="43"/>
        <v>47071475.863334827</v>
      </c>
      <c r="Z238" s="2" t="str">
        <f t="shared" si="8"/>
        <v>MEEP</v>
      </c>
      <c r="AA238" s="2">
        <f>IF(Z238="HERE",Y238,AA237+Graph!$G$1*1000)</f>
        <v>71751687.434763432</v>
      </c>
      <c r="AB238" s="2">
        <f t="shared" si="21"/>
        <v>800000</v>
      </c>
      <c r="AC238" s="2">
        <f t="shared" si="44"/>
        <v>45998428.912456594</v>
      </c>
      <c r="AD238" s="3">
        <f t="shared" si="10"/>
        <v>52800000</v>
      </c>
      <c r="AE238" s="2">
        <f>IF(AE236&gt;=52800000,52800000,IF(AB217=Graph!G$1*1000,AE237+Graph!G$1*1000,AC238))</f>
        <v>53998428.912456594</v>
      </c>
      <c r="AF238" s="3">
        <f t="shared" si="11"/>
        <v>52800000</v>
      </c>
      <c r="AG238" s="3">
        <f t="shared" si="29"/>
        <v>49819921.445622832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174</v>
      </c>
      <c r="C239" s="7"/>
      <c r="D239" s="2" t="e">
        <f t="shared" si="12"/>
        <v>#N/A</v>
      </c>
      <c r="E239" s="2" t="e">
        <f t="shared" si="22"/>
        <v>#N/A</v>
      </c>
      <c r="F239" s="2">
        <v>1569057.3791696429</v>
      </c>
      <c r="G239" s="2">
        <f t="shared" si="47"/>
        <v>546135.85714285716</v>
      </c>
      <c r="H239" s="2">
        <f t="shared" si="45"/>
        <v>109896324.19817042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1211990.8571428591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1568230.6714988947</v>
      </c>
      <c r="Q239" s="2">
        <f t="shared" si="48"/>
        <v>550000</v>
      </c>
      <c r="R239" s="2">
        <f t="shared" si="46"/>
        <v>111096252.20436287</v>
      </c>
      <c r="S239" s="2">
        <f t="shared" si="17"/>
        <v>546135.85714285076</v>
      </c>
      <c r="T239" s="2">
        <f t="shared" si="18"/>
        <v>3864.1428571429569</v>
      </c>
      <c r="U239" s="2">
        <f t="shared" si="19"/>
        <v>550000</v>
      </c>
      <c r="V239" s="2">
        <f t="shared" si="34"/>
        <v>64020912.198170915</v>
      </c>
      <c r="W239" s="2">
        <f t="shared" si="20"/>
        <v>546135.85714285821</v>
      </c>
      <c r="X239" s="2">
        <f t="shared" si="6"/>
        <v>3864.1428571417928</v>
      </c>
      <c r="Y239" s="2">
        <f t="shared" si="43"/>
        <v>47075340.006191969</v>
      </c>
      <c r="Z239" s="2" t="str">
        <f t="shared" si="8"/>
        <v>MEEP</v>
      </c>
      <c r="AA239" s="2">
        <f>IF(Z239="HERE",Y239,AA238+Graph!$G$1*1000)</f>
        <v>72551687.434763432</v>
      </c>
      <c r="AB239" s="2">
        <f t="shared" si="21"/>
        <v>800000</v>
      </c>
      <c r="AC239" s="2">
        <f t="shared" si="44"/>
        <v>45998428.912456594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49819921.445622832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175</v>
      </c>
      <c r="C240" s="7"/>
      <c r="D240" s="2" t="e">
        <f t="shared" si="12"/>
        <v>#N/A</v>
      </c>
      <c r="E240" s="2" t="e">
        <f t="shared" si="22"/>
        <v>#N/A</v>
      </c>
      <c r="F240" s="2">
        <v>1575379.0330049396</v>
      </c>
      <c r="G240" s="2">
        <f t="shared" si="47"/>
        <v>546135.85714285716</v>
      </c>
      <c r="H240" s="2">
        <f t="shared" si="45"/>
        <v>110442460.05531327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1215855.0000000021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1574530.3216748238</v>
      </c>
      <c r="Q240" s="2">
        <f t="shared" si="48"/>
        <v>550000</v>
      </c>
      <c r="R240" s="2">
        <f t="shared" si="46"/>
        <v>111646252.20436287</v>
      </c>
      <c r="S240" s="2">
        <f t="shared" si="17"/>
        <v>546135.85714285076</v>
      </c>
      <c r="T240" s="2">
        <f t="shared" si="18"/>
        <v>3864.1428571429569</v>
      </c>
      <c r="U240" s="2">
        <f t="shared" si="19"/>
        <v>550000</v>
      </c>
      <c r="V240" s="2">
        <f t="shared" si="34"/>
        <v>64567048.055313773</v>
      </c>
      <c r="W240" s="2">
        <f t="shared" si="20"/>
        <v>546135.85714285821</v>
      </c>
      <c r="X240" s="2">
        <f t="shared" si="6"/>
        <v>3864.1428571417928</v>
      </c>
      <c r="Y240" s="2">
        <f t="shared" si="43"/>
        <v>47079204.149049111</v>
      </c>
      <c r="Z240" s="2" t="str">
        <f t="shared" si="8"/>
        <v>MEEP</v>
      </c>
      <c r="AA240" s="2">
        <f>IF(Z240="HERE",Y240,AA239+Graph!$G$1*1000)</f>
        <v>73351687.434763432</v>
      </c>
      <c r="AB240" s="2">
        <f t="shared" si="21"/>
        <v>800000</v>
      </c>
      <c r="AC240" s="2">
        <f t="shared" si="44"/>
        <v>45998428.912456594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49819921.445622832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176</v>
      </c>
      <c r="C241" s="7"/>
      <c r="D241" s="2" t="e">
        <f t="shared" si="12"/>
        <v>#N/A</v>
      </c>
      <c r="E241" s="2" t="e">
        <f t="shared" si="22"/>
        <v>#N/A</v>
      </c>
      <c r="F241" s="2">
        <v>1581700.6868402958</v>
      </c>
      <c r="G241" s="2">
        <f t="shared" si="47"/>
        <v>546135.85714285716</v>
      </c>
      <c r="H241" s="2">
        <f t="shared" si="45"/>
        <v>110988595.91245613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1219719.1428571451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1580829.9718507528</v>
      </c>
      <c r="Q241" s="2">
        <f t="shared" si="48"/>
        <v>550000</v>
      </c>
      <c r="R241" s="2">
        <f t="shared" si="46"/>
        <v>112196252.20436287</v>
      </c>
      <c r="S241" s="2">
        <f t="shared" si="17"/>
        <v>546135.85714285076</v>
      </c>
      <c r="T241" s="2">
        <f t="shared" si="18"/>
        <v>3864.1428571429569</v>
      </c>
      <c r="U241" s="2">
        <f t="shared" si="19"/>
        <v>550000</v>
      </c>
      <c r="V241" s="2">
        <f t="shared" si="34"/>
        <v>65113183.912456632</v>
      </c>
      <c r="W241" s="2">
        <f t="shared" si="20"/>
        <v>546135.85714285821</v>
      </c>
      <c r="X241" s="2">
        <f t="shared" si="6"/>
        <v>3864.1428571417928</v>
      </c>
      <c r="Y241" s="2">
        <f t="shared" si="43"/>
        <v>47083068.291906253</v>
      </c>
      <c r="Z241" s="2" t="str">
        <f t="shared" si="8"/>
        <v>MEEP</v>
      </c>
      <c r="AA241" s="2">
        <f>IF(Z241="HERE",Y241,AA240+Graph!$G$1*1000)</f>
        <v>74151687.434763432</v>
      </c>
      <c r="AB241" s="2">
        <f t="shared" si="21"/>
        <v>800000</v>
      </c>
      <c r="AC241" s="2">
        <f t="shared" si="44"/>
        <v>45998428.912456594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49819921.445622832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177</v>
      </c>
      <c r="C242" s="7"/>
      <c r="D242" s="2" t="e">
        <f t="shared" si="12"/>
        <v>#N/A</v>
      </c>
      <c r="E242" s="2" t="e">
        <f t="shared" si="22"/>
        <v>#N/A</v>
      </c>
      <c r="F242" s="2">
        <v>1588022.3406755924</v>
      </c>
      <c r="G242" s="2">
        <f t="shared" si="47"/>
        <v>546135.85714285716</v>
      </c>
      <c r="H242" s="2">
        <f t="shared" si="45"/>
        <v>111534731.76959898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1223583.285714288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1587129.6220267415</v>
      </c>
      <c r="Q242" s="2">
        <f t="shared" si="48"/>
        <v>550000</v>
      </c>
      <c r="R242" s="2">
        <f t="shared" si="46"/>
        <v>112746252.20436287</v>
      </c>
      <c r="S242" s="2">
        <f t="shared" si="17"/>
        <v>546135.85714285076</v>
      </c>
      <c r="T242" s="2">
        <f t="shared" si="18"/>
        <v>3864.1428571429569</v>
      </c>
      <c r="U242" s="2">
        <f t="shared" si="19"/>
        <v>550000</v>
      </c>
      <c r="V242" s="2">
        <f t="shared" si="34"/>
        <v>65659319.76959949</v>
      </c>
      <c r="W242" s="2">
        <f t="shared" si="20"/>
        <v>546135.85714285821</v>
      </c>
      <c r="X242" s="2">
        <f t="shared" si="6"/>
        <v>3864.1428571417928</v>
      </c>
      <c r="Y242" s="2">
        <f t="shared" si="43"/>
        <v>47086932.434763394</v>
      </c>
      <c r="Z242" s="2" t="str">
        <f t="shared" si="8"/>
        <v>MEEP</v>
      </c>
      <c r="AA242" s="2">
        <f>IF(Z242="HERE",Y242,AA241+Graph!$G$1*1000)</f>
        <v>74951687.434763432</v>
      </c>
      <c r="AB242" s="2">
        <f t="shared" si="21"/>
        <v>800000</v>
      </c>
      <c r="AC242" s="2">
        <f t="shared" si="44"/>
        <v>45998428.912456594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49819921.445622832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178</v>
      </c>
      <c r="C243" s="7"/>
      <c r="D243" s="2" t="e">
        <f t="shared" si="12"/>
        <v>#N/A</v>
      </c>
      <c r="E243" s="2" t="e">
        <f t="shared" si="22"/>
        <v>#N/A</v>
      </c>
      <c r="F243" s="2">
        <v>1594343.9945109487</v>
      </c>
      <c r="G243" s="2">
        <f t="shared" si="47"/>
        <v>546135.85714285716</v>
      </c>
      <c r="H243" s="2">
        <f t="shared" si="45"/>
        <v>112080867.62674183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1227447.428571431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1593429.2722026706</v>
      </c>
      <c r="Q243" s="2">
        <f t="shared" si="48"/>
        <v>550000</v>
      </c>
      <c r="R243" s="2">
        <f t="shared" si="46"/>
        <v>113296252.20436287</v>
      </c>
      <c r="S243" s="2">
        <f t="shared" si="17"/>
        <v>546135.85714285076</v>
      </c>
      <c r="T243" s="2">
        <f t="shared" si="18"/>
        <v>3864.1428571429569</v>
      </c>
      <c r="U243" s="2">
        <f t="shared" si="19"/>
        <v>550000</v>
      </c>
      <c r="V243" s="2">
        <f t="shared" si="34"/>
        <v>66205455.626742348</v>
      </c>
      <c r="W243" s="2">
        <f t="shared" si="20"/>
        <v>546135.85714285821</v>
      </c>
      <c r="X243" s="2">
        <f t="shared" si="6"/>
        <v>3864.1428571417928</v>
      </c>
      <c r="Y243" s="2">
        <f t="shared" si="43"/>
        <v>47090796.577620536</v>
      </c>
      <c r="Z243" s="2" t="str">
        <f t="shared" si="8"/>
        <v>MEEP</v>
      </c>
      <c r="AA243" s="2">
        <f>IF(Z243="HERE",Y243,AA242+Graph!$G$1*1000)</f>
        <v>75751687.434763432</v>
      </c>
      <c r="AB243" s="2">
        <f t="shared" si="21"/>
        <v>800000</v>
      </c>
      <c r="AC243" s="2">
        <f t="shared" si="44"/>
        <v>45998428.912456594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49819921.445622832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179</v>
      </c>
      <c r="C244" s="7"/>
      <c r="D244" s="2" t="e">
        <f t="shared" si="12"/>
        <v>#N/A</v>
      </c>
      <c r="E244" s="2" t="e">
        <f t="shared" si="22"/>
        <v>#N/A</v>
      </c>
      <c r="F244" s="2">
        <v>1600665.6483463049</v>
      </c>
      <c r="G244" s="2">
        <f t="shared" si="47"/>
        <v>546135.85714285716</v>
      </c>
      <c r="H244" s="2">
        <f t="shared" si="45"/>
        <v>112627003.48388468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1231311.5714285739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1599728.9223785996</v>
      </c>
      <c r="Q244" s="2">
        <f t="shared" si="48"/>
        <v>550000</v>
      </c>
      <c r="R244" s="2">
        <f t="shared" si="46"/>
        <v>113846252.20436287</v>
      </c>
      <c r="S244" s="2">
        <f t="shared" si="17"/>
        <v>546135.85714285076</v>
      </c>
      <c r="T244" s="2">
        <f t="shared" si="18"/>
        <v>3864.1428571429569</v>
      </c>
      <c r="U244" s="2">
        <f t="shared" si="19"/>
        <v>550000</v>
      </c>
      <c r="V244" s="2">
        <f t="shared" si="34"/>
        <v>66751591.483885206</v>
      </c>
      <c r="W244" s="2">
        <f t="shared" si="20"/>
        <v>546135.85714285821</v>
      </c>
      <c r="X244" s="2">
        <f t="shared" si="6"/>
        <v>3864.1428571417928</v>
      </c>
      <c r="Y244" s="2">
        <f t="shared" si="43"/>
        <v>47094660.720477678</v>
      </c>
      <c r="Z244" s="2" t="str">
        <f t="shared" si="8"/>
        <v>MEEP</v>
      </c>
      <c r="AA244" s="2">
        <f>IF(Z244="HERE",Y244,AA243+Graph!$G$1*1000)</f>
        <v>76551687.434763432</v>
      </c>
      <c r="AB244" s="2">
        <f t="shared" si="21"/>
        <v>800000</v>
      </c>
      <c r="AC244" s="2">
        <f t="shared" si="44"/>
        <v>45998428.912456594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49819921.445622832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180</v>
      </c>
      <c r="C245" s="7"/>
      <c r="D245" s="2" t="e">
        <f t="shared" si="12"/>
        <v>#N/A</v>
      </c>
      <c r="E245" s="2" t="e">
        <f t="shared" si="22"/>
        <v>#N/A</v>
      </c>
      <c r="F245" s="2">
        <v>1606987.3021816015</v>
      </c>
      <c r="G245" s="2">
        <f t="shared" si="47"/>
        <v>546135.85714285716</v>
      </c>
      <c r="H245" s="2">
        <f t="shared" si="45"/>
        <v>113173139.34102753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1235175.7142857169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1606028.5725545287</v>
      </c>
      <c r="Q245" s="2">
        <f t="shared" si="48"/>
        <v>550000</v>
      </c>
      <c r="R245" s="2">
        <f t="shared" si="46"/>
        <v>114396252.20436287</v>
      </c>
      <c r="S245" s="2">
        <f t="shared" si="17"/>
        <v>546135.85714285076</v>
      </c>
      <c r="T245" s="2">
        <f t="shared" si="18"/>
        <v>3864.1428571429569</v>
      </c>
      <c r="U245" s="2">
        <f t="shared" si="19"/>
        <v>550000</v>
      </c>
      <c r="V245" s="2">
        <f t="shared" si="34"/>
        <v>67297727.341028064</v>
      </c>
      <c r="W245" s="2">
        <f t="shared" si="20"/>
        <v>546135.85714285821</v>
      </c>
      <c r="X245" s="2">
        <f t="shared" si="6"/>
        <v>3864.1428571417928</v>
      </c>
      <c r="Y245" s="2">
        <f t="shared" si="43"/>
        <v>47098524.86333482</v>
      </c>
      <c r="Z245" s="2" t="str">
        <f t="shared" si="8"/>
        <v>MEEP</v>
      </c>
      <c r="AA245" s="2">
        <f>IF(Z245="HERE",Y245,AA244+Graph!$G$1*1000)</f>
        <v>77351687.434763432</v>
      </c>
      <c r="AB245" s="2">
        <f t="shared" si="21"/>
        <v>800000</v>
      </c>
      <c r="AC245" s="2">
        <f t="shared" si="44"/>
        <v>45998428.912456594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49819921.445622832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181</v>
      </c>
      <c r="C246" s="7"/>
      <c r="D246" s="2" t="e">
        <f t="shared" si="12"/>
        <v>#N/A</v>
      </c>
      <c r="E246" s="2" t="e">
        <f t="shared" si="22"/>
        <v>#N/A</v>
      </c>
      <c r="F246" s="2">
        <v>1613308.9560169578</v>
      </c>
      <c r="G246" s="2">
        <f t="shared" si="47"/>
        <v>546135.85714285716</v>
      </c>
      <c r="H246" s="2">
        <f t="shared" si="45"/>
        <v>113719275.19817038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1239039.8571428598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1612328.2227304578</v>
      </c>
      <c r="Q246" s="2">
        <f t="shared" si="48"/>
        <v>550000</v>
      </c>
      <c r="R246" s="2">
        <f t="shared" si="46"/>
        <v>114946252.20436287</v>
      </c>
      <c r="S246" s="2">
        <f t="shared" si="17"/>
        <v>546135.85714285076</v>
      </c>
      <c r="T246" s="2">
        <f t="shared" si="18"/>
        <v>3864.1428571429569</v>
      </c>
      <c r="U246" s="2">
        <f t="shared" si="19"/>
        <v>550000</v>
      </c>
      <c r="V246" s="2">
        <f t="shared" si="34"/>
        <v>67843863.198170915</v>
      </c>
      <c r="W246" s="2">
        <f t="shared" si="20"/>
        <v>546135.85714285076</v>
      </c>
      <c r="X246" s="2">
        <f t="shared" si="6"/>
        <v>3864.1428571492434</v>
      </c>
      <c r="Y246" s="2">
        <f t="shared" si="43"/>
        <v>47102389.006191969</v>
      </c>
      <c r="Z246" s="2" t="str">
        <f t="shared" si="8"/>
        <v>MEEP</v>
      </c>
      <c r="AA246" s="2">
        <f>IF(Z246="HERE",Y246,AA245+Graph!$G$1*1000)</f>
        <v>78151687.434763432</v>
      </c>
      <c r="AB246" s="2">
        <f t="shared" si="21"/>
        <v>800000</v>
      </c>
      <c r="AC246" s="2">
        <f t="shared" si="44"/>
        <v>45998428.912456594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49819921.445622832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182</v>
      </c>
      <c r="C247" s="7"/>
      <c r="D247" s="2" t="e">
        <f t="shared" si="12"/>
        <v>#N/A</v>
      </c>
      <c r="E247" s="2" t="e">
        <f t="shared" si="22"/>
        <v>#N/A</v>
      </c>
      <c r="F247" s="2">
        <v>1619630.6098522544</v>
      </c>
      <c r="G247" s="2">
        <f t="shared" si="47"/>
        <v>546135.85714285716</v>
      </c>
      <c r="H247" s="2">
        <f t="shared" si="45"/>
        <v>114265411.05531323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1242904.0000000028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1618627.8729063869</v>
      </c>
      <c r="Q247" s="2">
        <f t="shared" si="48"/>
        <v>550000</v>
      </c>
      <c r="R247" s="2">
        <f t="shared" si="46"/>
        <v>115496252.20436287</v>
      </c>
      <c r="S247" s="2">
        <f t="shared" si="17"/>
        <v>546135.85714285076</v>
      </c>
      <c r="T247" s="2">
        <f t="shared" si="18"/>
        <v>3864.1428571429569</v>
      </c>
      <c r="U247" s="2">
        <f t="shared" si="19"/>
        <v>550000</v>
      </c>
      <c r="V247" s="2">
        <f t="shared" si="34"/>
        <v>68389999.055313766</v>
      </c>
      <c r="W247" s="2">
        <f t="shared" si="20"/>
        <v>546135.85714285076</v>
      </c>
      <c r="X247" s="2">
        <f t="shared" si="6"/>
        <v>3864.1428571492434</v>
      </c>
      <c r="Y247" s="2">
        <f t="shared" si="43"/>
        <v>47106253.149049118</v>
      </c>
      <c r="Z247" s="2" t="str">
        <f t="shared" si="8"/>
        <v>MEEP</v>
      </c>
      <c r="AA247" s="2">
        <f>IF(Z247="HERE",Y247,AA246+Graph!$G$1*1000)</f>
        <v>78951687.434763432</v>
      </c>
      <c r="AB247" s="2">
        <f t="shared" si="21"/>
        <v>800000</v>
      </c>
      <c r="AC247" s="2">
        <f t="shared" si="44"/>
        <v>45998428.912456594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49819921.445622832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183</v>
      </c>
      <c r="C248" s="7"/>
      <c r="D248" s="2" t="e">
        <f t="shared" si="12"/>
        <v>#N/A</v>
      </c>
      <c r="E248" s="2" t="e">
        <f t="shared" si="22"/>
        <v>#N/A</v>
      </c>
      <c r="F248" s="2">
        <v>1625952.2636876106</v>
      </c>
      <c r="G248" s="2">
        <f t="shared" si="47"/>
        <v>546135.85714285716</v>
      </c>
      <c r="H248" s="2">
        <f t="shared" si="45"/>
        <v>114811546.91245608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1246768.1428571458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1624927.5230823159</v>
      </c>
      <c r="Q248" s="2">
        <f t="shared" si="48"/>
        <v>550000</v>
      </c>
      <c r="R248" s="2">
        <f t="shared" si="46"/>
        <v>116046252.20436287</v>
      </c>
      <c r="S248" s="2">
        <f t="shared" si="17"/>
        <v>546135.85714285076</v>
      </c>
      <c r="T248" s="2">
        <f t="shared" si="18"/>
        <v>3864.1428571429569</v>
      </c>
      <c r="U248" s="2">
        <f t="shared" si="19"/>
        <v>550000</v>
      </c>
      <c r="V248" s="2">
        <f t="shared" si="34"/>
        <v>68936134.912456617</v>
      </c>
      <c r="W248" s="2">
        <f t="shared" si="20"/>
        <v>546135.85714285076</v>
      </c>
      <c r="X248" s="2">
        <f t="shared" si="6"/>
        <v>3864.1428571492434</v>
      </c>
      <c r="Y248" s="2">
        <f t="shared" si="43"/>
        <v>47110117.291906267</v>
      </c>
      <c r="Z248" s="2" t="str">
        <f t="shared" si="8"/>
        <v>MEEP</v>
      </c>
      <c r="AA248" s="2">
        <f>IF(Z248="HERE",Y248,AA247+Graph!$G$1*1000)</f>
        <v>79751687.434763432</v>
      </c>
      <c r="AB248" s="2">
        <f t="shared" si="21"/>
        <v>800000</v>
      </c>
      <c r="AC248" s="2">
        <f t="shared" si="44"/>
        <v>45998428.912456594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49819921.445622832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184</v>
      </c>
      <c r="C249" s="7"/>
      <c r="D249" s="2" t="e">
        <f t="shared" si="12"/>
        <v>#N/A</v>
      </c>
      <c r="E249" s="2" t="e">
        <f t="shared" si="22"/>
        <v>#N/A</v>
      </c>
      <c r="F249" s="2">
        <v>1632273.9175229073</v>
      </c>
      <c r="G249" s="2">
        <f t="shared" si="47"/>
        <v>546135.85714285716</v>
      </c>
      <c r="H249" s="2">
        <f t="shared" si="45"/>
        <v>115357682.76959893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1250632.2857142887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1631227.173258245</v>
      </c>
      <c r="Q249" s="2">
        <f t="shared" si="48"/>
        <v>550000</v>
      </c>
      <c r="R249" s="2">
        <f t="shared" si="46"/>
        <v>116596252.20436287</v>
      </c>
      <c r="S249" s="2">
        <f t="shared" si="17"/>
        <v>546135.85714285076</v>
      </c>
      <c r="T249" s="2">
        <f t="shared" si="18"/>
        <v>3864.1428571429569</v>
      </c>
      <c r="U249" s="2">
        <f t="shared" si="19"/>
        <v>550000</v>
      </c>
      <c r="V249" s="2">
        <f t="shared" si="34"/>
        <v>69482270.769599468</v>
      </c>
      <c r="W249" s="2">
        <f t="shared" si="20"/>
        <v>546135.85714285076</v>
      </c>
      <c r="X249" s="2">
        <f t="shared" si="6"/>
        <v>3864.1428571492434</v>
      </c>
      <c r="Y249" s="2">
        <f t="shared" si="43"/>
        <v>47113981.434763417</v>
      </c>
      <c r="Z249" s="2" t="str">
        <f t="shared" si="8"/>
        <v>MEEP</v>
      </c>
      <c r="AA249" s="2">
        <f>IF(Z249="HERE",Y249,AA248+Graph!$G$1*1000)</f>
        <v>80551687.434763432</v>
      </c>
      <c r="AB249" s="2">
        <f t="shared" si="21"/>
        <v>800000</v>
      </c>
      <c r="AC249" s="2">
        <f t="shared" si="44"/>
        <v>45998428.912456594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49819921.445622832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185</v>
      </c>
      <c r="C250" s="7"/>
      <c r="D250" s="2" t="e">
        <f t="shared" si="12"/>
        <v>#N/A</v>
      </c>
      <c r="E250" s="2" t="e">
        <f t="shared" si="22"/>
        <v>#N/A</v>
      </c>
      <c r="F250" s="2">
        <v>1638595.5713582635</v>
      </c>
      <c r="G250" s="2">
        <f t="shared" si="47"/>
        <v>546135.85714285716</v>
      </c>
      <c r="H250" s="2">
        <f t="shared" si="45"/>
        <v>115903818.62674178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1254496.4285714317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1637526.8234341741</v>
      </c>
      <c r="Q250" s="2">
        <f t="shared" si="48"/>
        <v>550000</v>
      </c>
      <c r="R250" s="2">
        <f t="shared" si="46"/>
        <v>117146252.20436287</v>
      </c>
      <c r="S250" s="2">
        <f t="shared" si="17"/>
        <v>546135.85714285076</v>
      </c>
      <c r="T250" s="2">
        <f t="shared" si="18"/>
        <v>3864.1428571429569</v>
      </c>
      <c r="U250" s="2">
        <f t="shared" si="19"/>
        <v>550000</v>
      </c>
      <c r="V250" s="2">
        <f t="shared" si="34"/>
        <v>70028406.626742318</v>
      </c>
      <c r="W250" s="2">
        <f t="shared" si="20"/>
        <v>546135.85714285076</v>
      </c>
      <c r="X250" s="2">
        <f t="shared" si="6"/>
        <v>3864.1428571492434</v>
      </c>
      <c r="Y250" s="2">
        <f t="shared" si="43"/>
        <v>47117845.577620566</v>
      </c>
      <c r="Z250" s="2" t="str">
        <f t="shared" si="8"/>
        <v>MEEP</v>
      </c>
      <c r="AA250" s="2">
        <f>IF(Z250="HERE",Y250,AA249+Graph!$G$1*1000)</f>
        <v>81351687.434763432</v>
      </c>
      <c r="AB250" s="2">
        <f t="shared" si="21"/>
        <v>800000</v>
      </c>
      <c r="AC250" s="2">
        <f t="shared" si="44"/>
        <v>45998428.912456594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49859921.445622832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186</v>
      </c>
      <c r="C251" s="7"/>
      <c r="D251" s="2" t="e">
        <f t="shared" si="12"/>
        <v>#N/A</v>
      </c>
      <c r="E251" s="2" t="e">
        <f t="shared" si="22"/>
        <v>#N/A</v>
      </c>
      <c r="F251" s="2">
        <v>1644917.2251935601</v>
      </c>
      <c r="G251" s="2">
        <f t="shared" si="47"/>
        <v>546135.85714285716</v>
      </c>
      <c r="H251" s="2">
        <f t="shared" si="45"/>
        <v>116449954.48388463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1258360.5714285746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1643826.4736101031</v>
      </c>
      <c r="Q251" s="2">
        <f t="shared" si="48"/>
        <v>550000</v>
      </c>
      <c r="R251" s="2">
        <f t="shared" si="46"/>
        <v>117696252.20436287</v>
      </c>
      <c r="S251" s="2">
        <f t="shared" si="17"/>
        <v>546135.85714285076</v>
      </c>
      <c r="T251" s="2">
        <f t="shared" si="18"/>
        <v>3864.1428571429569</v>
      </c>
      <c r="U251" s="2">
        <f t="shared" si="19"/>
        <v>550000</v>
      </c>
      <c r="V251" s="2">
        <f t="shared" si="34"/>
        <v>70574542.483885169</v>
      </c>
      <c r="W251" s="2">
        <f t="shared" si="20"/>
        <v>546135.85714285076</v>
      </c>
      <c r="X251" s="2">
        <f t="shared" si="6"/>
        <v>3864.1428571492434</v>
      </c>
      <c r="Y251" s="2">
        <f t="shared" si="43"/>
        <v>47121709.720477715</v>
      </c>
      <c r="Z251" s="2" t="str">
        <f t="shared" si="8"/>
        <v>MEEP</v>
      </c>
      <c r="AA251" s="2">
        <f>IF(Z251="HERE",Y251,AA250+Graph!$G$1*1000)</f>
        <v>82151687.434763432</v>
      </c>
      <c r="AB251" s="2">
        <f t="shared" si="21"/>
        <v>800000</v>
      </c>
      <c r="AC251" s="2">
        <f t="shared" si="44"/>
        <v>45998428.912456594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49899921.445622832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187</v>
      </c>
      <c r="C252" s="7"/>
      <c r="D252" s="2" t="e">
        <f t="shared" si="12"/>
        <v>#N/A</v>
      </c>
      <c r="E252" s="2" t="e">
        <f t="shared" si="22"/>
        <v>#N/A</v>
      </c>
      <c r="F252" s="2">
        <v>1651238.8790289164</v>
      </c>
      <c r="G252" s="2">
        <f t="shared" si="47"/>
        <v>546135.85714285716</v>
      </c>
      <c r="H252" s="2">
        <f t="shared" si="45"/>
        <v>116996090.34102748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1262224.7142857176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1650126.1237860322</v>
      </c>
      <c r="Q252" s="2">
        <f t="shared" si="48"/>
        <v>550000</v>
      </c>
      <c r="R252" s="2">
        <f t="shared" si="46"/>
        <v>118246252.20436287</v>
      </c>
      <c r="S252" s="2">
        <f t="shared" si="17"/>
        <v>546135.85714285076</v>
      </c>
      <c r="T252" s="2">
        <f t="shared" si="18"/>
        <v>3864.1428571429569</v>
      </c>
      <c r="U252" s="2">
        <f t="shared" si="19"/>
        <v>550000</v>
      </c>
      <c r="V252" s="2">
        <f t="shared" si="34"/>
        <v>71120678.34102802</v>
      </c>
      <c r="W252" s="2">
        <f t="shared" si="20"/>
        <v>546135.85714285076</v>
      </c>
      <c r="X252" s="2">
        <f t="shared" si="6"/>
        <v>3864.1428571492434</v>
      </c>
      <c r="Y252" s="2">
        <f t="shared" si="43"/>
        <v>47125573.863334864</v>
      </c>
      <c r="Z252" s="2" t="str">
        <f t="shared" si="8"/>
        <v>MEEP</v>
      </c>
      <c r="AA252" s="2">
        <f>IF(Z252="HERE",Y252,AA251+Graph!$G$1*1000)</f>
        <v>82951687.434763432</v>
      </c>
      <c r="AB252" s="2">
        <f t="shared" si="21"/>
        <v>800000</v>
      </c>
      <c r="AC252" s="2">
        <f t="shared" si="44"/>
        <v>45998428.912456594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49939921.445622832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188</v>
      </c>
      <c r="C253" s="7"/>
      <c r="D253" s="2" t="e">
        <f t="shared" si="12"/>
        <v>#N/A</v>
      </c>
      <c r="E253" s="2" t="e">
        <f t="shared" si="22"/>
        <v>#N/A</v>
      </c>
      <c r="F253" s="2">
        <v>1657560.532864213</v>
      </c>
      <c r="G253" s="2">
        <f t="shared" si="47"/>
        <v>546135.85714285716</v>
      </c>
      <c r="H253" s="2">
        <f t="shared" si="45"/>
        <v>117542226.19817033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1266088.8571428605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1656425.7739619613</v>
      </c>
      <c r="Q253" s="2">
        <f t="shared" si="48"/>
        <v>550000</v>
      </c>
      <c r="R253" s="2">
        <f t="shared" si="46"/>
        <v>118796252.20436287</v>
      </c>
      <c r="S253" s="2">
        <f t="shared" si="17"/>
        <v>546135.85714285076</v>
      </c>
      <c r="T253" s="2">
        <f t="shared" si="18"/>
        <v>3864.1428571429569</v>
      </c>
      <c r="U253" s="2">
        <f t="shared" si="19"/>
        <v>550000</v>
      </c>
      <c r="V253" s="2">
        <f t="shared" si="34"/>
        <v>71666814.198170871</v>
      </c>
      <c r="W253" s="2">
        <f t="shared" si="20"/>
        <v>546135.85714285076</v>
      </c>
      <c r="X253" s="2">
        <f t="shared" si="6"/>
        <v>3864.1428571492434</v>
      </c>
      <c r="Y253" s="2">
        <f t="shared" si="43"/>
        <v>47129438.006192014</v>
      </c>
      <c r="Z253" s="2" t="str">
        <f t="shared" si="8"/>
        <v>MEEP</v>
      </c>
      <c r="AA253" s="2">
        <f>IF(Z253="HERE",Y253,AA252+Graph!$G$1*1000)</f>
        <v>83751687.434763432</v>
      </c>
      <c r="AB253" s="2">
        <f t="shared" si="21"/>
        <v>800000</v>
      </c>
      <c r="AC253" s="2">
        <f t="shared" si="44"/>
        <v>45998428.912456594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49979921.445622832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189</v>
      </c>
      <c r="C254" s="7"/>
      <c r="D254" s="2" t="e">
        <f t="shared" si="12"/>
        <v>#N/A</v>
      </c>
      <c r="E254" s="2" t="e">
        <f t="shared" si="22"/>
        <v>#N/A</v>
      </c>
      <c r="F254" s="2">
        <v>1663882.1866995692</v>
      </c>
      <c r="G254" s="2">
        <f t="shared" si="47"/>
        <v>546135.85714285716</v>
      </c>
      <c r="H254" s="2">
        <f t="shared" si="45"/>
        <v>118088362.05531318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1269953.0000000035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1662725.4241378903</v>
      </c>
      <c r="Q254" s="2">
        <f t="shared" si="48"/>
        <v>550000</v>
      </c>
      <c r="R254" s="2">
        <f t="shared" si="46"/>
        <v>119346252.20436287</v>
      </c>
      <c r="S254" s="2">
        <f t="shared" si="17"/>
        <v>546135.85714285076</v>
      </c>
      <c r="T254" s="2">
        <f t="shared" si="18"/>
        <v>3864.1428571429569</v>
      </c>
      <c r="U254" s="2">
        <f t="shared" si="19"/>
        <v>550000</v>
      </c>
      <c r="V254" s="2">
        <f t="shared" si="34"/>
        <v>72212950.055313721</v>
      </c>
      <c r="W254" s="2">
        <f t="shared" si="20"/>
        <v>546135.85714285076</v>
      </c>
      <c r="X254" s="2">
        <f t="shared" si="6"/>
        <v>3864.1428571492434</v>
      </c>
      <c r="Y254" s="2">
        <f t="shared" si="43"/>
        <v>47133302.149049163</v>
      </c>
      <c r="Z254" s="2" t="str">
        <f t="shared" si="8"/>
        <v>MEEP</v>
      </c>
      <c r="AA254" s="2">
        <f>IF(Z254="HERE",Y254,AA253+Graph!$G$1*1000)</f>
        <v>84551687.434763432</v>
      </c>
      <c r="AB254" s="2">
        <f t="shared" si="21"/>
        <v>800000</v>
      </c>
      <c r="AC254" s="2">
        <f t="shared" si="44"/>
        <v>45998428.912456594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50019921.445622832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190</v>
      </c>
      <c r="C255" s="7"/>
      <c r="D255" s="2" t="e">
        <f t="shared" si="12"/>
        <v>#N/A</v>
      </c>
      <c r="E255" s="2" t="e">
        <f t="shared" si="22"/>
        <v>#N/A</v>
      </c>
      <c r="F255" s="2">
        <v>1670203.8405348659</v>
      </c>
      <c r="G255" s="2">
        <f t="shared" si="47"/>
        <v>546135.85714285716</v>
      </c>
      <c r="H255" s="2">
        <f t="shared" si="45"/>
        <v>118634497.91245604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1273817.1428571464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1669025.0743138194</v>
      </c>
      <c r="Q255" s="2">
        <f t="shared" si="48"/>
        <v>550000</v>
      </c>
      <c r="R255" s="2">
        <f t="shared" si="46"/>
        <v>119896252.20436287</v>
      </c>
      <c r="S255" s="2">
        <f t="shared" si="17"/>
        <v>546135.85714285076</v>
      </c>
      <c r="T255" s="2">
        <f t="shared" si="18"/>
        <v>3864.1428571429569</v>
      </c>
      <c r="U255" s="2">
        <f t="shared" si="19"/>
        <v>550000</v>
      </c>
      <c r="V255" s="2">
        <f t="shared" si="34"/>
        <v>72759085.912456572</v>
      </c>
      <c r="W255" s="2">
        <f t="shared" si="20"/>
        <v>546135.85714285076</v>
      </c>
      <c r="X255" s="2">
        <f t="shared" si="6"/>
        <v>3864.1428571492434</v>
      </c>
      <c r="Y255" s="2">
        <f t="shared" si="43"/>
        <v>47137166.291906312</v>
      </c>
      <c r="Z255" s="2" t="str">
        <f t="shared" si="8"/>
        <v>MEEP</v>
      </c>
      <c r="AA255" s="2">
        <f>IF(Z255="HERE",Y255,AA254+Graph!$G$1*1000)</f>
        <v>85351687.434763432</v>
      </c>
      <c r="AB255" s="2">
        <f t="shared" si="21"/>
        <v>800000</v>
      </c>
      <c r="AC255" s="2">
        <f t="shared" si="44"/>
        <v>45998428.912456594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50059921.445622832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191</v>
      </c>
      <c r="C256" s="7"/>
      <c r="D256" s="2" t="e">
        <f t="shared" si="12"/>
        <v>#N/A</v>
      </c>
      <c r="E256" s="2" t="e">
        <f t="shared" si="22"/>
        <v>#N/A</v>
      </c>
      <c r="F256" s="2">
        <v>1676525.4943702221</v>
      </c>
      <c r="G256" s="2">
        <f t="shared" si="47"/>
        <v>546135.85714285716</v>
      </c>
      <c r="H256" s="2">
        <f t="shared" si="45"/>
        <v>119180633.76959889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1277681.2857142894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1675324.7244897485</v>
      </c>
      <c r="Q256" s="2">
        <f t="shared" si="48"/>
        <v>550000</v>
      </c>
      <c r="R256" s="2">
        <f t="shared" si="46"/>
        <v>120446252.20436287</v>
      </c>
      <c r="S256" s="2">
        <f t="shared" si="17"/>
        <v>546135.85714285076</v>
      </c>
      <c r="T256" s="2">
        <f t="shared" si="18"/>
        <v>3864.1428571429569</v>
      </c>
      <c r="U256" s="2">
        <f t="shared" si="19"/>
        <v>550000</v>
      </c>
      <c r="V256" s="2">
        <f t="shared" si="34"/>
        <v>73305221.769599423</v>
      </c>
      <c r="W256" s="2">
        <f t="shared" si="20"/>
        <v>546135.85714285076</v>
      </c>
      <c r="X256" s="2">
        <f t="shared" si="6"/>
        <v>3864.1428571492434</v>
      </c>
      <c r="Y256" s="2">
        <f t="shared" si="43"/>
        <v>47141030.434763461</v>
      </c>
      <c r="Z256" s="2" t="str">
        <f t="shared" si="8"/>
        <v>MEEP</v>
      </c>
      <c r="AA256" s="2">
        <f>IF(Z256="HERE",Y256,AA255+Graph!$G$1*1000)</f>
        <v>86151687.434763432</v>
      </c>
      <c r="AB256" s="2">
        <f t="shared" si="21"/>
        <v>800000</v>
      </c>
      <c r="AC256" s="2">
        <f t="shared" si="44"/>
        <v>45998428.912456594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50099921.445622832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192</v>
      </c>
      <c r="C257" s="7"/>
      <c r="D257" s="2" t="e">
        <f t="shared" si="12"/>
        <v>#N/A</v>
      </c>
      <c r="E257" s="2" t="e">
        <f t="shared" si="22"/>
        <v>#N/A</v>
      </c>
      <c r="F257" s="2">
        <v>1682847.1482055187</v>
      </c>
      <c r="G257" s="2">
        <f t="shared" si="47"/>
        <v>546135.85714285716</v>
      </c>
      <c r="H257" s="2">
        <f t="shared" si="45"/>
        <v>119726769.62674174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1281545.4285714324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1681624.3746656775</v>
      </c>
      <c r="Q257" s="2">
        <f t="shared" si="48"/>
        <v>550000</v>
      </c>
      <c r="R257" s="2">
        <f t="shared" si="46"/>
        <v>120996252.20436287</v>
      </c>
      <c r="S257" s="2">
        <f t="shared" si="17"/>
        <v>546135.85714285076</v>
      </c>
      <c r="T257" s="2">
        <f t="shared" si="18"/>
        <v>3864.1428571429569</v>
      </c>
      <c r="U257" s="2">
        <f t="shared" si="19"/>
        <v>550000</v>
      </c>
      <c r="V257" s="2">
        <f t="shared" si="34"/>
        <v>73851357.626742274</v>
      </c>
      <c r="W257" s="2">
        <f t="shared" si="20"/>
        <v>546135.85714285076</v>
      </c>
      <c r="X257" s="2">
        <f t="shared" si="6"/>
        <v>3864.1428571492434</v>
      </c>
      <c r="Y257" s="2">
        <f t="shared" si="43"/>
        <v>47144894.577620611</v>
      </c>
      <c r="Z257" s="2" t="str">
        <f t="shared" si="8"/>
        <v>MEEP</v>
      </c>
      <c r="AA257" s="2">
        <f>IF(Z257="HERE",Y257,AA256+Graph!$G$1*1000)</f>
        <v>86951687.434763432</v>
      </c>
      <c r="AB257" s="2">
        <f t="shared" si="21"/>
        <v>800000</v>
      </c>
      <c r="AC257" s="2">
        <f t="shared" si="44"/>
        <v>45998428.912456594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50139921.445622832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193</v>
      </c>
      <c r="C258" s="7"/>
      <c r="D258" s="2" t="e">
        <f t="shared" si="12"/>
        <v>#N/A</v>
      </c>
      <c r="E258" s="2" t="e">
        <f t="shared" si="22"/>
        <v>#N/A</v>
      </c>
      <c r="F258" s="2">
        <v>1689168.802040875</v>
      </c>
      <c r="G258" s="2">
        <f t="shared" si="47"/>
        <v>546135.85714285716</v>
      </c>
      <c r="H258" s="2">
        <f t="shared" si="45"/>
        <v>120272905.48388459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1285409.5714285753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1687924.0248416066</v>
      </c>
      <c r="Q258" s="2">
        <f t="shared" si="48"/>
        <v>550000</v>
      </c>
      <c r="R258" s="2">
        <f t="shared" si="46"/>
        <v>121546252.20436287</v>
      </c>
      <c r="S258" s="2">
        <f t="shared" si="17"/>
        <v>546135.85714285076</v>
      </c>
      <c r="T258" s="2">
        <f t="shared" si="18"/>
        <v>3864.1428571429569</v>
      </c>
      <c r="U258" s="2">
        <f t="shared" si="19"/>
        <v>550000</v>
      </c>
      <c r="V258" s="2">
        <f t="shared" si="34"/>
        <v>74397493.483885124</v>
      </c>
      <c r="W258" s="2">
        <f t="shared" si="20"/>
        <v>546135.85714285076</v>
      </c>
      <c r="X258" s="2">
        <f t="shared" si="6"/>
        <v>3864.1428571492434</v>
      </c>
      <c r="Y258" s="2">
        <f t="shared" si="43"/>
        <v>47148758.72047776</v>
      </c>
      <c r="Z258" s="2" t="str">
        <f t="shared" si="8"/>
        <v>MEEP</v>
      </c>
      <c r="AA258" s="2">
        <f>IF(Z258="HERE",Y258,AA257+Graph!$G$1*1000)</f>
        <v>87751687.434763432</v>
      </c>
      <c r="AB258" s="2">
        <f t="shared" si="21"/>
        <v>800000</v>
      </c>
      <c r="AC258" s="2">
        <f t="shared" si="44"/>
        <v>45998428.912456594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194</v>
      </c>
      <c r="C259" s="7"/>
      <c r="D259" s="2" t="e">
        <f t="shared" si="12"/>
        <v>#N/A</v>
      </c>
      <c r="E259" s="2" t="e">
        <f t="shared" si="22"/>
        <v>#N/A</v>
      </c>
      <c r="F259" s="2">
        <v>1695490.4558761716</v>
      </c>
      <c r="G259" s="2">
        <f t="shared" si="47"/>
        <v>546135.85714285716</v>
      </c>
      <c r="H259" s="2">
        <f t="shared" si="45"/>
        <v>120819041.34102744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1289273.7142857183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1694223.6750175357</v>
      </c>
      <c r="Q259" s="2">
        <f t="shared" si="48"/>
        <v>550000</v>
      </c>
      <c r="R259" s="2">
        <f t="shared" si="46"/>
        <v>122096252.20436287</v>
      </c>
      <c r="S259" s="2">
        <f t="shared" si="17"/>
        <v>546135.85714285076</v>
      </c>
      <c r="T259" s="2">
        <f t="shared" si="18"/>
        <v>3864.1428571429569</v>
      </c>
      <c r="U259" s="2">
        <f t="shared" si="19"/>
        <v>550000</v>
      </c>
      <c r="V259" s="2">
        <f t="shared" si="34"/>
        <v>74943629.341027975</v>
      </c>
      <c r="W259" s="2">
        <f t="shared" si="20"/>
        <v>546135.85714285076</v>
      </c>
      <c r="X259" s="2">
        <f t="shared" si="6"/>
        <v>3864.1428571492434</v>
      </c>
      <c r="Y259" s="2">
        <f t="shared" si="43"/>
        <v>47152622.863334909</v>
      </c>
      <c r="Z259" s="2" t="str">
        <f t="shared" si="8"/>
        <v>MEEP</v>
      </c>
      <c r="AA259" s="2">
        <f>IF(Z259="HERE",Y259,AA258+Graph!$G$1*1000)</f>
        <v>88551687.434763432</v>
      </c>
      <c r="AB259" s="2">
        <f t="shared" si="21"/>
        <v>800000</v>
      </c>
      <c r="AC259" s="2">
        <f t="shared" si="44"/>
        <v>45998428.912456594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195</v>
      </c>
      <c r="C260" s="7"/>
      <c r="D260" s="2" t="e">
        <f t="shared" si="12"/>
        <v>#N/A</v>
      </c>
      <c r="E260" s="2" t="e">
        <f t="shared" si="22"/>
        <v>#N/A</v>
      </c>
      <c r="F260" s="2">
        <v>1701812.1097115278</v>
      </c>
      <c r="G260" s="2">
        <f t="shared" si="47"/>
        <v>546135.85714285716</v>
      </c>
      <c r="H260" s="2">
        <f t="shared" si="45"/>
        <v>121365177.19817029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1293137.8571428612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1700523.3251935244</v>
      </c>
      <c r="Q260" s="2">
        <f t="shared" si="48"/>
        <v>550000</v>
      </c>
      <c r="R260" s="2">
        <f t="shared" si="46"/>
        <v>122646252.20436287</v>
      </c>
      <c r="S260" s="2">
        <f t="shared" si="17"/>
        <v>546135.85714285076</v>
      </c>
      <c r="T260" s="2">
        <f t="shared" si="18"/>
        <v>3864.1428571429569</v>
      </c>
      <c r="U260" s="2">
        <f t="shared" si="19"/>
        <v>550000</v>
      </c>
      <c r="V260" s="2">
        <f t="shared" si="34"/>
        <v>75489765.198170826</v>
      </c>
      <c r="W260" s="2">
        <f t="shared" si="20"/>
        <v>546135.85714285076</v>
      </c>
      <c r="X260" s="2">
        <f t="shared" si="6"/>
        <v>3864.1428571492434</v>
      </c>
      <c r="Y260" s="2">
        <f t="shared" si="43"/>
        <v>47156487.006192058</v>
      </c>
      <c r="Z260" s="2" t="str">
        <f t="shared" si="8"/>
        <v>MEEP</v>
      </c>
      <c r="AA260" s="2">
        <f>IF(Z260="HERE",Y260,AA259+Graph!$G$1*1000)</f>
        <v>89351687.434763432</v>
      </c>
      <c r="AB260" s="2">
        <f t="shared" si="21"/>
        <v>800000</v>
      </c>
      <c r="AC260" s="2">
        <f t="shared" si="44"/>
        <v>45998428.912456594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196</v>
      </c>
      <c r="C261" s="7"/>
      <c r="D261" s="2" t="e">
        <f t="shared" si="12"/>
        <v>#N/A</v>
      </c>
      <c r="E261" s="2" t="e">
        <f t="shared" si="22"/>
        <v>#N/A</v>
      </c>
      <c r="F261" s="2">
        <v>1708133.7635468245</v>
      </c>
      <c r="G261" s="2">
        <f t="shared" si="47"/>
        <v>546135.85714285716</v>
      </c>
      <c r="H261" s="2">
        <f t="shared" si="45"/>
        <v>121911313.05531314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1297002.0000000042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1706822.9753694534</v>
      </c>
      <c r="Q261" s="2">
        <f t="shared" si="48"/>
        <v>550000</v>
      </c>
      <c r="R261" s="2">
        <f t="shared" si="46"/>
        <v>123196252.20436287</v>
      </c>
      <c r="S261" s="2">
        <f t="shared" si="17"/>
        <v>546135.85714285076</v>
      </c>
      <c r="T261" s="2">
        <f t="shared" si="18"/>
        <v>3864.1428571429569</v>
      </c>
      <c r="U261" s="2">
        <f t="shared" si="19"/>
        <v>550000</v>
      </c>
      <c r="V261" s="2">
        <f t="shared" si="34"/>
        <v>76035901.055313677</v>
      </c>
      <c r="W261" s="2">
        <f t="shared" si="20"/>
        <v>546135.85714285076</v>
      </c>
      <c r="X261" s="2">
        <f t="shared" si="6"/>
        <v>3864.1428571492434</v>
      </c>
      <c r="Y261" s="2">
        <f t="shared" si="43"/>
        <v>47160351.149049208</v>
      </c>
      <c r="Z261" s="2" t="str">
        <f t="shared" si="8"/>
        <v>MEEP</v>
      </c>
      <c r="AA261" s="2">
        <f>IF(Z261="HERE",Y261,AA260+Graph!$G$1*1000)</f>
        <v>90151687.434763432</v>
      </c>
      <c r="AB261" s="2">
        <f t="shared" si="21"/>
        <v>800000</v>
      </c>
      <c r="AC261" s="2">
        <f t="shared" si="44"/>
        <v>45998428.912456594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197</v>
      </c>
      <c r="C262" s="7"/>
      <c r="D262" s="2" t="e">
        <f t="shared" si="12"/>
        <v>#N/A</v>
      </c>
      <c r="E262" s="2" t="e">
        <f t="shared" si="22"/>
        <v>#N/A</v>
      </c>
      <c r="F262" s="2">
        <v>1714455.4173821807</v>
      </c>
      <c r="G262" s="2">
        <f t="shared" si="47"/>
        <v>546135.85714285716</v>
      </c>
      <c r="H262" s="2">
        <f t="shared" si="45"/>
        <v>122457448.91245599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1300866.1428571471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1713122.6255453825</v>
      </c>
      <c r="Q262" s="2">
        <f t="shared" si="48"/>
        <v>550000</v>
      </c>
      <c r="R262" s="2">
        <f t="shared" si="46"/>
        <v>123746252.20436287</v>
      </c>
      <c r="S262" s="2">
        <f t="shared" si="17"/>
        <v>546135.85714285076</v>
      </c>
      <c r="T262" s="2">
        <f t="shared" si="18"/>
        <v>3864.1428571429569</v>
      </c>
      <c r="U262" s="2">
        <f t="shared" si="19"/>
        <v>550000</v>
      </c>
      <c r="V262" s="2">
        <f t="shared" si="34"/>
        <v>76582036.912456527</v>
      </c>
      <c r="W262" s="2">
        <f t="shared" si="20"/>
        <v>546135.85714285076</v>
      </c>
      <c r="X262" s="2">
        <f t="shared" si="6"/>
        <v>3864.1428571492434</v>
      </c>
      <c r="Y262" s="2">
        <f t="shared" si="43"/>
        <v>47164215.291906357</v>
      </c>
      <c r="Z262" s="2" t="str">
        <f t="shared" si="8"/>
        <v>MEEP</v>
      </c>
      <c r="AA262" s="2">
        <f>IF(Z262="HERE",Y262,AA261+Graph!$G$1*1000)</f>
        <v>90951687.434763432</v>
      </c>
      <c r="AB262" s="2">
        <f t="shared" si="21"/>
        <v>800000</v>
      </c>
      <c r="AC262" s="2">
        <f t="shared" si="44"/>
        <v>45998428.912456594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198</v>
      </c>
      <c r="C263" s="7"/>
      <c r="D263" s="2" t="e">
        <f t="shared" si="12"/>
        <v>#N/A</v>
      </c>
      <c r="E263" s="2" t="e">
        <f t="shared" si="22"/>
        <v>#N/A</v>
      </c>
      <c r="F263" s="2">
        <v>1720777.0712174773</v>
      </c>
      <c r="G263" s="2">
        <f t="shared" si="47"/>
        <v>546135.85714285716</v>
      </c>
      <c r="H263" s="2">
        <f t="shared" si="45"/>
        <v>123003584.76959884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1304730.2857142901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1719422.2757213116</v>
      </c>
      <c r="Q263" s="2">
        <f t="shared" si="48"/>
        <v>550000</v>
      </c>
      <c r="R263" s="2">
        <f t="shared" si="46"/>
        <v>124296252.20436287</v>
      </c>
      <c r="S263" s="2">
        <f t="shared" si="17"/>
        <v>546135.85714285076</v>
      </c>
      <c r="T263" s="2">
        <f t="shared" si="18"/>
        <v>3864.1428571429569</v>
      </c>
      <c r="U263" s="2">
        <f t="shared" si="19"/>
        <v>550000</v>
      </c>
      <c r="V263" s="2">
        <f t="shared" si="34"/>
        <v>77128172.769599378</v>
      </c>
      <c r="W263" s="2">
        <f t="shared" si="20"/>
        <v>546135.85714285076</v>
      </c>
      <c r="X263" s="2">
        <f t="shared" si="6"/>
        <v>3864.1428571492434</v>
      </c>
      <c r="Y263" s="2">
        <f t="shared" si="43"/>
        <v>47168079.434763506</v>
      </c>
      <c r="Z263" s="2" t="str">
        <f t="shared" si="8"/>
        <v>MEEP</v>
      </c>
      <c r="AA263" s="2">
        <f>IF(Z263="HERE",Y263,AA262+Graph!$G$1*1000)</f>
        <v>91751687.434763432</v>
      </c>
      <c r="AB263" s="2">
        <f t="shared" si="21"/>
        <v>800000</v>
      </c>
      <c r="AC263" s="2">
        <f t="shared" si="44"/>
        <v>45998428.912456594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199</v>
      </c>
      <c r="C264" s="7"/>
      <c r="D264" s="2" t="e">
        <f t="shared" si="12"/>
        <v>#N/A</v>
      </c>
      <c r="E264" s="2" t="e">
        <f t="shared" si="22"/>
        <v>#N/A</v>
      </c>
      <c r="F264" s="2">
        <v>1727098.7250528336</v>
      </c>
      <c r="G264" s="2">
        <f t="shared" si="47"/>
        <v>546135.85714285716</v>
      </c>
      <c r="H264" s="2">
        <f t="shared" si="45"/>
        <v>123549720.62674169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1308594.4285714331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1725721.9258972406</v>
      </c>
      <c r="Q264" s="2">
        <f t="shared" si="48"/>
        <v>550000</v>
      </c>
      <c r="R264" s="2">
        <f t="shared" si="46"/>
        <v>124846252.20436287</v>
      </c>
      <c r="S264" s="2">
        <f t="shared" si="17"/>
        <v>546135.85714285076</v>
      </c>
      <c r="T264" s="2">
        <f t="shared" si="18"/>
        <v>3864.1428571429569</v>
      </c>
      <c r="U264" s="2">
        <f t="shared" si="19"/>
        <v>550000</v>
      </c>
      <c r="V264" s="2">
        <f t="shared" si="34"/>
        <v>77674308.626742229</v>
      </c>
      <c r="W264" s="2">
        <f t="shared" si="20"/>
        <v>546135.85714285076</v>
      </c>
      <c r="X264" s="2">
        <f t="shared" si="6"/>
        <v>3864.1428571492434</v>
      </c>
      <c r="Y264" s="2">
        <f t="shared" si="43"/>
        <v>47171943.577620655</v>
      </c>
      <c r="Z264" s="2" t="str">
        <f t="shared" si="8"/>
        <v>MEEP</v>
      </c>
      <c r="AA264" s="2">
        <f>IF(Z264="HERE",Y264,AA263+Graph!$G$1*1000)</f>
        <v>92551687.434763432</v>
      </c>
      <c r="AB264" s="2">
        <f t="shared" si="21"/>
        <v>800000</v>
      </c>
      <c r="AC264" s="2">
        <f t="shared" si="44"/>
        <v>45998428.912456594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200</v>
      </c>
      <c r="C265" s="7"/>
      <c r="D265" s="2" t="e">
        <f t="shared" si="12"/>
        <v>#N/A</v>
      </c>
      <c r="E265" s="2" t="e">
        <f t="shared" si="22"/>
        <v>#N/A</v>
      </c>
      <c r="F265" s="2">
        <v>1733420.3788881302</v>
      </c>
      <c r="G265" s="2">
        <f t="shared" si="47"/>
        <v>546135.85714285716</v>
      </c>
      <c r="H265" s="2">
        <f t="shared" si="45"/>
        <v>124095856.48388454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1312458.571428576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1732021.5760731697</v>
      </c>
      <c r="Q265" s="2">
        <f t="shared" si="48"/>
        <v>550000</v>
      </c>
      <c r="R265" s="2">
        <f t="shared" si="46"/>
        <v>125396252.20436287</v>
      </c>
      <c r="S265" s="2">
        <f t="shared" si="17"/>
        <v>546135.85714285076</v>
      </c>
      <c r="T265" s="2">
        <f t="shared" si="18"/>
        <v>3864.1428571429569</v>
      </c>
      <c r="U265" s="2">
        <f t="shared" si="19"/>
        <v>550000</v>
      </c>
      <c r="V265" s="2">
        <f t="shared" si="34"/>
        <v>78220444.48388508</v>
      </c>
      <c r="W265" s="2">
        <f t="shared" si="20"/>
        <v>546135.85714285076</v>
      </c>
      <c r="X265" s="2">
        <f t="shared" si="6"/>
        <v>3864.1428571492434</v>
      </c>
      <c r="Y265" s="2">
        <f t="shared" si="43"/>
        <v>47175807.720477805</v>
      </c>
      <c r="Z265" s="2" t="str">
        <f t="shared" si="8"/>
        <v>MEEP</v>
      </c>
      <c r="AA265" s="2">
        <f>IF(Z265="HERE",Y265,AA264+Graph!$G$1*1000)</f>
        <v>93351687.434763432</v>
      </c>
      <c r="AB265" s="2">
        <f t="shared" si="21"/>
        <v>800000</v>
      </c>
      <c r="AC265" s="2">
        <f t="shared" si="44"/>
        <v>45998428.912456594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201</v>
      </c>
      <c r="C266" s="7"/>
      <c r="D266" s="2" t="e">
        <f t="shared" si="12"/>
        <v>#N/A</v>
      </c>
      <c r="E266" s="2" t="e">
        <f t="shared" si="22"/>
        <v>#N/A</v>
      </c>
      <c r="F266" s="2">
        <v>1739742.0327234864</v>
      </c>
      <c r="G266" s="2">
        <f t="shared" si="47"/>
        <v>546135.85714285716</v>
      </c>
      <c r="H266" s="2">
        <f t="shared" si="45"/>
        <v>124641992.34102739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1316322.714285719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1738321.2262490988</v>
      </c>
      <c r="Q266" s="2">
        <f t="shared" si="48"/>
        <v>550000</v>
      </c>
      <c r="R266" s="2">
        <f t="shared" si="46"/>
        <v>125946252.20436287</v>
      </c>
      <c r="S266" s="2">
        <f t="shared" si="17"/>
        <v>546135.85714285076</v>
      </c>
      <c r="T266" s="2">
        <f t="shared" si="18"/>
        <v>3864.1428571429569</v>
      </c>
      <c r="U266" s="2">
        <f t="shared" si="19"/>
        <v>550000</v>
      </c>
      <c r="V266" s="2">
        <f t="shared" si="34"/>
        <v>78766580.34102793</v>
      </c>
      <c r="W266" s="2">
        <f t="shared" si="20"/>
        <v>546135.85714285076</v>
      </c>
      <c r="X266" s="2">
        <f t="shared" si="6"/>
        <v>3864.1428571492434</v>
      </c>
      <c r="Y266" s="2">
        <f t="shared" si="43"/>
        <v>47179671.863334954</v>
      </c>
      <c r="Z266" s="2" t="str">
        <f t="shared" si="8"/>
        <v>MEEP</v>
      </c>
      <c r="AA266" s="2">
        <f>IF(Z266="HERE",Y266,AA265+Graph!$G$1*1000)</f>
        <v>94151687.434763432</v>
      </c>
      <c r="AB266" s="2">
        <f t="shared" si="21"/>
        <v>800000</v>
      </c>
      <c r="AC266" s="2">
        <f t="shared" si="44"/>
        <v>45998428.912456594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202</v>
      </c>
      <c r="C267" s="7"/>
      <c r="D267" s="2" t="e">
        <f t="shared" si="12"/>
        <v>#N/A</v>
      </c>
      <c r="E267" s="2" t="e">
        <f t="shared" si="22"/>
        <v>#N/A</v>
      </c>
      <c r="F267" s="2">
        <v>1746063.6865587831</v>
      </c>
      <c r="G267" s="2">
        <f t="shared" si="47"/>
        <v>546135.85714285716</v>
      </c>
      <c r="H267" s="2">
        <f t="shared" si="45"/>
        <v>125188128.19817024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1320186.8571428619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1744620.8764250278</v>
      </c>
      <c r="Q267" s="2">
        <f t="shared" si="48"/>
        <v>550000</v>
      </c>
      <c r="R267" s="2">
        <f t="shared" si="46"/>
        <v>126496252.20436287</v>
      </c>
      <c r="S267" s="2">
        <f t="shared" si="17"/>
        <v>546135.85714285076</v>
      </c>
      <c r="T267" s="2">
        <f t="shared" si="18"/>
        <v>3864.1428571429569</v>
      </c>
      <c r="U267" s="2">
        <f t="shared" si="19"/>
        <v>550000</v>
      </c>
      <c r="V267" s="2">
        <f t="shared" si="34"/>
        <v>79312716.198170781</v>
      </c>
      <c r="W267" s="2">
        <f t="shared" si="20"/>
        <v>546135.85714285076</v>
      </c>
      <c r="X267" s="2">
        <f t="shared" si="6"/>
        <v>3864.1428571492434</v>
      </c>
      <c r="Y267" s="2">
        <f t="shared" si="43"/>
        <v>47183536.006192103</v>
      </c>
      <c r="Z267" s="2" t="str">
        <f t="shared" si="8"/>
        <v>MEEP</v>
      </c>
      <c r="AA267" s="2">
        <f>IF(Z267="HERE",Y267,AA266+Graph!$G$1*1000)</f>
        <v>94951687.434763432</v>
      </c>
      <c r="AB267" s="2">
        <f t="shared" si="21"/>
        <v>800000</v>
      </c>
      <c r="AC267" s="2">
        <f t="shared" si="44"/>
        <v>45998428.912456594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203</v>
      </c>
      <c r="C268" s="7"/>
      <c r="D268" s="2" t="e">
        <f t="shared" si="12"/>
        <v>#N/A</v>
      </c>
      <c r="E268" s="2" t="e">
        <f t="shared" si="22"/>
        <v>#N/A</v>
      </c>
      <c r="F268" s="2">
        <v>1752385.3403941393</v>
      </c>
      <c r="G268" s="2">
        <f t="shared" si="47"/>
        <v>546135.85714285716</v>
      </c>
      <c r="H268" s="2">
        <f t="shared" si="45"/>
        <v>125734264.0553131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1324051.0000000049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1750920.5266009569</v>
      </c>
      <c r="Q268" s="2">
        <f t="shared" si="48"/>
        <v>550000</v>
      </c>
      <c r="R268" s="2">
        <f t="shared" si="46"/>
        <v>127046252.20436287</v>
      </c>
      <c r="S268" s="2">
        <f t="shared" si="17"/>
        <v>546135.85714285076</v>
      </c>
      <c r="T268" s="2">
        <f t="shared" si="18"/>
        <v>3864.1428571429569</v>
      </c>
      <c r="U268" s="2">
        <f t="shared" si="19"/>
        <v>550000</v>
      </c>
      <c r="V268" s="2">
        <f t="shared" si="34"/>
        <v>79858852.055313632</v>
      </c>
      <c r="W268" s="2">
        <f t="shared" si="20"/>
        <v>546135.85714285076</v>
      </c>
      <c r="X268" s="2">
        <f t="shared" si="6"/>
        <v>3864.1428571492434</v>
      </c>
      <c r="Y268" s="2">
        <f t="shared" si="43"/>
        <v>47187400.149049252</v>
      </c>
      <c r="Z268" s="2" t="str">
        <f t="shared" si="8"/>
        <v>MEEP</v>
      </c>
      <c r="AA268" s="2">
        <f>IF(Z268="HERE",Y268,AA267+Graph!$G$1*1000)</f>
        <v>95751687.434763432</v>
      </c>
      <c r="AB268" s="2">
        <f t="shared" si="21"/>
        <v>800000</v>
      </c>
      <c r="AC268" s="2">
        <f t="shared" si="44"/>
        <v>45998428.912456594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204</v>
      </c>
      <c r="C269" s="7"/>
      <c r="D269" s="2" t="e">
        <f t="shared" si="12"/>
        <v>#N/A</v>
      </c>
      <c r="E269" s="2" t="e">
        <f t="shared" si="22"/>
        <v>#N/A</v>
      </c>
      <c r="F269" s="2">
        <v>1758706.9942294359</v>
      </c>
      <c r="G269" s="2">
        <f t="shared" si="47"/>
        <v>546135.85714285716</v>
      </c>
      <c r="H269" s="2">
        <f t="shared" si="45"/>
        <v>126280399.91245595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1327915.1428571478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1757220.176776886</v>
      </c>
      <c r="Q269" s="2">
        <f t="shared" si="48"/>
        <v>550000</v>
      </c>
      <c r="R269" s="2">
        <f t="shared" si="46"/>
        <v>127596252.20436287</v>
      </c>
      <c r="S269" s="2">
        <f t="shared" si="17"/>
        <v>546135.85714285076</v>
      </c>
      <c r="T269" s="2">
        <f t="shared" si="18"/>
        <v>3864.1428571429569</v>
      </c>
      <c r="U269" s="2">
        <f t="shared" si="19"/>
        <v>550000</v>
      </c>
      <c r="V269" s="2">
        <f t="shared" si="34"/>
        <v>80404987.912456483</v>
      </c>
      <c r="W269" s="2">
        <f t="shared" si="20"/>
        <v>546135.85714285076</v>
      </c>
      <c r="X269" s="2">
        <f t="shared" si="6"/>
        <v>3864.1428571492434</v>
      </c>
      <c r="Y269" s="2">
        <f t="shared" si="43"/>
        <v>47191264.291906402</v>
      </c>
      <c r="Z269" s="2" t="str">
        <f t="shared" si="8"/>
        <v>MEEP</v>
      </c>
      <c r="AA269" s="2">
        <f>IF(Z269="HERE",Y269,AA268+Graph!$G$1*1000)</f>
        <v>96551687.434763432</v>
      </c>
      <c r="AB269" s="2">
        <f t="shared" si="21"/>
        <v>800000</v>
      </c>
      <c r="AC269" s="2">
        <f t="shared" si="44"/>
        <v>45998428.912456594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205</v>
      </c>
      <c r="C270" s="7"/>
      <c r="D270" s="2" t="e">
        <f t="shared" si="12"/>
        <v>#N/A</v>
      </c>
      <c r="E270" s="2" t="e">
        <f t="shared" si="22"/>
        <v>#N/A</v>
      </c>
      <c r="F270" s="2">
        <v>1765028.6480647922</v>
      </c>
      <c r="G270" s="2">
        <f t="shared" si="47"/>
        <v>546135.85714285716</v>
      </c>
      <c r="H270" s="2">
        <f t="shared" si="45"/>
        <v>126826535.7695988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1331779.2857142908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1763519.8269528151</v>
      </c>
      <c r="Q270" s="2">
        <f t="shared" si="48"/>
        <v>550000</v>
      </c>
      <c r="R270" s="2">
        <f t="shared" si="46"/>
        <v>128146252.20436287</v>
      </c>
      <c r="S270" s="2">
        <f t="shared" si="17"/>
        <v>546135.85714285076</v>
      </c>
      <c r="T270" s="2">
        <f t="shared" si="18"/>
        <v>3864.1428571429569</v>
      </c>
      <c r="U270" s="2">
        <f t="shared" si="19"/>
        <v>550000</v>
      </c>
      <c r="V270" s="2">
        <f t="shared" si="34"/>
        <v>80951123.769599333</v>
      </c>
      <c r="W270" s="2">
        <f t="shared" si="20"/>
        <v>546135.85714285076</v>
      </c>
      <c r="X270" s="2">
        <f t="shared" si="6"/>
        <v>3864.1428571492434</v>
      </c>
      <c r="Y270" s="2">
        <f t="shared" si="43"/>
        <v>47195128.434763551</v>
      </c>
      <c r="Z270" s="2" t="str">
        <f t="shared" si="8"/>
        <v>MEEP</v>
      </c>
      <c r="AA270" s="2">
        <f>IF(Z270="HERE",Y270,AA269+Graph!$G$1*1000)</f>
        <v>97351687.434763432</v>
      </c>
      <c r="AB270" s="2">
        <f t="shared" si="21"/>
        <v>800000</v>
      </c>
      <c r="AC270" s="2">
        <f t="shared" si="44"/>
        <v>45998428.912456594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206</v>
      </c>
      <c r="C271" s="7"/>
      <c r="D271" s="2" t="e">
        <f t="shared" si="12"/>
        <v>#N/A</v>
      </c>
      <c r="E271" s="2" t="e">
        <f t="shared" si="22"/>
        <v>#N/A</v>
      </c>
      <c r="F271" s="2">
        <v>1771350.3019000888</v>
      </c>
      <c r="G271" s="2">
        <f t="shared" si="47"/>
        <v>546135.85714285716</v>
      </c>
      <c r="H271" s="2">
        <f t="shared" si="45"/>
        <v>127372671.62674165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1335643.4285714338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1769819.4771287441</v>
      </c>
      <c r="Q271" s="2">
        <f t="shared" si="48"/>
        <v>550000</v>
      </c>
      <c r="R271" s="2">
        <f t="shared" si="46"/>
        <v>128696252.20436287</v>
      </c>
      <c r="S271" s="2">
        <f t="shared" si="17"/>
        <v>546135.85714285076</v>
      </c>
      <c r="T271" s="2">
        <f t="shared" si="18"/>
        <v>3864.1428571429569</v>
      </c>
      <c r="U271" s="2">
        <f t="shared" si="19"/>
        <v>550000</v>
      </c>
      <c r="V271" s="2">
        <f t="shared" si="34"/>
        <v>81497259.626742184</v>
      </c>
      <c r="W271" s="2">
        <f t="shared" si="20"/>
        <v>546135.85714285076</v>
      </c>
      <c r="X271" s="2">
        <f t="shared" si="6"/>
        <v>3864.1428571492434</v>
      </c>
      <c r="Y271" s="2">
        <f t="shared" si="43"/>
        <v>47198992.5776207</v>
      </c>
      <c r="Z271" s="2" t="str">
        <f t="shared" si="8"/>
        <v>MEEP</v>
      </c>
      <c r="AA271" s="2">
        <f>IF(Z271="HERE",Y271,AA270+Graph!$G$1*1000)</f>
        <v>98151687.434763432</v>
      </c>
      <c r="AB271" s="2">
        <f t="shared" si="21"/>
        <v>800000</v>
      </c>
      <c r="AC271" s="2">
        <f t="shared" si="44"/>
        <v>45998428.912456594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207</v>
      </c>
      <c r="C272" s="7"/>
      <c r="D272" s="2" t="e">
        <f t="shared" si="12"/>
        <v>#N/A</v>
      </c>
      <c r="E272" s="2" t="e">
        <f t="shared" si="22"/>
        <v>#N/A</v>
      </c>
      <c r="F272" s="2">
        <v>1777671.955735445</v>
      </c>
      <c r="G272" s="2">
        <f t="shared" si="47"/>
        <v>546135.85714285716</v>
      </c>
      <c r="H272" s="2">
        <f t="shared" si="45"/>
        <v>127918807.4838845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1339507.5714285767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1776119.1273046732</v>
      </c>
      <c r="Q272" s="2">
        <f t="shared" si="48"/>
        <v>550000</v>
      </c>
      <c r="R272" s="2">
        <f t="shared" si="46"/>
        <v>129246252.20436287</v>
      </c>
      <c r="S272" s="2">
        <f t="shared" si="17"/>
        <v>546135.85714285076</v>
      </c>
      <c r="T272" s="2">
        <f t="shared" si="18"/>
        <v>3864.1428571429569</v>
      </c>
      <c r="U272" s="2">
        <f t="shared" si="19"/>
        <v>550000</v>
      </c>
      <c r="V272" s="2">
        <f t="shared" si="34"/>
        <v>82043395.483885035</v>
      </c>
      <c r="W272" s="2">
        <f t="shared" si="20"/>
        <v>546135.85714285076</v>
      </c>
      <c r="X272" s="2">
        <f t="shared" si="6"/>
        <v>3864.1428571492434</v>
      </c>
      <c r="Y272" s="2">
        <f t="shared" si="43"/>
        <v>47202856.720477849</v>
      </c>
      <c r="Z272" s="2" t="str">
        <f t="shared" si="8"/>
        <v>MEEP</v>
      </c>
      <c r="AA272" s="2">
        <f>IF(Z272="HERE",Y272,AA271+Graph!$G$1*1000)</f>
        <v>98951687.434763432</v>
      </c>
      <c r="AB272" s="2">
        <f t="shared" si="21"/>
        <v>800000</v>
      </c>
      <c r="AC272" s="2">
        <f t="shared" si="44"/>
        <v>45998428.912456594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208</v>
      </c>
      <c r="C273" s="7"/>
      <c r="D273" s="2" t="e">
        <f t="shared" si="12"/>
        <v>#N/A</v>
      </c>
      <c r="E273" s="2" t="e">
        <f t="shared" si="22"/>
        <v>#N/A</v>
      </c>
      <c r="F273" s="2">
        <v>1783993.6095707417</v>
      </c>
      <c r="G273" s="2">
        <f t="shared" si="47"/>
        <v>546135.85714285716</v>
      </c>
      <c r="H273" s="2">
        <f t="shared" si="45"/>
        <v>128464943.34102735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1343371.7142857197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1782418.7774806023</v>
      </c>
      <c r="Q273" s="2">
        <f t="shared" si="48"/>
        <v>550000</v>
      </c>
      <c r="R273" s="2">
        <f t="shared" si="46"/>
        <v>129796252.20436287</v>
      </c>
      <c r="S273" s="2">
        <f t="shared" si="17"/>
        <v>546135.85714285076</v>
      </c>
      <c r="T273" s="2">
        <f t="shared" si="18"/>
        <v>3864.1428571429569</v>
      </c>
      <c r="U273" s="2">
        <f t="shared" si="19"/>
        <v>550000</v>
      </c>
      <c r="V273" s="2">
        <f t="shared" si="34"/>
        <v>82589531.341027886</v>
      </c>
      <c r="W273" s="2">
        <f t="shared" si="20"/>
        <v>546135.85714285076</v>
      </c>
      <c r="X273" s="2">
        <f t="shared" si="6"/>
        <v>3864.1428571492434</v>
      </c>
      <c r="Y273" s="2">
        <f t="shared" si="43"/>
        <v>47206720.863334998</v>
      </c>
      <c r="Z273" s="2" t="str">
        <f t="shared" si="8"/>
        <v>MEEP</v>
      </c>
      <c r="AA273" s="2">
        <f>IF(Z273="HERE",Y273,AA272+Graph!$G$1*1000)</f>
        <v>99751687.434763432</v>
      </c>
      <c r="AB273" s="2">
        <f t="shared" si="21"/>
        <v>800000</v>
      </c>
      <c r="AC273" s="2">
        <f t="shared" si="44"/>
        <v>45998428.912456594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209</v>
      </c>
      <c r="C274" s="7"/>
      <c r="D274" s="2" t="e">
        <f t="shared" si="12"/>
        <v>#N/A</v>
      </c>
      <c r="E274" s="2" t="e">
        <f t="shared" si="22"/>
        <v>#N/A</v>
      </c>
      <c r="F274" s="2">
        <v>1790315.2634060979</v>
      </c>
      <c r="G274" s="2">
        <f t="shared" si="47"/>
        <v>546135.85714285716</v>
      </c>
      <c r="H274" s="2">
        <f t="shared" si="45"/>
        <v>129011079.1981702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1347235.8571428626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1788718.4276565313</v>
      </c>
      <c r="Q274" s="2">
        <f t="shared" si="48"/>
        <v>550000</v>
      </c>
      <c r="R274" s="2">
        <f t="shared" si="46"/>
        <v>130346252.20436287</v>
      </c>
      <c r="S274" s="2">
        <f t="shared" si="17"/>
        <v>546135.85714285076</v>
      </c>
      <c r="T274" s="2">
        <f t="shared" si="18"/>
        <v>3864.1428571429569</v>
      </c>
      <c r="U274" s="2">
        <f t="shared" si="19"/>
        <v>550000</v>
      </c>
      <c r="V274" s="2">
        <f t="shared" si="34"/>
        <v>83135667.198170736</v>
      </c>
      <c r="W274" s="2">
        <f t="shared" si="20"/>
        <v>546135.85714285076</v>
      </c>
      <c r="X274" s="2">
        <f t="shared" si="6"/>
        <v>3864.1428571492434</v>
      </c>
      <c r="Y274" s="2">
        <f t="shared" si="43"/>
        <v>47210585.006192148</v>
      </c>
      <c r="Z274" s="2" t="str">
        <f t="shared" si="8"/>
        <v>MEEP</v>
      </c>
      <c r="AA274" s="2">
        <f>IF(Z274="HERE",Y274,AA273+Graph!$G$1*1000)</f>
        <v>100551687.43476343</v>
      </c>
      <c r="AB274" s="2">
        <f t="shared" si="21"/>
        <v>800000</v>
      </c>
      <c r="AC274" s="2">
        <f t="shared" si="44"/>
        <v>45998428.912456594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210</v>
      </c>
      <c r="C275" s="7"/>
      <c r="D275" s="2" t="e">
        <f t="shared" si="12"/>
        <v>#N/A</v>
      </c>
      <c r="E275" s="2" t="e">
        <f t="shared" si="22"/>
        <v>#N/A</v>
      </c>
      <c r="F275" s="2">
        <v>1796636.9172413945</v>
      </c>
      <c r="G275" s="2">
        <f t="shared" si="47"/>
        <v>546135.85714285716</v>
      </c>
      <c r="H275" s="2">
        <f t="shared" si="45"/>
        <v>129557215.05531305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1351100.0000000056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1795018.0778324604</v>
      </c>
      <c r="Q275" s="2">
        <f t="shared" si="48"/>
        <v>550000</v>
      </c>
      <c r="R275" s="2">
        <f t="shared" si="46"/>
        <v>130896252.20436287</v>
      </c>
      <c r="S275" s="2">
        <f t="shared" si="17"/>
        <v>546135.85714285076</v>
      </c>
      <c r="T275" s="2">
        <f t="shared" si="18"/>
        <v>3864.1428571429569</v>
      </c>
      <c r="U275" s="2">
        <f t="shared" si="19"/>
        <v>550000</v>
      </c>
      <c r="V275" s="2">
        <f t="shared" si="34"/>
        <v>83681803.055313587</v>
      </c>
      <c r="W275" s="2">
        <f t="shared" si="20"/>
        <v>546135.85714285076</v>
      </c>
      <c r="X275" s="2">
        <f t="shared" si="6"/>
        <v>3864.1428571492434</v>
      </c>
      <c r="Y275" s="2">
        <f t="shared" si="43"/>
        <v>47214449.149049297</v>
      </c>
      <c r="Z275" s="2" t="str">
        <f t="shared" si="8"/>
        <v>MEEP</v>
      </c>
      <c r="AA275" s="2">
        <f>IF(Z275="HERE",Y275,AA274+Graph!$G$1*1000)</f>
        <v>101351687.43476343</v>
      </c>
      <c r="AB275" s="2">
        <f t="shared" si="21"/>
        <v>800000</v>
      </c>
      <c r="AC275" s="2">
        <f t="shared" si="44"/>
        <v>45998428.912456594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211</v>
      </c>
      <c r="C276" s="7"/>
      <c r="D276" s="2" t="e">
        <f t="shared" si="12"/>
        <v>#N/A</v>
      </c>
      <c r="E276" s="2" t="e">
        <f t="shared" si="22"/>
        <v>#N/A</v>
      </c>
      <c r="F276" s="2">
        <v>1802958.5710767508</v>
      </c>
      <c r="G276" s="2">
        <f t="shared" si="47"/>
        <v>546135.85714285716</v>
      </c>
      <c r="H276" s="2">
        <f t="shared" si="45"/>
        <v>130103350.9124559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1354964.1428571485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1801317.7280083895</v>
      </c>
      <c r="Q276" s="2">
        <f t="shared" si="48"/>
        <v>550000</v>
      </c>
      <c r="R276" s="2">
        <f t="shared" si="46"/>
        <v>131446252.20436287</v>
      </c>
      <c r="S276" s="2">
        <f t="shared" si="17"/>
        <v>546135.85714285076</v>
      </c>
      <c r="T276" s="2">
        <f t="shared" si="18"/>
        <v>3864.1428571429569</v>
      </c>
      <c r="U276" s="2">
        <f t="shared" si="19"/>
        <v>550000</v>
      </c>
      <c r="V276" s="2">
        <f t="shared" si="34"/>
        <v>84227938.912456438</v>
      </c>
      <c r="W276" s="2">
        <f t="shared" si="20"/>
        <v>546135.85714285076</v>
      </c>
      <c r="X276" s="2">
        <f t="shared" si="6"/>
        <v>3864.1428571492434</v>
      </c>
      <c r="Y276" s="2">
        <f t="shared" si="43"/>
        <v>47218313.291906446</v>
      </c>
      <c r="Z276" s="2" t="str">
        <f t="shared" si="8"/>
        <v>MEEP</v>
      </c>
      <c r="AA276" s="2">
        <f>IF(Z276="HERE",Y276,AA275+Graph!$G$1*1000)</f>
        <v>102151687.43476343</v>
      </c>
      <c r="AB276" s="2">
        <f t="shared" si="21"/>
        <v>800000</v>
      </c>
      <c r="AC276" s="2">
        <f t="shared" si="44"/>
        <v>45998428.912456594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212</v>
      </c>
      <c r="C277" s="7"/>
      <c r="D277" s="2" t="e">
        <f t="shared" si="12"/>
        <v>#N/A</v>
      </c>
      <c r="E277" s="2" t="e">
        <f t="shared" si="22"/>
        <v>#N/A</v>
      </c>
      <c r="F277" s="2">
        <v>1809280.2249120474</v>
      </c>
      <c r="G277" s="2">
        <f t="shared" si="47"/>
        <v>546135.85714285716</v>
      </c>
      <c r="H277" s="2">
        <f t="shared" si="45"/>
        <v>130649486.76959875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1358828.2857142915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1807617.3781843185</v>
      </c>
      <c r="Q277" s="2">
        <f t="shared" si="48"/>
        <v>550000</v>
      </c>
      <c r="R277" s="2">
        <f t="shared" si="46"/>
        <v>131996252.20436287</v>
      </c>
      <c r="S277" s="2">
        <f t="shared" si="17"/>
        <v>546135.85714285076</v>
      </c>
      <c r="T277" s="2">
        <f t="shared" si="18"/>
        <v>3864.1428571429569</v>
      </c>
      <c r="U277" s="2">
        <f t="shared" si="19"/>
        <v>550000</v>
      </c>
      <c r="V277" s="2">
        <f t="shared" si="34"/>
        <v>84774074.769599289</v>
      </c>
      <c r="W277" s="2">
        <f t="shared" si="20"/>
        <v>546135.85714285076</v>
      </c>
      <c r="X277" s="2">
        <f t="shared" si="6"/>
        <v>3864.1428571492434</v>
      </c>
      <c r="Y277" s="2">
        <f t="shared" si="43"/>
        <v>47222177.434763595</v>
      </c>
      <c r="Z277" s="2" t="str">
        <f t="shared" si="8"/>
        <v>MEEP</v>
      </c>
      <c r="AA277" s="2">
        <f>IF(Z277="HERE",Y277,AA276+Graph!$G$1*1000)</f>
        <v>102951687.43476343</v>
      </c>
      <c r="AB277" s="2">
        <f t="shared" si="21"/>
        <v>800000</v>
      </c>
      <c r="AC277" s="2">
        <f t="shared" si="44"/>
        <v>45998428.912456594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213</v>
      </c>
      <c r="C278" s="7"/>
      <c r="D278" s="2" t="e">
        <f t="shared" si="12"/>
        <v>#N/A</v>
      </c>
      <c r="E278" s="2" t="e">
        <f t="shared" si="22"/>
        <v>#N/A</v>
      </c>
      <c r="F278" s="2">
        <v>1815601.8787474036</v>
      </c>
      <c r="G278" s="2">
        <f t="shared" si="47"/>
        <v>546135.85714285716</v>
      </c>
      <c r="H278" s="2">
        <f t="shared" si="45"/>
        <v>131195622.6267416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1362692.4285714345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1813917.0283603072</v>
      </c>
      <c r="Q278" s="2">
        <f t="shared" si="48"/>
        <v>550000</v>
      </c>
      <c r="R278" s="2">
        <f t="shared" si="46"/>
        <v>132546252.20436287</v>
      </c>
      <c r="S278" s="2">
        <f t="shared" si="17"/>
        <v>546135.85714285076</v>
      </c>
      <c r="T278" s="2">
        <f t="shared" si="18"/>
        <v>3864.1428571429569</v>
      </c>
      <c r="U278" s="2">
        <f t="shared" si="19"/>
        <v>550000</v>
      </c>
      <c r="V278" s="2">
        <f t="shared" si="34"/>
        <v>85320210.626742139</v>
      </c>
      <c r="W278" s="2">
        <f t="shared" si="20"/>
        <v>546135.85714285076</v>
      </c>
      <c r="X278" s="2">
        <f t="shared" si="6"/>
        <v>3864.1428571492434</v>
      </c>
      <c r="Y278" s="2">
        <f t="shared" si="43"/>
        <v>47226041.577620745</v>
      </c>
      <c r="Z278" s="2" t="str">
        <f t="shared" si="8"/>
        <v>MEEP</v>
      </c>
      <c r="AA278" s="2">
        <f>IF(Z278="HERE",Y278,AA277+Graph!$G$1*1000)</f>
        <v>103751687.43476343</v>
      </c>
      <c r="AB278" s="2">
        <f t="shared" si="21"/>
        <v>800000</v>
      </c>
      <c r="AC278" s="2">
        <f t="shared" si="44"/>
        <v>45998428.912456594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214</v>
      </c>
      <c r="C279" s="7"/>
      <c r="D279" s="2" t="e">
        <f t="shared" si="12"/>
        <v>#N/A</v>
      </c>
      <c r="E279" s="2" t="e">
        <f t="shared" si="22"/>
        <v>#N/A</v>
      </c>
      <c r="F279" s="2">
        <v>1821923.5325827003</v>
      </c>
      <c r="G279" s="2">
        <f t="shared" si="47"/>
        <v>546135.85714285716</v>
      </c>
      <c r="H279" s="2">
        <f t="shared" si="45"/>
        <v>131741758.48388445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1366556.5714285774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1820216.6785362363</v>
      </c>
      <c r="Q279" s="2">
        <f t="shared" si="48"/>
        <v>550000</v>
      </c>
      <c r="R279" s="2">
        <f t="shared" si="46"/>
        <v>133096252.20436287</v>
      </c>
      <c r="S279" s="2">
        <f t="shared" si="17"/>
        <v>546135.85714285076</v>
      </c>
      <c r="T279" s="2">
        <f t="shared" si="18"/>
        <v>3864.1428571429569</v>
      </c>
      <c r="U279" s="2">
        <f t="shared" si="19"/>
        <v>550000</v>
      </c>
      <c r="V279" s="2">
        <f t="shared" si="34"/>
        <v>85866346.48388499</v>
      </c>
      <c r="W279" s="2">
        <f t="shared" si="20"/>
        <v>546135.85714285076</v>
      </c>
      <c r="X279" s="2">
        <f t="shared" si="6"/>
        <v>3864.1428571492434</v>
      </c>
      <c r="Y279" s="2">
        <f t="shared" si="43"/>
        <v>47229905.720477894</v>
      </c>
      <c r="Z279" s="2" t="str">
        <f t="shared" si="8"/>
        <v>MEEP</v>
      </c>
      <c r="AA279" s="2">
        <f>IF(Z279="HERE",Y279,AA278+Graph!$G$1*1000)</f>
        <v>104551687.43476343</v>
      </c>
      <c r="AB279" s="2">
        <f t="shared" si="21"/>
        <v>800000</v>
      </c>
      <c r="AC279" s="2">
        <f t="shared" si="44"/>
        <v>45998428.912456594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215</v>
      </c>
      <c r="C280" s="7"/>
      <c r="D280" s="2" t="e">
        <f t="shared" si="12"/>
        <v>#N/A</v>
      </c>
      <c r="E280" s="2" t="e">
        <f t="shared" si="22"/>
        <v>#N/A</v>
      </c>
      <c r="F280" s="2">
        <v>1828245.1864180565</v>
      </c>
      <c r="G280" s="2">
        <f t="shared" si="47"/>
        <v>546135.85714285716</v>
      </c>
      <c r="H280" s="2">
        <f t="shared" si="45"/>
        <v>132287894.3410273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1370420.7142857204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1826516.3287121654</v>
      </c>
      <c r="Q280" s="2">
        <f t="shared" si="48"/>
        <v>550000</v>
      </c>
      <c r="R280" s="2">
        <f t="shared" si="46"/>
        <v>133646252.20436287</v>
      </c>
      <c r="S280" s="2">
        <f t="shared" si="17"/>
        <v>546135.85714285076</v>
      </c>
      <c r="T280" s="2">
        <f t="shared" si="18"/>
        <v>3864.1428571429569</v>
      </c>
      <c r="U280" s="2">
        <f t="shared" si="19"/>
        <v>550000</v>
      </c>
      <c r="V280" s="2">
        <f t="shared" si="34"/>
        <v>86412482.341027841</v>
      </c>
      <c r="W280" s="2">
        <f t="shared" si="20"/>
        <v>546135.85714285076</v>
      </c>
      <c r="X280" s="2">
        <f t="shared" si="6"/>
        <v>3864.1428571492434</v>
      </c>
      <c r="Y280" s="2">
        <f t="shared" si="43"/>
        <v>47233769.863335043</v>
      </c>
      <c r="Z280" s="2" t="str">
        <f t="shared" si="8"/>
        <v>MEEP</v>
      </c>
      <c r="AA280" s="2">
        <f>IF(Z280="HERE",Y280,AA279+Graph!$G$1*1000)</f>
        <v>105351687.43476343</v>
      </c>
      <c r="AB280" s="2">
        <f t="shared" si="21"/>
        <v>800000</v>
      </c>
      <c r="AC280" s="2">
        <f t="shared" si="44"/>
        <v>45998428.912456594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216</v>
      </c>
      <c r="C281" s="7"/>
      <c r="D281" s="2" t="e">
        <f t="shared" si="12"/>
        <v>#N/A</v>
      </c>
      <c r="E281" s="2" t="e">
        <f t="shared" si="22"/>
        <v>#N/A</v>
      </c>
      <c r="F281" s="2">
        <v>1834566.8402534127</v>
      </c>
      <c r="G281" s="2">
        <f t="shared" si="47"/>
        <v>546135.85714285716</v>
      </c>
      <c r="H281" s="2">
        <f t="shared" si="45"/>
        <v>132834030.19817016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1374284.8571428633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1832815.9788880944</v>
      </c>
      <c r="Q281" s="2">
        <f t="shared" si="48"/>
        <v>550000</v>
      </c>
      <c r="R281" s="2">
        <f t="shared" si="46"/>
        <v>134196252.20436287</v>
      </c>
      <c r="S281" s="2">
        <f t="shared" si="17"/>
        <v>546135.85714285076</v>
      </c>
      <c r="T281" s="2">
        <f t="shared" si="18"/>
        <v>3864.1428571429569</v>
      </c>
      <c r="U281" s="2">
        <f t="shared" si="19"/>
        <v>550000</v>
      </c>
      <c r="V281" s="2">
        <f t="shared" si="34"/>
        <v>86958618.198170692</v>
      </c>
      <c r="W281" s="2">
        <f t="shared" si="20"/>
        <v>546135.85714285076</v>
      </c>
      <c r="X281" s="2">
        <f t="shared" si="6"/>
        <v>3864.1428571492434</v>
      </c>
      <c r="Y281" s="2">
        <f t="shared" si="43"/>
        <v>47237634.006192192</v>
      </c>
      <c r="Z281" s="2" t="str">
        <f t="shared" si="8"/>
        <v>MEEP</v>
      </c>
      <c r="AA281" s="2">
        <f>IF(Z281="HERE",Y281,AA280+Graph!$G$1*1000)</f>
        <v>106151687.43476343</v>
      </c>
      <c r="AB281" s="2">
        <f t="shared" si="21"/>
        <v>800000</v>
      </c>
      <c r="AC281" s="2">
        <f t="shared" si="44"/>
        <v>45998428.912456594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217</v>
      </c>
      <c r="C282" s="7"/>
      <c r="D282" s="2" t="e">
        <f t="shared" si="12"/>
        <v>#N/A</v>
      </c>
      <c r="E282" s="2" t="e">
        <f t="shared" si="22"/>
        <v>#N/A</v>
      </c>
      <c r="F282" s="2">
        <v>1840888.4940887094</v>
      </c>
      <c r="G282" s="2">
        <f t="shared" si="47"/>
        <v>546135.85714285716</v>
      </c>
      <c r="H282" s="2">
        <f t="shared" si="45"/>
        <v>133380166.05531301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1378149.0000000063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1839115.6290640235</v>
      </c>
      <c r="Q282" s="2">
        <f t="shared" si="48"/>
        <v>550000</v>
      </c>
      <c r="R282" s="2">
        <f t="shared" si="46"/>
        <v>134746252.20436287</v>
      </c>
      <c r="S282" s="2">
        <f t="shared" si="17"/>
        <v>546135.85714285076</v>
      </c>
      <c r="T282" s="2">
        <f t="shared" si="18"/>
        <v>3864.1428571429569</v>
      </c>
      <c r="U282" s="2">
        <f t="shared" si="19"/>
        <v>550000</v>
      </c>
      <c r="V282" s="2">
        <f t="shared" si="34"/>
        <v>87504754.055313542</v>
      </c>
      <c r="W282" s="2">
        <f t="shared" si="20"/>
        <v>546135.85714285076</v>
      </c>
      <c r="X282" s="2">
        <f t="shared" si="6"/>
        <v>3864.1428571492434</v>
      </c>
      <c r="Y282" s="2">
        <f t="shared" si="43"/>
        <v>47241498.149049342</v>
      </c>
      <c r="Z282" s="2" t="str">
        <f t="shared" si="8"/>
        <v>MEEP</v>
      </c>
      <c r="AA282" s="2">
        <f>IF(Z282="HERE",Y282,AA281+Graph!$G$1*1000)</f>
        <v>106951687.43476343</v>
      </c>
      <c r="AB282" s="2">
        <f t="shared" si="21"/>
        <v>800000</v>
      </c>
      <c r="AC282" s="2">
        <f t="shared" si="44"/>
        <v>45998428.912456594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218</v>
      </c>
      <c r="C283" s="7"/>
      <c r="D283" s="2" t="e">
        <f t="shared" si="12"/>
        <v>#N/A</v>
      </c>
      <c r="E283" s="2" t="e">
        <f t="shared" si="22"/>
        <v>#N/A</v>
      </c>
      <c r="F283" s="2">
        <v>1847210.1479240656</v>
      </c>
      <c r="G283" s="2">
        <f t="shared" si="47"/>
        <v>546135.85714285716</v>
      </c>
      <c r="H283" s="2">
        <f t="shared" si="45"/>
        <v>133926301.91245586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1382013.1428571492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1845415.2792399526</v>
      </c>
      <c r="Q283" s="2">
        <f t="shared" si="48"/>
        <v>550000</v>
      </c>
      <c r="R283" s="2">
        <f t="shared" si="46"/>
        <v>135296252.20436287</v>
      </c>
      <c r="S283" s="2">
        <f t="shared" si="17"/>
        <v>546135.85714285076</v>
      </c>
      <c r="T283" s="2">
        <f t="shared" si="18"/>
        <v>3864.1428571429569</v>
      </c>
      <c r="U283" s="2">
        <f t="shared" si="19"/>
        <v>550000</v>
      </c>
      <c r="V283" s="2">
        <f t="shared" si="34"/>
        <v>88050889.912456393</v>
      </c>
      <c r="W283" s="2">
        <f t="shared" si="20"/>
        <v>546135.85714285076</v>
      </c>
      <c r="X283" s="2">
        <f t="shared" si="6"/>
        <v>3864.1428571492434</v>
      </c>
      <c r="Y283" s="2">
        <f t="shared" si="43"/>
        <v>47245362.291906491</v>
      </c>
      <c r="Z283" s="2" t="str">
        <f t="shared" si="8"/>
        <v>MEEP</v>
      </c>
      <c r="AA283" s="2">
        <f>IF(Z283="HERE",Y283,AA282+Graph!$G$1*1000)</f>
        <v>107751687.43476343</v>
      </c>
      <c r="AB283" s="2">
        <f t="shared" si="21"/>
        <v>800000</v>
      </c>
      <c r="AC283" s="2">
        <f t="shared" si="44"/>
        <v>45998428.912456594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219</v>
      </c>
      <c r="C284" s="7"/>
      <c r="D284" s="2" t="e">
        <f t="shared" si="12"/>
        <v>#N/A</v>
      </c>
      <c r="E284" s="2" t="e">
        <f t="shared" si="22"/>
        <v>#N/A</v>
      </c>
      <c r="F284" s="2">
        <v>1853531.8017593622</v>
      </c>
      <c r="G284" s="2">
        <f t="shared" si="47"/>
        <v>546135.85714285716</v>
      </c>
      <c r="H284" s="2">
        <f t="shared" si="45"/>
        <v>134472437.76959872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1385877.2857142922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1851714.9294158816</v>
      </c>
      <c r="Q284" s="2">
        <f t="shared" si="48"/>
        <v>550000</v>
      </c>
      <c r="R284" s="2">
        <f t="shared" si="46"/>
        <v>135846252.20436287</v>
      </c>
      <c r="S284" s="2">
        <f t="shared" si="17"/>
        <v>546135.85714286566</v>
      </c>
      <c r="T284" s="2">
        <f t="shared" si="18"/>
        <v>3864.1428571429569</v>
      </c>
      <c r="U284" s="2">
        <f t="shared" si="19"/>
        <v>550000</v>
      </c>
      <c r="V284" s="2">
        <f t="shared" si="34"/>
        <v>88597025.769599244</v>
      </c>
      <c r="W284" s="2">
        <f t="shared" si="20"/>
        <v>546135.85714285076</v>
      </c>
      <c r="X284" s="2">
        <f t="shared" si="6"/>
        <v>3864.1428571492434</v>
      </c>
      <c r="Y284" s="2">
        <f t="shared" si="43"/>
        <v>47249226.43476364</v>
      </c>
      <c r="Z284" s="2" t="str">
        <f t="shared" si="8"/>
        <v>MEEP</v>
      </c>
      <c r="AA284" s="2">
        <f>IF(Z284="HERE",Y284,AA283+Graph!$G$1*1000)</f>
        <v>108551687.43476343</v>
      </c>
      <c r="AB284" s="2">
        <f t="shared" si="21"/>
        <v>800000</v>
      </c>
      <c r="AC284" s="2">
        <f t="shared" si="44"/>
        <v>45998428.912456594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220</v>
      </c>
      <c r="C285" s="7"/>
      <c r="D285" s="2" t="e">
        <f t="shared" si="12"/>
        <v>#N/A</v>
      </c>
      <c r="E285" s="2" t="e">
        <f t="shared" si="22"/>
        <v>#N/A</v>
      </c>
      <c r="F285" s="2">
        <v>1859853.4555947185</v>
      </c>
      <c r="G285" s="2">
        <f t="shared" si="47"/>
        <v>546135.85714285716</v>
      </c>
      <c r="H285" s="2">
        <f t="shared" si="45"/>
        <v>135018573.62674159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1389741.4285714352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1858014.5795918107</v>
      </c>
      <c r="Q285" s="2">
        <f t="shared" si="48"/>
        <v>550000</v>
      </c>
      <c r="R285" s="2">
        <f t="shared" si="46"/>
        <v>136396252.20436287</v>
      </c>
      <c r="S285" s="2">
        <f t="shared" si="17"/>
        <v>546135.85714286566</v>
      </c>
      <c r="T285" s="2">
        <f t="shared" si="18"/>
        <v>3864.1428571429569</v>
      </c>
      <c r="U285" s="2">
        <f t="shared" si="19"/>
        <v>550000</v>
      </c>
      <c r="V285" s="2">
        <f t="shared" si="34"/>
        <v>89143161.626742095</v>
      </c>
      <c r="W285" s="2">
        <f t="shared" si="20"/>
        <v>546135.85714285076</v>
      </c>
      <c r="X285" s="2">
        <f t="shared" si="6"/>
        <v>3864.1428571492434</v>
      </c>
      <c r="Y285" s="2">
        <f t="shared" si="43"/>
        <v>47253090.577620789</v>
      </c>
      <c r="Z285" s="2" t="str">
        <f t="shared" si="8"/>
        <v>MEEP</v>
      </c>
      <c r="AA285" s="2">
        <f>IF(Z285="HERE",Y285,AA284+Graph!$G$1*1000)</f>
        <v>109351687.43476343</v>
      </c>
      <c r="AB285" s="2">
        <f t="shared" si="21"/>
        <v>800000</v>
      </c>
      <c r="AC285" s="2">
        <f t="shared" si="44"/>
        <v>45998428.912456594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221</v>
      </c>
      <c r="C286" s="7"/>
      <c r="D286" s="2" t="e">
        <f t="shared" si="12"/>
        <v>#N/A</v>
      </c>
      <c r="E286" s="2" t="e">
        <f t="shared" si="22"/>
        <v>#N/A</v>
      </c>
      <c r="F286" s="2">
        <v>1866175.1094300151</v>
      </c>
      <c r="G286" s="2">
        <f t="shared" si="47"/>
        <v>546135.85714285716</v>
      </c>
      <c r="H286" s="2">
        <f t="shared" si="45"/>
        <v>135564709.48388445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1393605.5714285781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1864314.2297677398</v>
      </c>
      <c r="Q286" s="2">
        <f t="shared" si="48"/>
        <v>550000</v>
      </c>
      <c r="R286" s="2">
        <f t="shared" si="46"/>
        <v>136946252.20436287</v>
      </c>
      <c r="S286" s="2">
        <f t="shared" si="17"/>
        <v>546135.85714286566</v>
      </c>
      <c r="T286" s="2">
        <f t="shared" si="18"/>
        <v>3864.1428571429569</v>
      </c>
      <c r="U286" s="2">
        <f t="shared" si="19"/>
        <v>550000</v>
      </c>
      <c r="V286" s="2">
        <f t="shared" si="34"/>
        <v>89689297.483884946</v>
      </c>
      <c r="W286" s="2">
        <f t="shared" si="20"/>
        <v>546135.85714285076</v>
      </c>
      <c r="X286" s="2">
        <f t="shared" ref="X286:X385" si="51">SUM(U286-W286)</f>
        <v>3864.1428571492434</v>
      </c>
      <c r="Y286" s="2">
        <f t="shared" si="43"/>
        <v>47256954.720477939</v>
      </c>
      <c r="Z286" s="2" t="str">
        <f t="shared" ref="Z286:Z385" si="52">IF(V286&lt;Y286,"HERE","MEEP")</f>
        <v>MEEP</v>
      </c>
      <c r="AA286" s="2">
        <f>IF(Z286="HERE",Y286,AA285+Graph!$G$1*1000)</f>
        <v>110151687.43476343</v>
      </c>
      <c r="AB286" s="2">
        <f t="shared" si="21"/>
        <v>800000</v>
      </c>
      <c r="AC286" s="2">
        <f t="shared" si="44"/>
        <v>45998428.912456594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222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1872496.7632653713</v>
      </c>
      <c r="G287" s="2">
        <f t="shared" si="47"/>
        <v>546135.85714285716</v>
      </c>
      <c r="H287" s="2">
        <f t="shared" si="45"/>
        <v>136110845.34102732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1397469.7142857211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1870613.8799436688</v>
      </c>
      <c r="Q287" s="2">
        <f t="shared" si="48"/>
        <v>550000</v>
      </c>
      <c r="R287" s="2">
        <f t="shared" si="46"/>
        <v>137496252.20436287</v>
      </c>
      <c r="S287" s="2">
        <f t="shared" ref="S287:S385" si="58">SUM(H287-H286)</f>
        <v>546135.85714286566</v>
      </c>
      <c r="T287" s="2">
        <f t="shared" ref="T287:T385" si="59">SUM(L287-L286)</f>
        <v>3864.1428571429569</v>
      </c>
      <c r="U287" s="2">
        <f t="shared" ref="U287:U385" si="60">SUM(R287-R286)</f>
        <v>550000</v>
      </c>
      <c r="V287" s="2">
        <f t="shared" si="34"/>
        <v>90235433.341027796</v>
      </c>
      <c r="W287" s="2">
        <f t="shared" ref="W287:W385" si="61">SUM(V287-V286)</f>
        <v>546135.85714285076</v>
      </c>
      <c r="X287" s="2">
        <f t="shared" si="51"/>
        <v>3864.1428571492434</v>
      </c>
      <c r="Y287" s="2">
        <f t="shared" ref="Y287:Y350" si="62">IF(COUNT($C288)=0,IF(COUNT($C287)=1,C287,SUM(Y286+X287)),C287)</f>
        <v>47260818.863335088</v>
      </c>
      <c r="Z287" s="2" t="str">
        <f t="shared" si="52"/>
        <v>MEEP</v>
      </c>
      <c r="AA287" s="2">
        <f>IF(Z287="HERE",Y287,AA286+Graph!$G$1*1000)</f>
        <v>110951687.43476343</v>
      </c>
      <c r="AB287" s="2">
        <f t="shared" ref="AB287:AB385" si="63">SUM(AA287-AA286)</f>
        <v>800000</v>
      </c>
      <c r="AC287" s="2">
        <f t="shared" ref="AC287:AC350" si="64">IF(Z288="HERE",V287,AC286)</f>
        <v>45998428.912456594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223</v>
      </c>
      <c r="C288" s="7"/>
      <c r="D288" s="2" t="e">
        <f t="shared" si="55"/>
        <v>#N/A</v>
      </c>
      <c r="E288" s="2" t="e">
        <f t="shared" si="22"/>
        <v>#N/A</v>
      </c>
      <c r="F288" s="2">
        <v>1878818.417100668</v>
      </c>
      <c r="G288" s="2">
        <f t="shared" si="47"/>
        <v>546135.85714285716</v>
      </c>
      <c r="H288" s="2">
        <f t="shared" ref="H288:H351" si="65">IF(COUNT($C289)=0,IF(COUNT($C288)=1,C288,SUM(H287+G288)),C288)</f>
        <v>136656981.19817019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1401333.857142864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1876913.5301195979</v>
      </c>
      <c r="Q288" s="2">
        <f t="shared" si="48"/>
        <v>550000</v>
      </c>
      <c r="R288" s="2">
        <f t="shared" ref="R288:R351" si="66">IF(COUNT($C289)=0,IF(COUNT($C288)=1,M288,SUM(R287+Q288)),M288)</f>
        <v>138046252.20436287</v>
      </c>
      <c r="S288" s="2">
        <f t="shared" si="58"/>
        <v>546135.85714286566</v>
      </c>
      <c r="T288" s="2">
        <f t="shared" si="59"/>
        <v>3864.1428571429569</v>
      </c>
      <c r="U288" s="2">
        <f t="shared" si="60"/>
        <v>550000</v>
      </c>
      <c r="V288" s="2">
        <f t="shared" si="34"/>
        <v>90781569.198170647</v>
      </c>
      <c r="W288" s="2">
        <f t="shared" si="61"/>
        <v>546135.85714285076</v>
      </c>
      <c r="X288" s="2">
        <f t="shared" si="51"/>
        <v>3864.1428571492434</v>
      </c>
      <c r="Y288" s="2">
        <f t="shared" si="62"/>
        <v>47264683.006192237</v>
      </c>
      <c r="Z288" s="2" t="str">
        <f t="shared" si="52"/>
        <v>MEEP</v>
      </c>
      <c r="AA288" s="2">
        <f>IF(Z288="HERE",Y288,AA287+Graph!$G$1*1000)</f>
        <v>111751687.43476343</v>
      </c>
      <c r="AB288" s="2">
        <f t="shared" si="63"/>
        <v>800000</v>
      </c>
      <c r="AC288" s="2">
        <f t="shared" si="64"/>
        <v>45998428.912456594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224</v>
      </c>
      <c r="C289" s="7"/>
      <c r="D289" s="2" t="e">
        <f t="shared" si="55"/>
        <v>#N/A</v>
      </c>
      <c r="E289" s="2" t="e">
        <f t="shared" si="22"/>
        <v>#N/A</v>
      </c>
      <c r="F289" s="2">
        <v>1885140.0709360242</v>
      </c>
      <c r="G289" s="2">
        <f t="shared" si="47"/>
        <v>546135.85714285716</v>
      </c>
      <c r="H289" s="2">
        <f t="shared" si="65"/>
        <v>137203117.05531305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1405198.000000007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1883213.180295527</v>
      </c>
      <c r="Q289" s="2">
        <f t="shared" si="48"/>
        <v>550000</v>
      </c>
      <c r="R289" s="2">
        <f t="shared" si="66"/>
        <v>138596252.20436287</v>
      </c>
      <c r="S289" s="2">
        <f t="shared" si="58"/>
        <v>546135.85714286566</v>
      </c>
      <c r="T289" s="2">
        <f t="shared" si="59"/>
        <v>3864.1428571429569</v>
      </c>
      <c r="U289" s="2">
        <f t="shared" si="60"/>
        <v>550000</v>
      </c>
      <c r="V289" s="2">
        <f t="shared" si="34"/>
        <v>91327705.055313498</v>
      </c>
      <c r="W289" s="2">
        <f t="shared" si="61"/>
        <v>546135.85714285076</v>
      </c>
      <c r="X289" s="2">
        <f t="shared" si="51"/>
        <v>3864.1428571492434</v>
      </c>
      <c r="Y289" s="2">
        <f t="shared" si="62"/>
        <v>47268547.149049386</v>
      </c>
      <c r="Z289" s="2" t="str">
        <f t="shared" si="52"/>
        <v>MEEP</v>
      </c>
      <c r="AA289" s="2">
        <f>IF(Z289="HERE",Y289,AA288+Graph!$G$1*1000)</f>
        <v>112551687.43476343</v>
      </c>
      <c r="AB289" s="2">
        <f t="shared" si="63"/>
        <v>800000</v>
      </c>
      <c r="AC289" s="2">
        <f t="shared" si="64"/>
        <v>45998428.912456594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225</v>
      </c>
      <c r="C290" s="7"/>
      <c r="D290" s="2" t="e">
        <f t="shared" si="55"/>
        <v>#N/A</v>
      </c>
      <c r="E290" s="2" t="e">
        <f t="shared" si="22"/>
        <v>#N/A</v>
      </c>
      <c r="F290" s="2">
        <v>1891461.7247713208</v>
      </c>
      <c r="G290" s="2">
        <f t="shared" si="47"/>
        <v>546135.85714285716</v>
      </c>
      <c r="H290" s="2">
        <f t="shared" si="65"/>
        <v>137749252.91245592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1409062.1428571499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1889512.8304714561</v>
      </c>
      <c r="Q290" s="2">
        <f t="shared" si="48"/>
        <v>550000</v>
      </c>
      <c r="R290" s="2">
        <f t="shared" si="66"/>
        <v>139146252.20436287</v>
      </c>
      <c r="S290" s="2">
        <f t="shared" si="58"/>
        <v>546135.85714286566</v>
      </c>
      <c r="T290" s="2">
        <f t="shared" si="59"/>
        <v>3864.1428571429569</v>
      </c>
      <c r="U290" s="2">
        <f t="shared" si="60"/>
        <v>550000</v>
      </c>
      <c r="V290" s="2">
        <f t="shared" si="34"/>
        <v>91873840.912456349</v>
      </c>
      <c r="W290" s="2">
        <f t="shared" si="61"/>
        <v>546135.85714285076</v>
      </c>
      <c r="X290" s="2">
        <f t="shared" si="51"/>
        <v>3864.1428571492434</v>
      </c>
      <c r="Y290" s="2">
        <f t="shared" si="62"/>
        <v>47272411.291906536</v>
      </c>
      <c r="Z290" s="2" t="str">
        <f t="shared" si="52"/>
        <v>MEEP</v>
      </c>
      <c r="AA290" s="2">
        <f>IF(Z290="HERE",Y290,AA289+Graph!$G$1*1000)</f>
        <v>113351687.43476343</v>
      </c>
      <c r="AB290" s="2">
        <f t="shared" si="63"/>
        <v>800000</v>
      </c>
      <c r="AC290" s="2">
        <f t="shared" si="64"/>
        <v>45998428.912456594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226</v>
      </c>
      <c r="C291" s="7"/>
      <c r="D291" s="2" t="e">
        <f t="shared" si="55"/>
        <v>#N/A</v>
      </c>
      <c r="E291" s="2" t="e">
        <f t="shared" si="22"/>
        <v>#N/A</v>
      </c>
      <c r="F291" s="2">
        <v>1897783.3786066771</v>
      </c>
      <c r="G291" s="2">
        <f t="shared" si="47"/>
        <v>546135.85714285716</v>
      </c>
      <c r="H291" s="2">
        <f t="shared" si="65"/>
        <v>138295388.76959878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1412926.2857142929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1895812.4806473851</v>
      </c>
      <c r="Q291" s="2">
        <f t="shared" si="48"/>
        <v>550000</v>
      </c>
      <c r="R291" s="2">
        <f t="shared" si="66"/>
        <v>139696252.20436287</v>
      </c>
      <c r="S291" s="2">
        <f t="shared" si="58"/>
        <v>546135.85714286566</v>
      </c>
      <c r="T291" s="2">
        <f t="shared" si="59"/>
        <v>3864.1428571429569</v>
      </c>
      <c r="U291" s="2">
        <f t="shared" si="60"/>
        <v>550000</v>
      </c>
      <c r="V291" s="2">
        <f t="shared" si="34"/>
        <v>92419976.769599199</v>
      </c>
      <c r="W291" s="2">
        <f t="shared" si="61"/>
        <v>546135.85714285076</v>
      </c>
      <c r="X291" s="2">
        <f t="shared" si="51"/>
        <v>3864.1428571492434</v>
      </c>
      <c r="Y291" s="2">
        <f t="shared" si="62"/>
        <v>47276275.434763685</v>
      </c>
      <c r="Z291" s="2" t="str">
        <f t="shared" si="52"/>
        <v>MEEP</v>
      </c>
      <c r="AA291" s="2">
        <f>IF(Z291="HERE",Y291,AA290+Graph!$G$1*1000)</f>
        <v>114151687.43476343</v>
      </c>
      <c r="AB291" s="2">
        <f t="shared" si="63"/>
        <v>800000</v>
      </c>
      <c r="AC291" s="2">
        <f t="shared" si="64"/>
        <v>45998428.912456594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227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1904105.0324419737</v>
      </c>
      <c r="G292" s="2">
        <f t="shared" si="47"/>
        <v>546135.85714285716</v>
      </c>
      <c r="H292" s="2">
        <f t="shared" si="65"/>
        <v>138841524.62674165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1416790.4285714359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1902112.1308233142</v>
      </c>
      <c r="Q292" s="2">
        <f t="shared" si="48"/>
        <v>550000</v>
      </c>
      <c r="R292" s="2">
        <f t="shared" si="66"/>
        <v>140246252.20436287</v>
      </c>
      <c r="S292" s="2">
        <f t="shared" si="58"/>
        <v>546135.85714286566</v>
      </c>
      <c r="T292" s="2">
        <f t="shared" si="59"/>
        <v>3864.1428571429569</v>
      </c>
      <c r="U292" s="2">
        <f t="shared" si="60"/>
        <v>550000</v>
      </c>
      <c r="V292" s="2">
        <f t="shared" si="34"/>
        <v>92966112.62674205</v>
      </c>
      <c r="W292" s="2">
        <f t="shared" si="61"/>
        <v>546135.85714285076</v>
      </c>
      <c r="X292" s="2">
        <f t="shared" si="51"/>
        <v>3864.1428571492434</v>
      </c>
      <c r="Y292" s="2">
        <f t="shared" si="62"/>
        <v>47280139.577620834</v>
      </c>
      <c r="Z292" s="2" t="str">
        <f t="shared" si="52"/>
        <v>MEEP</v>
      </c>
      <c r="AA292" s="2">
        <f>IF(Z292="HERE",Y292,AA291+Graph!$G$1*1000)</f>
        <v>114951687.43476343</v>
      </c>
      <c r="AB292" s="2">
        <f t="shared" si="63"/>
        <v>800000</v>
      </c>
      <c r="AC292" s="2">
        <f t="shared" si="64"/>
        <v>45998428.912456594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228</v>
      </c>
      <c r="C293" s="7"/>
      <c r="D293" s="2" t="e">
        <f t="shared" si="55"/>
        <v>#N/A</v>
      </c>
      <c r="E293" s="2" t="e">
        <f t="shared" si="67"/>
        <v>#N/A</v>
      </c>
      <c r="F293" s="2">
        <v>1910426.6862773299</v>
      </c>
      <c r="G293" s="2">
        <f t="shared" si="47"/>
        <v>546135.85714285716</v>
      </c>
      <c r="H293" s="2">
        <f t="shared" si="65"/>
        <v>139387660.48388451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1420654.5714285788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1908411.7809992433</v>
      </c>
      <c r="Q293" s="2">
        <f t="shared" si="48"/>
        <v>550000</v>
      </c>
      <c r="R293" s="2">
        <f t="shared" si="66"/>
        <v>140796252.20436287</v>
      </c>
      <c r="S293" s="2">
        <f t="shared" si="58"/>
        <v>546135.85714286566</v>
      </c>
      <c r="T293" s="2">
        <f t="shared" si="59"/>
        <v>3864.1428571429569</v>
      </c>
      <c r="U293" s="2">
        <f t="shared" si="60"/>
        <v>550000</v>
      </c>
      <c r="V293" s="2">
        <f t="shared" si="34"/>
        <v>93512248.483884901</v>
      </c>
      <c r="W293" s="2">
        <f t="shared" si="61"/>
        <v>546135.85714285076</v>
      </c>
      <c r="X293" s="2">
        <f t="shared" si="51"/>
        <v>3864.1428571492434</v>
      </c>
      <c r="Y293" s="2">
        <f t="shared" si="62"/>
        <v>47284003.720477983</v>
      </c>
      <c r="Z293" s="2" t="str">
        <f t="shared" si="52"/>
        <v>MEEP</v>
      </c>
      <c r="AA293" s="2">
        <f>IF(Z293="HERE",Y293,AA292+Graph!$G$1*1000)</f>
        <v>115751687.43476343</v>
      </c>
      <c r="AB293" s="2">
        <f t="shared" si="63"/>
        <v>800000</v>
      </c>
      <c r="AC293" s="2">
        <f t="shared" si="64"/>
        <v>45998428.912456594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229</v>
      </c>
      <c r="C294" s="7"/>
      <c r="D294" s="2" t="e">
        <f t="shared" si="55"/>
        <v>#N/A</v>
      </c>
      <c r="E294" s="2" t="e">
        <f t="shared" si="67"/>
        <v>#N/A</v>
      </c>
      <c r="F294" s="2">
        <v>1916748.3401126266</v>
      </c>
      <c r="G294" s="2">
        <f t="shared" ref="G294:G357" si="70">IF(F294&gt;550000,$AK$31*1000,F294)</f>
        <v>546135.85714285716</v>
      </c>
      <c r="H294" s="2">
        <f t="shared" si="65"/>
        <v>139933796.34102738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1424518.7142857218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1914711.4311751723</v>
      </c>
      <c r="Q294" s="2">
        <f t="shared" ref="Q294:Q357" si="71">IF(P294&gt;550000,550000,P294)</f>
        <v>550000</v>
      </c>
      <c r="R294" s="2">
        <f t="shared" si="66"/>
        <v>141346252.20436287</v>
      </c>
      <c r="S294" s="2">
        <f t="shared" si="58"/>
        <v>546135.85714286566</v>
      </c>
      <c r="T294" s="2">
        <f t="shared" si="59"/>
        <v>3864.1428571429569</v>
      </c>
      <c r="U294" s="2">
        <f t="shared" si="60"/>
        <v>550000</v>
      </c>
      <c r="V294" s="2">
        <f t="shared" si="34"/>
        <v>94058384.341027752</v>
      </c>
      <c r="W294" s="2">
        <f t="shared" si="61"/>
        <v>546135.85714285076</v>
      </c>
      <c r="X294" s="2">
        <f t="shared" si="51"/>
        <v>3864.1428571492434</v>
      </c>
      <c r="Y294" s="2">
        <f t="shared" si="62"/>
        <v>47287867.863335133</v>
      </c>
      <c r="Z294" s="2" t="str">
        <f t="shared" si="52"/>
        <v>MEEP</v>
      </c>
      <c r="AA294" s="2">
        <f>IF(Z294="HERE",Y294,AA293+Graph!$G$1*1000)</f>
        <v>116551687.43476343</v>
      </c>
      <c r="AB294" s="2">
        <f t="shared" si="63"/>
        <v>800000</v>
      </c>
      <c r="AC294" s="2">
        <f t="shared" si="64"/>
        <v>45998428.912456594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230</v>
      </c>
      <c r="C295" s="7"/>
      <c r="D295" s="2" t="e">
        <f t="shared" si="55"/>
        <v>#N/A</v>
      </c>
      <c r="E295" s="2" t="e">
        <f t="shared" si="67"/>
        <v>#N/A</v>
      </c>
      <c r="F295" s="2">
        <v>1923069.9939479828</v>
      </c>
      <c r="G295" s="2">
        <f t="shared" si="70"/>
        <v>546135.85714285716</v>
      </c>
      <c r="H295" s="2">
        <f t="shared" si="65"/>
        <v>140479932.19817024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1428382.8571428647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1921011.081351161</v>
      </c>
      <c r="Q295" s="2">
        <f t="shared" si="71"/>
        <v>550000</v>
      </c>
      <c r="R295" s="2">
        <f t="shared" si="66"/>
        <v>141896252.20436287</v>
      </c>
      <c r="S295" s="2">
        <f t="shared" si="58"/>
        <v>546135.85714286566</v>
      </c>
      <c r="T295" s="2">
        <f t="shared" si="59"/>
        <v>3864.1428571429569</v>
      </c>
      <c r="U295" s="2">
        <f t="shared" si="60"/>
        <v>550000</v>
      </c>
      <c r="V295" s="2">
        <f t="shared" si="34"/>
        <v>94604520.198170602</v>
      </c>
      <c r="W295" s="2">
        <f t="shared" si="61"/>
        <v>546135.85714285076</v>
      </c>
      <c r="X295" s="2">
        <f t="shared" si="51"/>
        <v>3864.1428571492434</v>
      </c>
      <c r="Y295" s="2">
        <f t="shared" si="62"/>
        <v>47291732.006192282</v>
      </c>
      <c r="Z295" s="2" t="str">
        <f t="shared" si="52"/>
        <v>MEEP</v>
      </c>
      <c r="AA295" s="2">
        <f>IF(Z295="HERE",Y295,AA294+Graph!$G$1*1000)</f>
        <v>117351687.43476343</v>
      </c>
      <c r="AB295" s="2">
        <f t="shared" si="63"/>
        <v>800000</v>
      </c>
      <c r="AC295" s="2">
        <f t="shared" si="64"/>
        <v>45998428.912456594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231</v>
      </c>
      <c r="C296" s="7"/>
      <c r="D296" s="2" t="e">
        <f t="shared" si="55"/>
        <v>#N/A</v>
      </c>
      <c r="E296" s="2" t="e">
        <f t="shared" si="67"/>
        <v>#N/A</v>
      </c>
      <c r="F296" s="2">
        <v>1929391.6477832794</v>
      </c>
      <c r="G296" s="2">
        <f t="shared" si="70"/>
        <v>546135.85714285716</v>
      </c>
      <c r="H296" s="2">
        <f t="shared" si="65"/>
        <v>141026068.05531311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1432247.0000000077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1927310.7315270901</v>
      </c>
      <c r="Q296" s="2">
        <f t="shared" si="71"/>
        <v>550000</v>
      </c>
      <c r="R296" s="2">
        <f t="shared" si="66"/>
        <v>142446252.20436287</v>
      </c>
      <c r="S296" s="2">
        <f t="shared" si="58"/>
        <v>546135.85714286566</v>
      </c>
      <c r="T296" s="2">
        <f t="shared" si="59"/>
        <v>3864.1428571429569</v>
      </c>
      <c r="U296" s="2">
        <f t="shared" si="60"/>
        <v>550000</v>
      </c>
      <c r="V296" s="2">
        <f t="shared" si="34"/>
        <v>95150656.055313453</v>
      </c>
      <c r="W296" s="2">
        <f t="shared" si="61"/>
        <v>546135.85714285076</v>
      </c>
      <c r="X296" s="2">
        <f t="shared" si="51"/>
        <v>3864.1428571492434</v>
      </c>
      <c r="Y296" s="2">
        <f t="shared" si="62"/>
        <v>47295596.149049431</v>
      </c>
      <c r="Z296" s="2" t="str">
        <f t="shared" si="52"/>
        <v>MEEP</v>
      </c>
      <c r="AA296" s="2">
        <f>IF(Z296="HERE",Y296,AA295+Graph!$G$1*1000)</f>
        <v>118151687.43476343</v>
      </c>
      <c r="AB296" s="2">
        <f t="shared" si="63"/>
        <v>800000</v>
      </c>
      <c r="AC296" s="2">
        <f t="shared" si="64"/>
        <v>45998428.912456594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232</v>
      </c>
      <c r="C297" s="7"/>
      <c r="D297" s="2" t="e">
        <f t="shared" si="55"/>
        <v>#N/A</v>
      </c>
      <c r="E297" s="2" t="e">
        <f t="shared" si="67"/>
        <v>#N/A</v>
      </c>
      <c r="F297" s="2">
        <v>1935713.3016186357</v>
      </c>
      <c r="G297" s="2">
        <f t="shared" si="70"/>
        <v>546135.85714285716</v>
      </c>
      <c r="H297" s="2">
        <f t="shared" si="65"/>
        <v>141572203.91245598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1436111.1428571506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1933610.3817030191</v>
      </c>
      <c r="Q297" s="2">
        <f t="shared" si="71"/>
        <v>550000</v>
      </c>
      <c r="R297" s="2">
        <f t="shared" si="66"/>
        <v>142996252.20436287</v>
      </c>
      <c r="S297" s="2">
        <f t="shared" si="58"/>
        <v>546135.85714286566</v>
      </c>
      <c r="T297" s="2">
        <f t="shared" si="59"/>
        <v>3864.1428571429569</v>
      </c>
      <c r="U297" s="2">
        <f t="shared" si="60"/>
        <v>550000</v>
      </c>
      <c r="V297" s="2">
        <f t="shared" si="34"/>
        <v>95696791.912456304</v>
      </c>
      <c r="W297" s="2">
        <f t="shared" si="61"/>
        <v>546135.85714285076</v>
      </c>
      <c r="X297" s="2">
        <f t="shared" si="51"/>
        <v>3864.1428571492434</v>
      </c>
      <c r="Y297" s="2">
        <f t="shared" si="62"/>
        <v>47299460.29190658</v>
      </c>
      <c r="Z297" s="2" t="str">
        <f t="shared" si="52"/>
        <v>MEEP</v>
      </c>
      <c r="AA297" s="2">
        <f>IF(Z297="HERE",Y297,AA296+Graph!$G$1*1000)</f>
        <v>118951687.43476343</v>
      </c>
      <c r="AB297" s="2">
        <f t="shared" si="63"/>
        <v>800000</v>
      </c>
      <c r="AC297" s="2">
        <f t="shared" si="64"/>
        <v>45998428.912456594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233</v>
      </c>
      <c r="C298" s="7"/>
      <c r="D298" s="2" t="e">
        <f t="shared" si="55"/>
        <v>#N/A</v>
      </c>
      <c r="E298" s="2" t="e">
        <f t="shared" si="67"/>
        <v>#N/A</v>
      </c>
      <c r="F298" s="2">
        <v>1942034.9554539323</v>
      </c>
      <c r="G298" s="2">
        <f t="shared" si="70"/>
        <v>546135.85714285716</v>
      </c>
      <c r="H298" s="2">
        <f t="shared" si="65"/>
        <v>142118339.76959884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1439975.2857142936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1939910.0318789482</v>
      </c>
      <c r="Q298" s="2">
        <f t="shared" si="71"/>
        <v>550000</v>
      </c>
      <c r="R298" s="2">
        <f t="shared" si="66"/>
        <v>143546252.20436287</v>
      </c>
      <c r="S298" s="2">
        <f t="shared" si="58"/>
        <v>546135.85714286566</v>
      </c>
      <c r="T298" s="2">
        <f t="shared" si="59"/>
        <v>3864.1428571429569</v>
      </c>
      <c r="U298" s="2">
        <f t="shared" si="60"/>
        <v>550000</v>
      </c>
      <c r="V298" s="2">
        <f t="shared" si="34"/>
        <v>96242927.769599155</v>
      </c>
      <c r="W298" s="2">
        <f t="shared" si="61"/>
        <v>546135.85714285076</v>
      </c>
      <c r="X298" s="2">
        <f t="shared" si="51"/>
        <v>3864.1428571492434</v>
      </c>
      <c r="Y298" s="2">
        <f t="shared" si="62"/>
        <v>47303324.43476373</v>
      </c>
      <c r="Z298" s="2" t="str">
        <f t="shared" si="52"/>
        <v>MEEP</v>
      </c>
      <c r="AA298" s="2">
        <f>IF(Z298="HERE",Y298,AA297+Graph!$G$1*1000)</f>
        <v>119751687.43476343</v>
      </c>
      <c r="AB298" s="2">
        <f t="shared" si="63"/>
        <v>800000</v>
      </c>
      <c r="AC298" s="2">
        <f t="shared" si="64"/>
        <v>45998428.912456594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234</v>
      </c>
      <c r="C299" s="7"/>
      <c r="D299" s="2" t="e">
        <f t="shared" si="55"/>
        <v>#N/A</v>
      </c>
      <c r="E299" s="2" t="e">
        <f t="shared" si="67"/>
        <v>#N/A</v>
      </c>
      <c r="F299" s="2">
        <v>1948356.6092892885</v>
      </c>
      <c r="G299" s="2">
        <f t="shared" si="70"/>
        <v>546135.85714285716</v>
      </c>
      <c r="H299" s="2">
        <f t="shared" si="65"/>
        <v>142664475.62674171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1443839.4285714366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1946209.6820548773</v>
      </c>
      <c r="Q299" s="2">
        <f t="shared" si="71"/>
        <v>550000</v>
      </c>
      <c r="R299" s="2">
        <f t="shared" si="66"/>
        <v>144096252.20436287</v>
      </c>
      <c r="S299" s="2">
        <f t="shared" si="58"/>
        <v>546135.85714286566</v>
      </c>
      <c r="T299" s="2">
        <f t="shared" si="59"/>
        <v>3864.1428571429569</v>
      </c>
      <c r="U299" s="2">
        <f t="shared" si="60"/>
        <v>550000</v>
      </c>
      <c r="V299" s="2">
        <f t="shared" si="34"/>
        <v>96789063.626742005</v>
      </c>
      <c r="W299" s="2">
        <f t="shared" si="61"/>
        <v>546135.85714285076</v>
      </c>
      <c r="X299" s="2">
        <f t="shared" si="51"/>
        <v>3864.1428571492434</v>
      </c>
      <c r="Y299" s="2">
        <f t="shared" si="62"/>
        <v>47307188.577620879</v>
      </c>
      <c r="Z299" s="2" t="str">
        <f t="shared" si="52"/>
        <v>MEEP</v>
      </c>
      <c r="AA299" s="2">
        <f>IF(Z299="HERE",Y299,AA298+Graph!$G$1*1000)</f>
        <v>120551687.43476343</v>
      </c>
      <c r="AB299" s="2">
        <f t="shared" si="63"/>
        <v>800000</v>
      </c>
      <c r="AC299" s="2">
        <f t="shared" si="64"/>
        <v>45998428.912456594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235</v>
      </c>
      <c r="C300" s="7"/>
      <c r="D300" s="2" t="e">
        <f t="shared" si="55"/>
        <v>#N/A</v>
      </c>
      <c r="E300" s="2" t="e">
        <f t="shared" si="67"/>
        <v>#N/A</v>
      </c>
      <c r="F300" s="2">
        <v>1954678.2631245852</v>
      </c>
      <c r="G300" s="2">
        <f t="shared" si="70"/>
        <v>546135.85714285716</v>
      </c>
      <c r="H300" s="2">
        <f t="shared" si="65"/>
        <v>143210611.48388457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1447703.5714285795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1952509.3322308064</v>
      </c>
      <c r="Q300" s="2">
        <f t="shared" si="71"/>
        <v>550000</v>
      </c>
      <c r="R300" s="2">
        <f t="shared" si="66"/>
        <v>144646252.20436287</v>
      </c>
      <c r="S300" s="2">
        <f t="shared" si="58"/>
        <v>546135.85714286566</v>
      </c>
      <c r="T300" s="2">
        <f t="shared" si="59"/>
        <v>3864.1428571429569</v>
      </c>
      <c r="U300" s="2">
        <f t="shared" si="60"/>
        <v>550000</v>
      </c>
      <c r="V300" s="2">
        <f t="shared" si="34"/>
        <v>97335199.483884856</v>
      </c>
      <c r="W300" s="2">
        <f t="shared" si="61"/>
        <v>546135.85714285076</v>
      </c>
      <c r="X300" s="2">
        <f t="shared" si="51"/>
        <v>3864.1428571492434</v>
      </c>
      <c r="Y300" s="2">
        <f t="shared" si="62"/>
        <v>47311052.720478028</v>
      </c>
      <c r="Z300" s="2" t="str">
        <f t="shared" si="52"/>
        <v>MEEP</v>
      </c>
      <c r="AA300" s="2">
        <f>IF(Z300="HERE",Y300,AA299+Graph!$G$1*1000)</f>
        <v>121351687.43476343</v>
      </c>
      <c r="AB300" s="2">
        <f t="shared" si="63"/>
        <v>800000</v>
      </c>
      <c r="AC300" s="2">
        <f t="shared" si="64"/>
        <v>45998428.912456594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236</v>
      </c>
      <c r="C301" s="7"/>
      <c r="D301" s="2" t="e">
        <f t="shared" si="55"/>
        <v>#N/A</v>
      </c>
      <c r="E301" s="2" t="e">
        <f t="shared" si="67"/>
        <v>#N/A</v>
      </c>
      <c r="F301" s="2">
        <v>1960999.9169599414</v>
      </c>
      <c r="G301" s="2">
        <f t="shared" si="70"/>
        <v>546135.85714285716</v>
      </c>
      <c r="H301" s="2">
        <f t="shared" si="65"/>
        <v>143756747.34102744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1451567.7142857225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1958808.9824067354</v>
      </c>
      <c r="Q301" s="2">
        <f t="shared" si="71"/>
        <v>550000</v>
      </c>
      <c r="R301" s="2">
        <f t="shared" si="66"/>
        <v>145196252.20436287</v>
      </c>
      <c r="S301" s="2">
        <f t="shared" si="58"/>
        <v>546135.85714286566</v>
      </c>
      <c r="T301" s="2">
        <f t="shared" si="59"/>
        <v>3864.1428571429569</v>
      </c>
      <c r="U301" s="2">
        <f t="shared" si="60"/>
        <v>550000</v>
      </c>
      <c r="V301" s="2">
        <f t="shared" si="34"/>
        <v>97881335.341027707</v>
      </c>
      <c r="W301" s="2">
        <f t="shared" si="61"/>
        <v>546135.85714285076</v>
      </c>
      <c r="X301" s="2">
        <f t="shared" si="51"/>
        <v>3864.1428571492434</v>
      </c>
      <c r="Y301" s="2">
        <f t="shared" si="62"/>
        <v>47314916.863335177</v>
      </c>
      <c r="Z301" s="2" t="str">
        <f t="shared" si="52"/>
        <v>MEEP</v>
      </c>
      <c r="AA301" s="2">
        <f>IF(Z301="HERE",Y301,AA300+Graph!$G$1*1000)</f>
        <v>122151687.43476343</v>
      </c>
      <c r="AB301" s="2">
        <f t="shared" si="63"/>
        <v>800000</v>
      </c>
      <c r="AC301" s="2">
        <f t="shared" si="64"/>
        <v>45998428.912456594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237</v>
      </c>
      <c r="C302" s="7"/>
      <c r="D302" s="2" t="e">
        <f t="shared" si="55"/>
        <v>#N/A</v>
      </c>
      <c r="E302" s="2" t="e">
        <f t="shared" si="67"/>
        <v>#N/A</v>
      </c>
      <c r="F302" s="2">
        <v>1967321.570795238</v>
      </c>
      <c r="G302" s="2">
        <f t="shared" si="70"/>
        <v>546135.85714285716</v>
      </c>
      <c r="H302" s="2">
        <f t="shared" si="65"/>
        <v>144302883.1981703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1455431.8571428654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1965108.6325826645</v>
      </c>
      <c r="Q302" s="2">
        <f t="shared" si="71"/>
        <v>550000</v>
      </c>
      <c r="R302" s="2">
        <f t="shared" si="66"/>
        <v>145746252.20436287</v>
      </c>
      <c r="S302" s="2">
        <f t="shared" si="58"/>
        <v>546135.85714286566</v>
      </c>
      <c r="T302" s="2">
        <f t="shared" si="59"/>
        <v>3864.1428571429569</v>
      </c>
      <c r="U302" s="2">
        <f t="shared" si="60"/>
        <v>550000</v>
      </c>
      <c r="V302" s="2">
        <f t="shared" si="34"/>
        <v>98427471.198170558</v>
      </c>
      <c r="W302" s="2">
        <f t="shared" si="61"/>
        <v>546135.85714285076</v>
      </c>
      <c r="X302" s="2">
        <f t="shared" si="51"/>
        <v>3864.1428571492434</v>
      </c>
      <c r="Y302" s="2">
        <f t="shared" si="62"/>
        <v>47318781.006192327</v>
      </c>
      <c r="Z302" s="2" t="str">
        <f t="shared" si="52"/>
        <v>MEEP</v>
      </c>
      <c r="AA302" s="2">
        <f>IF(Z302="HERE",Y302,AA301+Graph!$G$1*1000)</f>
        <v>122951687.43476343</v>
      </c>
      <c r="AB302" s="2">
        <f t="shared" si="63"/>
        <v>800000</v>
      </c>
      <c r="AC302" s="2">
        <f t="shared" si="64"/>
        <v>45998428.912456594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238</v>
      </c>
      <c r="C303" s="7"/>
      <c r="D303" s="2" t="e">
        <f t="shared" si="55"/>
        <v>#N/A</v>
      </c>
      <c r="E303" s="2" t="e">
        <f t="shared" si="67"/>
        <v>#N/A</v>
      </c>
      <c r="F303" s="2">
        <v>1973643.2246305943</v>
      </c>
      <c r="G303" s="2">
        <f t="shared" si="70"/>
        <v>546135.85714285716</v>
      </c>
      <c r="H303" s="2">
        <f t="shared" si="65"/>
        <v>144849019.05531317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1459296.0000000084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1971408.2827585936</v>
      </c>
      <c r="Q303" s="2">
        <f t="shared" si="71"/>
        <v>550000</v>
      </c>
      <c r="R303" s="2">
        <f t="shared" si="66"/>
        <v>146296252.20436287</v>
      </c>
      <c r="S303" s="2">
        <f t="shared" si="58"/>
        <v>546135.85714286566</v>
      </c>
      <c r="T303" s="2">
        <f t="shared" si="59"/>
        <v>3864.1428571429569</v>
      </c>
      <c r="U303" s="2">
        <f t="shared" si="60"/>
        <v>550000</v>
      </c>
      <c r="V303" s="2">
        <f t="shared" si="34"/>
        <v>98973607.055313408</v>
      </c>
      <c r="W303" s="2">
        <f t="shared" si="61"/>
        <v>546135.85714285076</v>
      </c>
      <c r="X303" s="2">
        <f t="shared" si="51"/>
        <v>3864.1428571492434</v>
      </c>
      <c r="Y303" s="2">
        <f t="shared" si="62"/>
        <v>47322645.149049476</v>
      </c>
      <c r="Z303" s="2" t="str">
        <f t="shared" si="52"/>
        <v>MEEP</v>
      </c>
      <c r="AA303" s="2">
        <f>IF(Z303="HERE",Y303,AA302+Graph!$G$1*1000)</f>
        <v>123751687.43476343</v>
      </c>
      <c r="AB303" s="2">
        <f t="shared" si="63"/>
        <v>800000</v>
      </c>
      <c r="AC303" s="2">
        <f t="shared" si="64"/>
        <v>45998428.912456594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239</v>
      </c>
      <c r="C304" s="7"/>
      <c r="D304" s="2" t="e">
        <f t="shared" si="55"/>
        <v>#N/A</v>
      </c>
      <c r="E304" s="2" t="e">
        <f t="shared" si="67"/>
        <v>#N/A</v>
      </c>
      <c r="F304" s="2">
        <v>1979964.8784658909</v>
      </c>
      <c r="G304" s="2">
        <f t="shared" si="70"/>
        <v>546135.85714285716</v>
      </c>
      <c r="H304" s="2">
        <f t="shared" si="65"/>
        <v>145395154.91245604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1463160.1428571513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1977707.9329345226</v>
      </c>
      <c r="Q304" s="2">
        <f t="shared" si="71"/>
        <v>550000</v>
      </c>
      <c r="R304" s="2">
        <f t="shared" si="66"/>
        <v>146846252.20436287</v>
      </c>
      <c r="S304" s="2">
        <f t="shared" si="58"/>
        <v>546135.85714286566</v>
      </c>
      <c r="T304" s="2">
        <f t="shared" si="59"/>
        <v>3864.1428571429569</v>
      </c>
      <c r="U304" s="2">
        <f t="shared" si="60"/>
        <v>550000</v>
      </c>
      <c r="V304" s="2">
        <f t="shared" si="34"/>
        <v>99519742.912456259</v>
      </c>
      <c r="W304" s="2">
        <f t="shared" si="61"/>
        <v>546135.85714285076</v>
      </c>
      <c r="X304" s="2">
        <f t="shared" si="51"/>
        <v>3864.1428571492434</v>
      </c>
      <c r="Y304" s="2">
        <f t="shared" si="62"/>
        <v>47326509.291906625</v>
      </c>
      <c r="Z304" s="2" t="str">
        <f t="shared" si="52"/>
        <v>MEEP</v>
      </c>
      <c r="AA304" s="2">
        <f>IF(Z304="HERE",Y304,AA303+Graph!$G$1*1000)</f>
        <v>124551687.43476343</v>
      </c>
      <c r="AB304" s="2">
        <f t="shared" si="63"/>
        <v>800000</v>
      </c>
      <c r="AC304" s="2">
        <f t="shared" si="64"/>
        <v>45998428.912456594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240</v>
      </c>
      <c r="C305" s="7"/>
      <c r="D305" s="2" t="e">
        <f t="shared" si="55"/>
        <v>#N/A</v>
      </c>
      <c r="E305" s="2" t="e">
        <f t="shared" si="67"/>
        <v>#N/A</v>
      </c>
      <c r="F305" s="2">
        <v>1986286.5323012471</v>
      </c>
      <c r="G305" s="2">
        <f t="shared" si="70"/>
        <v>546135.85714285716</v>
      </c>
      <c r="H305" s="2">
        <f t="shared" si="65"/>
        <v>145941290.7695989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1467024.2857142943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1984007.5831104517</v>
      </c>
      <c r="Q305" s="2">
        <f t="shared" si="71"/>
        <v>550000</v>
      </c>
      <c r="R305" s="2">
        <f t="shared" si="66"/>
        <v>147396252.20436287</v>
      </c>
      <c r="S305" s="2">
        <f t="shared" si="58"/>
        <v>546135.85714286566</v>
      </c>
      <c r="T305" s="2">
        <f t="shared" si="59"/>
        <v>3864.1428571429569</v>
      </c>
      <c r="U305" s="2">
        <f t="shared" si="60"/>
        <v>550000</v>
      </c>
      <c r="V305" s="2">
        <f t="shared" si="34"/>
        <v>100065878.76959911</v>
      </c>
      <c r="W305" s="2">
        <f t="shared" si="61"/>
        <v>546135.85714285076</v>
      </c>
      <c r="X305" s="2">
        <f t="shared" si="51"/>
        <v>3864.1428571492434</v>
      </c>
      <c r="Y305" s="2">
        <f t="shared" si="62"/>
        <v>47330373.434763774</v>
      </c>
      <c r="Z305" s="2" t="str">
        <f t="shared" si="52"/>
        <v>MEEP</v>
      </c>
      <c r="AA305" s="2">
        <f>IF(Z305="HERE",Y305,AA304+Graph!$G$1*1000)</f>
        <v>125351687.43476343</v>
      </c>
      <c r="AB305" s="2">
        <f t="shared" si="63"/>
        <v>800000</v>
      </c>
      <c r="AC305" s="2">
        <f t="shared" si="64"/>
        <v>45998428.912456594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241</v>
      </c>
      <c r="C306" s="7"/>
      <c r="D306" s="2" t="e">
        <f t="shared" si="55"/>
        <v>#N/A</v>
      </c>
      <c r="E306" s="2" t="e">
        <f t="shared" si="67"/>
        <v>#N/A</v>
      </c>
      <c r="F306" s="2">
        <v>1992608.1861365438</v>
      </c>
      <c r="G306" s="2">
        <f t="shared" si="70"/>
        <v>546135.85714285716</v>
      </c>
      <c r="H306" s="2">
        <f t="shared" si="65"/>
        <v>146487426.62674177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1470888.4285714373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1990307.2332863808</v>
      </c>
      <c r="Q306" s="2">
        <f t="shared" si="71"/>
        <v>550000</v>
      </c>
      <c r="R306" s="2">
        <f t="shared" si="66"/>
        <v>147946252.20436287</v>
      </c>
      <c r="S306" s="2">
        <f t="shared" si="58"/>
        <v>546135.85714286566</v>
      </c>
      <c r="T306" s="2">
        <f t="shared" si="59"/>
        <v>3864.1428571429569</v>
      </c>
      <c r="U306" s="2">
        <f t="shared" si="60"/>
        <v>550000</v>
      </c>
      <c r="V306" s="2">
        <f t="shared" si="34"/>
        <v>100612014.62674196</v>
      </c>
      <c r="W306" s="2">
        <f t="shared" si="61"/>
        <v>546135.85714285076</v>
      </c>
      <c r="X306" s="2">
        <f t="shared" si="51"/>
        <v>3864.1428571492434</v>
      </c>
      <c r="Y306" s="2">
        <f t="shared" si="62"/>
        <v>47334237.577620924</v>
      </c>
      <c r="Z306" s="2" t="str">
        <f t="shared" si="52"/>
        <v>MEEP</v>
      </c>
      <c r="AA306" s="2">
        <f>IF(Z306="HERE",Y306,AA305+Graph!$G$1*1000)</f>
        <v>126151687.43476343</v>
      </c>
      <c r="AB306" s="2">
        <f t="shared" si="63"/>
        <v>800000</v>
      </c>
      <c r="AC306" s="2">
        <f t="shared" si="64"/>
        <v>45998428.912456594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242</v>
      </c>
      <c r="C307" s="7"/>
      <c r="D307" s="2" t="e">
        <f t="shared" si="55"/>
        <v>#N/A</v>
      </c>
      <c r="E307" s="2" t="e">
        <f t="shared" si="67"/>
        <v>#N/A</v>
      </c>
      <c r="F307" s="2">
        <v>1998929.8399719</v>
      </c>
      <c r="G307" s="2">
        <f t="shared" si="70"/>
        <v>546135.85714285716</v>
      </c>
      <c r="H307" s="2">
        <f t="shared" si="65"/>
        <v>147033562.48388463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1474752.5714285802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1996606.8834623098</v>
      </c>
      <c r="Q307" s="2">
        <f t="shared" si="71"/>
        <v>550000</v>
      </c>
      <c r="R307" s="2">
        <f t="shared" si="66"/>
        <v>148496252.20436287</v>
      </c>
      <c r="S307" s="2">
        <f t="shared" si="58"/>
        <v>546135.85714286566</v>
      </c>
      <c r="T307" s="2">
        <f t="shared" si="59"/>
        <v>3864.1428571429569</v>
      </c>
      <c r="U307" s="2">
        <f t="shared" si="60"/>
        <v>550000</v>
      </c>
      <c r="V307" s="2">
        <f t="shared" si="34"/>
        <v>101158150.48388481</v>
      </c>
      <c r="W307" s="2">
        <f t="shared" si="61"/>
        <v>546135.85714285076</v>
      </c>
      <c r="X307" s="2">
        <f t="shared" si="51"/>
        <v>3864.1428571492434</v>
      </c>
      <c r="Y307" s="2">
        <f t="shared" si="62"/>
        <v>47338101.720478073</v>
      </c>
      <c r="Z307" s="2" t="str">
        <f t="shared" si="52"/>
        <v>MEEP</v>
      </c>
      <c r="AA307" s="2">
        <f>IF(Z307="HERE",Y307,AA306+Graph!$G$1*1000)</f>
        <v>126951687.43476343</v>
      </c>
      <c r="AB307" s="2">
        <f t="shared" si="63"/>
        <v>800000</v>
      </c>
      <c r="AC307" s="2">
        <f t="shared" si="64"/>
        <v>45998428.912456594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243</v>
      </c>
      <c r="C308" s="7"/>
      <c r="D308" s="2" t="e">
        <f t="shared" si="55"/>
        <v>#N/A</v>
      </c>
      <c r="E308" s="2" t="e">
        <f t="shared" si="67"/>
        <v>#N/A</v>
      </c>
      <c r="F308" s="2">
        <v>2005251.4938071966</v>
      </c>
      <c r="G308" s="2">
        <f t="shared" si="70"/>
        <v>546135.85714285716</v>
      </c>
      <c r="H308" s="2">
        <f t="shared" si="65"/>
        <v>147579698.3410275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1478616.7142857232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2002906.5336382389</v>
      </c>
      <c r="Q308" s="2">
        <f t="shared" si="71"/>
        <v>550000</v>
      </c>
      <c r="R308" s="2">
        <f t="shared" si="66"/>
        <v>149046252.20436287</v>
      </c>
      <c r="S308" s="2">
        <f t="shared" si="58"/>
        <v>546135.85714286566</v>
      </c>
      <c r="T308" s="2">
        <f t="shared" si="59"/>
        <v>3864.1428571429569</v>
      </c>
      <c r="U308" s="2">
        <f t="shared" si="60"/>
        <v>550000</v>
      </c>
      <c r="V308" s="2">
        <f t="shared" si="34"/>
        <v>101704286.34102766</v>
      </c>
      <c r="W308" s="2">
        <f t="shared" si="61"/>
        <v>546135.85714285076</v>
      </c>
      <c r="X308" s="2">
        <f t="shared" si="51"/>
        <v>3864.1428571492434</v>
      </c>
      <c r="Y308" s="2">
        <f t="shared" si="62"/>
        <v>47341965.863335222</v>
      </c>
      <c r="Z308" s="2" t="str">
        <f t="shared" si="52"/>
        <v>MEEP</v>
      </c>
      <c r="AA308" s="2">
        <f>IF(Z308="HERE",Y308,AA307+Graph!$G$1*1000)</f>
        <v>127751687.43476343</v>
      </c>
      <c r="AB308" s="2">
        <f t="shared" si="63"/>
        <v>800000</v>
      </c>
      <c r="AC308" s="2">
        <f t="shared" si="64"/>
        <v>45998428.912456594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244</v>
      </c>
      <c r="C309" s="7"/>
      <c r="D309" s="2" t="e">
        <f t="shared" si="55"/>
        <v>#N/A</v>
      </c>
      <c r="E309" s="2" t="e">
        <f t="shared" si="67"/>
        <v>#N/A</v>
      </c>
      <c r="F309" s="2">
        <v>2011573.1476425529</v>
      </c>
      <c r="G309" s="2">
        <f t="shared" si="70"/>
        <v>546135.85714285716</v>
      </c>
      <c r="H309" s="2">
        <f t="shared" si="65"/>
        <v>148125834.19817036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1482480.8571428661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2009206.183814168</v>
      </c>
      <c r="Q309" s="2">
        <f t="shared" si="71"/>
        <v>550000</v>
      </c>
      <c r="R309" s="2">
        <f t="shared" si="66"/>
        <v>149596252.20436287</v>
      </c>
      <c r="S309" s="2">
        <f t="shared" si="58"/>
        <v>546135.85714286566</v>
      </c>
      <c r="T309" s="2">
        <f t="shared" si="59"/>
        <v>3864.1428571429569</v>
      </c>
      <c r="U309" s="2">
        <f t="shared" si="60"/>
        <v>550000</v>
      </c>
      <c r="V309" s="2">
        <f t="shared" si="34"/>
        <v>102250422.19817051</v>
      </c>
      <c r="W309" s="2">
        <f t="shared" si="61"/>
        <v>546135.85714285076</v>
      </c>
      <c r="X309" s="2">
        <f t="shared" si="51"/>
        <v>3864.1428571492434</v>
      </c>
      <c r="Y309" s="2">
        <f t="shared" si="62"/>
        <v>47345830.006192371</v>
      </c>
      <c r="Z309" s="2" t="str">
        <f t="shared" si="52"/>
        <v>MEEP</v>
      </c>
      <c r="AA309" s="2">
        <f>IF(Z309="HERE",Y309,AA308+Graph!$G$1*1000)</f>
        <v>128551687.43476343</v>
      </c>
      <c r="AB309" s="2">
        <f t="shared" si="63"/>
        <v>800000</v>
      </c>
      <c r="AC309" s="2">
        <f t="shared" si="64"/>
        <v>45998428.912456594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245</v>
      </c>
      <c r="C310" s="7"/>
      <c r="D310" s="2" t="e">
        <f t="shared" si="55"/>
        <v>#N/A</v>
      </c>
      <c r="E310" s="2" t="e">
        <f t="shared" si="67"/>
        <v>#N/A</v>
      </c>
      <c r="F310" s="2">
        <v>2017894.8014778495</v>
      </c>
      <c r="G310" s="2">
        <f t="shared" si="70"/>
        <v>546135.85714285716</v>
      </c>
      <c r="H310" s="2">
        <f t="shared" si="65"/>
        <v>148671970.05531323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1486345.0000000091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2015505.833990097</v>
      </c>
      <c r="Q310" s="2">
        <f t="shared" si="71"/>
        <v>550000</v>
      </c>
      <c r="R310" s="2">
        <f t="shared" si="66"/>
        <v>150146252.20436287</v>
      </c>
      <c r="S310" s="2">
        <f t="shared" si="58"/>
        <v>546135.85714286566</v>
      </c>
      <c r="T310" s="2">
        <f t="shared" si="59"/>
        <v>3864.1428571429569</v>
      </c>
      <c r="U310" s="2">
        <f t="shared" si="60"/>
        <v>550000</v>
      </c>
      <c r="V310" s="2">
        <f t="shared" si="34"/>
        <v>102796558.05531336</v>
      </c>
      <c r="W310" s="2">
        <f t="shared" si="61"/>
        <v>546135.85714285076</v>
      </c>
      <c r="X310" s="2">
        <f t="shared" si="51"/>
        <v>3864.1428571492434</v>
      </c>
      <c r="Y310" s="2">
        <f t="shared" si="62"/>
        <v>47349694.14904952</v>
      </c>
      <c r="Z310" s="2" t="str">
        <f t="shared" si="52"/>
        <v>MEEP</v>
      </c>
      <c r="AA310" s="2">
        <f>IF(Z310="HERE",Y310,AA309+Graph!$G$1*1000)</f>
        <v>129351687.43476343</v>
      </c>
      <c r="AB310" s="2">
        <f t="shared" si="63"/>
        <v>800000</v>
      </c>
      <c r="AC310" s="2">
        <f t="shared" si="64"/>
        <v>45998428.912456594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246</v>
      </c>
      <c r="C311" s="7"/>
      <c r="D311" s="2" t="e">
        <f t="shared" si="55"/>
        <v>#N/A</v>
      </c>
      <c r="E311" s="2" t="e">
        <f t="shared" si="67"/>
        <v>#N/A</v>
      </c>
      <c r="F311" s="2">
        <v>2024216.4553132057</v>
      </c>
      <c r="G311" s="2">
        <f t="shared" si="70"/>
        <v>546135.85714285716</v>
      </c>
      <c r="H311" s="2">
        <f t="shared" si="65"/>
        <v>149218105.9124561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1490209.142857152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2021805.4841660261</v>
      </c>
      <c r="Q311" s="2">
        <f t="shared" si="71"/>
        <v>550000</v>
      </c>
      <c r="R311" s="2">
        <f t="shared" si="66"/>
        <v>150696252.20436287</v>
      </c>
      <c r="S311" s="2">
        <f t="shared" si="58"/>
        <v>546135.85714286566</v>
      </c>
      <c r="T311" s="2">
        <f t="shared" si="59"/>
        <v>3864.1428571429569</v>
      </c>
      <c r="U311" s="2">
        <f t="shared" si="60"/>
        <v>550000</v>
      </c>
      <c r="V311" s="2">
        <f t="shared" si="34"/>
        <v>103342693.91245621</v>
      </c>
      <c r="W311" s="2">
        <f t="shared" si="61"/>
        <v>546135.85714285076</v>
      </c>
      <c r="X311" s="2">
        <f t="shared" si="51"/>
        <v>3864.1428571492434</v>
      </c>
      <c r="Y311" s="2">
        <f t="shared" si="62"/>
        <v>47353558.29190667</v>
      </c>
      <c r="Z311" s="2" t="str">
        <f t="shared" si="52"/>
        <v>MEEP</v>
      </c>
      <c r="AA311" s="2">
        <f>IF(Z311="HERE",Y311,AA310+Graph!$G$1*1000)</f>
        <v>130151687.43476343</v>
      </c>
      <c r="AB311" s="2">
        <f t="shared" si="63"/>
        <v>800000</v>
      </c>
      <c r="AC311" s="2">
        <f t="shared" si="64"/>
        <v>45998428.912456594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247</v>
      </c>
      <c r="C312" s="7"/>
      <c r="D312" s="2" t="e">
        <f t="shared" si="55"/>
        <v>#N/A</v>
      </c>
      <c r="E312" s="2" t="e">
        <f t="shared" si="67"/>
        <v>#N/A</v>
      </c>
      <c r="F312" s="2">
        <v>2030538.1091485023</v>
      </c>
      <c r="G312" s="2">
        <f t="shared" si="70"/>
        <v>546135.85714285716</v>
      </c>
      <c r="H312" s="2">
        <f t="shared" si="65"/>
        <v>149764241.76959896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1494073.285714295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2028105.1343419552</v>
      </c>
      <c r="Q312" s="2">
        <f t="shared" si="71"/>
        <v>550000</v>
      </c>
      <c r="R312" s="2">
        <f t="shared" si="66"/>
        <v>151246252.20436287</v>
      </c>
      <c r="S312" s="2">
        <f t="shared" si="58"/>
        <v>546135.85714286566</v>
      </c>
      <c r="T312" s="2">
        <f t="shared" si="59"/>
        <v>3864.1428571429569</v>
      </c>
      <c r="U312" s="2">
        <f t="shared" si="60"/>
        <v>550000</v>
      </c>
      <c r="V312" s="2">
        <f t="shared" si="34"/>
        <v>103888829.76959907</v>
      </c>
      <c r="W312" s="2">
        <f t="shared" si="61"/>
        <v>546135.85714285076</v>
      </c>
      <c r="X312" s="2">
        <f t="shared" si="51"/>
        <v>3864.1428571492434</v>
      </c>
      <c r="Y312" s="2">
        <f t="shared" si="62"/>
        <v>47357422.434763819</v>
      </c>
      <c r="Z312" s="2" t="str">
        <f t="shared" si="52"/>
        <v>MEEP</v>
      </c>
      <c r="AA312" s="2">
        <f>IF(Z312="HERE",Y312,AA311+Graph!$G$1*1000)</f>
        <v>130951687.43476343</v>
      </c>
      <c r="AB312" s="2">
        <f t="shared" si="63"/>
        <v>800000</v>
      </c>
      <c r="AC312" s="2">
        <f t="shared" si="64"/>
        <v>45998428.912456594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248</v>
      </c>
      <c r="C313" s="7"/>
      <c r="D313" s="2" t="e">
        <f t="shared" si="55"/>
        <v>#N/A</v>
      </c>
      <c r="E313" s="2" t="e">
        <f t="shared" si="67"/>
        <v>#N/A</v>
      </c>
      <c r="F313" s="2">
        <v>2036859.7629838586</v>
      </c>
      <c r="G313" s="2">
        <f t="shared" si="70"/>
        <v>546135.85714285716</v>
      </c>
      <c r="H313" s="2">
        <f t="shared" si="65"/>
        <v>150310377.62674183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1497937.428571438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2034404.7845179439</v>
      </c>
      <c r="Q313" s="2">
        <f t="shared" si="71"/>
        <v>550000</v>
      </c>
      <c r="R313" s="2">
        <f t="shared" si="66"/>
        <v>151796252.20436287</v>
      </c>
      <c r="S313" s="2">
        <f t="shared" si="58"/>
        <v>546135.85714286566</v>
      </c>
      <c r="T313" s="2">
        <f t="shared" si="59"/>
        <v>3864.1428571429569</v>
      </c>
      <c r="U313" s="2">
        <f t="shared" si="60"/>
        <v>550000</v>
      </c>
      <c r="V313" s="2">
        <f t="shared" si="34"/>
        <v>104434965.62674192</v>
      </c>
      <c r="W313" s="2">
        <f t="shared" si="61"/>
        <v>546135.85714285076</v>
      </c>
      <c r="X313" s="2">
        <f t="shared" si="51"/>
        <v>3864.1428571492434</v>
      </c>
      <c r="Y313" s="2">
        <f t="shared" si="62"/>
        <v>47361286.577620968</v>
      </c>
      <c r="Z313" s="2" t="str">
        <f t="shared" si="52"/>
        <v>MEEP</v>
      </c>
      <c r="AA313" s="2">
        <f>IF(Z313="HERE",Y313,AA312+Graph!$G$1*1000)</f>
        <v>131751687.43476343</v>
      </c>
      <c r="AB313" s="2">
        <f t="shared" si="63"/>
        <v>800000</v>
      </c>
      <c r="AC313" s="2">
        <f t="shared" si="64"/>
        <v>45998428.912456594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249</v>
      </c>
      <c r="C314" s="7"/>
      <c r="D314" s="2" t="e">
        <f t="shared" si="55"/>
        <v>#N/A</v>
      </c>
      <c r="E314" s="2" t="e">
        <f t="shared" si="67"/>
        <v>#N/A</v>
      </c>
      <c r="F314" s="2">
        <v>2043181.4168191552</v>
      </c>
      <c r="G314" s="2">
        <f t="shared" si="70"/>
        <v>546135.85714285716</v>
      </c>
      <c r="H314" s="2">
        <f t="shared" si="65"/>
        <v>150856513.48388469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1501801.5714285809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2040704.4346938729</v>
      </c>
      <c r="Q314" s="2">
        <f t="shared" si="71"/>
        <v>550000</v>
      </c>
      <c r="R314" s="2">
        <f t="shared" si="66"/>
        <v>152346252.20436287</v>
      </c>
      <c r="S314" s="2">
        <f t="shared" si="58"/>
        <v>546135.85714286566</v>
      </c>
      <c r="T314" s="2">
        <f t="shared" si="59"/>
        <v>3864.1428571429569</v>
      </c>
      <c r="U314" s="2">
        <f t="shared" si="60"/>
        <v>550000</v>
      </c>
      <c r="V314" s="2">
        <f t="shared" si="34"/>
        <v>104981101.48388477</v>
      </c>
      <c r="W314" s="2">
        <f t="shared" si="61"/>
        <v>546135.85714285076</v>
      </c>
      <c r="X314" s="2">
        <f t="shared" si="51"/>
        <v>3864.1428571492434</v>
      </c>
      <c r="Y314" s="2">
        <f t="shared" si="62"/>
        <v>47365150.720478117</v>
      </c>
      <c r="Z314" s="2" t="str">
        <f t="shared" si="52"/>
        <v>MEEP</v>
      </c>
      <c r="AA314" s="2">
        <f>IF(Z314="HERE",Y314,AA313+Graph!$G$1*1000)</f>
        <v>132551687.43476343</v>
      </c>
      <c r="AB314" s="2">
        <f t="shared" si="63"/>
        <v>800000</v>
      </c>
      <c r="AC314" s="2">
        <f t="shared" si="64"/>
        <v>45998428.912456594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250</v>
      </c>
      <c r="C315" s="7"/>
      <c r="D315" s="2" t="e">
        <f t="shared" si="55"/>
        <v>#N/A</v>
      </c>
      <c r="E315" s="2" t="e">
        <f t="shared" si="67"/>
        <v>#N/A</v>
      </c>
      <c r="F315" s="2">
        <v>2049503.0706545115</v>
      </c>
      <c r="G315" s="2">
        <f t="shared" si="70"/>
        <v>546135.85714285716</v>
      </c>
      <c r="H315" s="2">
        <f t="shared" si="65"/>
        <v>151402649.34102756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1505665.7142857239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2047004.084869802</v>
      </c>
      <c r="Q315" s="2">
        <f t="shared" si="71"/>
        <v>550000</v>
      </c>
      <c r="R315" s="2">
        <f t="shared" si="66"/>
        <v>152896252.20436287</v>
      </c>
      <c r="S315" s="2">
        <f t="shared" si="58"/>
        <v>546135.85714286566</v>
      </c>
      <c r="T315" s="2">
        <f t="shared" si="59"/>
        <v>3864.1428571429569</v>
      </c>
      <c r="U315" s="2">
        <f t="shared" si="60"/>
        <v>550000</v>
      </c>
      <c r="V315" s="2">
        <f t="shared" si="34"/>
        <v>105527237.34102762</v>
      </c>
      <c r="W315" s="2">
        <f t="shared" si="61"/>
        <v>546135.85714285076</v>
      </c>
      <c r="X315" s="2">
        <f t="shared" si="51"/>
        <v>3864.1428571492434</v>
      </c>
      <c r="Y315" s="2">
        <f t="shared" si="62"/>
        <v>47369014.863335267</v>
      </c>
      <c r="Z315" s="2" t="str">
        <f t="shared" si="52"/>
        <v>MEEP</v>
      </c>
      <c r="AA315" s="2">
        <f>IF(Z315="HERE",Y315,AA314+Graph!$G$1*1000)</f>
        <v>133351687.43476343</v>
      </c>
      <c r="AB315" s="2">
        <f t="shared" si="63"/>
        <v>800000</v>
      </c>
      <c r="AC315" s="2">
        <f t="shared" si="64"/>
        <v>45998428.912456594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251</v>
      </c>
      <c r="C316" s="7"/>
      <c r="D316" s="2" t="e">
        <f t="shared" si="55"/>
        <v>#N/A</v>
      </c>
      <c r="E316" s="2" t="e">
        <f t="shared" si="67"/>
        <v>#N/A</v>
      </c>
      <c r="F316" s="2">
        <v>2055824.7244898677</v>
      </c>
      <c r="G316" s="2">
        <f t="shared" si="70"/>
        <v>546135.85714285716</v>
      </c>
      <c r="H316" s="2">
        <f t="shared" si="65"/>
        <v>151948785.19817042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1509529.8571428668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2053303.7350457311</v>
      </c>
      <c r="Q316" s="2">
        <f t="shared" si="71"/>
        <v>550000</v>
      </c>
      <c r="R316" s="2">
        <f t="shared" si="66"/>
        <v>153446252.20436287</v>
      </c>
      <c r="S316" s="2">
        <f t="shared" si="58"/>
        <v>546135.85714286566</v>
      </c>
      <c r="T316" s="2">
        <f t="shared" si="59"/>
        <v>3864.1428571429569</v>
      </c>
      <c r="U316" s="2">
        <f t="shared" si="60"/>
        <v>550000</v>
      </c>
      <c r="V316" s="2">
        <f t="shared" si="34"/>
        <v>106073373.19817047</v>
      </c>
      <c r="W316" s="2">
        <f t="shared" si="61"/>
        <v>546135.85714285076</v>
      </c>
      <c r="X316" s="2">
        <f t="shared" si="51"/>
        <v>3864.1428571492434</v>
      </c>
      <c r="Y316" s="2">
        <f t="shared" si="62"/>
        <v>47372879.006192416</v>
      </c>
      <c r="Z316" s="2" t="str">
        <f t="shared" si="52"/>
        <v>MEEP</v>
      </c>
      <c r="AA316" s="2">
        <f>IF(Z316="HERE",Y316,AA315+Graph!$G$1*1000)</f>
        <v>134151687.43476343</v>
      </c>
      <c r="AB316" s="2">
        <f t="shared" si="63"/>
        <v>800000</v>
      </c>
      <c r="AC316" s="2">
        <f t="shared" si="64"/>
        <v>45998428.912456594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252</v>
      </c>
      <c r="C317" s="7"/>
      <c r="D317" s="2" t="e">
        <f t="shared" si="55"/>
        <v>#N/A</v>
      </c>
      <c r="E317" s="2" t="e">
        <f t="shared" si="67"/>
        <v>#N/A</v>
      </c>
      <c r="F317" s="2">
        <v>2062146.3783251643</v>
      </c>
      <c r="G317" s="2">
        <f t="shared" si="70"/>
        <v>546135.85714285716</v>
      </c>
      <c r="H317" s="2">
        <f t="shared" si="65"/>
        <v>152494921.05531329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1513394.0000000098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2059603.3852216601</v>
      </c>
      <c r="Q317" s="2">
        <f t="shared" si="71"/>
        <v>550000</v>
      </c>
      <c r="R317" s="2">
        <f t="shared" si="66"/>
        <v>153996252.20436287</v>
      </c>
      <c r="S317" s="2">
        <f t="shared" si="58"/>
        <v>546135.85714286566</v>
      </c>
      <c r="T317" s="2">
        <f t="shared" si="59"/>
        <v>3864.1428571429569</v>
      </c>
      <c r="U317" s="2">
        <f t="shared" si="60"/>
        <v>550000</v>
      </c>
      <c r="V317" s="2">
        <f t="shared" si="34"/>
        <v>106619509.05531332</v>
      </c>
      <c r="W317" s="2">
        <f t="shared" si="61"/>
        <v>546135.85714285076</v>
      </c>
      <c r="X317" s="2">
        <f t="shared" si="51"/>
        <v>3864.1428571492434</v>
      </c>
      <c r="Y317" s="2">
        <f t="shared" si="62"/>
        <v>47376743.149049565</v>
      </c>
      <c r="Z317" s="2" t="str">
        <f t="shared" si="52"/>
        <v>MEEP</v>
      </c>
      <c r="AA317" s="2">
        <f>IF(Z317="HERE",Y317,AA316+Graph!$G$1*1000)</f>
        <v>134951687.43476343</v>
      </c>
      <c r="AB317" s="2">
        <f t="shared" si="63"/>
        <v>800000</v>
      </c>
      <c r="AC317" s="2">
        <f t="shared" si="64"/>
        <v>45998428.912456594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253</v>
      </c>
      <c r="C318" s="7"/>
      <c r="D318" s="2" t="e">
        <f t="shared" si="55"/>
        <v>#N/A</v>
      </c>
      <c r="E318" s="2" t="e">
        <f t="shared" si="67"/>
        <v>#N/A</v>
      </c>
      <c r="F318" s="2">
        <v>2068468.0321605206</v>
      </c>
      <c r="G318" s="2">
        <f t="shared" si="70"/>
        <v>546135.85714285716</v>
      </c>
      <c r="H318" s="2">
        <f t="shared" si="65"/>
        <v>153041056.91245615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1517258.1428571527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2065903.0353975892</v>
      </c>
      <c r="Q318" s="2">
        <f t="shared" si="71"/>
        <v>550000</v>
      </c>
      <c r="R318" s="2">
        <f t="shared" si="66"/>
        <v>154546252.20436287</v>
      </c>
      <c r="S318" s="2">
        <f t="shared" si="58"/>
        <v>546135.85714286566</v>
      </c>
      <c r="T318" s="2">
        <f t="shared" si="59"/>
        <v>3864.1428571429569</v>
      </c>
      <c r="U318" s="2">
        <f t="shared" si="60"/>
        <v>550000</v>
      </c>
      <c r="V318" s="2">
        <f t="shared" si="34"/>
        <v>107165644.91245617</v>
      </c>
      <c r="W318" s="2">
        <f t="shared" si="61"/>
        <v>546135.85714285076</v>
      </c>
      <c r="X318" s="2">
        <f t="shared" si="51"/>
        <v>3864.1428571492434</v>
      </c>
      <c r="Y318" s="2">
        <f t="shared" si="62"/>
        <v>47380607.291906714</v>
      </c>
      <c r="Z318" s="2" t="str">
        <f t="shared" si="52"/>
        <v>MEEP</v>
      </c>
      <c r="AA318" s="2">
        <f>IF(Z318="HERE",Y318,AA317+Graph!$G$1*1000)</f>
        <v>135751687.43476343</v>
      </c>
      <c r="AB318" s="2">
        <f t="shared" si="63"/>
        <v>800000</v>
      </c>
      <c r="AC318" s="2">
        <f t="shared" si="64"/>
        <v>45998428.912456594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254</v>
      </c>
      <c r="C319" s="7"/>
      <c r="D319" s="2" t="e">
        <f t="shared" si="55"/>
        <v>#N/A</v>
      </c>
      <c r="E319" s="2" t="e">
        <f t="shared" si="67"/>
        <v>#N/A</v>
      </c>
      <c r="F319" s="2">
        <v>2074789.6859958172</v>
      </c>
      <c r="G319" s="2">
        <f t="shared" si="70"/>
        <v>546135.85714285716</v>
      </c>
      <c r="H319" s="2">
        <f t="shared" si="65"/>
        <v>153587192.76959902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1521122.2857142957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2072202.6855735183</v>
      </c>
      <c r="Q319" s="2">
        <f t="shared" si="71"/>
        <v>550000</v>
      </c>
      <c r="R319" s="2">
        <f t="shared" si="66"/>
        <v>155096252.20436287</v>
      </c>
      <c r="S319" s="2">
        <f t="shared" si="58"/>
        <v>546135.85714286566</v>
      </c>
      <c r="T319" s="2">
        <f t="shared" si="59"/>
        <v>3864.1428571429569</v>
      </c>
      <c r="U319" s="2">
        <f t="shared" si="60"/>
        <v>550000</v>
      </c>
      <c r="V319" s="2">
        <f t="shared" si="34"/>
        <v>107711780.76959902</v>
      </c>
      <c r="W319" s="2">
        <f t="shared" si="61"/>
        <v>546135.85714285076</v>
      </c>
      <c r="X319" s="2">
        <f t="shared" si="51"/>
        <v>3864.1428571492434</v>
      </c>
      <c r="Y319" s="2">
        <f t="shared" si="62"/>
        <v>47384471.434763864</v>
      </c>
      <c r="Z319" s="2" t="str">
        <f t="shared" si="52"/>
        <v>MEEP</v>
      </c>
      <c r="AA319" s="2">
        <f>IF(Z319="HERE",Y319,AA318+Graph!$G$1*1000)</f>
        <v>136551687.43476343</v>
      </c>
      <c r="AB319" s="2">
        <f t="shared" si="63"/>
        <v>800000</v>
      </c>
      <c r="AC319" s="2">
        <f t="shared" si="64"/>
        <v>45998428.912456594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255</v>
      </c>
      <c r="C320" s="7"/>
      <c r="D320" s="2" t="e">
        <f t="shared" si="55"/>
        <v>#N/A</v>
      </c>
      <c r="E320" s="2" t="e">
        <f t="shared" si="67"/>
        <v>#N/A</v>
      </c>
      <c r="F320" s="2">
        <v>2081111.3398311734</v>
      </c>
      <c r="G320" s="2">
        <f t="shared" si="70"/>
        <v>546135.85714285716</v>
      </c>
      <c r="H320" s="2">
        <f t="shared" si="65"/>
        <v>154133328.62674189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1524986.4285714386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2078502.3357494473</v>
      </c>
      <c r="Q320" s="2">
        <f t="shared" si="71"/>
        <v>550000</v>
      </c>
      <c r="R320" s="2">
        <f t="shared" si="66"/>
        <v>155646252.20436287</v>
      </c>
      <c r="S320" s="2">
        <f t="shared" si="58"/>
        <v>546135.85714286566</v>
      </c>
      <c r="T320" s="2">
        <f t="shared" si="59"/>
        <v>3864.1428571429569</v>
      </c>
      <c r="U320" s="2">
        <f t="shared" si="60"/>
        <v>550000</v>
      </c>
      <c r="V320" s="2">
        <f t="shared" si="34"/>
        <v>108257916.62674187</v>
      </c>
      <c r="W320" s="2">
        <f t="shared" si="61"/>
        <v>546135.85714285076</v>
      </c>
      <c r="X320" s="2">
        <f t="shared" si="51"/>
        <v>3864.1428571492434</v>
      </c>
      <c r="Y320" s="2">
        <f t="shared" si="62"/>
        <v>47388335.577621013</v>
      </c>
      <c r="Z320" s="2" t="str">
        <f t="shared" si="52"/>
        <v>MEEP</v>
      </c>
      <c r="AA320" s="2">
        <f>IF(Z320="HERE",Y320,AA319+Graph!$G$1*1000)</f>
        <v>137351687.43476343</v>
      </c>
      <c r="AB320" s="2">
        <f t="shared" si="63"/>
        <v>800000</v>
      </c>
      <c r="AC320" s="2">
        <f t="shared" si="64"/>
        <v>45998428.912456594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256</v>
      </c>
      <c r="C321" s="7"/>
      <c r="D321" s="2" t="e">
        <f t="shared" si="55"/>
        <v>#N/A</v>
      </c>
      <c r="E321" s="2" t="e">
        <f t="shared" si="67"/>
        <v>#N/A</v>
      </c>
      <c r="F321" s="2">
        <v>2087432.9936664701</v>
      </c>
      <c r="G321" s="2">
        <f t="shared" si="70"/>
        <v>546135.85714285716</v>
      </c>
      <c r="H321" s="2">
        <f t="shared" si="65"/>
        <v>154679464.48388475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1528850.5714285816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2084801.9859253764</v>
      </c>
      <c r="Q321" s="2">
        <f t="shared" si="71"/>
        <v>550000</v>
      </c>
      <c r="R321" s="2">
        <f t="shared" si="66"/>
        <v>156196252.20436287</v>
      </c>
      <c r="S321" s="2">
        <f t="shared" si="58"/>
        <v>546135.85714286566</v>
      </c>
      <c r="T321" s="2">
        <f t="shared" si="59"/>
        <v>3864.1428571429569</v>
      </c>
      <c r="U321" s="2">
        <f t="shared" si="60"/>
        <v>550000</v>
      </c>
      <c r="V321" s="2">
        <f t="shared" si="34"/>
        <v>108804052.48388472</v>
      </c>
      <c r="W321" s="2">
        <f t="shared" si="61"/>
        <v>546135.85714285076</v>
      </c>
      <c r="X321" s="2">
        <f t="shared" si="51"/>
        <v>3864.1428571492434</v>
      </c>
      <c r="Y321" s="2">
        <f t="shared" si="62"/>
        <v>47392199.720478162</v>
      </c>
      <c r="Z321" s="2" t="str">
        <f t="shared" si="52"/>
        <v>MEEP</v>
      </c>
      <c r="AA321" s="2">
        <f>IF(Z321="HERE",Y321,AA320+Graph!$G$1*1000)</f>
        <v>138151687.43476343</v>
      </c>
      <c r="AB321" s="2">
        <f t="shared" si="63"/>
        <v>800000</v>
      </c>
      <c r="AC321" s="2">
        <f t="shared" si="64"/>
        <v>45998428.912456594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257</v>
      </c>
      <c r="C322" s="7"/>
      <c r="D322" s="2" t="e">
        <f t="shared" si="55"/>
        <v>#N/A</v>
      </c>
      <c r="E322" s="2" t="e">
        <f t="shared" si="67"/>
        <v>#N/A</v>
      </c>
      <c r="F322" s="2">
        <v>2093754.6475018263</v>
      </c>
      <c r="G322" s="2">
        <f t="shared" si="70"/>
        <v>546135.85714285716</v>
      </c>
      <c r="H322" s="2">
        <f t="shared" si="65"/>
        <v>155225600.34102762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1532714.7142857246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2091101.6361013055</v>
      </c>
      <c r="Q322" s="2">
        <f t="shared" si="71"/>
        <v>550000</v>
      </c>
      <c r="R322" s="2">
        <f t="shared" si="66"/>
        <v>156746252.20436287</v>
      </c>
      <c r="S322" s="2">
        <f t="shared" si="58"/>
        <v>546135.85714286566</v>
      </c>
      <c r="T322" s="2">
        <f t="shared" si="59"/>
        <v>3864.1428571429569</v>
      </c>
      <c r="U322" s="2">
        <f t="shared" si="60"/>
        <v>550000</v>
      </c>
      <c r="V322" s="2">
        <f t="shared" si="34"/>
        <v>109350188.34102757</v>
      </c>
      <c r="W322" s="2">
        <f t="shared" si="61"/>
        <v>546135.85714285076</v>
      </c>
      <c r="X322" s="2">
        <f t="shared" si="51"/>
        <v>3864.1428571492434</v>
      </c>
      <c r="Y322" s="2">
        <f t="shared" si="62"/>
        <v>47396063.863335311</v>
      </c>
      <c r="Z322" s="2" t="str">
        <f t="shared" si="52"/>
        <v>MEEP</v>
      </c>
      <c r="AA322" s="2">
        <f>IF(Z322="HERE",Y322,AA321+Graph!$G$1*1000)</f>
        <v>138951687.43476343</v>
      </c>
      <c r="AB322" s="2">
        <f t="shared" si="63"/>
        <v>800000</v>
      </c>
      <c r="AC322" s="2">
        <f t="shared" si="64"/>
        <v>45998428.912456594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258</v>
      </c>
      <c r="C323" s="7"/>
      <c r="D323" s="2" t="e">
        <f t="shared" si="55"/>
        <v>#N/A</v>
      </c>
      <c r="E323" s="2" t="e">
        <f t="shared" si="67"/>
        <v>#N/A</v>
      </c>
      <c r="F323" s="2">
        <v>2100076.3013371229</v>
      </c>
      <c r="G323" s="2">
        <f t="shared" si="70"/>
        <v>546135.85714285716</v>
      </c>
      <c r="H323" s="2">
        <f t="shared" si="65"/>
        <v>155771736.19817048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1536578.8571428675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2097401.2862772346</v>
      </c>
      <c r="Q323" s="2">
        <f t="shared" si="71"/>
        <v>550000</v>
      </c>
      <c r="R323" s="2">
        <f t="shared" si="66"/>
        <v>157296252.20436287</v>
      </c>
      <c r="S323" s="2">
        <f t="shared" si="58"/>
        <v>546135.85714286566</v>
      </c>
      <c r="T323" s="2">
        <f t="shared" si="59"/>
        <v>3864.1428571429569</v>
      </c>
      <c r="U323" s="2">
        <f t="shared" si="60"/>
        <v>550000</v>
      </c>
      <c r="V323" s="2">
        <f t="shared" si="34"/>
        <v>109896324.19817042</v>
      </c>
      <c r="W323" s="2">
        <f t="shared" si="61"/>
        <v>546135.85714285076</v>
      </c>
      <c r="X323" s="2">
        <f t="shared" si="51"/>
        <v>3864.1428571492434</v>
      </c>
      <c r="Y323" s="2">
        <f t="shared" si="62"/>
        <v>47399928.006192461</v>
      </c>
      <c r="Z323" s="2" t="str">
        <f t="shared" si="52"/>
        <v>MEEP</v>
      </c>
      <c r="AA323" s="2">
        <f>IF(Z323="HERE",Y323,AA322+Graph!$G$1*1000)</f>
        <v>139751687.43476343</v>
      </c>
      <c r="AB323" s="2">
        <f t="shared" si="63"/>
        <v>800000</v>
      </c>
      <c r="AC323" s="2">
        <f t="shared" si="64"/>
        <v>45998428.912456594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259</v>
      </c>
      <c r="C324" s="7"/>
      <c r="D324" s="2" t="e">
        <f t="shared" si="55"/>
        <v>#N/A</v>
      </c>
      <c r="E324" s="2" t="e">
        <f t="shared" si="67"/>
        <v>#N/A</v>
      </c>
      <c r="F324" s="2">
        <v>2106397.9551724792</v>
      </c>
      <c r="G324" s="2">
        <f t="shared" si="70"/>
        <v>546135.85714285716</v>
      </c>
      <c r="H324" s="2">
        <f t="shared" si="65"/>
        <v>156317872.05531335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1540443.0000000105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2103700.9364531636</v>
      </c>
      <c r="Q324" s="2">
        <f t="shared" si="71"/>
        <v>550000</v>
      </c>
      <c r="R324" s="2">
        <f t="shared" si="66"/>
        <v>157846252.20436287</v>
      </c>
      <c r="S324" s="2">
        <f t="shared" si="58"/>
        <v>546135.85714286566</v>
      </c>
      <c r="T324" s="2">
        <f t="shared" si="59"/>
        <v>3864.1428571429569</v>
      </c>
      <c r="U324" s="2">
        <f t="shared" si="60"/>
        <v>550000</v>
      </c>
      <c r="V324" s="2">
        <f t="shared" si="34"/>
        <v>110442460.05531327</v>
      </c>
      <c r="W324" s="2">
        <f t="shared" si="61"/>
        <v>546135.85714285076</v>
      </c>
      <c r="X324" s="2">
        <f t="shared" si="51"/>
        <v>3864.1428571492434</v>
      </c>
      <c r="Y324" s="2">
        <f t="shared" si="62"/>
        <v>47403792.14904961</v>
      </c>
      <c r="Z324" s="2" t="str">
        <f t="shared" si="52"/>
        <v>MEEP</v>
      </c>
      <c r="AA324" s="2">
        <f>IF(Z324="HERE",Y324,AA323+Graph!$G$1*1000)</f>
        <v>140551687.43476343</v>
      </c>
      <c r="AB324" s="2">
        <f t="shared" si="63"/>
        <v>800000</v>
      </c>
      <c r="AC324" s="2">
        <f t="shared" si="64"/>
        <v>45998428.912456594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260</v>
      </c>
      <c r="C325" s="7"/>
      <c r="D325" s="2" t="e">
        <f t="shared" si="55"/>
        <v>#N/A</v>
      </c>
      <c r="E325" s="2" t="e">
        <f t="shared" si="67"/>
        <v>#N/A</v>
      </c>
      <c r="F325" s="2">
        <v>2112719.6090077758</v>
      </c>
      <c r="G325" s="2">
        <f t="shared" si="70"/>
        <v>546135.85714285716</v>
      </c>
      <c r="H325" s="2">
        <f t="shared" si="65"/>
        <v>156864007.91245621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1544307.1428571534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2110000.5866290927</v>
      </c>
      <c r="Q325" s="2">
        <f t="shared" si="71"/>
        <v>550000</v>
      </c>
      <c r="R325" s="2">
        <f t="shared" si="66"/>
        <v>158396252.20436287</v>
      </c>
      <c r="S325" s="2">
        <f t="shared" si="58"/>
        <v>546135.85714286566</v>
      </c>
      <c r="T325" s="2">
        <f t="shared" si="59"/>
        <v>3864.1428571429569</v>
      </c>
      <c r="U325" s="2">
        <f t="shared" si="60"/>
        <v>550000</v>
      </c>
      <c r="V325" s="2">
        <f t="shared" si="34"/>
        <v>110988595.91245613</v>
      </c>
      <c r="W325" s="2">
        <f t="shared" si="61"/>
        <v>546135.85714285076</v>
      </c>
      <c r="X325" s="2">
        <f t="shared" si="51"/>
        <v>3864.1428571492434</v>
      </c>
      <c r="Y325" s="2">
        <f t="shared" si="62"/>
        <v>47407656.291906759</v>
      </c>
      <c r="Z325" s="2" t="str">
        <f t="shared" si="52"/>
        <v>MEEP</v>
      </c>
      <c r="AA325" s="2">
        <f>IF(Z325="HERE",Y325,AA324+Graph!$G$1*1000)</f>
        <v>141351687.43476343</v>
      </c>
      <c r="AB325" s="2">
        <f t="shared" si="63"/>
        <v>800000</v>
      </c>
      <c r="AC325" s="2">
        <f t="shared" si="64"/>
        <v>45998428.912456594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261</v>
      </c>
      <c r="C326" s="7"/>
      <c r="D326" s="2" t="e">
        <f t="shared" si="55"/>
        <v>#N/A</v>
      </c>
      <c r="E326" s="2" t="e">
        <f t="shared" si="67"/>
        <v>#N/A</v>
      </c>
      <c r="F326" s="2">
        <v>2119041.262843132</v>
      </c>
      <c r="G326" s="2">
        <f t="shared" si="70"/>
        <v>546135.85714285716</v>
      </c>
      <c r="H326" s="2">
        <f t="shared" si="65"/>
        <v>157410143.76959908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1548171.2857142964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2116300.2368050218</v>
      </c>
      <c r="Q326" s="2">
        <f t="shared" si="71"/>
        <v>550000</v>
      </c>
      <c r="R326" s="2">
        <f t="shared" si="66"/>
        <v>158946252.20436287</v>
      </c>
      <c r="S326" s="2">
        <f t="shared" si="58"/>
        <v>546135.85714286566</v>
      </c>
      <c r="T326" s="2">
        <f t="shared" si="59"/>
        <v>3864.1428571429569</v>
      </c>
      <c r="U326" s="2">
        <f t="shared" si="60"/>
        <v>550000</v>
      </c>
      <c r="V326" s="2">
        <f t="shared" si="34"/>
        <v>111534731.76959898</v>
      </c>
      <c r="W326" s="2">
        <f t="shared" si="61"/>
        <v>546135.85714285076</v>
      </c>
      <c r="X326" s="2">
        <f t="shared" si="51"/>
        <v>3864.1428571492434</v>
      </c>
      <c r="Y326" s="2">
        <f t="shared" si="62"/>
        <v>47411520.434763908</v>
      </c>
      <c r="Z326" s="2" t="str">
        <f t="shared" si="52"/>
        <v>MEEP</v>
      </c>
      <c r="AA326" s="2">
        <f>IF(Z326="HERE",Y326,AA325+Graph!$G$1*1000)</f>
        <v>142151687.43476343</v>
      </c>
      <c r="AB326" s="2">
        <f t="shared" si="63"/>
        <v>800000</v>
      </c>
      <c r="AC326" s="2">
        <f t="shared" si="64"/>
        <v>45998428.912456594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262</v>
      </c>
      <c r="C327" s="7"/>
      <c r="D327" s="2" t="e">
        <f t="shared" si="55"/>
        <v>#N/A</v>
      </c>
      <c r="E327" s="2" t="e">
        <f t="shared" si="67"/>
        <v>#N/A</v>
      </c>
      <c r="F327" s="2">
        <v>2125362.9166784286</v>
      </c>
      <c r="G327" s="2">
        <f t="shared" si="70"/>
        <v>546135.85714285716</v>
      </c>
      <c r="H327" s="2">
        <f t="shared" si="65"/>
        <v>157956279.62674195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1552035.4285714393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2122599.8869809508</v>
      </c>
      <c r="Q327" s="2">
        <f t="shared" si="71"/>
        <v>550000</v>
      </c>
      <c r="R327" s="2">
        <f t="shared" si="66"/>
        <v>159496252.20436287</v>
      </c>
      <c r="S327" s="2">
        <f t="shared" si="58"/>
        <v>546135.85714286566</v>
      </c>
      <c r="T327" s="2">
        <f t="shared" si="59"/>
        <v>3864.1428571429569</v>
      </c>
      <c r="U327" s="2">
        <f t="shared" si="60"/>
        <v>550000</v>
      </c>
      <c r="V327" s="2">
        <f t="shared" si="34"/>
        <v>112080867.62674183</v>
      </c>
      <c r="W327" s="2">
        <f t="shared" si="61"/>
        <v>546135.85714285076</v>
      </c>
      <c r="X327" s="2">
        <f t="shared" si="51"/>
        <v>3864.1428571492434</v>
      </c>
      <c r="Y327" s="2">
        <f t="shared" si="62"/>
        <v>47415384.577621058</v>
      </c>
      <c r="Z327" s="2" t="str">
        <f t="shared" si="52"/>
        <v>MEEP</v>
      </c>
      <c r="AA327" s="2">
        <f>IF(Z327="HERE",Y327,AA326+Graph!$G$1*1000)</f>
        <v>142951687.43476343</v>
      </c>
      <c r="AB327" s="2">
        <f t="shared" si="63"/>
        <v>800000</v>
      </c>
      <c r="AC327" s="2">
        <f t="shared" si="64"/>
        <v>45998428.912456594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263</v>
      </c>
      <c r="C328" s="7"/>
      <c r="D328" s="2" t="e">
        <f t="shared" si="55"/>
        <v>#N/A</v>
      </c>
      <c r="E328" s="2" t="e">
        <f t="shared" si="67"/>
        <v>#N/A</v>
      </c>
      <c r="F328" s="2">
        <v>2131684.5705137849</v>
      </c>
      <c r="G328" s="2">
        <f t="shared" si="70"/>
        <v>546135.85714285716</v>
      </c>
      <c r="H328" s="2">
        <f t="shared" si="65"/>
        <v>158502415.48388481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1555899.5714285823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2128899.5371568799</v>
      </c>
      <c r="Q328" s="2">
        <f t="shared" si="71"/>
        <v>550000</v>
      </c>
      <c r="R328" s="2">
        <f t="shared" si="66"/>
        <v>160046252.20436287</v>
      </c>
      <c r="S328" s="2">
        <f t="shared" si="58"/>
        <v>546135.85714286566</v>
      </c>
      <c r="T328" s="2">
        <f t="shared" si="59"/>
        <v>3864.1428571429569</v>
      </c>
      <c r="U328" s="2">
        <f t="shared" si="60"/>
        <v>550000</v>
      </c>
      <c r="V328" s="2">
        <f t="shared" si="34"/>
        <v>112627003.48388468</v>
      </c>
      <c r="W328" s="2">
        <f t="shared" si="61"/>
        <v>546135.85714285076</v>
      </c>
      <c r="X328" s="2">
        <f t="shared" si="51"/>
        <v>3864.1428571492434</v>
      </c>
      <c r="Y328" s="2">
        <f t="shared" si="62"/>
        <v>47419248.720478207</v>
      </c>
      <c r="Z328" s="2" t="str">
        <f t="shared" si="52"/>
        <v>MEEP</v>
      </c>
      <c r="AA328" s="2">
        <f>IF(Z328="HERE",Y328,AA327+Graph!$G$1*1000)</f>
        <v>143751687.43476343</v>
      </c>
      <c r="AB328" s="2">
        <f t="shared" si="63"/>
        <v>800000</v>
      </c>
      <c r="AC328" s="2">
        <f t="shared" si="64"/>
        <v>45998428.912456594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264</v>
      </c>
      <c r="C329" s="7"/>
      <c r="D329" s="2" t="e">
        <f t="shared" si="55"/>
        <v>#N/A</v>
      </c>
      <c r="E329" s="2" t="e">
        <f t="shared" si="67"/>
        <v>#N/A</v>
      </c>
      <c r="F329" s="2">
        <v>2138006.2243490815</v>
      </c>
      <c r="G329" s="2">
        <f t="shared" si="70"/>
        <v>546135.85714285716</v>
      </c>
      <c r="H329" s="2">
        <f t="shared" si="65"/>
        <v>159048551.34102768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1559763.7142857253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2135199.187332809</v>
      </c>
      <c r="Q329" s="2">
        <f t="shared" si="71"/>
        <v>550000</v>
      </c>
      <c r="R329" s="2">
        <f t="shared" si="66"/>
        <v>160596252.20436287</v>
      </c>
      <c r="S329" s="2">
        <f t="shared" si="58"/>
        <v>546135.85714286566</v>
      </c>
      <c r="T329" s="2">
        <f t="shared" si="59"/>
        <v>3864.1428571429569</v>
      </c>
      <c r="U329" s="2">
        <f t="shared" si="60"/>
        <v>550000</v>
      </c>
      <c r="V329" s="2">
        <f t="shared" si="34"/>
        <v>113173139.34102753</v>
      </c>
      <c r="W329" s="2">
        <f t="shared" si="61"/>
        <v>546135.85714285076</v>
      </c>
      <c r="X329" s="2">
        <f t="shared" si="51"/>
        <v>3864.1428571492434</v>
      </c>
      <c r="Y329" s="2">
        <f t="shared" si="62"/>
        <v>47423112.863335356</v>
      </c>
      <c r="Z329" s="2" t="str">
        <f t="shared" si="52"/>
        <v>MEEP</v>
      </c>
      <c r="AA329" s="2">
        <f>IF(Z329="HERE",Y329,AA328+Graph!$G$1*1000)</f>
        <v>144551687.43476343</v>
      </c>
      <c r="AB329" s="2">
        <f t="shared" si="63"/>
        <v>800000</v>
      </c>
      <c r="AC329" s="2">
        <f t="shared" si="64"/>
        <v>45998428.912456594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265</v>
      </c>
      <c r="C330" s="7"/>
      <c r="D330" s="2" t="e">
        <f t="shared" si="55"/>
        <v>#N/A</v>
      </c>
      <c r="E330" s="2" t="e">
        <f t="shared" si="67"/>
        <v>#N/A</v>
      </c>
      <c r="F330" s="2">
        <v>2144327.8781844378</v>
      </c>
      <c r="G330" s="2">
        <f t="shared" si="70"/>
        <v>546135.85714285716</v>
      </c>
      <c r="H330" s="2">
        <f t="shared" si="65"/>
        <v>159594687.19817054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1563627.8571428682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2141498.837508738</v>
      </c>
      <c r="Q330" s="2">
        <f t="shared" si="71"/>
        <v>550000</v>
      </c>
      <c r="R330" s="2">
        <f t="shared" si="66"/>
        <v>161146252.20436287</v>
      </c>
      <c r="S330" s="2">
        <f t="shared" si="58"/>
        <v>546135.85714286566</v>
      </c>
      <c r="T330" s="2">
        <f t="shared" si="59"/>
        <v>3864.1428571429569</v>
      </c>
      <c r="U330" s="2">
        <f t="shared" si="60"/>
        <v>550000</v>
      </c>
      <c r="V330" s="2">
        <f t="shared" si="34"/>
        <v>113719275.19817038</v>
      </c>
      <c r="W330" s="2">
        <f t="shared" si="61"/>
        <v>546135.85714285076</v>
      </c>
      <c r="X330" s="2">
        <f t="shared" si="51"/>
        <v>3864.1428571492434</v>
      </c>
      <c r="Y330" s="2">
        <f t="shared" si="62"/>
        <v>47426977.006192505</v>
      </c>
      <c r="Z330" s="2" t="str">
        <f t="shared" si="52"/>
        <v>MEEP</v>
      </c>
      <c r="AA330" s="2">
        <f>IF(Z330="HERE",Y330,AA329+Graph!$G$1*1000)</f>
        <v>145351687.43476343</v>
      </c>
      <c r="AB330" s="2">
        <f t="shared" si="63"/>
        <v>800000</v>
      </c>
      <c r="AC330" s="2">
        <f t="shared" si="64"/>
        <v>45998428.912456594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266</v>
      </c>
      <c r="C331" s="7"/>
      <c r="D331" s="2" t="e">
        <f t="shared" si="55"/>
        <v>#N/A</v>
      </c>
      <c r="E331" s="2" t="e">
        <f t="shared" si="67"/>
        <v>#N/A</v>
      </c>
      <c r="F331" s="2">
        <v>2150649.5320197344</v>
      </c>
      <c r="G331" s="2">
        <f t="shared" si="70"/>
        <v>546135.85714285716</v>
      </c>
      <c r="H331" s="2">
        <f t="shared" si="65"/>
        <v>160140823.05531341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1567492.0000000112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2147798.4876847267</v>
      </c>
      <c r="Q331" s="2">
        <f t="shared" si="71"/>
        <v>550000</v>
      </c>
      <c r="R331" s="2">
        <f t="shared" si="66"/>
        <v>161696252.20436287</v>
      </c>
      <c r="S331" s="2">
        <f t="shared" si="58"/>
        <v>546135.85714286566</v>
      </c>
      <c r="T331" s="2">
        <f t="shared" si="59"/>
        <v>3864.1428571429569</v>
      </c>
      <c r="U331" s="2">
        <f t="shared" si="60"/>
        <v>550000</v>
      </c>
      <c r="V331" s="2">
        <f t="shared" si="34"/>
        <v>114265411.05531323</v>
      </c>
      <c r="W331" s="2">
        <f t="shared" si="61"/>
        <v>546135.85714285076</v>
      </c>
      <c r="X331" s="2">
        <f t="shared" si="51"/>
        <v>3864.1428571492434</v>
      </c>
      <c r="Y331" s="2">
        <f t="shared" si="62"/>
        <v>47430841.149049655</v>
      </c>
      <c r="Z331" s="2" t="str">
        <f t="shared" si="52"/>
        <v>MEEP</v>
      </c>
      <c r="AA331" s="2">
        <f>IF(Z331="HERE",Y331,AA330+Graph!$G$1*1000)</f>
        <v>146151687.43476343</v>
      </c>
      <c r="AB331" s="2">
        <f t="shared" si="63"/>
        <v>800000</v>
      </c>
      <c r="AC331" s="2">
        <f t="shared" si="64"/>
        <v>45998428.912456594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267</v>
      </c>
      <c r="C332" s="7"/>
      <c r="D332" s="2" t="e">
        <f t="shared" si="55"/>
        <v>#N/A</v>
      </c>
      <c r="E332" s="2" t="e">
        <f t="shared" si="67"/>
        <v>#N/A</v>
      </c>
      <c r="F332" s="2">
        <v>2156971.1858550906</v>
      </c>
      <c r="G332" s="2">
        <f t="shared" si="70"/>
        <v>546135.85714285716</v>
      </c>
      <c r="H332" s="2">
        <f t="shared" si="65"/>
        <v>160686958.91245627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1571356.1428571541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2154098.1378606558</v>
      </c>
      <c r="Q332" s="2">
        <f t="shared" si="71"/>
        <v>550000</v>
      </c>
      <c r="R332" s="2">
        <f t="shared" si="66"/>
        <v>162246252.20436287</v>
      </c>
      <c r="S332" s="2">
        <f t="shared" si="58"/>
        <v>546135.85714286566</v>
      </c>
      <c r="T332" s="2">
        <f t="shared" si="59"/>
        <v>3864.1428571429569</v>
      </c>
      <c r="U332" s="2">
        <f t="shared" si="60"/>
        <v>550000</v>
      </c>
      <c r="V332" s="2">
        <f t="shared" si="34"/>
        <v>114811546.91245608</v>
      </c>
      <c r="W332" s="2">
        <f t="shared" si="61"/>
        <v>546135.85714285076</v>
      </c>
      <c r="X332" s="2">
        <f t="shared" si="51"/>
        <v>3864.1428571492434</v>
      </c>
      <c r="Y332" s="2">
        <f t="shared" si="62"/>
        <v>47434705.291906804</v>
      </c>
      <c r="Z332" s="2" t="str">
        <f t="shared" si="52"/>
        <v>MEEP</v>
      </c>
      <c r="AA332" s="2">
        <f>IF(Z332="HERE",Y332,AA331+Graph!$G$1*1000)</f>
        <v>146951687.43476343</v>
      </c>
      <c r="AB332" s="2">
        <f t="shared" si="63"/>
        <v>800000</v>
      </c>
      <c r="AC332" s="2">
        <f t="shared" si="64"/>
        <v>45998428.912456594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268</v>
      </c>
      <c r="C333" s="7"/>
      <c r="D333" s="2" t="e">
        <f t="shared" si="55"/>
        <v>#N/A</v>
      </c>
      <c r="E333" s="2" t="e">
        <f t="shared" si="67"/>
        <v>#N/A</v>
      </c>
      <c r="F333" s="2">
        <v>2163292.8396903872</v>
      </c>
      <c r="G333" s="2">
        <f t="shared" si="70"/>
        <v>546135.85714285716</v>
      </c>
      <c r="H333" s="2">
        <f t="shared" si="65"/>
        <v>161233094.76959914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1575220.2857142971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2160397.7880365849</v>
      </c>
      <c r="Q333" s="2">
        <f t="shared" si="71"/>
        <v>550000</v>
      </c>
      <c r="R333" s="2">
        <f t="shared" si="66"/>
        <v>162796252.20436287</v>
      </c>
      <c r="S333" s="2">
        <f t="shared" si="58"/>
        <v>546135.85714286566</v>
      </c>
      <c r="T333" s="2">
        <f t="shared" si="59"/>
        <v>3864.1428571429569</v>
      </c>
      <c r="U333" s="2">
        <f t="shared" si="60"/>
        <v>550000</v>
      </c>
      <c r="V333" s="2">
        <f t="shared" si="34"/>
        <v>115357682.76959893</v>
      </c>
      <c r="W333" s="2">
        <f t="shared" si="61"/>
        <v>546135.85714285076</v>
      </c>
      <c r="X333" s="2">
        <f t="shared" si="51"/>
        <v>3864.1428571492434</v>
      </c>
      <c r="Y333" s="2">
        <f t="shared" si="62"/>
        <v>47438569.434763953</v>
      </c>
      <c r="Z333" s="2" t="str">
        <f t="shared" si="52"/>
        <v>MEEP</v>
      </c>
      <c r="AA333" s="2">
        <f>IF(Z333="HERE",Y333,AA332+Graph!$G$1*1000)</f>
        <v>147751687.43476343</v>
      </c>
      <c r="AB333" s="2">
        <f t="shared" si="63"/>
        <v>800000</v>
      </c>
      <c r="AC333" s="2">
        <f t="shared" si="64"/>
        <v>45998428.912456594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269</v>
      </c>
      <c r="C334" s="7"/>
      <c r="D334" s="2" t="e">
        <f t="shared" si="55"/>
        <v>#N/A</v>
      </c>
      <c r="E334" s="2" t="e">
        <f t="shared" si="67"/>
        <v>#N/A</v>
      </c>
      <c r="F334" s="2">
        <v>2169614.4935257435</v>
      </c>
      <c r="G334" s="2">
        <f t="shared" si="70"/>
        <v>546135.85714285716</v>
      </c>
      <c r="H334" s="2">
        <f t="shared" si="65"/>
        <v>161779230.62674201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1579084.42857144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2166697.4382125139</v>
      </c>
      <c r="Q334" s="2">
        <f t="shared" si="71"/>
        <v>550000</v>
      </c>
      <c r="R334" s="2">
        <f t="shared" si="66"/>
        <v>163346252.20436287</v>
      </c>
      <c r="S334" s="2">
        <f t="shared" si="58"/>
        <v>546135.85714286566</v>
      </c>
      <c r="T334" s="2">
        <f t="shared" si="59"/>
        <v>3864.1428571429569</v>
      </c>
      <c r="U334" s="2">
        <f t="shared" si="60"/>
        <v>550000</v>
      </c>
      <c r="V334" s="2">
        <f t="shared" si="34"/>
        <v>115903818.62674178</v>
      </c>
      <c r="W334" s="2">
        <f t="shared" si="61"/>
        <v>546135.85714285076</v>
      </c>
      <c r="X334" s="2">
        <f t="shared" si="51"/>
        <v>3864.1428571492434</v>
      </c>
      <c r="Y334" s="2">
        <f t="shared" si="62"/>
        <v>47442433.577621102</v>
      </c>
      <c r="Z334" s="2" t="str">
        <f t="shared" si="52"/>
        <v>MEEP</v>
      </c>
      <c r="AA334" s="2">
        <f>IF(Z334="HERE",Y334,AA333+Graph!$G$1*1000)</f>
        <v>148551687.43476343</v>
      </c>
      <c r="AB334" s="2">
        <f t="shared" si="63"/>
        <v>800000</v>
      </c>
      <c r="AC334" s="2">
        <f t="shared" si="64"/>
        <v>45998428.912456594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270</v>
      </c>
      <c r="C335" s="7"/>
      <c r="D335" s="2" t="e">
        <f t="shared" si="55"/>
        <v>#N/A</v>
      </c>
      <c r="E335" s="2" t="e">
        <f t="shared" si="67"/>
        <v>#N/A</v>
      </c>
      <c r="F335" s="2">
        <v>2175936.1473610401</v>
      </c>
      <c r="G335" s="2">
        <f t="shared" si="70"/>
        <v>546135.85714285716</v>
      </c>
      <c r="H335" s="2">
        <f t="shared" si="65"/>
        <v>162325366.48388487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1582948.571428583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2172997.088388443</v>
      </c>
      <c r="Q335" s="2">
        <f t="shared" si="71"/>
        <v>550000</v>
      </c>
      <c r="R335" s="2">
        <f t="shared" si="66"/>
        <v>163896252.20436287</v>
      </c>
      <c r="S335" s="2">
        <f t="shared" si="58"/>
        <v>546135.85714286566</v>
      </c>
      <c r="T335" s="2">
        <f t="shared" si="59"/>
        <v>3864.1428571429569</v>
      </c>
      <c r="U335" s="2">
        <f t="shared" si="60"/>
        <v>550000</v>
      </c>
      <c r="V335" s="2">
        <f t="shared" si="34"/>
        <v>116449954.48388463</v>
      </c>
      <c r="W335" s="2">
        <f t="shared" si="61"/>
        <v>546135.85714285076</v>
      </c>
      <c r="X335" s="2">
        <f t="shared" si="51"/>
        <v>3864.1428571492434</v>
      </c>
      <c r="Y335" s="2">
        <f t="shared" si="62"/>
        <v>47446297.720478252</v>
      </c>
      <c r="Z335" s="2" t="str">
        <f t="shared" si="52"/>
        <v>MEEP</v>
      </c>
      <c r="AA335" s="2">
        <f>IF(Z335="HERE",Y335,AA334+Graph!$G$1*1000)</f>
        <v>149351687.43476343</v>
      </c>
      <c r="AB335" s="2">
        <f t="shared" si="63"/>
        <v>800000</v>
      </c>
      <c r="AC335" s="2">
        <f t="shared" si="64"/>
        <v>45998428.912456594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271</v>
      </c>
      <c r="C336" s="7"/>
      <c r="D336" s="2" t="e">
        <f t="shared" si="55"/>
        <v>#N/A</v>
      </c>
      <c r="E336" s="2" t="e">
        <f t="shared" si="67"/>
        <v>#N/A</v>
      </c>
      <c r="F336" s="2">
        <v>2182257.8011963964</v>
      </c>
      <c r="G336" s="2">
        <f t="shared" si="70"/>
        <v>546135.85714285716</v>
      </c>
      <c r="H336" s="2">
        <f t="shared" si="65"/>
        <v>162871502.34102774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1586812.714285726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2179296.7385643721</v>
      </c>
      <c r="Q336" s="2">
        <f t="shared" si="71"/>
        <v>550000</v>
      </c>
      <c r="R336" s="2">
        <f t="shared" si="66"/>
        <v>164446252.20436287</v>
      </c>
      <c r="S336" s="2">
        <f t="shared" si="58"/>
        <v>546135.85714286566</v>
      </c>
      <c r="T336" s="2">
        <f t="shared" si="59"/>
        <v>3864.1428571429569</v>
      </c>
      <c r="U336" s="2">
        <f t="shared" si="60"/>
        <v>550000</v>
      </c>
      <c r="V336" s="2">
        <f t="shared" si="34"/>
        <v>116996090.34102748</v>
      </c>
      <c r="W336" s="2">
        <f t="shared" si="61"/>
        <v>546135.85714285076</v>
      </c>
      <c r="X336" s="2">
        <f t="shared" si="51"/>
        <v>3864.1428571492434</v>
      </c>
      <c r="Y336" s="2">
        <f t="shared" si="62"/>
        <v>47450161.863335401</v>
      </c>
      <c r="Z336" s="2" t="str">
        <f t="shared" si="52"/>
        <v>MEEP</v>
      </c>
      <c r="AA336" s="2">
        <f>IF(Z336="HERE",Y336,AA335+Graph!$G$1*1000)</f>
        <v>150151687.43476343</v>
      </c>
      <c r="AB336" s="2">
        <f t="shared" si="63"/>
        <v>800000</v>
      </c>
      <c r="AC336" s="2">
        <f t="shared" si="64"/>
        <v>45998428.912456594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272</v>
      </c>
      <c r="C337" s="7"/>
      <c r="D337" s="2" t="e">
        <f t="shared" si="55"/>
        <v>#N/A</v>
      </c>
      <c r="E337" s="2" t="e">
        <f t="shared" si="67"/>
        <v>#N/A</v>
      </c>
      <c r="F337" s="2">
        <v>2188579.455031693</v>
      </c>
      <c r="G337" s="2">
        <f t="shared" si="70"/>
        <v>546135.85714285716</v>
      </c>
      <c r="H337" s="2">
        <f t="shared" si="65"/>
        <v>163417638.1981706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1590676.8571428689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2185596.3887403011</v>
      </c>
      <c r="Q337" s="2">
        <f t="shared" si="71"/>
        <v>550000</v>
      </c>
      <c r="R337" s="2">
        <f t="shared" si="66"/>
        <v>164996252.20436287</v>
      </c>
      <c r="S337" s="2">
        <f t="shared" si="58"/>
        <v>546135.85714286566</v>
      </c>
      <c r="T337" s="2">
        <f t="shared" si="59"/>
        <v>3864.1428571429569</v>
      </c>
      <c r="U337" s="2">
        <f t="shared" si="60"/>
        <v>550000</v>
      </c>
      <c r="V337" s="2">
        <f t="shared" si="34"/>
        <v>117542226.19817033</v>
      </c>
      <c r="W337" s="2">
        <f t="shared" si="61"/>
        <v>546135.85714285076</v>
      </c>
      <c r="X337" s="2">
        <f t="shared" si="51"/>
        <v>3864.1428571492434</v>
      </c>
      <c r="Y337" s="2">
        <f t="shared" si="62"/>
        <v>47454026.00619255</v>
      </c>
      <c r="Z337" s="2" t="str">
        <f t="shared" si="52"/>
        <v>MEEP</v>
      </c>
      <c r="AA337" s="2">
        <f>IF(Z337="HERE",Y337,AA336+Graph!$G$1*1000)</f>
        <v>150951687.43476343</v>
      </c>
      <c r="AB337" s="2">
        <f t="shared" si="63"/>
        <v>800000</v>
      </c>
      <c r="AC337" s="2">
        <f t="shared" si="64"/>
        <v>45998428.912456594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273</v>
      </c>
      <c r="C338" s="7"/>
      <c r="D338" s="2" t="e">
        <f t="shared" si="55"/>
        <v>#N/A</v>
      </c>
      <c r="E338" s="2" t="e">
        <f t="shared" si="67"/>
        <v>#N/A</v>
      </c>
      <c r="F338" s="2">
        <v>2194901.1088670492</v>
      </c>
      <c r="G338" s="2">
        <f t="shared" si="70"/>
        <v>546135.85714285716</v>
      </c>
      <c r="H338" s="2">
        <f t="shared" si="65"/>
        <v>163963774.05531347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1594541.0000000119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2191896.0389162302</v>
      </c>
      <c r="Q338" s="2">
        <f t="shared" si="71"/>
        <v>550000</v>
      </c>
      <c r="R338" s="2">
        <f t="shared" si="66"/>
        <v>165546252.20436287</v>
      </c>
      <c r="S338" s="2">
        <f t="shared" si="58"/>
        <v>546135.85714286566</v>
      </c>
      <c r="T338" s="2">
        <f t="shared" si="59"/>
        <v>3864.1428571429569</v>
      </c>
      <c r="U338" s="2">
        <f t="shared" si="60"/>
        <v>550000</v>
      </c>
      <c r="V338" s="2">
        <f t="shared" si="34"/>
        <v>118088362.05531318</v>
      </c>
      <c r="W338" s="2">
        <f t="shared" si="61"/>
        <v>546135.85714285076</v>
      </c>
      <c r="X338" s="2">
        <f t="shared" si="51"/>
        <v>3864.1428571492434</v>
      </c>
      <c r="Y338" s="2">
        <f t="shared" si="62"/>
        <v>47457890.149049699</v>
      </c>
      <c r="Z338" s="2" t="str">
        <f t="shared" si="52"/>
        <v>MEEP</v>
      </c>
      <c r="AA338" s="2">
        <f>IF(Z338="HERE",Y338,AA337+Graph!$G$1*1000)</f>
        <v>151751687.43476343</v>
      </c>
      <c r="AB338" s="2">
        <f t="shared" si="63"/>
        <v>800000</v>
      </c>
      <c r="AC338" s="2">
        <f t="shared" si="64"/>
        <v>45998428.912456594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274</v>
      </c>
      <c r="C339" s="7"/>
      <c r="D339" s="2" t="e">
        <f t="shared" si="55"/>
        <v>#N/A</v>
      </c>
      <c r="E339" s="2" t="e">
        <f t="shared" si="67"/>
        <v>#N/A</v>
      </c>
      <c r="F339" s="2">
        <v>2201222.7627023458</v>
      </c>
      <c r="G339" s="2">
        <f t="shared" si="70"/>
        <v>546135.85714285716</v>
      </c>
      <c r="H339" s="2">
        <f t="shared" si="65"/>
        <v>164509909.91245633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1598405.1428571548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2198195.6890921593</v>
      </c>
      <c r="Q339" s="2">
        <f t="shared" si="71"/>
        <v>550000</v>
      </c>
      <c r="R339" s="2">
        <f t="shared" si="66"/>
        <v>166096252.20436287</v>
      </c>
      <c r="S339" s="2">
        <f t="shared" si="58"/>
        <v>546135.85714286566</v>
      </c>
      <c r="T339" s="2">
        <f t="shared" si="59"/>
        <v>3864.1428571429569</v>
      </c>
      <c r="U339" s="2">
        <f t="shared" si="60"/>
        <v>550000</v>
      </c>
      <c r="V339" s="2">
        <f t="shared" si="34"/>
        <v>118634497.91245604</v>
      </c>
      <c r="W339" s="2">
        <f t="shared" si="61"/>
        <v>546135.85714285076</v>
      </c>
      <c r="X339" s="2">
        <f t="shared" si="51"/>
        <v>3864.1428571492434</v>
      </c>
      <c r="Y339" s="2">
        <f t="shared" si="62"/>
        <v>47461754.291906849</v>
      </c>
      <c r="Z339" s="2" t="str">
        <f t="shared" si="52"/>
        <v>MEEP</v>
      </c>
      <c r="AA339" s="2">
        <f>IF(Z339="HERE",Y339,AA338+Graph!$G$1*1000)</f>
        <v>152551687.43476343</v>
      </c>
      <c r="AB339" s="2">
        <f t="shared" si="63"/>
        <v>800000</v>
      </c>
      <c r="AC339" s="2">
        <f t="shared" si="64"/>
        <v>45998428.912456594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275</v>
      </c>
      <c r="C340" s="7"/>
      <c r="D340" s="2" t="e">
        <f t="shared" si="55"/>
        <v>#N/A</v>
      </c>
      <c r="E340" s="2" t="e">
        <f t="shared" si="67"/>
        <v>#N/A</v>
      </c>
      <c r="F340" s="2">
        <v>2207544.4165377021</v>
      </c>
      <c r="G340" s="2">
        <f t="shared" si="70"/>
        <v>546135.85714285716</v>
      </c>
      <c r="H340" s="2">
        <f t="shared" si="65"/>
        <v>165056045.7695992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1602269.2857142978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2204495.3392680883</v>
      </c>
      <c r="Q340" s="2">
        <f t="shared" si="71"/>
        <v>550000</v>
      </c>
      <c r="R340" s="2">
        <f t="shared" si="66"/>
        <v>166646252.20436287</v>
      </c>
      <c r="S340" s="2">
        <f t="shared" si="58"/>
        <v>546135.85714286566</v>
      </c>
      <c r="T340" s="2">
        <f t="shared" si="59"/>
        <v>3864.1428571429569</v>
      </c>
      <c r="U340" s="2">
        <f t="shared" si="60"/>
        <v>550000</v>
      </c>
      <c r="V340" s="2">
        <f t="shared" si="34"/>
        <v>119180633.76959889</v>
      </c>
      <c r="W340" s="2">
        <f t="shared" si="61"/>
        <v>546135.85714285076</v>
      </c>
      <c r="X340" s="2">
        <f t="shared" si="51"/>
        <v>3864.1428571492434</v>
      </c>
      <c r="Y340" s="2">
        <f t="shared" si="62"/>
        <v>47465618.434763998</v>
      </c>
      <c r="Z340" s="2" t="str">
        <f t="shared" si="52"/>
        <v>MEEP</v>
      </c>
      <c r="AA340" s="2">
        <f>IF(Z340="HERE",Y340,AA339+Graph!$G$1*1000)</f>
        <v>153351687.43476343</v>
      </c>
      <c r="AB340" s="2">
        <f t="shared" si="63"/>
        <v>800000</v>
      </c>
      <c r="AC340" s="2">
        <f t="shared" si="64"/>
        <v>45998428.912456594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276</v>
      </c>
      <c r="C341" s="7"/>
      <c r="D341" s="2" t="e">
        <f t="shared" si="55"/>
        <v>#N/A</v>
      </c>
      <c r="E341" s="2" t="e">
        <f t="shared" si="67"/>
        <v>#N/A</v>
      </c>
      <c r="F341" s="2">
        <v>2213866.0703729987</v>
      </c>
      <c r="G341" s="2">
        <f t="shared" si="70"/>
        <v>546135.85714285716</v>
      </c>
      <c r="H341" s="2">
        <f t="shared" si="65"/>
        <v>165602181.62674206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1606133.4285714407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2210794.9894440174</v>
      </c>
      <c r="Q341" s="2">
        <f t="shared" si="71"/>
        <v>550000</v>
      </c>
      <c r="R341" s="2">
        <f t="shared" si="66"/>
        <v>167196252.20436287</v>
      </c>
      <c r="S341" s="2">
        <f t="shared" si="58"/>
        <v>546135.85714286566</v>
      </c>
      <c r="T341" s="2">
        <f t="shared" si="59"/>
        <v>3864.1428571429569</v>
      </c>
      <c r="U341" s="2">
        <f t="shared" si="60"/>
        <v>550000</v>
      </c>
      <c r="V341" s="2">
        <f t="shared" si="34"/>
        <v>119726769.62674174</v>
      </c>
      <c r="W341" s="2">
        <f t="shared" si="61"/>
        <v>546135.85714285076</v>
      </c>
      <c r="X341" s="2">
        <f t="shared" si="51"/>
        <v>3864.1428571492434</v>
      </c>
      <c r="Y341" s="2">
        <f t="shared" si="62"/>
        <v>47469482.577621147</v>
      </c>
      <c r="Z341" s="2" t="str">
        <f t="shared" si="52"/>
        <v>MEEP</v>
      </c>
      <c r="AA341" s="2">
        <f>IF(Z341="HERE",Y341,AA340+Graph!$G$1*1000)</f>
        <v>154151687.43476343</v>
      </c>
      <c r="AB341" s="2">
        <f t="shared" si="63"/>
        <v>800000</v>
      </c>
      <c r="AC341" s="2">
        <f t="shared" si="64"/>
        <v>45998428.912456594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277</v>
      </c>
      <c r="C342" s="7"/>
      <c r="D342" s="2" t="e">
        <f t="shared" si="55"/>
        <v>#N/A</v>
      </c>
      <c r="E342" s="2" t="e">
        <f t="shared" si="67"/>
        <v>#N/A</v>
      </c>
      <c r="F342" s="2">
        <v>2220187.7242083549</v>
      </c>
      <c r="G342" s="2">
        <f t="shared" si="70"/>
        <v>546135.85714285716</v>
      </c>
      <c r="H342" s="2">
        <f t="shared" si="65"/>
        <v>166148317.48388493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1609997.5714285837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2217094.6396199465</v>
      </c>
      <c r="Q342" s="2">
        <f t="shared" si="71"/>
        <v>550000</v>
      </c>
      <c r="R342" s="2">
        <f t="shared" si="66"/>
        <v>167746252.20436287</v>
      </c>
      <c r="S342" s="2">
        <f t="shared" si="58"/>
        <v>546135.85714286566</v>
      </c>
      <c r="T342" s="2">
        <f t="shared" si="59"/>
        <v>3864.1428571429569</v>
      </c>
      <c r="U342" s="2">
        <f t="shared" si="60"/>
        <v>550000</v>
      </c>
      <c r="V342" s="2">
        <f t="shared" si="34"/>
        <v>120272905.48388459</v>
      </c>
      <c r="W342" s="2">
        <f t="shared" si="61"/>
        <v>546135.85714285076</v>
      </c>
      <c r="X342" s="2">
        <f t="shared" si="51"/>
        <v>3864.1428571492434</v>
      </c>
      <c r="Y342" s="2">
        <f t="shared" si="62"/>
        <v>47473346.720478296</v>
      </c>
      <c r="Z342" s="2" t="str">
        <f t="shared" si="52"/>
        <v>MEEP</v>
      </c>
      <c r="AA342" s="2">
        <f>IF(Z342="HERE",Y342,AA341+Graph!$G$1*1000)</f>
        <v>154951687.43476343</v>
      </c>
      <c r="AB342" s="2">
        <f t="shared" si="63"/>
        <v>800000</v>
      </c>
      <c r="AC342" s="2">
        <f t="shared" si="64"/>
        <v>45998428.912456594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278</v>
      </c>
      <c r="C343" s="7"/>
      <c r="D343" s="2" t="e">
        <f t="shared" si="55"/>
        <v>#N/A</v>
      </c>
      <c r="E343" s="2" t="e">
        <f t="shared" si="67"/>
        <v>#N/A</v>
      </c>
      <c r="F343" s="2">
        <v>2226509.3780436516</v>
      </c>
      <c r="G343" s="2">
        <f t="shared" si="70"/>
        <v>546135.85714285716</v>
      </c>
      <c r="H343" s="2">
        <f t="shared" si="65"/>
        <v>166694453.3410278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1613861.7142857267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2223394.2897958755</v>
      </c>
      <c r="Q343" s="2">
        <f t="shared" si="71"/>
        <v>550000</v>
      </c>
      <c r="R343" s="2">
        <f t="shared" si="66"/>
        <v>168296252.20436287</v>
      </c>
      <c r="S343" s="2">
        <f t="shared" si="58"/>
        <v>546135.85714286566</v>
      </c>
      <c r="T343" s="2">
        <f t="shared" si="59"/>
        <v>3864.1428571429569</v>
      </c>
      <c r="U343" s="2">
        <f t="shared" si="60"/>
        <v>550000</v>
      </c>
      <c r="V343" s="2">
        <f t="shared" si="34"/>
        <v>120819041.34102744</v>
      </c>
      <c r="W343" s="2">
        <f t="shared" si="61"/>
        <v>546135.85714285076</v>
      </c>
      <c r="X343" s="2">
        <f t="shared" si="51"/>
        <v>3864.1428571492434</v>
      </c>
      <c r="Y343" s="2">
        <f t="shared" si="62"/>
        <v>47477210.863335446</v>
      </c>
      <c r="Z343" s="2" t="str">
        <f t="shared" si="52"/>
        <v>MEEP</v>
      </c>
      <c r="AA343" s="2">
        <f>IF(Z343="HERE",Y343,AA342+Graph!$G$1*1000)</f>
        <v>155751687.43476343</v>
      </c>
      <c r="AB343" s="2">
        <f t="shared" si="63"/>
        <v>800000</v>
      </c>
      <c r="AC343" s="2">
        <f t="shared" si="64"/>
        <v>45998428.912456594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279</v>
      </c>
      <c r="C344" s="7"/>
      <c r="D344" s="2" t="e">
        <f t="shared" si="55"/>
        <v>#N/A</v>
      </c>
      <c r="E344" s="2" t="e">
        <f t="shared" si="67"/>
        <v>#N/A</v>
      </c>
      <c r="F344" s="2">
        <v>2232831.0318790078</v>
      </c>
      <c r="G344" s="2">
        <f t="shared" si="70"/>
        <v>546135.85714285716</v>
      </c>
      <c r="H344" s="2">
        <f t="shared" si="65"/>
        <v>167240589.19817066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1617725.8571428696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2229693.9399718046</v>
      </c>
      <c r="Q344" s="2">
        <f t="shared" si="71"/>
        <v>550000</v>
      </c>
      <c r="R344" s="2">
        <f t="shared" si="66"/>
        <v>168846252.20436287</v>
      </c>
      <c r="S344" s="2">
        <f t="shared" si="58"/>
        <v>546135.85714286566</v>
      </c>
      <c r="T344" s="2">
        <f t="shared" si="59"/>
        <v>3864.1428571429569</v>
      </c>
      <c r="U344" s="2">
        <f t="shared" si="60"/>
        <v>550000</v>
      </c>
      <c r="V344" s="2">
        <f t="shared" si="34"/>
        <v>121365177.19817029</v>
      </c>
      <c r="W344" s="2">
        <f t="shared" si="61"/>
        <v>546135.85714285076</v>
      </c>
      <c r="X344" s="2">
        <f t="shared" si="51"/>
        <v>3864.1428571492434</v>
      </c>
      <c r="Y344" s="2">
        <f t="shared" si="62"/>
        <v>47481075.006192595</v>
      </c>
      <c r="Z344" s="2" t="str">
        <f t="shared" si="52"/>
        <v>MEEP</v>
      </c>
      <c r="AA344" s="2">
        <f>IF(Z344="HERE",Y344,AA343+Graph!$G$1*1000)</f>
        <v>156551687.43476343</v>
      </c>
      <c r="AB344" s="2">
        <f t="shared" si="63"/>
        <v>800000</v>
      </c>
      <c r="AC344" s="2">
        <f t="shared" si="64"/>
        <v>45998428.912456594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280</v>
      </c>
      <c r="C345" s="7"/>
      <c r="D345" s="2" t="e">
        <f t="shared" si="55"/>
        <v>#N/A</v>
      </c>
      <c r="E345" s="2" t="e">
        <f t="shared" si="67"/>
        <v>#N/A</v>
      </c>
      <c r="F345" s="2">
        <v>2239152.6857143044</v>
      </c>
      <c r="G345" s="2">
        <f t="shared" si="70"/>
        <v>546135.85714285716</v>
      </c>
      <c r="H345" s="2">
        <f t="shared" si="65"/>
        <v>167786725.05531353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1621590.0000000126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2235993.5901477337</v>
      </c>
      <c r="Q345" s="2">
        <f t="shared" si="71"/>
        <v>550000</v>
      </c>
      <c r="R345" s="2">
        <f t="shared" si="66"/>
        <v>169396252.20436287</v>
      </c>
      <c r="S345" s="2">
        <f t="shared" si="58"/>
        <v>546135.85714286566</v>
      </c>
      <c r="T345" s="2">
        <f t="shared" si="59"/>
        <v>3864.1428571429569</v>
      </c>
      <c r="U345" s="2">
        <f t="shared" si="60"/>
        <v>550000</v>
      </c>
      <c r="V345" s="2">
        <f t="shared" si="34"/>
        <v>121911313.05531314</v>
      </c>
      <c r="W345" s="2">
        <f t="shared" si="61"/>
        <v>546135.85714285076</v>
      </c>
      <c r="X345" s="2">
        <f t="shared" si="51"/>
        <v>3864.1428571492434</v>
      </c>
      <c r="Y345" s="2">
        <f t="shared" si="62"/>
        <v>47484939.149049744</v>
      </c>
      <c r="Z345" s="2" t="str">
        <f t="shared" si="52"/>
        <v>MEEP</v>
      </c>
      <c r="AA345" s="2">
        <f>IF(Z345="HERE",Y345,AA344+Graph!$G$1*1000)</f>
        <v>157351687.43476343</v>
      </c>
      <c r="AB345" s="2">
        <f t="shared" si="63"/>
        <v>800000</v>
      </c>
      <c r="AC345" s="2">
        <f t="shared" si="64"/>
        <v>45998428.912456594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281</v>
      </c>
      <c r="C346" s="7"/>
      <c r="D346" s="2" t="e">
        <f t="shared" si="55"/>
        <v>#N/A</v>
      </c>
      <c r="E346" s="2" t="e">
        <f t="shared" si="67"/>
        <v>#N/A</v>
      </c>
      <c r="F346" s="2">
        <v>2245474.3395496607</v>
      </c>
      <c r="G346" s="2">
        <f t="shared" si="70"/>
        <v>546135.85714285716</v>
      </c>
      <c r="H346" s="2">
        <f t="shared" si="65"/>
        <v>168332860.91245639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1625454.1428571555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2242293.2403236628</v>
      </c>
      <c r="Q346" s="2">
        <f t="shared" si="71"/>
        <v>550000</v>
      </c>
      <c r="R346" s="2">
        <f t="shared" si="66"/>
        <v>169946252.20436287</v>
      </c>
      <c r="S346" s="2">
        <f t="shared" si="58"/>
        <v>546135.85714286566</v>
      </c>
      <c r="T346" s="2">
        <f t="shared" si="59"/>
        <v>3864.1428571429569</v>
      </c>
      <c r="U346" s="2">
        <f t="shared" si="60"/>
        <v>550000</v>
      </c>
      <c r="V346" s="2">
        <f t="shared" si="34"/>
        <v>122457448.91245599</v>
      </c>
      <c r="W346" s="2">
        <f t="shared" si="61"/>
        <v>546135.85714285076</v>
      </c>
      <c r="X346" s="2">
        <f t="shared" si="51"/>
        <v>3864.1428571492434</v>
      </c>
      <c r="Y346" s="2">
        <f t="shared" si="62"/>
        <v>47488803.291906893</v>
      </c>
      <c r="Z346" s="2" t="str">
        <f t="shared" si="52"/>
        <v>MEEP</v>
      </c>
      <c r="AA346" s="2">
        <f>IF(Z346="HERE",Y346,AA345+Graph!$G$1*1000)</f>
        <v>158151687.43476343</v>
      </c>
      <c r="AB346" s="2">
        <f t="shared" si="63"/>
        <v>800000</v>
      </c>
      <c r="AC346" s="2">
        <f t="shared" si="64"/>
        <v>45998428.912456594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282</v>
      </c>
      <c r="C347" s="7"/>
      <c r="D347" s="2" t="e">
        <f t="shared" si="55"/>
        <v>#N/A</v>
      </c>
      <c r="E347" s="2" t="e">
        <f t="shared" si="67"/>
        <v>#N/A</v>
      </c>
      <c r="F347" s="2">
        <v>2251795.9933849573</v>
      </c>
      <c r="G347" s="2">
        <f t="shared" si="70"/>
        <v>546135.85714285716</v>
      </c>
      <c r="H347" s="2">
        <f t="shared" si="65"/>
        <v>168878996.76959926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1629318.2857142985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2248592.8904995918</v>
      </c>
      <c r="Q347" s="2">
        <f t="shared" si="71"/>
        <v>550000</v>
      </c>
      <c r="R347" s="2">
        <f t="shared" si="66"/>
        <v>170496252.20436287</v>
      </c>
      <c r="S347" s="2">
        <f t="shared" si="58"/>
        <v>546135.85714286566</v>
      </c>
      <c r="T347" s="2">
        <f t="shared" si="59"/>
        <v>3864.1428571429569</v>
      </c>
      <c r="U347" s="2">
        <f t="shared" si="60"/>
        <v>550000</v>
      </c>
      <c r="V347" s="2">
        <f t="shared" si="34"/>
        <v>123003584.76959884</v>
      </c>
      <c r="W347" s="2">
        <f t="shared" si="61"/>
        <v>546135.85714285076</v>
      </c>
      <c r="X347" s="2">
        <f t="shared" si="51"/>
        <v>3864.1428571492434</v>
      </c>
      <c r="Y347" s="2">
        <f t="shared" si="62"/>
        <v>47492667.434764042</v>
      </c>
      <c r="Z347" s="2" t="str">
        <f t="shared" si="52"/>
        <v>MEEP</v>
      </c>
      <c r="AA347" s="2">
        <f>IF(Z347="HERE",Y347,AA346+Graph!$G$1*1000)</f>
        <v>158951687.43476343</v>
      </c>
      <c r="AB347" s="2">
        <f t="shared" si="63"/>
        <v>800000</v>
      </c>
      <c r="AC347" s="2">
        <f t="shared" si="64"/>
        <v>45998428.912456594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283</v>
      </c>
      <c r="C348" s="7"/>
      <c r="D348" s="2" t="e">
        <f t="shared" si="55"/>
        <v>#N/A</v>
      </c>
      <c r="E348" s="2" t="e">
        <f t="shared" si="67"/>
        <v>#N/A</v>
      </c>
      <c r="F348" s="2">
        <v>2258117.6472203135</v>
      </c>
      <c r="G348" s="2">
        <f t="shared" si="70"/>
        <v>546135.85714285716</v>
      </c>
      <c r="H348" s="2">
        <f t="shared" si="65"/>
        <v>169425132.62674212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1633182.4285714414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2254892.5406755805</v>
      </c>
      <c r="Q348" s="2">
        <f t="shared" si="71"/>
        <v>550000</v>
      </c>
      <c r="R348" s="2">
        <f t="shared" si="66"/>
        <v>171046252.20436287</v>
      </c>
      <c r="S348" s="2">
        <f t="shared" si="58"/>
        <v>546135.85714286566</v>
      </c>
      <c r="T348" s="2">
        <f t="shared" si="59"/>
        <v>3864.1428571429569</v>
      </c>
      <c r="U348" s="2">
        <f t="shared" si="60"/>
        <v>550000</v>
      </c>
      <c r="V348" s="2">
        <f t="shared" si="34"/>
        <v>123549720.62674169</v>
      </c>
      <c r="W348" s="2">
        <f t="shared" si="61"/>
        <v>546135.85714285076</v>
      </c>
      <c r="X348" s="2">
        <f t="shared" si="51"/>
        <v>3864.1428571492434</v>
      </c>
      <c r="Y348" s="2">
        <f t="shared" si="62"/>
        <v>47496531.577621192</v>
      </c>
      <c r="Z348" s="2" t="str">
        <f t="shared" si="52"/>
        <v>MEEP</v>
      </c>
      <c r="AA348" s="2">
        <f>IF(Z348="HERE",Y348,AA347+Graph!$G$1*1000)</f>
        <v>159751687.43476343</v>
      </c>
      <c r="AB348" s="2">
        <f t="shared" si="63"/>
        <v>800000</v>
      </c>
      <c r="AC348" s="2">
        <f t="shared" si="64"/>
        <v>45998428.912456594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284</v>
      </c>
      <c r="C349" s="7"/>
      <c r="D349" s="2" t="e">
        <f t="shared" si="55"/>
        <v>#N/A</v>
      </c>
      <c r="E349" s="2" t="e">
        <f t="shared" si="67"/>
        <v>#N/A</v>
      </c>
      <c r="F349" s="2">
        <v>2264439.3010556102</v>
      </c>
      <c r="G349" s="2">
        <f t="shared" si="70"/>
        <v>546135.85714285716</v>
      </c>
      <c r="H349" s="2">
        <f t="shared" si="65"/>
        <v>169971268.48388499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1637046.5714285844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2261192.1908515096</v>
      </c>
      <c r="Q349" s="2">
        <f t="shared" si="71"/>
        <v>550000</v>
      </c>
      <c r="R349" s="2">
        <f t="shared" si="66"/>
        <v>171596252.20436287</v>
      </c>
      <c r="S349" s="2">
        <f t="shared" si="58"/>
        <v>546135.85714286566</v>
      </c>
      <c r="T349" s="2">
        <f t="shared" si="59"/>
        <v>3864.1428571429569</v>
      </c>
      <c r="U349" s="2">
        <f t="shared" si="60"/>
        <v>550000</v>
      </c>
      <c r="V349" s="2">
        <f t="shared" si="34"/>
        <v>124095856.48388454</v>
      </c>
      <c r="W349" s="2">
        <f t="shared" si="61"/>
        <v>546135.85714285076</v>
      </c>
      <c r="X349" s="2">
        <f t="shared" si="51"/>
        <v>3864.1428571492434</v>
      </c>
      <c r="Y349" s="2">
        <f t="shared" si="62"/>
        <v>47500395.720478341</v>
      </c>
      <c r="Z349" s="2" t="str">
        <f t="shared" si="52"/>
        <v>MEEP</v>
      </c>
      <c r="AA349" s="2">
        <f>IF(Z349="HERE",Y349,AA348+Graph!$G$1*1000)</f>
        <v>160551687.43476343</v>
      </c>
      <c r="AB349" s="2">
        <f t="shared" si="63"/>
        <v>800000</v>
      </c>
      <c r="AC349" s="2">
        <f t="shared" si="64"/>
        <v>45998428.912456594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285</v>
      </c>
      <c r="C350" s="7"/>
      <c r="D350" s="2" t="e">
        <f t="shared" si="55"/>
        <v>#N/A</v>
      </c>
      <c r="E350" s="2" t="e">
        <f t="shared" si="67"/>
        <v>#N/A</v>
      </c>
      <c r="F350" s="2">
        <v>2270760.9548909664</v>
      </c>
      <c r="G350" s="2">
        <f t="shared" si="70"/>
        <v>546135.85714285716</v>
      </c>
      <c r="H350" s="2">
        <f t="shared" si="65"/>
        <v>170517404.34102786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1640910.7142857274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2267491.8410274386</v>
      </c>
      <c r="Q350" s="2">
        <f t="shared" si="71"/>
        <v>550000</v>
      </c>
      <c r="R350" s="2">
        <f t="shared" si="66"/>
        <v>172146252.20436287</v>
      </c>
      <c r="S350" s="2">
        <f t="shared" si="58"/>
        <v>546135.85714286566</v>
      </c>
      <c r="T350" s="2">
        <f t="shared" si="59"/>
        <v>3864.1428571429569</v>
      </c>
      <c r="U350" s="2">
        <f t="shared" si="60"/>
        <v>550000</v>
      </c>
      <c r="V350" s="2">
        <f t="shared" si="34"/>
        <v>124641992.34102739</v>
      </c>
      <c r="W350" s="2">
        <f t="shared" si="61"/>
        <v>546135.85714285076</v>
      </c>
      <c r="X350" s="2">
        <f t="shared" si="51"/>
        <v>3864.1428571492434</v>
      </c>
      <c r="Y350" s="2">
        <f t="shared" si="62"/>
        <v>47504259.86333549</v>
      </c>
      <c r="Z350" s="2" t="str">
        <f t="shared" si="52"/>
        <v>MEEP</v>
      </c>
      <c r="AA350" s="2">
        <f>IF(Z350="HERE",Y350,AA349+Graph!$G$1*1000)</f>
        <v>161351687.43476343</v>
      </c>
      <c r="AB350" s="2">
        <f t="shared" si="63"/>
        <v>800000</v>
      </c>
      <c r="AC350" s="2">
        <f t="shared" si="64"/>
        <v>45998428.912456594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286</v>
      </c>
      <c r="C351" s="7"/>
      <c r="D351" s="2" t="e">
        <f t="shared" si="55"/>
        <v>#N/A</v>
      </c>
      <c r="E351" s="2" t="e">
        <f t="shared" si="67"/>
        <v>#N/A</v>
      </c>
      <c r="F351" s="2">
        <v>2277082.608726263</v>
      </c>
      <c r="G351" s="2">
        <f t="shared" si="70"/>
        <v>546135.85714285716</v>
      </c>
      <c r="H351" s="2">
        <f t="shared" si="65"/>
        <v>171063540.19817072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1644774.8571428703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2273791.4912033677</v>
      </c>
      <c r="Q351" s="2">
        <f t="shared" si="71"/>
        <v>550000</v>
      </c>
      <c r="R351" s="2">
        <f t="shared" si="66"/>
        <v>172696252.20436287</v>
      </c>
      <c r="S351" s="2">
        <f t="shared" si="58"/>
        <v>546135.85714286566</v>
      </c>
      <c r="T351" s="2">
        <f t="shared" si="59"/>
        <v>3864.1428571429569</v>
      </c>
      <c r="U351" s="2">
        <f t="shared" si="60"/>
        <v>550000</v>
      </c>
      <c r="V351" s="2">
        <f t="shared" si="34"/>
        <v>125188128.19817024</v>
      </c>
      <c r="W351" s="2">
        <f t="shared" si="61"/>
        <v>546135.85714285076</v>
      </c>
      <c r="X351" s="2">
        <f t="shared" si="51"/>
        <v>3864.1428571492434</v>
      </c>
      <c r="Y351" s="2">
        <f t="shared" ref="Y351:Y385" si="74">IF(COUNT($C352)=0,IF(COUNT($C351)=1,C351,SUM(Y350+X351)),C351)</f>
        <v>47508124.006192639</v>
      </c>
      <c r="Z351" s="2" t="str">
        <f t="shared" si="52"/>
        <v>MEEP</v>
      </c>
      <c r="AA351" s="2">
        <f>IF(Z351="HERE",Y351,AA350+Graph!$G$1*1000)</f>
        <v>162151687.43476343</v>
      </c>
      <c r="AB351" s="2">
        <f t="shared" si="63"/>
        <v>800000</v>
      </c>
      <c r="AC351" s="2">
        <f t="shared" ref="AC351:AC385" si="75">IF(Z352="HERE",V351,AC350)</f>
        <v>45998428.912456594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287</v>
      </c>
      <c r="C352" s="7"/>
      <c r="D352" s="2" t="e">
        <f t="shared" si="55"/>
        <v>#N/A</v>
      </c>
      <c r="E352" s="2" t="e">
        <f t="shared" si="67"/>
        <v>#N/A</v>
      </c>
      <c r="F352" s="2">
        <v>2283404.2625616193</v>
      </c>
      <c r="G352" s="2">
        <f t="shared" si="70"/>
        <v>546135.85714285716</v>
      </c>
      <c r="H352" s="2">
        <f t="shared" ref="H352:H385" si="76">IF(COUNT($C353)=0,IF(COUNT($C352)=1,C352,SUM(H351+G352)),C352)</f>
        <v>171609676.05531359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1648639.0000000133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2280091.1413792968</v>
      </c>
      <c r="Q352" s="2">
        <f t="shared" si="71"/>
        <v>550000</v>
      </c>
      <c r="R352" s="2">
        <f t="shared" ref="R352:R385" si="77">IF(COUNT($C353)=0,IF(COUNT($C352)=1,M352,SUM(R351+Q352)),M352)</f>
        <v>173246252.20436287</v>
      </c>
      <c r="S352" s="2">
        <f t="shared" si="58"/>
        <v>546135.85714286566</v>
      </c>
      <c r="T352" s="2">
        <f t="shared" si="59"/>
        <v>3864.1428571429569</v>
      </c>
      <c r="U352" s="2">
        <f t="shared" si="60"/>
        <v>550000</v>
      </c>
      <c r="V352" s="2">
        <f t="shared" si="34"/>
        <v>125734264.0553131</v>
      </c>
      <c r="W352" s="2">
        <f t="shared" si="61"/>
        <v>546135.85714285076</v>
      </c>
      <c r="X352" s="2">
        <f t="shared" si="51"/>
        <v>3864.1428571492434</v>
      </c>
      <c r="Y352" s="2">
        <f t="shared" si="74"/>
        <v>47511988.149049789</v>
      </c>
      <c r="Z352" s="2" t="str">
        <f t="shared" si="52"/>
        <v>MEEP</v>
      </c>
      <c r="AA352" s="2">
        <f>IF(Z352="HERE",Y352,AA351+Graph!$G$1*1000)</f>
        <v>162951687.43476343</v>
      </c>
      <c r="AB352" s="2">
        <f t="shared" si="63"/>
        <v>800000</v>
      </c>
      <c r="AC352" s="2">
        <f t="shared" si="75"/>
        <v>45998428.912456594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288</v>
      </c>
      <c r="C353" s="7"/>
      <c r="D353" s="2" t="e">
        <f t="shared" si="55"/>
        <v>#N/A</v>
      </c>
      <c r="E353" s="2" t="e">
        <f t="shared" si="67"/>
        <v>#N/A</v>
      </c>
      <c r="F353" s="2">
        <v>2289725.9163969755</v>
      </c>
      <c r="G353" s="2">
        <f t="shared" si="70"/>
        <v>546135.85714285716</v>
      </c>
      <c r="H353" s="2">
        <f t="shared" si="76"/>
        <v>172155811.91245645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1652503.1428571562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2286390.7915552258</v>
      </c>
      <c r="Q353" s="2">
        <f t="shared" si="71"/>
        <v>550000</v>
      </c>
      <c r="R353" s="2">
        <f t="shared" si="77"/>
        <v>173796252.20436287</v>
      </c>
      <c r="S353" s="2">
        <f t="shared" si="58"/>
        <v>546135.85714286566</v>
      </c>
      <c r="T353" s="2">
        <f t="shared" si="59"/>
        <v>3864.1428571429569</v>
      </c>
      <c r="U353" s="2">
        <f t="shared" si="60"/>
        <v>550000</v>
      </c>
      <c r="V353" s="2">
        <f t="shared" si="34"/>
        <v>126280399.91245595</v>
      </c>
      <c r="W353" s="2">
        <f t="shared" si="61"/>
        <v>546135.85714285076</v>
      </c>
      <c r="X353" s="2">
        <f t="shared" si="51"/>
        <v>3864.1428571492434</v>
      </c>
      <c r="Y353" s="2">
        <f t="shared" si="74"/>
        <v>47515852.291906938</v>
      </c>
      <c r="Z353" s="2" t="str">
        <f t="shared" si="52"/>
        <v>MEEP</v>
      </c>
      <c r="AA353" s="2">
        <f>IF(Z353="HERE",Y353,AA352+Graph!$G$1*1000)</f>
        <v>163751687.43476343</v>
      </c>
      <c r="AB353" s="2">
        <f t="shared" si="63"/>
        <v>800000</v>
      </c>
      <c r="AC353" s="2">
        <f t="shared" si="75"/>
        <v>45998428.912456594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289</v>
      </c>
      <c r="C354" s="7"/>
      <c r="D354" s="2" t="e">
        <f t="shared" si="55"/>
        <v>#N/A</v>
      </c>
      <c r="E354" s="2" t="e">
        <f t="shared" si="67"/>
        <v>#N/A</v>
      </c>
      <c r="F354" s="2">
        <v>2296047.5702322721</v>
      </c>
      <c r="G354" s="2">
        <f t="shared" si="70"/>
        <v>546135.85714285716</v>
      </c>
      <c r="H354" s="2">
        <f t="shared" si="76"/>
        <v>172701947.76959932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1656367.2857142992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2292690.4417311549</v>
      </c>
      <c r="Q354" s="2">
        <f t="shared" si="71"/>
        <v>550000</v>
      </c>
      <c r="R354" s="2">
        <f t="shared" si="77"/>
        <v>174346252.20436287</v>
      </c>
      <c r="S354" s="2">
        <f t="shared" si="58"/>
        <v>546135.85714286566</v>
      </c>
      <c r="T354" s="2">
        <f t="shared" si="59"/>
        <v>3864.1428571429569</v>
      </c>
      <c r="U354" s="2">
        <f t="shared" si="60"/>
        <v>550000</v>
      </c>
      <c r="V354" s="2">
        <f t="shared" si="34"/>
        <v>126826535.7695988</v>
      </c>
      <c r="W354" s="2">
        <f t="shared" si="61"/>
        <v>546135.85714285076</v>
      </c>
      <c r="X354" s="2">
        <f t="shared" si="51"/>
        <v>3864.1428571492434</v>
      </c>
      <c r="Y354" s="2">
        <f t="shared" si="74"/>
        <v>47519716.434764087</v>
      </c>
      <c r="Z354" s="2" t="str">
        <f t="shared" si="52"/>
        <v>MEEP</v>
      </c>
      <c r="AA354" s="2">
        <f>IF(Z354="HERE",Y354,AA353+Graph!$G$1*1000)</f>
        <v>164551687.43476343</v>
      </c>
      <c r="AB354" s="2">
        <f t="shared" si="63"/>
        <v>800000</v>
      </c>
      <c r="AC354" s="2">
        <f t="shared" si="75"/>
        <v>45998428.912456594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290</v>
      </c>
      <c r="C355" s="7"/>
      <c r="D355" s="2" t="e">
        <f t="shared" si="55"/>
        <v>#N/A</v>
      </c>
      <c r="E355" s="2" t="e">
        <f t="shared" si="67"/>
        <v>#N/A</v>
      </c>
      <c r="F355" s="2">
        <v>2302369.2240676284</v>
      </c>
      <c r="G355" s="2">
        <f t="shared" si="70"/>
        <v>546135.85714285716</v>
      </c>
      <c r="H355" s="2">
        <f t="shared" si="76"/>
        <v>173248083.62674218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1660231.4285714421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2298990.091907084</v>
      </c>
      <c r="Q355" s="2">
        <f t="shared" si="71"/>
        <v>550000</v>
      </c>
      <c r="R355" s="2">
        <f t="shared" si="77"/>
        <v>174896252.20436287</v>
      </c>
      <c r="S355" s="2">
        <f t="shared" si="58"/>
        <v>546135.85714286566</v>
      </c>
      <c r="T355" s="2">
        <f t="shared" si="59"/>
        <v>3864.1428571429569</v>
      </c>
      <c r="U355" s="2">
        <f t="shared" si="60"/>
        <v>550000</v>
      </c>
      <c r="V355" s="2">
        <f t="shared" si="34"/>
        <v>127372671.62674165</v>
      </c>
      <c r="W355" s="2">
        <f t="shared" si="61"/>
        <v>546135.85714285076</v>
      </c>
      <c r="X355" s="2">
        <f t="shared" si="51"/>
        <v>3864.1428571492434</v>
      </c>
      <c r="Y355" s="2">
        <f t="shared" si="74"/>
        <v>47523580.577621236</v>
      </c>
      <c r="Z355" s="2" t="str">
        <f t="shared" si="52"/>
        <v>MEEP</v>
      </c>
      <c r="AA355" s="2">
        <f>IF(Z355="HERE",Y355,AA354+Graph!$G$1*1000)</f>
        <v>165351687.43476343</v>
      </c>
      <c r="AB355" s="2">
        <f t="shared" si="63"/>
        <v>800000</v>
      </c>
      <c r="AC355" s="2">
        <f t="shared" si="75"/>
        <v>45998428.912456594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291</v>
      </c>
      <c r="C356" s="7"/>
      <c r="D356" s="2" t="e">
        <f t="shared" si="55"/>
        <v>#N/A</v>
      </c>
      <c r="E356" s="2" t="e">
        <f t="shared" si="67"/>
        <v>#N/A</v>
      </c>
      <c r="F356" s="2">
        <v>2308690.877902925</v>
      </c>
      <c r="G356" s="2">
        <f t="shared" si="70"/>
        <v>546135.85714285716</v>
      </c>
      <c r="H356" s="2">
        <f t="shared" si="76"/>
        <v>173794219.48388505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1664095.5714285851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2305289.7420830131</v>
      </c>
      <c r="Q356" s="2">
        <f t="shared" si="71"/>
        <v>550000</v>
      </c>
      <c r="R356" s="2">
        <f t="shared" si="77"/>
        <v>175446252.20436287</v>
      </c>
      <c r="S356" s="2">
        <f t="shared" si="58"/>
        <v>546135.85714286566</v>
      </c>
      <c r="T356" s="2">
        <f t="shared" si="59"/>
        <v>3864.1428571429569</v>
      </c>
      <c r="U356" s="2">
        <f t="shared" si="60"/>
        <v>550000</v>
      </c>
      <c r="V356" s="2">
        <f t="shared" ref="V356:V385" si="78">H272</f>
        <v>127918807.4838845</v>
      </c>
      <c r="W356" s="2">
        <f t="shared" si="61"/>
        <v>546135.85714285076</v>
      </c>
      <c r="X356" s="2">
        <f t="shared" si="51"/>
        <v>3864.1428571492434</v>
      </c>
      <c r="Y356" s="2">
        <f t="shared" si="74"/>
        <v>47527444.720478386</v>
      </c>
      <c r="Z356" s="2" t="str">
        <f t="shared" si="52"/>
        <v>MEEP</v>
      </c>
      <c r="AA356" s="2">
        <f>IF(Z356="HERE",Y356,AA355+Graph!$G$1*1000)</f>
        <v>166151687.43476343</v>
      </c>
      <c r="AB356" s="2">
        <f t="shared" si="63"/>
        <v>800000</v>
      </c>
      <c r="AC356" s="2">
        <f t="shared" si="75"/>
        <v>45998428.912456594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292</v>
      </c>
      <c r="C357" s="7"/>
      <c r="D357" s="2" t="e">
        <f t="shared" si="55"/>
        <v>#N/A</v>
      </c>
      <c r="E357" s="2" t="e">
        <f t="shared" si="67"/>
        <v>#N/A</v>
      </c>
      <c r="F357" s="2">
        <v>2315012.5317382813</v>
      </c>
      <c r="G357" s="2">
        <f t="shared" si="70"/>
        <v>546135.85714285716</v>
      </c>
      <c r="H357" s="2">
        <f t="shared" si="76"/>
        <v>174340355.34102792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1667959.7142857281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2311589.3922589421</v>
      </c>
      <c r="Q357" s="2">
        <f t="shared" si="71"/>
        <v>550000</v>
      </c>
      <c r="R357" s="2">
        <f t="shared" si="77"/>
        <v>175996252.20436287</v>
      </c>
      <c r="S357" s="2">
        <f t="shared" si="58"/>
        <v>546135.85714286566</v>
      </c>
      <c r="T357" s="2">
        <f t="shared" si="59"/>
        <v>3864.1428571429569</v>
      </c>
      <c r="U357" s="2">
        <f t="shared" si="60"/>
        <v>550000</v>
      </c>
      <c r="V357" s="2">
        <f t="shared" si="78"/>
        <v>128464943.34102735</v>
      </c>
      <c r="W357" s="2">
        <f t="shared" si="61"/>
        <v>546135.85714285076</v>
      </c>
      <c r="X357" s="2">
        <f t="shared" si="51"/>
        <v>3864.1428571492434</v>
      </c>
      <c r="Y357" s="2">
        <f t="shared" si="74"/>
        <v>47531308.863335535</v>
      </c>
      <c r="Z357" s="2" t="str">
        <f t="shared" si="52"/>
        <v>MEEP</v>
      </c>
      <c r="AA357" s="2">
        <f>IF(Z357="HERE",Y357,AA356+Graph!$G$1*1000)</f>
        <v>166951687.43476343</v>
      </c>
      <c r="AB357" s="2">
        <f t="shared" si="63"/>
        <v>800000</v>
      </c>
      <c r="AC357" s="2">
        <f t="shared" si="75"/>
        <v>45998428.912456594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293</v>
      </c>
      <c r="C358" s="7"/>
      <c r="D358" s="2" t="e">
        <f t="shared" si="55"/>
        <v>#N/A</v>
      </c>
      <c r="E358" s="2" t="e">
        <f t="shared" si="67"/>
        <v>#N/A</v>
      </c>
      <c r="F358" s="2">
        <v>2321334.1855735779</v>
      </c>
      <c r="G358" s="2">
        <f t="shared" ref="G358:G385" si="79">IF(F358&gt;550000,$AK$31*1000,F358)</f>
        <v>546135.85714285716</v>
      </c>
      <c r="H358" s="2">
        <f t="shared" si="76"/>
        <v>174886491.19817078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1671823.857142871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2317889.0424348712</v>
      </c>
      <c r="Q358" s="2">
        <f t="shared" ref="Q358:Q385" si="80">IF(P358&gt;550000,550000,P358)</f>
        <v>550000</v>
      </c>
      <c r="R358" s="2">
        <f t="shared" si="77"/>
        <v>176546252.20436287</v>
      </c>
      <c r="S358" s="2">
        <f t="shared" si="58"/>
        <v>546135.85714286566</v>
      </c>
      <c r="T358" s="2">
        <f t="shared" si="59"/>
        <v>3864.1428571429569</v>
      </c>
      <c r="U358" s="2">
        <f t="shared" si="60"/>
        <v>550000</v>
      </c>
      <c r="V358" s="2">
        <f t="shared" si="78"/>
        <v>129011079.1981702</v>
      </c>
      <c r="W358" s="2">
        <f t="shared" si="61"/>
        <v>546135.85714285076</v>
      </c>
      <c r="X358" s="2">
        <f t="shared" si="51"/>
        <v>3864.1428571492434</v>
      </c>
      <c r="Y358" s="2">
        <f t="shared" si="74"/>
        <v>47535173.006192684</v>
      </c>
      <c r="Z358" s="2" t="str">
        <f t="shared" si="52"/>
        <v>MEEP</v>
      </c>
      <c r="AA358" s="2">
        <f>IF(Z358="HERE",Y358,AA357+Graph!$G$1*1000)</f>
        <v>167751687.43476343</v>
      </c>
      <c r="AB358" s="2">
        <f t="shared" si="63"/>
        <v>800000</v>
      </c>
      <c r="AC358" s="2">
        <f t="shared" si="75"/>
        <v>45998428.912456594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294</v>
      </c>
      <c r="C359" s="7"/>
      <c r="D359" s="2" t="e">
        <f t="shared" si="55"/>
        <v>#N/A</v>
      </c>
      <c r="E359" s="2" t="e">
        <f t="shared" si="67"/>
        <v>#N/A</v>
      </c>
      <c r="F359" s="2">
        <v>2327655.8394089341</v>
      </c>
      <c r="G359" s="2">
        <f t="shared" si="79"/>
        <v>546135.85714285716</v>
      </c>
      <c r="H359" s="2">
        <f t="shared" si="76"/>
        <v>175432627.05531365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1675688.000000014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2324188.6926108003</v>
      </c>
      <c r="Q359" s="2">
        <f t="shared" si="80"/>
        <v>550000</v>
      </c>
      <c r="R359" s="2">
        <f t="shared" si="77"/>
        <v>177096252.20436287</v>
      </c>
      <c r="S359" s="2">
        <f t="shared" si="58"/>
        <v>546135.85714286566</v>
      </c>
      <c r="T359" s="2">
        <f t="shared" si="59"/>
        <v>3864.1428571429569</v>
      </c>
      <c r="U359" s="2">
        <f t="shared" si="60"/>
        <v>550000</v>
      </c>
      <c r="V359" s="2">
        <f t="shared" si="78"/>
        <v>129557215.05531305</v>
      </c>
      <c r="W359" s="2">
        <f t="shared" si="61"/>
        <v>546135.85714285076</v>
      </c>
      <c r="X359" s="2">
        <f t="shared" si="51"/>
        <v>3864.1428571492434</v>
      </c>
      <c r="Y359" s="2">
        <f t="shared" si="74"/>
        <v>47539037.149049833</v>
      </c>
      <c r="Z359" s="2" t="str">
        <f t="shared" si="52"/>
        <v>MEEP</v>
      </c>
      <c r="AA359" s="2">
        <f>IF(Z359="HERE",Y359,AA358+Graph!$G$1*1000)</f>
        <v>168551687.43476343</v>
      </c>
      <c r="AB359" s="2">
        <f t="shared" si="63"/>
        <v>800000</v>
      </c>
      <c r="AC359" s="2">
        <f t="shared" si="75"/>
        <v>45998428.912456594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295</v>
      </c>
      <c r="C360" s="7"/>
      <c r="D360" s="2" t="e">
        <f t="shared" si="55"/>
        <v>#N/A</v>
      </c>
      <c r="E360" s="2" t="e">
        <f t="shared" si="67"/>
        <v>#N/A</v>
      </c>
      <c r="F360" s="2">
        <v>2333977.4932442307</v>
      </c>
      <c r="G360" s="2">
        <f t="shared" si="79"/>
        <v>546135.85714285716</v>
      </c>
      <c r="H360" s="2">
        <f t="shared" si="76"/>
        <v>175978762.91245651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1679552.1428571569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2330488.3427867293</v>
      </c>
      <c r="Q360" s="2">
        <f t="shared" si="80"/>
        <v>550000</v>
      </c>
      <c r="R360" s="2">
        <f t="shared" si="77"/>
        <v>177646252.20436287</v>
      </c>
      <c r="S360" s="2">
        <f t="shared" si="58"/>
        <v>546135.85714286566</v>
      </c>
      <c r="T360" s="2">
        <f t="shared" si="59"/>
        <v>3864.1428571429569</v>
      </c>
      <c r="U360" s="2">
        <f t="shared" si="60"/>
        <v>550000</v>
      </c>
      <c r="V360" s="2">
        <f t="shared" si="78"/>
        <v>130103350.9124559</v>
      </c>
      <c r="W360" s="2">
        <f t="shared" si="61"/>
        <v>546135.85714285076</v>
      </c>
      <c r="X360" s="2">
        <f t="shared" si="51"/>
        <v>3864.1428571492434</v>
      </c>
      <c r="Y360" s="2">
        <f t="shared" si="74"/>
        <v>47542901.291906983</v>
      </c>
      <c r="Z360" s="2" t="str">
        <f t="shared" si="52"/>
        <v>MEEP</v>
      </c>
      <c r="AA360" s="2">
        <f>IF(Z360="HERE",Y360,AA359+Graph!$G$1*1000)</f>
        <v>169351687.43476343</v>
      </c>
      <c r="AB360" s="2">
        <f t="shared" si="63"/>
        <v>800000</v>
      </c>
      <c r="AC360" s="2">
        <f t="shared" si="75"/>
        <v>45998428.912456594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296</v>
      </c>
      <c r="C361" s="7"/>
      <c r="D361" s="2" t="e">
        <f t="shared" si="55"/>
        <v>#N/A</v>
      </c>
      <c r="E361" s="2" t="e">
        <f t="shared" si="67"/>
        <v>#N/A</v>
      </c>
      <c r="F361" s="2">
        <v>2340299.147079587</v>
      </c>
      <c r="G361" s="2">
        <f t="shared" si="79"/>
        <v>546135.85714285716</v>
      </c>
      <c r="H361" s="2">
        <f t="shared" si="76"/>
        <v>176524898.76959938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1683416.2857142999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2336787.9929626584</v>
      </c>
      <c r="Q361" s="2">
        <f t="shared" si="80"/>
        <v>550000</v>
      </c>
      <c r="R361" s="2">
        <f t="shared" si="77"/>
        <v>178196252.20436287</v>
      </c>
      <c r="S361" s="2">
        <f t="shared" si="58"/>
        <v>546135.85714286566</v>
      </c>
      <c r="T361" s="2">
        <f t="shared" si="59"/>
        <v>3864.1428571429569</v>
      </c>
      <c r="U361" s="2">
        <f t="shared" si="60"/>
        <v>550000</v>
      </c>
      <c r="V361" s="2">
        <f t="shared" si="78"/>
        <v>130649486.76959875</v>
      </c>
      <c r="W361" s="2">
        <f t="shared" si="61"/>
        <v>546135.85714285076</v>
      </c>
      <c r="X361" s="2">
        <f t="shared" si="51"/>
        <v>3864.1428571492434</v>
      </c>
      <c r="Y361" s="2">
        <f t="shared" si="74"/>
        <v>47546765.434764132</v>
      </c>
      <c r="Z361" s="2" t="str">
        <f t="shared" si="52"/>
        <v>MEEP</v>
      </c>
      <c r="AA361" s="2">
        <f>IF(Z361="HERE",Y361,AA360+Graph!$G$1*1000)</f>
        <v>170151687.43476343</v>
      </c>
      <c r="AB361" s="2">
        <f t="shared" si="63"/>
        <v>800000</v>
      </c>
      <c r="AC361" s="2">
        <f t="shared" si="75"/>
        <v>45998428.912456594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297</v>
      </c>
      <c r="C362" s="7"/>
      <c r="D362" s="2" t="e">
        <f t="shared" si="55"/>
        <v>#N/A</v>
      </c>
      <c r="E362" s="2" t="e">
        <f t="shared" si="67"/>
        <v>#N/A</v>
      </c>
      <c r="F362" s="2">
        <v>2346620.8009148836</v>
      </c>
      <c r="G362" s="2">
        <f t="shared" si="79"/>
        <v>546135.85714285716</v>
      </c>
      <c r="H362" s="2">
        <f t="shared" si="76"/>
        <v>177071034.62674224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1687280.4285714428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2343087.6431385875</v>
      </c>
      <c r="Q362" s="2">
        <f t="shared" si="80"/>
        <v>550000</v>
      </c>
      <c r="R362" s="2">
        <f t="shared" si="77"/>
        <v>178746252.20436287</v>
      </c>
      <c r="S362" s="2">
        <f t="shared" si="58"/>
        <v>546135.85714286566</v>
      </c>
      <c r="T362" s="2">
        <f t="shared" si="59"/>
        <v>3864.1428571429569</v>
      </c>
      <c r="U362" s="2">
        <f t="shared" si="60"/>
        <v>550000</v>
      </c>
      <c r="V362" s="2">
        <f t="shared" si="78"/>
        <v>131195622.6267416</v>
      </c>
      <c r="W362" s="2">
        <f t="shared" si="61"/>
        <v>546135.85714285076</v>
      </c>
      <c r="X362" s="2">
        <f t="shared" si="51"/>
        <v>3864.1428571492434</v>
      </c>
      <c r="Y362" s="2">
        <f t="shared" si="74"/>
        <v>47550629.577621281</v>
      </c>
      <c r="Z362" s="2" t="str">
        <f t="shared" si="52"/>
        <v>MEEP</v>
      </c>
      <c r="AA362" s="2">
        <f>IF(Z362="HERE",Y362,AA361+Graph!$G$1*1000)</f>
        <v>170951687.43476343</v>
      </c>
      <c r="AB362" s="2">
        <f t="shared" si="63"/>
        <v>800000</v>
      </c>
      <c r="AC362" s="2">
        <f t="shared" si="75"/>
        <v>45998428.912456594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298</v>
      </c>
      <c r="C363" s="7"/>
      <c r="D363" s="2" t="e">
        <f t="shared" si="55"/>
        <v>#N/A</v>
      </c>
      <c r="E363" s="2" t="e">
        <f t="shared" si="67"/>
        <v>#N/A</v>
      </c>
      <c r="F363" s="2">
        <v>2352942.4547502398</v>
      </c>
      <c r="G363" s="2">
        <f t="shared" si="79"/>
        <v>546135.85714285716</v>
      </c>
      <c r="H363" s="2">
        <f t="shared" si="76"/>
        <v>177617170.48388511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1691144.5714285858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2349387.2933145165</v>
      </c>
      <c r="Q363" s="2">
        <f t="shared" si="80"/>
        <v>550000</v>
      </c>
      <c r="R363" s="2">
        <f t="shared" si="77"/>
        <v>179296252.20436287</v>
      </c>
      <c r="S363" s="2">
        <f t="shared" si="58"/>
        <v>546135.85714286566</v>
      </c>
      <c r="T363" s="2">
        <f t="shared" si="59"/>
        <v>3864.1428571429569</v>
      </c>
      <c r="U363" s="2">
        <f t="shared" si="60"/>
        <v>550000</v>
      </c>
      <c r="V363" s="2">
        <f t="shared" si="78"/>
        <v>131741758.48388445</v>
      </c>
      <c r="W363" s="2">
        <f t="shared" si="61"/>
        <v>546135.85714285076</v>
      </c>
      <c r="X363" s="2">
        <f t="shared" si="51"/>
        <v>3864.1428571492434</v>
      </c>
      <c r="Y363" s="2">
        <f t="shared" si="74"/>
        <v>47554493.72047843</v>
      </c>
      <c r="Z363" s="2" t="str">
        <f t="shared" si="52"/>
        <v>MEEP</v>
      </c>
      <c r="AA363" s="2">
        <f>IF(Z363="HERE",Y363,AA362+Graph!$G$1*1000)</f>
        <v>171751687.43476343</v>
      </c>
      <c r="AB363" s="2">
        <f t="shared" si="63"/>
        <v>800000</v>
      </c>
      <c r="AC363" s="2">
        <f t="shared" si="75"/>
        <v>45998428.912456594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299</v>
      </c>
      <c r="C364" s="7"/>
      <c r="D364" s="2" t="e">
        <f t="shared" si="55"/>
        <v>#N/A</v>
      </c>
      <c r="E364" s="2" t="e">
        <f t="shared" si="67"/>
        <v>#N/A</v>
      </c>
      <c r="F364" s="2">
        <v>2359264.1085855365</v>
      </c>
      <c r="G364" s="2">
        <f t="shared" si="79"/>
        <v>546135.85714285716</v>
      </c>
      <c r="H364" s="2">
        <f t="shared" si="76"/>
        <v>178163306.34102798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1695008.7142857288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2355686.9434904456</v>
      </c>
      <c r="Q364" s="2">
        <f t="shared" si="80"/>
        <v>550000</v>
      </c>
      <c r="R364" s="2">
        <f t="shared" si="77"/>
        <v>179846252.20436287</v>
      </c>
      <c r="S364" s="2">
        <f t="shared" si="58"/>
        <v>546135.85714286566</v>
      </c>
      <c r="T364" s="2">
        <f t="shared" si="59"/>
        <v>3864.1428571429569</v>
      </c>
      <c r="U364" s="2">
        <f t="shared" si="60"/>
        <v>550000</v>
      </c>
      <c r="V364" s="2">
        <f t="shared" si="78"/>
        <v>132287894.3410273</v>
      </c>
      <c r="W364" s="2">
        <f t="shared" si="61"/>
        <v>546135.85714285076</v>
      </c>
      <c r="X364" s="2">
        <f t="shared" si="51"/>
        <v>3864.1428571492434</v>
      </c>
      <c r="Y364" s="2">
        <f t="shared" si="74"/>
        <v>47558357.86333558</v>
      </c>
      <c r="Z364" s="2" t="str">
        <f t="shared" si="52"/>
        <v>MEEP</v>
      </c>
      <c r="AA364" s="2">
        <f>IF(Z364="HERE",Y364,AA363+Graph!$G$1*1000)</f>
        <v>172551687.43476343</v>
      </c>
      <c r="AB364" s="2">
        <f t="shared" si="63"/>
        <v>800000</v>
      </c>
      <c r="AC364" s="2">
        <f t="shared" si="75"/>
        <v>45998428.912456594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300</v>
      </c>
      <c r="C365" s="7"/>
      <c r="D365" s="2" t="e">
        <f t="shared" si="55"/>
        <v>#N/A</v>
      </c>
      <c r="E365" s="2" t="e">
        <f t="shared" si="67"/>
        <v>#N/A</v>
      </c>
      <c r="F365" s="2">
        <v>2365585.7624208927</v>
      </c>
      <c r="G365" s="2">
        <f t="shared" si="79"/>
        <v>546135.85714285716</v>
      </c>
      <c r="H365" s="2">
        <f t="shared" si="76"/>
        <v>178709442.19817084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1698872.8571428717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2361986.5936663747</v>
      </c>
      <c r="Q365" s="2">
        <f t="shared" si="80"/>
        <v>550000</v>
      </c>
      <c r="R365" s="2">
        <f t="shared" si="77"/>
        <v>180396252.20436287</v>
      </c>
      <c r="S365" s="2">
        <f t="shared" si="58"/>
        <v>546135.85714286566</v>
      </c>
      <c r="T365" s="2">
        <f t="shared" si="59"/>
        <v>3864.1428571429569</v>
      </c>
      <c r="U365" s="2">
        <f t="shared" si="60"/>
        <v>550000</v>
      </c>
      <c r="V365" s="2">
        <f t="shared" si="78"/>
        <v>132834030.19817016</v>
      </c>
      <c r="W365" s="2">
        <f t="shared" si="61"/>
        <v>546135.85714285076</v>
      </c>
      <c r="X365" s="2">
        <f t="shared" si="51"/>
        <v>3864.1428571492434</v>
      </c>
      <c r="Y365" s="2">
        <f t="shared" si="74"/>
        <v>47562222.006192729</v>
      </c>
      <c r="Z365" s="2" t="str">
        <f t="shared" si="52"/>
        <v>MEEP</v>
      </c>
      <c r="AA365" s="2">
        <f>IF(Z365="HERE",Y365,AA364+Graph!$G$1*1000)</f>
        <v>173351687.43476343</v>
      </c>
      <c r="AB365" s="2">
        <f t="shared" si="63"/>
        <v>800000</v>
      </c>
      <c r="AC365" s="2">
        <f t="shared" si="75"/>
        <v>45998428.912456594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301</v>
      </c>
      <c r="C366" s="7"/>
      <c r="D366" s="2" t="e">
        <f t="shared" si="55"/>
        <v>#N/A</v>
      </c>
      <c r="E366" s="2" t="e">
        <f t="shared" si="67"/>
        <v>#N/A</v>
      </c>
      <c r="F366" s="2">
        <v>2371907.4162561893</v>
      </c>
      <c r="G366" s="2">
        <f t="shared" si="79"/>
        <v>546135.85714285716</v>
      </c>
      <c r="H366" s="2">
        <f t="shared" si="76"/>
        <v>179255578.05531371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1702737.0000000147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2368286.2438423634</v>
      </c>
      <c r="Q366" s="2">
        <f t="shared" si="80"/>
        <v>550000</v>
      </c>
      <c r="R366" s="2">
        <f t="shared" si="77"/>
        <v>180946252.20436287</v>
      </c>
      <c r="S366" s="2">
        <f t="shared" si="58"/>
        <v>546135.85714286566</v>
      </c>
      <c r="T366" s="2">
        <f t="shared" si="59"/>
        <v>3864.1428571429569</v>
      </c>
      <c r="U366" s="2">
        <f t="shared" si="60"/>
        <v>550000</v>
      </c>
      <c r="V366" s="2">
        <f t="shared" si="78"/>
        <v>133380166.05531301</v>
      </c>
      <c r="W366" s="2">
        <f t="shared" si="61"/>
        <v>546135.85714285076</v>
      </c>
      <c r="X366" s="2">
        <f t="shared" si="51"/>
        <v>3864.1428571492434</v>
      </c>
      <c r="Y366" s="2">
        <f t="shared" si="74"/>
        <v>47566086.149049878</v>
      </c>
      <c r="Z366" s="2" t="str">
        <f t="shared" si="52"/>
        <v>MEEP</v>
      </c>
      <c r="AA366" s="2">
        <f>IF(Z366="HERE",Y366,AA365+Graph!$G$1*1000)</f>
        <v>174151687.43476343</v>
      </c>
      <c r="AB366" s="2">
        <f t="shared" si="63"/>
        <v>800000</v>
      </c>
      <c r="AC366" s="2">
        <f t="shared" si="75"/>
        <v>45998428.912456594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302</v>
      </c>
      <c r="C367" s="7"/>
      <c r="D367" s="2" t="e">
        <f t="shared" si="55"/>
        <v>#N/A</v>
      </c>
      <c r="E367" s="2" t="e">
        <f t="shared" si="67"/>
        <v>#N/A</v>
      </c>
      <c r="F367" s="2">
        <v>2378229.0700915456</v>
      </c>
      <c r="G367" s="2">
        <f t="shared" si="79"/>
        <v>546135.85714285716</v>
      </c>
      <c r="H367" s="2">
        <f t="shared" si="76"/>
        <v>179801713.91245657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1706601.1428571576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2374585.8940182924</v>
      </c>
      <c r="Q367" s="2">
        <f t="shared" si="80"/>
        <v>550000</v>
      </c>
      <c r="R367" s="2">
        <f t="shared" si="77"/>
        <v>181496252.20436287</v>
      </c>
      <c r="S367" s="2">
        <f t="shared" si="58"/>
        <v>546135.85714286566</v>
      </c>
      <c r="T367" s="2">
        <f t="shared" si="59"/>
        <v>3864.1428571429569</v>
      </c>
      <c r="U367" s="2">
        <f t="shared" si="60"/>
        <v>550000</v>
      </c>
      <c r="V367" s="2">
        <f t="shared" si="78"/>
        <v>133926301.91245586</v>
      </c>
      <c r="W367" s="2">
        <f t="shared" si="61"/>
        <v>546135.85714285076</v>
      </c>
      <c r="X367" s="2">
        <f t="shared" si="51"/>
        <v>3864.1428571492434</v>
      </c>
      <c r="Y367" s="2">
        <f t="shared" si="74"/>
        <v>47569950.291907027</v>
      </c>
      <c r="Z367" s="2" t="str">
        <f t="shared" si="52"/>
        <v>MEEP</v>
      </c>
      <c r="AA367" s="2">
        <f>IF(Z367="HERE",Y367,AA366+Graph!$G$1*1000)</f>
        <v>174951687.43476343</v>
      </c>
      <c r="AB367" s="2">
        <f t="shared" si="63"/>
        <v>800000</v>
      </c>
      <c r="AC367" s="2">
        <f t="shared" si="75"/>
        <v>45998428.912456594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303</v>
      </c>
      <c r="C368" s="7"/>
      <c r="D368" s="2" t="e">
        <f t="shared" si="55"/>
        <v>#N/A</v>
      </c>
      <c r="E368" s="2" t="e">
        <f t="shared" si="67"/>
        <v>#N/A</v>
      </c>
      <c r="F368" s="2">
        <v>2384550.7239268422</v>
      </c>
      <c r="G368" s="2">
        <f t="shared" si="79"/>
        <v>546135.85714285716</v>
      </c>
      <c r="H368" s="2">
        <f t="shared" si="76"/>
        <v>180347849.76959944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1710465.2857143006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2380885.5441942215</v>
      </c>
      <c r="Q368" s="2">
        <f t="shared" si="80"/>
        <v>550000</v>
      </c>
      <c r="R368" s="2">
        <f t="shared" si="77"/>
        <v>182046252.20436287</v>
      </c>
      <c r="S368" s="2">
        <f t="shared" si="58"/>
        <v>546135.85714286566</v>
      </c>
      <c r="T368" s="2">
        <f t="shared" si="59"/>
        <v>3864.1428571429569</v>
      </c>
      <c r="U368" s="2">
        <f t="shared" si="60"/>
        <v>550000</v>
      </c>
      <c r="V368" s="2">
        <f t="shared" si="78"/>
        <v>134472437.76959872</v>
      </c>
      <c r="W368" s="2">
        <f t="shared" si="61"/>
        <v>546135.85714286566</v>
      </c>
      <c r="X368" s="2">
        <f t="shared" si="51"/>
        <v>3864.1428571343422</v>
      </c>
      <c r="Y368" s="2">
        <f t="shared" si="74"/>
        <v>47573814.434764162</v>
      </c>
      <c r="Z368" s="2" t="str">
        <f t="shared" si="52"/>
        <v>MEEP</v>
      </c>
      <c r="AA368" s="2">
        <f>IF(Z368="HERE",Y368,AA367+Graph!$G$1*1000)</f>
        <v>175751687.43476343</v>
      </c>
      <c r="AB368" s="2">
        <f t="shared" si="63"/>
        <v>800000</v>
      </c>
      <c r="AC368" s="2">
        <f t="shared" si="75"/>
        <v>45998428.912456594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304</v>
      </c>
      <c r="C369" s="7"/>
      <c r="D369" s="2" t="e">
        <f t="shared" si="55"/>
        <v>#N/A</v>
      </c>
      <c r="E369" s="2" t="e">
        <f t="shared" si="67"/>
        <v>#N/A</v>
      </c>
      <c r="F369" s="2">
        <v>2390872.3777621984</v>
      </c>
      <c r="G369" s="2">
        <f t="shared" si="79"/>
        <v>546135.85714285716</v>
      </c>
      <c r="H369" s="2">
        <f t="shared" si="76"/>
        <v>180893985.6267423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1714329.4285714435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2387185.1943701506</v>
      </c>
      <c r="Q369" s="2">
        <f t="shared" si="80"/>
        <v>550000</v>
      </c>
      <c r="R369" s="2">
        <f t="shared" si="77"/>
        <v>182596252.20436287</v>
      </c>
      <c r="S369" s="2">
        <f t="shared" si="58"/>
        <v>546135.85714286566</v>
      </c>
      <c r="T369" s="2">
        <f t="shared" si="59"/>
        <v>3864.1428571429569</v>
      </c>
      <c r="U369" s="2">
        <f t="shared" si="60"/>
        <v>550000</v>
      </c>
      <c r="V369" s="2">
        <f t="shared" si="78"/>
        <v>135018573.62674159</v>
      </c>
      <c r="W369" s="2">
        <f t="shared" si="61"/>
        <v>546135.85714286566</v>
      </c>
      <c r="X369" s="2">
        <f t="shared" si="51"/>
        <v>3864.1428571343422</v>
      </c>
      <c r="Y369" s="2">
        <f t="shared" si="74"/>
        <v>47577678.577621296</v>
      </c>
      <c r="Z369" s="2" t="str">
        <f t="shared" si="52"/>
        <v>MEEP</v>
      </c>
      <c r="AA369" s="2">
        <f>IF(Z369="HERE",Y369,AA368+Graph!$G$1*1000)</f>
        <v>176551687.43476343</v>
      </c>
      <c r="AB369" s="2">
        <f t="shared" si="63"/>
        <v>800000</v>
      </c>
      <c r="AC369" s="2">
        <f t="shared" si="75"/>
        <v>45998428.912456594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305</v>
      </c>
      <c r="C370" s="7"/>
      <c r="D370" s="2" t="e">
        <f t="shared" si="55"/>
        <v>#N/A</v>
      </c>
      <c r="E370" s="2" t="e">
        <f t="shared" si="67"/>
        <v>#N/A</v>
      </c>
      <c r="F370" s="2">
        <v>2397194.0315974951</v>
      </c>
      <c r="G370" s="2">
        <f t="shared" si="79"/>
        <v>546135.85714285716</v>
      </c>
      <c r="H370" s="2">
        <f t="shared" si="76"/>
        <v>181440121.48388517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1718193.5714285865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2393484.8445460796</v>
      </c>
      <c r="Q370" s="2">
        <f t="shared" si="80"/>
        <v>550000</v>
      </c>
      <c r="R370" s="2">
        <f t="shared" si="77"/>
        <v>183146252.20436287</v>
      </c>
      <c r="S370" s="2">
        <f t="shared" si="58"/>
        <v>546135.85714286566</v>
      </c>
      <c r="T370" s="2">
        <f t="shared" si="59"/>
        <v>3864.1428571429569</v>
      </c>
      <c r="U370" s="2">
        <f t="shared" si="60"/>
        <v>550000</v>
      </c>
      <c r="V370" s="2">
        <f t="shared" si="78"/>
        <v>135564709.48388445</v>
      </c>
      <c r="W370" s="2">
        <f t="shared" si="61"/>
        <v>546135.85714286566</v>
      </c>
      <c r="X370" s="2">
        <f t="shared" si="51"/>
        <v>3864.1428571343422</v>
      </c>
      <c r="Y370" s="2">
        <f t="shared" si="74"/>
        <v>47581542.72047843</v>
      </c>
      <c r="Z370" s="2" t="str">
        <f t="shared" si="52"/>
        <v>MEEP</v>
      </c>
      <c r="AA370" s="2">
        <f>IF(Z370="HERE",Y370,AA369+Graph!$G$1*1000)</f>
        <v>177351687.43476343</v>
      </c>
      <c r="AB370" s="2">
        <f t="shared" si="63"/>
        <v>800000</v>
      </c>
      <c r="AC370" s="2">
        <f t="shared" si="75"/>
        <v>45998428.912456594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306</v>
      </c>
      <c r="C371" s="7"/>
      <c r="D371" s="2" t="e">
        <f t="shared" si="55"/>
        <v>#N/A</v>
      </c>
      <c r="E371" s="2" t="e">
        <f t="shared" si="67"/>
        <v>#N/A</v>
      </c>
      <c r="F371" s="2">
        <v>2403515.6854328513</v>
      </c>
      <c r="G371" s="2">
        <f t="shared" si="79"/>
        <v>546135.85714285716</v>
      </c>
      <c r="H371" s="2">
        <f t="shared" si="76"/>
        <v>181986257.34102803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1722057.7142857295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2399784.4947220087</v>
      </c>
      <c r="Q371" s="2">
        <f t="shared" si="80"/>
        <v>550000</v>
      </c>
      <c r="R371" s="2">
        <f t="shared" si="77"/>
        <v>183696252.20436287</v>
      </c>
      <c r="S371" s="2">
        <f t="shared" si="58"/>
        <v>546135.85714286566</v>
      </c>
      <c r="T371" s="2">
        <f t="shared" si="59"/>
        <v>3864.1428571429569</v>
      </c>
      <c r="U371" s="2">
        <f t="shared" si="60"/>
        <v>550000</v>
      </c>
      <c r="V371" s="2">
        <f t="shared" si="78"/>
        <v>136110845.34102732</v>
      </c>
      <c r="W371" s="2">
        <f t="shared" si="61"/>
        <v>546135.85714286566</v>
      </c>
      <c r="X371" s="2">
        <f t="shared" si="51"/>
        <v>3864.1428571343422</v>
      </c>
      <c r="Y371" s="2">
        <f t="shared" si="74"/>
        <v>47585406.863335565</v>
      </c>
      <c r="Z371" s="2" t="str">
        <f t="shared" si="52"/>
        <v>MEEP</v>
      </c>
      <c r="AA371" s="2">
        <f>IF(Z371="HERE",Y371,AA370+Graph!$G$1*1000)</f>
        <v>178151687.43476343</v>
      </c>
      <c r="AB371" s="2">
        <f t="shared" si="63"/>
        <v>800000</v>
      </c>
      <c r="AC371" s="2">
        <f t="shared" si="75"/>
        <v>45998428.912456594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307</v>
      </c>
      <c r="C372" s="7"/>
      <c r="D372" s="2" t="e">
        <f t="shared" si="55"/>
        <v>#N/A</v>
      </c>
      <c r="E372" s="2" t="e">
        <f t="shared" si="67"/>
        <v>#N/A</v>
      </c>
      <c r="F372" s="2">
        <v>2409837.3392681479</v>
      </c>
      <c r="G372" s="2">
        <f t="shared" si="79"/>
        <v>546135.85714285716</v>
      </c>
      <c r="H372" s="2">
        <f t="shared" si="76"/>
        <v>182532393.1981709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1725921.8571428724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2406084.1448979378</v>
      </c>
      <c r="Q372" s="2">
        <f t="shared" si="80"/>
        <v>550000</v>
      </c>
      <c r="R372" s="2">
        <f t="shared" si="77"/>
        <v>184246252.20436287</v>
      </c>
      <c r="S372" s="2">
        <f t="shared" si="58"/>
        <v>546135.85714286566</v>
      </c>
      <c r="T372" s="2">
        <f t="shared" si="59"/>
        <v>3864.1428571429569</v>
      </c>
      <c r="U372" s="2">
        <f t="shared" si="60"/>
        <v>550000</v>
      </c>
      <c r="V372" s="2">
        <f t="shared" si="78"/>
        <v>136656981.19817019</v>
      </c>
      <c r="W372" s="2">
        <f t="shared" si="61"/>
        <v>546135.85714286566</v>
      </c>
      <c r="X372" s="2">
        <f t="shared" si="51"/>
        <v>3864.1428571343422</v>
      </c>
      <c r="Y372" s="2">
        <f t="shared" si="74"/>
        <v>47589271.006192699</v>
      </c>
      <c r="Z372" s="2" t="str">
        <f t="shared" si="52"/>
        <v>MEEP</v>
      </c>
      <c r="AA372" s="2">
        <f>IF(Z372="HERE",Y372,AA371+Graph!$G$1*1000)</f>
        <v>178951687.43476343</v>
      </c>
      <c r="AB372" s="2">
        <f t="shared" si="63"/>
        <v>800000</v>
      </c>
      <c r="AC372" s="2">
        <f t="shared" si="75"/>
        <v>45998428.912456594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308</v>
      </c>
      <c r="C373" s="7"/>
      <c r="D373" s="2" t="e">
        <f t="shared" si="55"/>
        <v>#N/A</v>
      </c>
      <c r="E373" s="2" t="e">
        <f t="shared" si="67"/>
        <v>#N/A</v>
      </c>
      <c r="F373" s="2">
        <v>2416158.9931035042</v>
      </c>
      <c r="G373" s="2">
        <f t="shared" si="79"/>
        <v>546135.85714285716</v>
      </c>
      <c r="H373" s="2">
        <f t="shared" si="76"/>
        <v>183078529.05531377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1729786.0000000154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2412383.7950738668</v>
      </c>
      <c r="Q373" s="2">
        <f t="shared" si="80"/>
        <v>550000</v>
      </c>
      <c r="R373" s="2">
        <f t="shared" si="77"/>
        <v>184796252.20436287</v>
      </c>
      <c r="S373" s="2">
        <f t="shared" si="58"/>
        <v>546135.85714286566</v>
      </c>
      <c r="T373" s="2">
        <f t="shared" si="59"/>
        <v>3864.1428571429569</v>
      </c>
      <c r="U373" s="2">
        <f t="shared" si="60"/>
        <v>550000</v>
      </c>
      <c r="V373" s="2">
        <f t="shared" si="78"/>
        <v>137203117.05531305</v>
      </c>
      <c r="W373" s="2">
        <f t="shared" si="61"/>
        <v>546135.85714286566</v>
      </c>
      <c r="X373" s="2">
        <f t="shared" si="51"/>
        <v>3864.1428571343422</v>
      </c>
      <c r="Y373" s="2">
        <f t="shared" si="74"/>
        <v>47593135.149049833</v>
      </c>
      <c r="Z373" s="2" t="str">
        <f t="shared" si="52"/>
        <v>MEEP</v>
      </c>
      <c r="AA373" s="2">
        <f>IF(Z373="HERE",Y373,AA372+Graph!$G$1*1000)</f>
        <v>179751687.43476343</v>
      </c>
      <c r="AB373" s="2">
        <f t="shared" si="63"/>
        <v>800000</v>
      </c>
      <c r="AC373" s="2">
        <f t="shared" si="75"/>
        <v>45998428.912456594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309</v>
      </c>
      <c r="C374" s="7"/>
      <c r="D374" s="2" t="e">
        <f t="shared" si="55"/>
        <v>#N/A</v>
      </c>
      <c r="E374" s="2" t="e">
        <f t="shared" si="67"/>
        <v>#N/A</v>
      </c>
      <c r="F374" s="2">
        <v>2422480.6469388008</v>
      </c>
      <c r="G374" s="2">
        <f t="shared" si="79"/>
        <v>546135.85714285716</v>
      </c>
      <c r="H374" s="2">
        <f t="shared" si="76"/>
        <v>183624664.91245663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1733650.1428571583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2418683.4452497959</v>
      </c>
      <c r="Q374" s="2">
        <f t="shared" si="80"/>
        <v>550000</v>
      </c>
      <c r="R374" s="2">
        <f t="shared" si="77"/>
        <v>185346252.20436287</v>
      </c>
      <c r="S374" s="2">
        <f t="shared" si="58"/>
        <v>546135.85714286566</v>
      </c>
      <c r="T374" s="2">
        <f t="shared" si="59"/>
        <v>3864.1428571429569</v>
      </c>
      <c r="U374" s="2">
        <f t="shared" si="60"/>
        <v>550000</v>
      </c>
      <c r="V374" s="2">
        <f t="shared" si="78"/>
        <v>137749252.91245592</v>
      </c>
      <c r="W374" s="2">
        <f t="shared" si="61"/>
        <v>546135.85714286566</v>
      </c>
      <c r="X374" s="2">
        <f t="shared" si="51"/>
        <v>3864.1428571343422</v>
      </c>
      <c r="Y374" s="2">
        <f t="shared" si="74"/>
        <v>47596999.291906968</v>
      </c>
      <c r="Z374" s="2" t="str">
        <f t="shared" si="52"/>
        <v>MEEP</v>
      </c>
      <c r="AA374" s="2">
        <f>IF(Z374="HERE",Y374,AA373+Graph!$G$1*1000)</f>
        <v>180551687.43476343</v>
      </c>
      <c r="AB374" s="2">
        <f t="shared" si="63"/>
        <v>800000</v>
      </c>
      <c r="AC374" s="2">
        <f t="shared" si="75"/>
        <v>45998428.912456594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310</v>
      </c>
      <c r="C375" s="7"/>
      <c r="D375" s="2" t="e">
        <f t="shared" si="55"/>
        <v>#N/A</v>
      </c>
      <c r="E375" s="2" t="e">
        <f t="shared" si="67"/>
        <v>#N/A</v>
      </c>
      <c r="F375" s="2">
        <v>2428802.300774157</v>
      </c>
      <c r="G375" s="2">
        <f t="shared" si="79"/>
        <v>546135.85714285716</v>
      </c>
      <c r="H375" s="2">
        <f t="shared" si="76"/>
        <v>184170800.7695995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1737514.2857143013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2424983.095425725</v>
      </c>
      <c r="Q375" s="2">
        <f t="shared" si="80"/>
        <v>550000</v>
      </c>
      <c r="R375" s="2">
        <f t="shared" si="77"/>
        <v>185896252.20436287</v>
      </c>
      <c r="S375" s="2">
        <f t="shared" si="58"/>
        <v>546135.85714286566</v>
      </c>
      <c r="T375" s="2">
        <f t="shared" si="59"/>
        <v>3864.1428571429569</v>
      </c>
      <c r="U375" s="2">
        <f t="shared" si="60"/>
        <v>550000</v>
      </c>
      <c r="V375" s="2">
        <f t="shared" si="78"/>
        <v>138295388.76959878</v>
      </c>
      <c r="W375" s="2">
        <f t="shared" si="61"/>
        <v>546135.85714286566</v>
      </c>
      <c r="X375" s="2">
        <f t="shared" si="51"/>
        <v>3864.1428571343422</v>
      </c>
      <c r="Y375" s="2">
        <f t="shared" si="74"/>
        <v>47600863.434764102</v>
      </c>
      <c r="Z375" s="2" t="str">
        <f t="shared" si="52"/>
        <v>MEEP</v>
      </c>
      <c r="AA375" s="2">
        <f>IF(Z375="HERE",Y375,AA374+Graph!$G$1*1000)</f>
        <v>181351687.43476343</v>
      </c>
      <c r="AB375" s="2">
        <f t="shared" si="63"/>
        <v>800000</v>
      </c>
      <c r="AC375" s="2">
        <f t="shared" si="75"/>
        <v>45998428.912456594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311</v>
      </c>
      <c r="C376" s="7"/>
      <c r="D376" s="2" t="e">
        <f t="shared" si="55"/>
        <v>#N/A</v>
      </c>
      <c r="E376" s="2" t="e">
        <f t="shared" si="67"/>
        <v>#N/A</v>
      </c>
      <c r="F376" s="2">
        <v>2435123.9546094537</v>
      </c>
      <c r="G376" s="2">
        <f t="shared" si="79"/>
        <v>546135.85714285716</v>
      </c>
      <c r="H376" s="2">
        <f t="shared" si="76"/>
        <v>184716936.62674236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1741378.4285714442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2431282.7456016541</v>
      </c>
      <c r="Q376" s="2">
        <f t="shared" si="80"/>
        <v>550000</v>
      </c>
      <c r="R376" s="2">
        <f t="shared" si="77"/>
        <v>186446252.20436287</v>
      </c>
      <c r="S376" s="2">
        <f t="shared" si="58"/>
        <v>546135.85714286566</v>
      </c>
      <c r="T376" s="2">
        <f t="shared" si="59"/>
        <v>3864.1428571429569</v>
      </c>
      <c r="U376" s="2">
        <f t="shared" si="60"/>
        <v>550000</v>
      </c>
      <c r="V376" s="2">
        <f t="shared" si="78"/>
        <v>138841524.62674165</v>
      </c>
      <c r="W376" s="2">
        <f t="shared" si="61"/>
        <v>546135.85714286566</v>
      </c>
      <c r="X376" s="2">
        <f t="shared" si="51"/>
        <v>3864.1428571343422</v>
      </c>
      <c r="Y376" s="2">
        <f t="shared" si="74"/>
        <v>47604727.577621236</v>
      </c>
      <c r="Z376" s="2" t="str">
        <f t="shared" si="52"/>
        <v>MEEP</v>
      </c>
      <c r="AA376" s="2">
        <f>IF(Z376="HERE",Y376,AA375+Graph!$G$1*1000)</f>
        <v>182151687.43476343</v>
      </c>
      <c r="AB376" s="2">
        <f t="shared" si="63"/>
        <v>800000</v>
      </c>
      <c r="AC376" s="2">
        <f t="shared" si="75"/>
        <v>45998428.912456594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312</v>
      </c>
      <c r="C377" s="7"/>
      <c r="D377" s="2" t="e">
        <f t="shared" si="55"/>
        <v>#N/A</v>
      </c>
      <c r="E377" s="2" t="e">
        <f t="shared" si="67"/>
        <v>#N/A</v>
      </c>
      <c r="F377" s="2">
        <v>2441445.6084448099</v>
      </c>
      <c r="G377" s="2">
        <f t="shared" si="79"/>
        <v>546135.85714285716</v>
      </c>
      <c r="H377" s="2">
        <f t="shared" si="76"/>
        <v>185263072.48388523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1745242.5714285872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2437582.3957775831</v>
      </c>
      <c r="Q377" s="2">
        <f t="shared" si="80"/>
        <v>550000</v>
      </c>
      <c r="R377" s="2">
        <f t="shared" si="77"/>
        <v>186996252.20436287</v>
      </c>
      <c r="S377" s="2">
        <f t="shared" si="58"/>
        <v>546135.85714286566</v>
      </c>
      <c r="T377" s="2">
        <f t="shared" si="59"/>
        <v>3864.1428571429569</v>
      </c>
      <c r="U377" s="2">
        <f t="shared" si="60"/>
        <v>550000</v>
      </c>
      <c r="V377" s="2">
        <f t="shared" si="78"/>
        <v>139387660.48388451</v>
      </c>
      <c r="W377" s="2">
        <f t="shared" si="61"/>
        <v>546135.85714286566</v>
      </c>
      <c r="X377" s="2">
        <f t="shared" si="51"/>
        <v>3864.1428571343422</v>
      </c>
      <c r="Y377" s="2">
        <f t="shared" si="74"/>
        <v>47608591.720478371</v>
      </c>
      <c r="Z377" s="2" t="str">
        <f t="shared" si="52"/>
        <v>MEEP</v>
      </c>
      <c r="AA377" s="2">
        <f>IF(Z377="HERE",Y377,AA376+Graph!$G$1*1000)</f>
        <v>182951687.43476343</v>
      </c>
      <c r="AB377" s="2">
        <f t="shared" si="63"/>
        <v>800000</v>
      </c>
      <c r="AC377" s="2">
        <f t="shared" si="75"/>
        <v>45998428.912456594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313</v>
      </c>
      <c r="C378" s="7"/>
      <c r="D378" s="2" t="e">
        <f t="shared" si="55"/>
        <v>#N/A</v>
      </c>
      <c r="E378" s="2" t="e">
        <f t="shared" si="67"/>
        <v>#N/A</v>
      </c>
      <c r="F378" s="2">
        <v>2447767.2622801065</v>
      </c>
      <c r="G378" s="2">
        <f t="shared" si="79"/>
        <v>546135.85714285716</v>
      </c>
      <c r="H378" s="2">
        <f t="shared" si="76"/>
        <v>185809208.34102809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1749106.7142857302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2443882.0459535122</v>
      </c>
      <c r="Q378" s="2">
        <f t="shared" si="80"/>
        <v>550000</v>
      </c>
      <c r="R378" s="2">
        <f t="shared" si="77"/>
        <v>187546252.20436287</v>
      </c>
      <c r="S378" s="2">
        <f t="shared" si="58"/>
        <v>546135.85714286566</v>
      </c>
      <c r="T378" s="2">
        <f t="shared" si="59"/>
        <v>3864.1428571429569</v>
      </c>
      <c r="U378" s="2">
        <f t="shared" si="60"/>
        <v>550000</v>
      </c>
      <c r="V378" s="2">
        <f t="shared" si="78"/>
        <v>139933796.34102738</v>
      </c>
      <c r="W378" s="2">
        <f t="shared" si="61"/>
        <v>546135.85714286566</v>
      </c>
      <c r="X378" s="2">
        <f t="shared" si="51"/>
        <v>3864.1428571343422</v>
      </c>
      <c r="Y378" s="2">
        <f t="shared" si="74"/>
        <v>47612455.863335505</v>
      </c>
      <c r="Z378" s="2" t="str">
        <f t="shared" si="52"/>
        <v>MEEP</v>
      </c>
      <c r="AA378" s="2">
        <f>IF(Z378="HERE",Y378,AA377+Graph!$G$1*1000)</f>
        <v>183751687.43476343</v>
      </c>
      <c r="AB378" s="2">
        <f t="shared" si="63"/>
        <v>800000</v>
      </c>
      <c r="AC378" s="2">
        <f t="shared" si="75"/>
        <v>45998428.912456594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314</v>
      </c>
      <c r="C379" s="7"/>
      <c r="D379" s="2" t="e">
        <f t="shared" si="55"/>
        <v>#N/A</v>
      </c>
      <c r="E379" s="2" t="e">
        <f t="shared" si="67"/>
        <v>#N/A</v>
      </c>
      <c r="F379" s="2">
        <v>2454088.9161154628</v>
      </c>
      <c r="G379" s="2">
        <f t="shared" si="79"/>
        <v>546135.85714285716</v>
      </c>
      <c r="H379" s="2">
        <f t="shared" si="76"/>
        <v>186355344.19817096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1752970.8571428731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2450181.6961294413</v>
      </c>
      <c r="Q379" s="2">
        <f t="shared" si="80"/>
        <v>550000</v>
      </c>
      <c r="R379" s="2">
        <f t="shared" si="77"/>
        <v>188096252.20436287</v>
      </c>
      <c r="S379" s="2">
        <f t="shared" si="58"/>
        <v>546135.85714286566</v>
      </c>
      <c r="T379" s="2">
        <f t="shared" si="59"/>
        <v>3864.1428571429569</v>
      </c>
      <c r="U379" s="2">
        <f t="shared" si="60"/>
        <v>550000</v>
      </c>
      <c r="V379" s="2">
        <f t="shared" si="78"/>
        <v>140479932.19817024</v>
      </c>
      <c r="W379" s="2">
        <f t="shared" si="61"/>
        <v>546135.85714286566</v>
      </c>
      <c r="X379" s="2">
        <f t="shared" si="51"/>
        <v>3864.1428571343422</v>
      </c>
      <c r="Y379" s="2">
        <f t="shared" si="74"/>
        <v>47616320.006192639</v>
      </c>
      <c r="Z379" s="2" t="str">
        <f t="shared" si="52"/>
        <v>MEEP</v>
      </c>
      <c r="AA379" s="2">
        <f>IF(Z379="HERE",Y379,AA378+Graph!$G$1*1000)</f>
        <v>184551687.43476343</v>
      </c>
      <c r="AB379" s="2">
        <f t="shared" si="63"/>
        <v>800000</v>
      </c>
      <c r="AC379" s="2">
        <f t="shared" si="75"/>
        <v>45998428.912456594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315</v>
      </c>
      <c r="C380" s="7"/>
      <c r="D380" s="2" t="e">
        <f t="shared" si="55"/>
        <v>#N/A</v>
      </c>
      <c r="E380" s="2" t="e">
        <f t="shared" si="67"/>
        <v>#N/A</v>
      </c>
      <c r="F380" s="2">
        <v>2460410.5699507594</v>
      </c>
      <c r="G380" s="2">
        <f t="shared" si="79"/>
        <v>546135.85714285716</v>
      </c>
      <c r="H380" s="2">
        <f t="shared" si="76"/>
        <v>186901480.05531383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1756835.0000000161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2456481.3463053703</v>
      </c>
      <c r="Q380" s="2">
        <f t="shared" si="80"/>
        <v>550000</v>
      </c>
      <c r="R380" s="2">
        <f t="shared" si="77"/>
        <v>188646252.20436287</v>
      </c>
      <c r="S380" s="2">
        <f t="shared" si="58"/>
        <v>546135.85714286566</v>
      </c>
      <c r="T380" s="2">
        <f t="shared" si="59"/>
        <v>3864.1428571429569</v>
      </c>
      <c r="U380" s="2">
        <f t="shared" si="60"/>
        <v>550000</v>
      </c>
      <c r="V380" s="2">
        <f t="shared" si="78"/>
        <v>141026068.05531311</v>
      </c>
      <c r="W380" s="2">
        <f t="shared" si="61"/>
        <v>546135.85714286566</v>
      </c>
      <c r="X380" s="2">
        <f t="shared" si="51"/>
        <v>3864.1428571343422</v>
      </c>
      <c r="Y380" s="2">
        <f t="shared" si="74"/>
        <v>47620184.149049774</v>
      </c>
      <c r="Z380" s="2" t="str">
        <f t="shared" si="52"/>
        <v>MEEP</v>
      </c>
      <c r="AA380" s="2">
        <f>IF(Z380="HERE",Y380,AA379+Graph!$G$1*1000)</f>
        <v>185351687.43476343</v>
      </c>
      <c r="AB380" s="2">
        <f t="shared" si="63"/>
        <v>800000</v>
      </c>
      <c r="AC380" s="2">
        <f t="shared" si="75"/>
        <v>45998428.912456594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316</v>
      </c>
      <c r="C381" s="7"/>
      <c r="D381" s="2" t="e">
        <f t="shared" si="55"/>
        <v>#N/A</v>
      </c>
      <c r="E381" s="2" t="e">
        <f t="shared" si="67"/>
        <v>#N/A</v>
      </c>
      <c r="F381" s="2">
        <v>2466732.2237861156</v>
      </c>
      <c r="G381" s="2">
        <f t="shared" si="79"/>
        <v>546135.85714285716</v>
      </c>
      <c r="H381" s="2">
        <f t="shared" si="76"/>
        <v>187447615.91245669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1760699.142857159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2462780.9964812994</v>
      </c>
      <c r="Q381" s="2">
        <f t="shared" si="80"/>
        <v>550000</v>
      </c>
      <c r="R381" s="2">
        <f t="shared" si="77"/>
        <v>189196252.20436287</v>
      </c>
      <c r="S381" s="2">
        <f t="shared" si="58"/>
        <v>546135.85714286566</v>
      </c>
      <c r="T381" s="2">
        <f t="shared" si="59"/>
        <v>3864.1428571429569</v>
      </c>
      <c r="U381" s="2">
        <f t="shared" si="60"/>
        <v>550000</v>
      </c>
      <c r="V381" s="2">
        <f t="shared" si="78"/>
        <v>141572203.91245598</v>
      </c>
      <c r="W381" s="2">
        <f t="shared" si="61"/>
        <v>546135.85714286566</v>
      </c>
      <c r="X381" s="2">
        <f t="shared" si="51"/>
        <v>3864.1428571343422</v>
      </c>
      <c r="Y381" s="2">
        <f t="shared" si="74"/>
        <v>47624048.291906908</v>
      </c>
      <c r="Z381" s="2" t="str">
        <f t="shared" si="52"/>
        <v>MEEP</v>
      </c>
      <c r="AA381" s="2">
        <f>IF(Z381="HERE",Y381,AA380+Graph!$G$1*1000)</f>
        <v>186151687.43476343</v>
      </c>
      <c r="AB381" s="2">
        <f t="shared" si="63"/>
        <v>800000</v>
      </c>
      <c r="AC381" s="2">
        <f t="shared" si="75"/>
        <v>45998428.912456594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317</v>
      </c>
      <c r="C382" s="7"/>
      <c r="D382" s="2" t="e">
        <f t="shared" si="55"/>
        <v>#N/A</v>
      </c>
      <c r="E382" s="2" t="e">
        <f t="shared" si="67"/>
        <v>#N/A</v>
      </c>
      <c r="F382" s="2">
        <v>2473053.8776214123</v>
      </c>
      <c r="G382" s="2">
        <f t="shared" si="79"/>
        <v>546135.85714285716</v>
      </c>
      <c r="H382" s="2">
        <f t="shared" si="76"/>
        <v>187993751.76959956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1764563.285714302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2469080.6466572285</v>
      </c>
      <c r="Q382" s="2">
        <f t="shared" si="80"/>
        <v>550000</v>
      </c>
      <c r="R382" s="2">
        <f t="shared" si="77"/>
        <v>189746252.20436287</v>
      </c>
      <c r="S382" s="2">
        <f t="shared" si="58"/>
        <v>546135.85714286566</v>
      </c>
      <c r="T382" s="2">
        <f t="shared" si="59"/>
        <v>3864.1428571429569</v>
      </c>
      <c r="U382" s="2">
        <f t="shared" si="60"/>
        <v>550000</v>
      </c>
      <c r="V382" s="2">
        <f t="shared" si="78"/>
        <v>142118339.76959884</v>
      </c>
      <c r="W382" s="2">
        <f t="shared" si="61"/>
        <v>546135.85714286566</v>
      </c>
      <c r="X382" s="2">
        <f t="shared" si="51"/>
        <v>3864.1428571343422</v>
      </c>
      <c r="Y382" s="2">
        <f t="shared" si="74"/>
        <v>47627912.434764042</v>
      </c>
      <c r="Z382" s="2" t="str">
        <f t="shared" si="52"/>
        <v>MEEP</v>
      </c>
      <c r="AA382" s="2">
        <f>IF(Z382="HERE",Y382,AA381+Graph!$G$1*1000)</f>
        <v>186951687.43476343</v>
      </c>
      <c r="AB382" s="2">
        <f t="shared" si="63"/>
        <v>800000</v>
      </c>
      <c r="AC382" s="2">
        <f t="shared" si="75"/>
        <v>45998428.912456594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318</v>
      </c>
      <c r="C383" s="7"/>
      <c r="D383" s="2" t="e">
        <f t="shared" si="55"/>
        <v>#N/A</v>
      </c>
      <c r="E383" s="2" t="e">
        <f t="shared" si="67"/>
        <v>#N/A</v>
      </c>
      <c r="F383" s="2">
        <v>2479375.5314567685</v>
      </c>
      <c r="G383" s="2">
        <f t="shared" si="79"/>
        <v>546135.85714285716</v>
      </c>
      <c r="H383" s="2">
        <f t="shared" si="76"/>
        <v>188539887.62674242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1768427.4285714449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2475380.2968331575</v>
      </c>
      <c r="Q383" s="2">
        <f t="shared" si="80"/>
        <v>550000</v>
      </c>
      <c r="R383" s="2">
        <f t="shared" si="77"/>
        <v>190296252.20436287</v>
      </c>
      <c r="S383" s="2">
        <f t="shared" si="58"/>
        <v>546135.85714286566</v>
      </c>
      <c r="T383" s="2">
        <f t="shared" si="59"/>
        <v>3864.1428571429569</v>
      </c>
      <c r="U383" s="2">
        <f t="shared" si="60"/>
        <v>550000</v>
      </c>
      <c r="V383" s="2">
        <f t="shared" si="78"/>
        <v>142664475.62674171</v>
      </c>
      <c r="W383" s="2">
        <f t="shared" si="61"/>
        <v>546135.85714286566</v>
      </c>
      <c r="X383" s="2">
        <f t="shared" si="51"/>
        <v>3864.1428571343422</v>
      </c>
      <c r="Y383" s="2">
        <f t="shared" si="74"/>
        <v>47631776.577621177</v>
      </c>
      <c r="Z383" s="2" t="str">
        <f t="shared" si="52"/>
        <v>MEEP</v>
      </c>
      <c r="AA383" s="2">
        <f>IF(Z383="HERE",Y383,AA382+Graph!$G$1*1000)</f>
        <v>187751687.43476343</v>
      </c>
      <c r="AB383" s="2">
        <f t="shared" si="63"/>
        <v>800000</v>
      </c>
      <c r="AC383" s="2">
        <f t="shared" si="75"/>
        <v>45998428.912456594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319</v>
      </c>
      <c r="C384" s="7"/>
      <c r="D384" s="2" t="e">
        <f t="shared" si="55"/>
        <v>#N/A</v>
      </c>
      <c r="E384" s="2" t="e">
        <f t="shared" si="67"/>
        <v>#N/A</v>
      </c>
      <c r="F384" s="2">
        <v>2485697.1852920651</v>
      </c>
      <c r="G384" s="2">
        <f t="shared" si="79"/>
        <v>546135.85714285716</v>
      </c>
      <c r="H384" s="2">
        <f t="shared" si="76"/>
        <v>189086023.48388529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1772291.5714285879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2481679.9470091462</v>
      </c>
      <c r="Q384" s="2">
        <f t="shared" si="80"/>
        <v>550000</v>
      </c>
      <c r="R384" s="2">
        <f t="shared" si="77"/>
        <v>190846252.20436287</v>
      </c>
      <c r="S384" s="2">
        <f t="shared" si="58"/>
        <v>546135.85714286566</v>
      </c>
      <c r="T384" s="2">
        <f t="shared" si="59"/>
        <v>3864.1428571429569</v>
      </c>
      <c r="U384" s="2">
        <f t="shared" si="60"/>
        <v>550000</v>
      </c>
      <c r="V384" s="2">
        <f t="shared" si="78"/>
        <v>143210611.48388457</v>
      </c>
      <c r="W384" s="2">
        <f t="shared" si="61"/>
        <v>546135.85714286566</v>
      </c>
      <c r="X384" s="2">
        <f t="shared" si="51"/>
        <v>3864.1428571343422</v>
      </c>
      <c r="Y384" s="2">
        <f t="shared" si="74"/>
        <v>47635640.720478311</v>
      </c>
      <c r="Z384" s="2" t="str">
        <f t="shared" si="52"/>
        <v>MEEP</v>
      </c>
      <c r="AA384" s="2">
        <f>IF(Z384="HERE",Y384,AA383+Graph!$G$1*1000)</f>
        <v>188551687.43476343</v>
      </c>
      <c r="AB384" s="2">
        <f t="shared" si="63"/>
        <v>800000</v>
      </c>
      <c r="AC384" s="2">
        <f t="shared" si="75"/>
        <v>45998428.912456594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320</v>
      </c>
      <c r="C385" s="7"/>
      <c r="D385" s="2" t="e">
        <f t="shared" si="55"/>
        <v>#N/A</v>
      </c>
      <c r="E385" s="2" t="e">
        <f t="shared" si="67"/>
        <v>#N/A</v>
      </c>
      <c r="F385" s="2">
        <v>2492018.8391274214</v>
      </c>
      <c r="G385" s="2">
        <f t="shared" si="79"/>
        <v>546135.85714285716</v>
      </c>
      <c r="H385" s="2">
        <f t="shared" si="76"/>
        <v>189632159.34102815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1776155.7142857308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2487979.5971850753</v>
      </c>
      <c r="Q385" s="2">
        <f t="shared" si="80"/>
        <v>550000</v>
      </c>
      <c r="R385" s="2">
        <f t="shared" si="77"/>
        <v>191396252.20436287</v>
      </c>
      <c r="S385" s="2">
        <f t="shared" si="58"/>
        <v>546135.85714286566</v>
      </c>
      <c r="T385" s="2">
        <f t="shared" si="59"/>
        <v>3864.1428571429569</v>
      </c>
      <c r="U385" s="2">
        <f t="shared" si="60"/>
        <v>550000</v>
      </c>
      <c r="V385" s="2">
        <f t="shared" si="78"/>
        <v>143756747.34102744</v>
      </c>
      <c r="W385" s="2">
        <f t="shared" si="61"/>
        <v>546135.85714286566</v>
      </c>
      <c r="X385" s="2">
        <f t="shared" si="51"/>
        <v>3864.1428571343422</v>
      </c>
      <c r="Y385" s="2">
        <f t="shared" si="74"/>
        <v>47639504.863335446</v>
      </c>
      <c r="Z385" s="2" t="str">
        <f t="shared" si="52"/>
        <v>MEEP</v>
      </c>
      <c r="AA385" s="2">
        <f>IF(Z385="HERE",Y385,AA384+Graph!$G$1*1000)</f>
        <v>189351687.43476343</v>
      </c>
      <c r="AB385" s="2">
        <f t="shared" si="63"/>
        <v>800000</v>
      </c>
      <c r="AC385" s="2">
        <f t="shared" si="75"/>
        <v>45998428.912456594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6:I385">
    <cfRule type="cellIs" dxfId="35" priority="4" operator="greaterThan">
      <formula>0</formula>
    </cfRule>
  </conditionalFormatting>
  <conditionalFormatting sqref="C31:C64 C117:C385 C66:C114">
    <cfRule type="cellIs" dxfId="34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33" priority="7" operator="greaterThan">
      <formula>0</formula>
    </cfRule>
  </conditionalFormatting>
  <conditionalFormatting sqref="C115">
    <cfRule type="cellIs" dxfId="32" priority="8" operator="greaterThan">
      <formula>0</formula>
    </cfRule>
  </conditionalFormatting>
  <conditionalFormatting sqref="C65">
    <cfRule type="cellIs" dxfId="31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30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EF8E-7875-4878-82A7-4EEBF6F5FAF0}">
  <dimension ref="A1:AK385"/>
  <sheetViews>
    <sheetView workbookViewId="0">
      <selection activeCell="I65" sqref="I65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51</v>
      </c>
      <c r="AE1" s="2" t="s">
        <v>24</v>
      </c>
      <c r="AF1" s="21" t="s">
        <v>52</v>
      </c>
      <c r="AG1" s="21" t="s">
        <v>53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-59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-58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-49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-48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-39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-38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SUM((600000-LOOKUP(2,1/(ISNUMBER($K$1:$K$194)),$K$1:$K$194))/1000)</f>
        <v>596.13585714285716</v>
      </c>
    </row>
    <row r="32" spans="1:37" ht="15" x14ac:dyDescent="0.25">
      <c r="A32" s="1">
        <v>44208</v>
      </c>
      <c r="B32" s="2">
        <f t="shared" si="0"/>
        <v>-33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-32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-31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-30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-29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-28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TREND(E37:INDEX(firstdoses600,1-$B37),$A37:INDEX(dates600,1-$B37),$A37:$A385)</f>
        <v>292083.30443352461</v>
      </c>
      <c r="G37" s="2">
        <f>IF(F37&gt;600000,$AK$31*1000,F37)</f>
        <v>292083.30443352461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TREND(O37:INDEX(bothdoses600,1-$B37),$A37:INDEX(dates600,1-$B37),$A37:$A385)</f>
        <v>295701.335960567</v>
      </c>
      <c r="Q37" s="2">
        <f>IF(P37&gt;600000,600000,P37)</f>
        <v>295701.335960567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-27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298404.95826888084</v>
      </c>
      <c r="G38" s="2">
        <f t="shared" ref="G38:G101" si="25">IF(F38&gt;600000,$AK$31*1000,F38)</f>
        <v>298404.95826888084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302000.98613649607</v>
      </c>
      <c r="Q38" s="2">
        <f t="shared" ref="Q38:Q101" si="26">IF(P38&gt;600000,600000,P38)</f>
        <v>302000.98613649607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-26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304726.61210417747</v>
      </c>
      <c r="G39" s="2">
        <f t="shared" si="25"/>
        <v>304726.61210417747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308300.63631242514</v>
      </c>
      <c r="Q39" s="2">
        <f t="shared" si="26"/>
        <v>308300.63631242514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-25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311048.26593953371</v>
      </c>
      <c r="G40" s="2">
        <f t="shared" si="25"/>
        <v>311048.26593953371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314600.28648835421</v>
      </c>
      <c r="Q40" s="2">
        <f t="shared" si="26"/>
        <v>314600.28648835421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-24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317369.91977483034</v>
      </c>
      <c r="G41" s="2">
        <f t="shared" si="25"/>
        <v>317369.91977483034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320899.93666428328</v>
      </c>
      <c r="Q41" s="2">
        <f t="shared" si="26"/>
        <v>320899.93666428328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-23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323691.57361018658</v>
      </c>
      <c r="G42" s="2">
        <f t="shared" si="25"/>
        <v>323691.57361018658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327199.58684021235</v>
      </c>
      <c r="Q42" s="2">
        <f t="shared" si="26"/>
        <v>327199.58684021235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-22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330013.22744548321</v>
      </c>
      <c r="G43" s="2">
        <f t="shared" si="25"/>
        <v>330013.22744548321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333499.23701614141</v>
      </c>
      <c r="Q43" s="2">
        <f t="shared" si="26"/>
        <v>333499.23701614141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-21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336334.88128083944</v>
      </c>
      <c r="G44" s="2">
        <f t="shared" si="25"/>
        <v>336334.88128083944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339798.88719207048</v>
      </c>
      <c r="Q44" s="2">
        <f t="shared" si="26"/>
        <v>339798.88719207048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-20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342656.53511613607</v>
      </c>
      <c r="G45" s="2">
        <f t="shared" si="25"/>
        <v>342656.53511613607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346098.53736799955</v>
      </c>
      <c r="Q45" s="2">
        <f t="shared" si="26"/>
        <v>346098.53736799955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-19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348978.18895149231</v>
      </c>
      <c r="G46" s="2">
        <f t="shared" si="25"/>
        <v>348978.18895149231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352398.18754392862</v>
      </c>
      <c r="Q46" s="2">
        <f t="shared" si="26"/>
        <v>352398.18754392862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-18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355299.84278678894</v>
      </c>
      <c r="G47" s="2">
        <f t="shared" si="25"/>
        <v>355299.84278678894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358697.83771985769</v>
      </c>
      <c r="Q47" s="2">
        <f t="shared" si="26"/>
        <v>358697.83771985769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-17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361621.49662214518</v>
      </c>
      <c r="G48" s="2">
        <f t="shared" si="25"/>
        <v>361621.49662214518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364997.48789584637</v>
      </c>
      <c r="Q48" s="2">
        <f t="shared" si="26"/>
        <v>364997.48789584637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-16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367943.15045744181</v>
      </c>
      <c r="G49" s="2">
        <f t="shared" si="25"/>
        <v>367943.15045744181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371297.13807177544</v>
      </c>
      <c r="Q49" s="2">
        <f t="shared" si="26"/>
        <v>371297.13807177544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-15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374264.80429279804</v>
      </c>
      <c r="G50" s="2">
        <f t="shared" si="25"/>
        <v>374264.80429279804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377596.78824770451</v>
      </c>
      <c r="Q50" s="2">
        <f t="shared" si="26"/>
        <v>377596.78824770451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-14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380586.45812809467</v>
      </c>
      <c r="G51" s="2">
        <f t="shared" si="25"/>
        <v>380586.45812809467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383896.43842363358</v>
      </c>
      <c r="Q51" s="2">
        <f t="shared" si="26"/>
        <v>383896.43842363358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-13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386908.11196345091</v>
      </c>
      <c r="G52" s="2">
        <f t="shared" si="25"/>
        <v>386908.11196345091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390196.08859956264</v>
      </c>
      <c r="Q52" s="2">
        <f t="shared" si="26"/>
        <v>390196.08859956264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-12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393229.76579874754</v>
      </c>
      <c r="G53" s="2">
        <f t="shared" si="25"/>
        <v>393229.76579874754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396495.73877549171</v>
      </c>
      <c r="Q53" s="2">
        <f t="shared" si="26"/>
        <v>396495.73877549171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-11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399551.41963410378</v>
      </c>
      <c r="G54" s="2">
        <f t="shared" si="25"/>
        <v>399551.41963410378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402795.38895142078</v>
      </c>
      <c r="Q54" s="2">
        <f t="shared" si="26"/>
        <v>402795.38895142078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-10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405873.07346940041</v>
      </c>
      <c r="G55" s="2">
        <f t="shared" si="25"/>
        <v>405873.07346940041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409095.03912734985</v>
      </c>
      <c r="Q55" s="2">
        <f t="shared" si="26"/>
        <v>409095.03912734985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-9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412194.72730475664</v>
      </c>
      <c r="G56" s="2">
        <f t="shared" si="25"/>
        <v>412194.72730475664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415394.68930327892</v>
      </c>
      <c r="Q56" s="2">
        <f t="shared" si="26"/>
        <v>415394.68930327892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-8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418516.38114005327</v>
      </c>
      <c r="G57" s="2">
        <f t="shared" si="25"/>
        <v>418516.38114005327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421694.33947920799</v>
      </c>
      <c r="Q57" s="2">
        <f t="shared" si="26"/>
        <v>421694.33947920799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-7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424838.03497540951</v>
      </c>
      <c r="G58" s="2">
        <f t="shared" si="25"/>
        <v>424838.03497540951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427993.98965513706</v>
      </c>
      <c r="Q58" s="2">
        <f t="shared" si="26"/>
        <v>427993.98965513706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-6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431159.68881076574</v>
      </c>
      <c r="G59" s="2">
        <f t="shared" si="25"/>
        <v>431159.68881076574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434293.63983106613</v>
      </c>
      <c r="Q59" s="2">
        <f t="shared" si="26"/>
        <v>434293.63983106613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-5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437481.34264606237</v>
      </c>
      <c r="G60" s="2">
        <f t="shared" si="25"/>
        <v>437481.34264606237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440593.2900069952</v>
      </c>
      <c r="Q60" s="2">
        <f t="shared" si="26"/>
        <v>440593.2900069952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-4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443802.99648141861</v>
      </c>
      <c r="G61" s="2">
        <f t="shared" si="25"/>
        <v>443802.99648141861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446892.94018292427</v>
      </c>
      <c r="Q61" s="2">
        <f t="shared" si="26"/>
        <v>446892.94018292427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-3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450124.65031671524</v>
      </c>
      <c r="G62" s="2">
        <f t="shared" si="25"/>
        <v>450124.65031671524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453192.59035885334</v>
      </c>
      <c r="Q62" s="2">
        <f t="shared" si="26"/>
        <v>453192.59035885334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-2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456446.30415207148</v>
      </c>
      <c r="G63" s="2">
        <f t="shared" si="25"/>
        <v>456446.30415207148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459492.24053478241</v>
      </c>
      <c r="Q63" s="2">
        <f t="shared" si="26"/>
        <v>459492.24053478241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462767.95798736811</v>
      </c>
      <c r="G64" s="2">
        <f t="shared" si="25"/>
        <v>462767.95798736811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465791.89071071148</v>
      </c>
      <c r="Q64" s="2">
        <f t="shared" si="26"/>
        <v>465791.89071071148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0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469089.61182272434</v>
      </c>
      <c r="G65" s="2">
        <f t="shared" si="25"/>
        <v>469089.61182272434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472091.54088664055</v>
      </c>
      <c r="Q65" s="2">
        <f t="shared" si="26"/>
        <v>472091.54088664055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1</v>
      </c>
      <c r="C66" s="7"/>
      <c r="D66" s="2" t="e">
        <f t="shared" si="12"/>
        <v>#N/A</v>
      </c>
      <c r="E66" s="2" t="e">
        <f t="shared" si="22"/>
        <v>#N/A</v>
      </c>
      <c r="F66" s="2">
        <v>475411.26565802097</v>
      </c>
      <c r="G66" s="2">
        <f t="shared" si="25"/>
        <v>475411.26565802097</v>
      </c>
      <c r="H66" s="2">
        <f t="shared" si="13"/>
        <v>15775562.265658021</v>
      </c>
      <c r="I66" s="7"/>
      <c r="J66" s="2" t="e">
        <f t="shared" si="14"/>
        <v>#N/A</v>
      </c>
      <c r="K66" s="2" t="e">
        <f t="shared" si="23"/>
        <v>#N/A</v>
      </c>
      <c r="L66" s="2">
        <f t="array" ref="L66">IF(COUNT($C67)=0,IF(COUNT($C66)=1,I66,SUM(L65+LOOKUP(2,1/(ISNUMBER($K$1:$K$194)),$K$1:$K$194))),I66)</f>
        <v>543494.14285714284</v>
      </c>
      <c r="M66" s="8" t="e">
        <f t="shared" si="28"/>
        <v>#N/A</v>
      </c>
      <c r="N66" s="2" t="e">
        <f t="shared" si="15"/>
        <v>#N/A</v>
      </c>
      <c r="O66" s="2" t="e">
        <f t="shared" si="24"/>
        <v>#N/A</v>
      </c>
      <c r="P66" s="2">
        <v>478391.19106262922</v>
      </c>
      <c r="Q66" s="2">
        <f t="shared" si="26"/>
        <v>478391.19106262922</v>
      </c>
      <c r="R66" s="2">
        <f t="shared" si="16"/>
        <v>16318172.191062629</v>
      </c>
      <c r="S66" s="2">
        <f t="shared" si="17"/>
        <v>475411.26565802097</v>
      </c>
      <c r="T66" s="2">
        <f t="shared" si="18"/>
        <v>3864.1428571428405</v>
      </c>
      <c r="U66" s="2">
        <f t="shared" si="19"/>
        <v>478391.19106262922</v>
      </c>
      <c r="V66" s="2">
        <f t="shared" si="5"/>
        <v>552867.14285714284</v>
      </c>
      <c r="W66" s="2">
        <f t="shared" si="20"/>
        <v>13237.142857142841</v>
      </c>
      <c r="X66" s="2">
        <f t="shared" si="6"/>
        <v>465154.04820548638</v>
      </c>
      <c r="Y66" s="2">
        <f t="shared" si="7"/>
        <v>15765305.048205486</v>
      </c>
      <c r="Z66" s="2" t="str">
        <f t="shared" si="8"/>
        <v>HERE</v>
      </c>
      <c r="AA66" s="2">
        <f>IF(Z66="HERE",Y66,AA65+Graph!$G$1*1000)</f>
        <v>15765305.048205486</v>
      </c>
      <c r="AB66" s="2">
        <f t="shared" si="21"/>
        <v>465154.04820548557</v>
      </c>
      <c r="AC66" s="2">
        <f t="shared" si="9"/>
        <v>552867.14285714284</v>
      </c>
      <c r="AD66" s="3">
        <f t="shared" si="10"/>
        <v>15765305.048205486</v>
      </c>
      <c r="AE66" s="2">
        <f>IF(AE64&gt;=52800000,52800000,IF(AB45=Graph!G$1*1000,AE65+Graph!G$1*1000,AC66))</f>
        <v>552867.14285714284</v>
      </c>
      <c r="AF66" s="3">
        <f t="shared" si="11"/>
        <v>552867.14285714284</v>
      </c>
      <c r="AG66" s="3">
        <f t="shared" si="29"/>
        <v>6191657.0999999996</v>
      </c>
      <c r="AH66" s="3" t="e">
        <f t="shared" si="3"/>
        <v>#N/A</v>
      </c>
    </row>
    <row r="67" spans="1:34" ht="15" x14ac:dyDescent="0.25">
      <c r="A67" s="1">
        <v>44243</v>
      </c>
      <c r="B67" s="2">
        <f t="shared" si="0"/>
        <v>2</v>
      </c>
      <c r="C67" s="7"/>
      <c r="D67" s="2" t="e">
        <f t="shared" si="12"/>
        <v>#N/A</v>
      </c>
      <c r="E67" s="2" t="e">
        <f t="shared" si="22"/>
        <v>#N/A</v>
      </c>
      <c r="F67" s="2">
        <v>481732.91949337721</v>
      </c>
      <c r="G67" s="2">
        <f t="shared" si="25"/>
        <v>481732.91949337721</v>
      </c>
      <c r="H67" s="2">
        <f t="shared" si="13"/>
        <v>16257295.185151398</v>
      </c>
      <c r="I67" s="7"/>
      <c r="J67" s="2" t="e">
        <f t="shared" si="14"/>
        <v>#N/A</v>
      </c>
      <c r="K67" s="2" t="e">
        <f t="shared" si="23"/>
        <v>#N/A</v>
      </c>
      <c r="L67" s="2">
        <f t="array" ref="L67">IF(COUNT($C68)=0,IF(COUNT($C67)=1,I67,SUM(L66+LOOKUP(2,1/(ISNUMBER($K$1:$K$194)),$K$1:$K$194))),I67)</f>
        <v>547358.28571428568</v>
      </c>
      <c r="M67" s="8" t="e">
        <f t="shared" si="28"/>
        <v>#N/A</v>
      </c>
      <c r="N67" s="2" t="e">
        <f t="shared" si="15"/>
        <v>#N/A</v>
      </c>
      <c r="O67" s="2" t="e">
        <f t="shared" si="24"/>
        <v>#N/A</v>
      </c>
      <c r="P67" s="2">
        <v>484690.84123855829</v>
      </c>
      <c r="Q67" s="2">
        <f t="shared" si="26"/>
        <v>484690.84123855829</v>
      </c>
      <c r="R67" s="2">
        <f t="shared" si="16"/>
        <v>16802863.032301188</v>
      </c>
      <c r="S67" s="2">
        <f t="shared" si="17"/>
        <v>481732.91949337721</v>
      </c>
      <c r="T67" s="2">
        <f t="shared" si="18"/>
        <v>3864.1428571428405</v>
      </c>
      <c r="U67" s="2">
        <f t="shared" si="19"/>
        <v>484690.84123855829</v>
      </c>
      <c r="V67" s="2">
        <f t="shared" si="5"/>
        <v>566104.28571428568</v>
      </c>
      <c r="W67" s="2">
        <f t="shared" si="20"/>
        <v>13237.142857142841</v>
      </c>
      <c r="X67" s="2">
        <f t="shared" si="6"/>
        <v>471453.69838141545</v>
      </c>
      <c r="Y67" s="2">
        <f t="shared" si="7"/>
        <v>16236758.7465869</v>
      </c>
      <c r="Z67" s="2" t="str">
        <f t="shared" si="8"/>
        <v>HERE</v>
      </c>
      <c r="AA67" s="2">
        <f>IF(Z67="HERE",Y67,AA66+Graph!$G$1*1000)</f>
        <v>16236758.7465869</v>
      </c>
      <c r="AB67" s="2">
        <f t="shared" si="21"/>
        <v>471453.69838141464</v>
      </c>
      <c r="AC67" s="2">
        <f t="shared" si="9"/>
        <v>566104.28571428568</v>
      </c>
      <c r="AD67" s="3">
        <f t="shared" si="10"/>
        <v>16236758.7465869</v>
      </c>
      <c r="AE67" s="2">
        <f>IF(AE65&gt;=52800000,52800000,IF(AB46=Graph!G$1*1000,AE66+Graph!G$1*1000,AC67))</f>
        <v>566104.28571428568</v>
      </c>
      <c r="AF67" s="3">
        <f t="shared" si="11"/>
        <v>566104.28571428568</v>
      </c>
      <c r="AG67" s="3">
        <f t="shared" si="29"/>
        <v>6471656.0999999996</v>
      </c>
      <c r="AH67" s="3" t="e">
        <f t="shared" si="3"/>
        <v>#N/A</v>
      </c>
    </row>
    <row r="68" spans="1:34" ht="15" x14ac:dyDescent="0.25">
      <c r="A68" s="1">
        <v>44244</v>
      </c>
      <c r="B68" s="2">
        <f t="shared" si="0"/>
        <v>3</v>
      </c>
      <c r="C68" s="7"/>
      <c r="D68" s="2" t="e">
        <f t="shared" si="12"/>
        <v>#N/A</v>
      </c>
      <c r="E68" s="2" t="e">
        <f t="shared" si="22"/>
        <v>#N/A</v>
      </c>
      <c r="F68" s="2">
        <v>488054.57332867384</v>
      </c>
      <c r="G68" s="2">
        <f t="shared" si="25"/>
        <v>488054.57332867384</v>
      </c>
      <c r="H68" s="2">
        <f t="shared" si="13"/>
        <v>16745349.758480072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551222.42857142852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490990.49141448736</v>
      </c>
      <c r="Q68" s="2">
        <f t="shared" si="26"/>
        <v>490990.49141448736</v>
      </c>
      <c r="R68" s="2">
        <f t="shared" si="16"/>
        <v>17293853.523715675</v>
      </c>
      <c r="S68" s="2">
        <f t="shared" si="17"/>
        <v>488054.57332867384</v>
      </c>
      <c r="T68" s="2">
        <f t="shared" si="18"/>
        <v>3864.1428571428405</v>
      </c>
      <c r="U68" s="2">
        <f t="shared" si="19"/>
        <v>490990.49141448736</v>
      </c>
      <c r="V68" s="2">
        <f t="shared" si="5"/>
        <v>579341.42857142852</v>
      </c>
      <c r="W68" s="2">
        <f t="shared" si="20"/>
        <v>13237.142857142841</v>
      </c>
      <c r="X68" s="2">
        <f t="shared" si="6"/>
        <v>477753.34855734452</v>
      </c>
      <c r="Y68" s="2">
        <f t="shared" si="7"/>
        <v>16714512.095144244</v>
      </c>
      <c r="Z68" s="2" t="str">
        <f t="shared" si="8"/>
        <v>HERE</v>
      </c>
      <c r="AA68" s="2">
        <f>IF(Z68="HERE",Y68,AA67+Graph!$G$1*1000)</f>
        <v>16714512.095144244</v>
      </c>
      <c r="AB68" s="2">
        <f t="shared" si="21"/>
        <v>477753.34855734371</v>
      </c>
      <c r="AC68" s="2">
        <f t="shared" si="9"/>
        <v>579341.42857142852</v>
      </c>
      <c r="AD68" s="3">
        <f t="shared" si="10"/>
        <v>16714512.095144244</v>
      </c>
      <c r="AE68" s="2">
        <f>IF(AE66&gt;=52800000,52800000,IF(AB47=Graph!G$1*1000,AE67+Graph!G$1*1000,AC68))</f>
        <v>579341.42857142852</v>
      </c>
      <c r="AF68" s="3">
        <f t="shared" si="11"/>
        <v>579341.42857142852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4</v>
      </c>
      <c r="C69" s="7"/>
      <c r="D69" s="2" t="e">
        <f t="shared" si="12"/>
        <v>#N/A</v>
      </c>
      <c r="E69" s="2" t="e">
        <f t="shared" si="22"/>
        <v>#N/A</v>
      </c>
      <c r="F69" s="2">
        <v>494376.22716403008</v>
      </c>
      <c r="G69" s="2">
        <f t="shared" si="25"/>
        <v>494376.22716403008</v>
      </c>
      <c r="H69" s="2">
        <f t="shared" si="13"/>
        <v>17239725.985644102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555086.57142857136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497290.14159041643</v>
      </c>
      <c r="Q69" s="2">
        <f t="shared" si="26"/>
        <v>497290.14159041643</v>
      </c>
      <c r="R69" s="2">
        <f t="shared" si="16"/>
        <v>17791143.665306091</v>
      </c>
      <c r="S69" s="2">
        <f t="shared" si="17"/>
        <v>494376.22716403008</v>
      </c>
      <c r="T69" s="2">
        <f t="shared" si="18"/>
        <v>3864.1428571428405</v>
      </c>
      <c r="U69" s="2">
        <f t="shared" si="19"/>
        <v>497290.14159041643</v>
      </c>
      <c r="V69" s="2">
        <f t="shared" si="5"/>
        <v>592578.57142857148</v>
      </c>
      <c r="W69" s="2">
        <f t="shared" si="20"/>
        <v>13237.142857142957</v>
      </c>
      <c r="X69" s="2">
        <f t="shared" si="6"/>
        <v>484052.99873327347</v>
      </c>
      <c r="Y69" s="2">
        <f t="shared" si="7"/>
        <v>17198565.093877517</v>
      </c>
      <c r="Z69" s="2" t="str">
        <f t="shared" si="8"/>
        <v>HERE</v>
      </c>
      <c r="AA69" s="2">
        <f>IF(Z69="HERE",Y69,AA68+Graph!$G$1*1000)</f>
        <v>17198565.093877517</v>
      </c>
      <c r="AB69" s="2">
        <f t="shared" si="21"/>
        <v>484052.99873327278</v>
      </c>
      <c r="AC69" s="2">
        <f t="shared" si="9"/>
        <v>592578.57142857148</v>
      </c>
      <c r="AD69" s="3">
        <f t="shared" si="10"/>
        <v>17198565.093877517</v>
      </c>
      <c r="AE69" s="2">
        <f>IF(AE67&gt;=52800000,52800000,IF(AB48=Graph!G$1*1000,AE68+Graph!G$1*1000,AC69))</f>
        <v>592578.57142857148</v>
      </c>
      <c r="AF69" s="3">
        <f t="shared" si="11"/>
        <v>592578.57142857148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5</v>
      </c>
      <c r="C70" s="7"/>
      <c r="D70" s="2" t="e">
        <f t="shared" si="12"/>
        <v>#N/A</v>
      </c>
      <c r="E70" s="2" t="e">
        <f t="shared" si="22"/>
        <v>#N/A</v>
      </c>
      <c r="F70" s="2">
        <v>500697.88099932671</v>
      </c>
      <c r="G70" s="2">
        <f t="shared" si="25"/>
        <v>500697.88099932671</v>
      </c>
      <c r="H70" s="2">
        <f t="shared" si="13"/>
        <v>17740423.866643429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558950.7142857142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503589.7917663455</v>
      </c>
      <c r="Q70" s="2">
        <f t="shared" si="26"/>
        <v>503589.7917663455</v>
      </c>
      <c r="R70" s="2">
        <f t="shared" si="16"/>
        <v>18294733.457072437</v>
      </c>
      <c r="S70" s="2">
        <f t="shared" si="17"/>
        <v>500697.88099932671</v>
      </c>
      <c r="T70" s="2">
        <f t="shared" si="18"/>
        <v>3864.1428571428405</v>
      </c>
      <c r="U70" s="2">
        <f t="shared" si="19"/>
        <v>503589.7917663455</v>
      </c>
      <c r="V70" s="2">
        <f t="shared" si="5"/>
        <v>605815.71428571432</v>
      </c>
      <c r="W70" s="2">
        <f t="shared" si="20"/>
        <v>13237.142857142841</v>
      </c>
      <c r="X70" s="2">
        <f t="shared" si="6"/>
        <v>490352.64890920266</v>
      </c>
      <c r="Y70" s="2">
        <f t="shared" si="7"/>
        <v>17688917.74278672</v>
      </c>
      <c r="Z70" s="2" t="str">
        <f t="shared" si="8"/>
        <v>HERE</v>
      </c>
      <c r="AA70" s="2">
        <f>IF(Z70="HERE",Y70,AA69+Graph!$G$1*1000)</f>
        <v>17688917.74278672</v>
      </c>
      <c r="AB70" s="2">
        <f t="shared" si="21"/>
        <v>490352.64890920371</v>
      </c>
      <c r="AC70" s="2">
        <f t="shared" si="9"/>
        <v>605815.71428571432</v>
      </c>
      <c r="AD70" s="3">
        <f t="shared" si="10"/>
        <v>17688917.74278672</v>
      </c>
      <c r="AE70" s="2">
        <f>IF(AE68&gt;=52800000,52800000,IF(AB49=Graph!G$1*1000,AE69+Graph!G$1*1000,AC70))</f>
        <v>605815.71428571432</v>
      </c>
      <c r="AF70" s="3">
        <f t="shared" si="11"/>
        <v>605815.71428571432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6</v>
      </c>
      <c r="C71" s="7"/>
      <c r="D71" s="2" t="e">
        <f t="shared" si="12"/>
        <v>#N/A</v>
      </c>
      <c r="E71" s="2" t="e">
        <f t="shared" si="22"/>
        <v>#N/A</v>
      </c>
      <c r="F71" s="2">
        <v>507019.53483468294</v>
      </c>
      <c r="G71" s="2">
        <f t="shared" si="25"/>
        <v>507019.53483468294</v>
      </c>
      <c r="H71" s="2">
        <f t="shared" si="13"/>
        <v>18247443.401478112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562814.85714285704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509889.44194227457</v>
      </c>
      <c r="Q71" s="2">
        <f t="shared" si="26"/>
        <v>509889.44194227457</v>
      </c>
      <c r="R71" s="2">
        <f t="shared" si="16"/>
        <v>18804622.899014711</v>
      </c>
      <c r="S71" s="2">
        <f t="shared" si="17"/>
        <v>507019.53483468294</v>
      </c>
      <c r="T71" s="2">
        <f t="shared" si="18"/>
        <v>3864.1428571428405</v>
      </c>
      <c r="U71" s="2">
        <f t="shared" si="19"/>
        <v>509889.44194227457</v>
      </c>
      <c r="V71" s="2">
        <f t="shared" si="5"/>
        <v>619052.85714285716</v>
      </c>
      <c r="W71" s="2">
        <f t="shared" si="20"/>
        <v>13237.142857142841</v>
      </c>
      <c r="X71" s="2">
        <f t="shared" si="6"/>
        <v>496652.29908513173</v>
      </c>
      <c r="Y71" s="2">
        <f t="shared" si="7"/>
        <v>18185570.041871853</v>
      </c>
      <c r="Z71" s="2" t="str">
        <f t="shared" si="8"/>
        <v>HERE</v>
      </c>
      <c r="AA71" s="2">
        <f>IF(Z71="HERE",Y71,AA70+Graph!$G$1*1000)</f>
        <v>18185570.041871853</v>
      </c>
      <c r="AB71" s="2">
        <f t="shared" si="21"/>
        <v>496652.29908513278</v>
      </c>
      <c r="AC71" s="2">
        <f t="shared" si="9"/>
        <v>619052.85714285716</v>
      </c>
      <c r="AD71" s="3">
        <f t="shared" si="10"/>
        <v>18185570.041871853</v>
      </c>
      <c r="AE71" s="2">
        <f>IF(AE69&gt;=52800000,52800000,IF(AB50=Graph!G$1*1000,AE70+Graph!G$1*1000,AC71))</f>
        <v>619052.85714285716</v>
      </c>
      <c r="AF71" s="3">
        <f t="shared" si="11"/>
        <v>619052.85714285716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7</v>
      </c>
      <c r="C72" s="7"/>
      <c r="D72" s="2" t="e">
        <f t="shared" si="12"/>
        <v>#N/A</v>
      </c>
      <c r="E72" s="2" t="e">
        <f t="shared" si="22"/>
        <v>#N/A</v>
      </c>
      <c r="F72" s="2">
        <v>513341.18866997957</v>
      </c>
      <c r="G72" s="2">
        <f t="shared" si="25"/>
        <v>513341.18866997957</v>
      </c>
      <c r="H72" s="2">
        <f t="shared" si="13"/>
        <v>18760784.590148091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566678.99999999988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516189.09211820364</v>
      </c>
      <c r="Q72" s="2">
        <f t="shared" si="26"/>
        <v>516189.09211820364</v>
      </c>
      <c r="R72" s="2">
        <f t="shared" si="16"/>
        <v>19320811.991132915</v>
      </c>
      <c r="S72" s="2">
        <f t="shared" si="17"/>
        <v>513341.18866997957</v>
      </c>
      <c r="T72" s="2">
        <f t="shared" si="18"/>
        <v>3864.1428571428405</v>
      </c>
      <c r="U72" s="2">
        <f t="shared" si="19"/>
        <v>516189.09211820364</v>
      </c>
      <c r="V72" s="2">
        <f t="shared" si="5"/>
        <v>632290</v>
      </c>
      <c r="W72" s="2">
        <f t="shared" si="20"/>
        <v>13237.142857142841</v>
      </c>
      <c r="X72" s="2">
        <f t="shared" si="6"/>
        <v>502951.9492610608</v>
      </c>
      <c r="Y72" s="2">
        <f t="shared" si="7"/>
        <v>18688521.991132915</v>
      </c>
      <c r="Z72" s="2" t="str">
        <f t="shared" si="8"/>
        <v>HERE</v>
      </c>
      <c r="AA72" s="2">
        <f>IF(Z72="HERE",Y72,AA71+Graph!$G$1*1000)</f>
        <v>18688521.991132915</v>
      </c>
      <c r="AB72" s="2">
        <f t="shared" si="21"/>
        <v>502951.94926106185</v>
      </c>
      <c r="AC72" s="2">
        <f t="shared" si="9"/>
        <v>632290</v>
      </c>
      <c r="AD72" s="3">
        <f t="shared" si="10"/>
        <v>18688521.991132915</v>
      </c>
      <c r="AE72" s="2">
        <f>IF(AE70&gt;=52800000,52800000,IF(AB51=Graph!G$1*1000,AE71+Graph!G$1*1000,AC72))</f>
        <v>632290</v>
      </c>
      <c r="AF72" s="3">
        <f t="shared" si="11"/>
        <v>632290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8</v>
      </c>
      <c r="C73" s="7"/>
      <c r="D73" s="2" t="e">
        <f t="shared" si="12"/>
        <v>#N/A</v>
      </c>
      <c r="E73" s="2" t="e">
        <f t="shared" si="22"/>
        <v>#N/A</v>
      </c>
      <c r="F73" s="2">
        <v>519662.84250533581</v>
      </c>
      <c r="G73" s="2">
        <f t="shared" si="25"/>
        <v>519662.84250533581</v>
      </c>
      <c r="H73" s="2">
        <f t="shared" si="13"/>
        <v>19280447.432653427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570543.14285714272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522488.74229413271</v>
      </c>
      <c r="Q73" s="2">
        <f t="shared" si="26"/>
        <v>522488.74229413271</v>
      </c>
      <c r="R73" s="2">
        <f t="shared" si="16"/>
        <v>19843300.733427048</v>
      </c>
      <c r="S73" s="2">
        <f t="shared" si="17"/>
        <v>519662.84250533581</v>
      </c>
      <c r="T73" s="2">
        <f t="shared" si="18"/>
        <v>3864.1428571428405</v>
      </c>
      <c r="U73" s="2">
        <f t="shared" si="19"/>
        <v>522488.74229413271</v>
      </c>
      <c r="V73" s="2">
        <f t="shared" si="5"/>
        <v>645527.14285714284</v>
      </c>
      <c r="W73" s="2">
        <f t="shared" si="20"/>
        <v>13237.142857142841</v>
      </c>
      <c r="X73" s="2">
        <f t="shared" si="6"/>
        <v>509251.59943698987</v>
      </c>
      <c r="Y73" s="2">
        <f t="shared" si="7"/>
        <v>19197773.590569906</v>
      </c>
      <c r="Z73" s="2" t="str">
        <f t="shared" si="8"/>
        <v>HERE</v>
      </c>
      <c r="AA73" s="2">
        <f>IF(Z73="HERE",Y73,AA72+Graph!$G$1*1000)</f>
        <v>19197773.590569906</v>
      </c>
      <c r="AB73" s="2">
        <f t="shared" si="21"/>
        <v>509251.59943699092</v>
      </c>
      <c r="AC73" s="2">
        <f t="shared" si="9"/>
        <v>645527.14285714284</v>
      </c>
      <c r="AD73" s="3">
        <f t="shared" si="10"/>
        <v>19197773.590569906</v>
      </c>
      <c r="AE73" s="2">
        <f>IF(AE71&gt;=52800000,52800000,IF(AB52=Graph!G$1*1000,AE72+Graph!G$1*1000,AC73))</f>
        <v>645527.14285714284</v>
      </c>
      <c r="AF73" s="3">
        <f t="shared" si="11"/>
        <v>645527.14285714284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9</v>
      </c>
      <c r="C74" s="7"/>
      <c r="D74" s="2" t="e">
        <f t="shared" si="12"/>
        <v>#N/A</v>
      </c>
      <c r="E74" s="2" t="e">
        <f t="shared" si="22"/>
        <v>#N/A</v>
      </c>
      <c r="F74" s="2">
        <v>525984.49634063244</v>
      </c>
      <c r="G74" s="2">
        <f t="shared" si="25"/>
        <v>525984.49634063244</v>
      </c>
      <c r="H74" s="2">
        <f t="shared" si="13"/>
        <v>19806431.92899406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574407.28571428556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528788.39247006178</v>
      </c>
      <c r="Q74" s="2">
        <f t="shared" si="26"/>
        <v>528788.39247006178</v>
      </c>
      <c r="R74" s="2">
        <f t="shared" si="16"/>
        <v>20372089.12589711</v>
      </c>
      <c r="S74" s="2">
        <f t="shared" si="17"/>
        <v>525984.49634063244</v>
      </c>
      <c r="T74" s="2">
        <f t="shared" si="18"/>
        <v>3864.1428571428405</v>
      </c>
      <c r="U74" s="2">
        <f t="shared" si="19"/>
        <v>528788.39247006178</v>
      </c>
      <c r="V74" s="2">
        <f t="shared" si="5"/>
        <v>658764.28571428568</v>
      </c>
      <c r="W74" s="2">
        <f t="shared" si="20"/>
        <v>13237.142857142841</v>
      </c>
      <c r="X74" s="2">
        <f t="shared" si="6"/>
        <v>515551.24961291894</v>
      </c>
      <c r="Y74" s="2">
        <f t="shared" si="7"/>
        <v>19713324.840182826</v>
      </c>
      <c r="Z74" s="2" t="str">
        <f t="shared" si="8"/>
        <v>HERE</v>
      </c>
      <c r="AA74" s="2">
        <f>IF(Z74="HERE",Y74,AA73+Graph!$G$1*1000)</f>
        <v>19713324.840182826</v>
      </c>
      <c r="AB74" s="2">
        <f t="shared" si="21"/>
        <v>515551.24961291999</v>
      </c>
      <c r="AC74" s="2">
        <f t="shared" si="9"/>
        <v>658764.28571428568</v>
      </c>
      <c r="AD74" s="3">
        <f t="shared" si="10"/>
        <v>19713324.840182826</v>
      </c>
      <c r="AE74" s="2">
        <f>IF(AE72&gt;=52800000,52800000,IF(AB53=Graph!G$1*1000,AE73+Graph!G$1*1000,AC74))</f>
        <v>658764.28571428568</v>
      </c>
      <c r="AF74" s="3">
        <f t="shared" si="11"/>
        <v>658764.28571428568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10</v>
      </c>
      <c r="C75" s="7"/>
      <c r="D75" s="2" t="e">
        <f t="shared" si="12"/>
        <v>#N/A</v>
      </c>
      <c r="E75" s="2" t="e">
        <f t="shared" si="22"/>
        <v>#N/A</v>
      </c>
      <c r="F75" s="2">
        <v>532306.15017598867</v>
      </c>
      <c r="G75" s="2">
        <f t="shared" si="25"/>
        <v>532306.15017598867</v>
      </c>
      <c r="H75" s="2">
        <f t="shared" si="13"/>
        <v>20338738.079170048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578271.42857142841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535088.04264599085</v>
      </c>
      <c r="Q75" s="2">
        <f t="shared" si="26"/>
        <v>535088.04264599085</v>
      </c>
      <c r="R75" s="2">
        <f t="shared" si="16"/>
        <v>20907177.1685431</v>
      </c>
      <c r="S75" s="2">
        <f t="shared" si="17"/>
        <v>532306.15017598867</v>
      </c>
      <c r="T75" s="2">
        <f t="shared" si="18"/>
        <v>3864.1428571428405</v>
      </c>
      <c r="U75" s="2">
        <f t="shared" si="19"/>
        <v>535088.04264599085</v>
      </c>
      <c r="V75" s="2">
        <f t="shared" si="5"/>
        <v>672001.42857142864</v>
      </c>
      <c r="W75" s="2">
        <f t="shared" si="20"/>
        <v>13237.142857142957</v>
      </c>
      <c r="X75" s="2">
        <f t="shared" si="6"/>
        <v>521850.89978884789</v>
      </c>
      <c r="Y75" s="2">
        <f t="shared" si="7"/>
        <v>20235175.739971675</v>
      </c>
      <c r="Z75" s="2" t="str">
        <f t="shared" si="8"/>
        <v>HERE</v>
      </c>
      <c r="AA75" s="2">
        <f>IF(Z75="HERE",Y75,AA74+Graph!$G$1*1000)</f>
        <v>20235175.739971675</v>
      </c>
      <c r="AB75" s="2">
        <f t="shared" si="21"/>
        <v>521850.89978884906</v>
      </c>
      <c r="AC75" s="2">
        <f t="shared" si="9"/>
        <v>672001.42857142864</v>
      </c>
      <c r="AD75" s="3">
        <f t="shared" si="10"/>
        <v>20235175.739971675</v>
      </c>
      <c r="AE75" s="2">
        <f>IF(AE73&gt;=52800000,52800000,IF(AB54=Graph!G$1*1000,AE74+Graph!G$1*1000,AC75))</f>
        <v>672001.42857142864</v>
      </c>
      <c r="AF75" s="3">
        <f t="shared" si="11"/>
        <v>672001.42857142864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11</v>
      </c>
      <c r="C76" s="7"/>
      <c r="D76" s="2" t="e">
        <f t="shared" si="12"/>
        <v>#N/A</v>
      </c>
      <c r="E76" s="2" t="e">
        <f t="shared" si="22"/>
        <v>#N/A</v>
      </c>
      <c r="F76" s="2">
        <v>538627.80401128531</v>
      </c>
      <c r="G76" s="2">
        <f t="shared" si="25"/>
        <v>538627.80401128531</v>
      </c>
      <c r="H76" s="2">
        <f t="shared" si="13"/>
        <v>20877365.883181334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582135.57142857125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541387.69282191992</v>
      </c>
      <c r="Q76" s="2">
        <f t="shared" si="26"/>
        <v>541387.69282191992</v>
      </c>
      <c r="R76" s="2">
        <f t="shared" si="16"/>
        <v>21448564.86136502</v>
      </c>
      <c r="S76" s="2">
        <f t="shared" si="17"/>
        <v>538627.80401128531</v>
      </c>
      <c r="T76" s="2">
        <f t="shared" si="18"/>
        <v>3864.1428571428405</v>
      </c>
      <c r="U76" s="2">
        <f t="shared" si="19"/>
        <v>541387.69282191992</v>
      </c>
      <c r="V76" s="2">
        <f t="shared" si="5"/>
        <v>685238.57142857136</v>
      </c>
      <c r="W76" s="2">
        <f t="shared" si="20"/>
        <v>13237.142857142724</v>
      </c>
      <c r="X76" s="2">
        <f t="shared" si="6"/>
        <v>528150.54996477719</v>
      </c>
      <c r="Y76" s="2">
        <f t="shared" si="7"/>
        <v>20763326.289936453</v>
      </c>
      <c r="Z76" s="2" t="str">
        <f t="shared" si="8"/>
        <v>HERE</v>
      </c>
      <c r="AA76" s="2">
        <f>IF(Z76="HERE",Y76,AA75+Graph!$G$1*1000)</f>
        <v>20763326.289936453</v>
      </c>
      <c r="AB76" s="2">
        <f t="shared" si="21"/>
        <v>528150.54996477813</v>
      </c>
      <c r="AC76" s="2">
        <f t="shared" si="9"/>
        <v>685238.57142857136</v>
      </c>
      <c r="AD76" s="3">
        <f t="shared" si="10"/>
        <v>20763326.289936453</v>
      </c>
      <c r="AE76" s="2">
        <f>IF(AE74&gt;=52800000,52800000,IF(AB55=Graph!G$1*1000,AE75+Graph!G$1*1000,AC76))</f>
        <v>685238.57142857136</v>
      </c>
      <c r="AF76" s="3">
        <f t="shared" si="11"/>
        <v>685238.57142857136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12</v>
      </c>
      <c r="C77" s="7"/>
      <c r="D77" s="2" t="e">
        <f t="shared" si="12"/>
        <v>#N/A</v>
      </c>
      <c r="E77" s="2" t="e">
        <f t="shared" si="22"/>
        <v>#N/A</v>
      </c>
      <c r="F77" s="2">
        <v>544949.45784664154</v>
      </c>
      <c r="G77" s="2">
        <f t="shared" si="25"/>
        <v>544949.45784664154</v>
      </c>
      <c r="H77" s="2">
        <f t="shared" si="13"/>
        <v>21422315.341027975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585999.71428571409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547687.34299784899</v>
      </c>
      <c r="Q77" s="2">
        <f t="shared" si="26"/>
        <v>547687.34299784899</v>
      </c>
      <c r="R77" s="2">
        <f t="shared" si="16"/>
        <v>21996252.204362869</v>
      </c>
      <c r="S77" s="2">
        <f t="shared" si="17"/>
        <v>544949.45784664154</v>
      </c>
      <c r="T77" s="2">
        <f t="shared" si="18"/>
        <v>3864.1428571428405</v>
      </c>
      <c r="U77" s="2">
        <f t="shared" si="19"/>
        <v>547687.34299784899</v>
      </c>
      <c r="V77" s="2">
        <f t="shared" si="5"/>
        <v>698475.71428571432</v>
      </c>
      <c r="W77" s="2">
        <f t="shared" si="20"/>
        <v>13237.142857142957</v>
      </c>
      <c r="X77" s="2">
        <f t="shared" si="6"/>
        <v>534450.20014070603</v>
      </c>
      <c r="Y77" s="2">
        <f t="shared" si="7"/>
        <v>21297776.49007716</v>
      </c>
      <c r="Z77" s="2" t="str">
        <f t="shared" si="8"/>
        <v>HERE</v>
      </c>
      <c r="AA77" s="2">
        <f>IF(Z77="HERE",Y77,AA76+Graph!$G$1*1000)</f>
        <v>21297776.49007716</v>
      </c>
      <c r="AB77" s="2">
        <f t="shared" si="21"/>
        <v>534450.20014070719</v>
      </c>
      <c r="AC77" s="2">
        <f t="shared" si="9"/>
        <v>698475.71428571432</v>
      </c>
      <c r="AD77" s="3">
        <f t="shared" si="10"/>
        <v>21297776.49007716</v>
      </c>
      <c r="AE77" s="2">
        <f>IF(AE75&gt;=52800000,52800000,IF(AB56=Graph!G$1*1000,AE76+Graph!G$1*1000,AC77))</f>
        <v>698475.71428571432</v>
      </c>
      <c r="AF77" s="3">
        <f t="shared" si="11"/>
        <v>698475.71428571432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13</v>
      </c>
      <c r="C78" s="7"/>
      <c r="D78" s="2" t="e">
        <f t="shared" si="12"/>
        <v>#N/A</v>
      </c>
      <c r="E78" s="2" t="e">
        <f t="shared" si="22"/>
        <v>#N/A</v>
      </c>
      <c r="F78" s="2">
        <v>551271.11168193817</v>
      </c>
      <c r="G78" s="2">
        <f t="shared" si="25"/>
        <v>551271.11168193817</v>
      </c>
      <c r="H78" s="2">
        <f t="shared" si="13"/>
        <v>21973586.452709913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589863.85714285693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553986.99317377806</v>
      </c>
      <c r="Q78" s="2">
        <f t="shared" si="26"/>
        <v>553986.99317377806</v>
      </c>
      <c r="R78" s="2">
        <f t="shared" si="16"/>
        <v>22550239.197536647</v>
      </c>
      <c r="S78" s="2">
        <f t="shared" si="17"/>
        <v>551271.11168193817</v>
      </c>
      <c r="T78" s="2">
        <f t="shared" si="18"/>
        <v>3864.1428571428405</v>
      </c>
      <c r="U78" s="2">
        <f t="shared" si="19"/>
        <v>553986.99317377806</v>
      </c>
      <c r="V78" s="2">
        <f t="shared" si="5"/>
        <v>711712.85714285716</v>
      </c>
      <c r="W78" s="2">
        <f t="shared" si="20"/>
        <v>13237.142857142841</v>
      </c>
      <c r="X78" s="2">
        <f t="shared" si="6"/>
        <v>540749.85031663522</v>
      </c>
      <c r="Y78" s="2">
        <f t="shared" si="7"/>
        <v>21838526.340393797</v>
      </c>
      <c r="Z78" s="2" t="str">
        <f t="shared" si="8"/>
        <v>HERE</v>
      </c>
      <c r="AA78" s="2">
        <f>IF(Z78="HERE",Y78,AA77+Graph!$G$1*1000)</f>
        <v>21838526.340393797</v>
      </c>
      <c r="AB78" s="2">
        <f t="shared" si="21"/>
        <v>540749.85031663626</v>
      </c>
      <c r="AC78" s="2">
        <f t="shared" si="9"/>
        <v>711712.85714285716</v>
      </c>
      <c r="AD78" s="3">
        <f t="shared" si="10"/>
        <v>21838526.340393797</v>
      </c>
      <c r="AE78" s="2">
        <f>IF(AE76&gt;=52800000,52800000,IF(AB57=Graph!G$1*1000,AE77+Graph!G$1*1000,AC78))</f>
        <v>711712.85714285716</v>
      </c>
      <c r="AF78" s="3">
        <f t="shared" si="11"/>
        <v>711712.85714285716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14</v>
      </c>
      <c r="C79" s="7"/>
      <c r="D79" s="2" t="e">
        <f t="shared" si="12"/>
        <v>#N/A</v>
      </c>
      <c r="E79" s="2" t="e">
        <f t="shared" si="22"/>
        <v>#N/A</v>
      </c>
      <c r="F79" s="2">
        <v>557592.76551729441</v>
      </c>
      <c r="G79" s="2">
        <f t="shared" si="25"/>
        <v>557592.76551729441</v>
      </c>
      <c r="H79" s="2">
        <f t="shared" si="13"/>
        <v>22531179.218227208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593727.99999999977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560286.64334970713</v>
      </c>
      <c r="Q79" s="2">
        <f t="shared" si="26"/>
        <v>560286.64334970713</v>
      </c>
      <c r="R79" s="2">
        <f t="shared" si="16"/>
        <v>23110525.840886354</v>
      </c>
      <c r="S79" s="2">
        <f t="shared" si="17"/>
        <v>557592.76551729441</v>
      </c>
      <c r="T79" s="2">
        <f t="shared" si="18"/>
        <v>3864.1428571428405</v>
      </c>
      <c r="U79" s="2">
        <f t="shared" si="19"/>
        <v>560286.64334970713</v>
      </c>
      <c r="V79" s="2">
        <f t="shared" si="5"/>
        <v>724950</v>
      </c>
      <c r="W79" s="2">
        <f t="shared" si="20"/>
        <v>13237.142857142841</v>
      </c>
      <c r="X79" s="2">
        <f t="shared" si="6"/>
        <v>547049.50049256429</v>
      </c>
      <c r="Y79" s="2">
        <f t="shared" si="7"/>
        <v>22385575.840886362</v>
      </c>
      <c r="Z79" s="2" t="str">
        <f t="shared" si="8"/>
        <v>HERE</v>
      </c>
      <c r="AA79" s="2">
        <f>IF(Z79="HERE",Y79,AA78+Graph!$G$1*1000)</f>
        <v>22385575.840886362</v>
      </c>
      <c r="AB79" s="2">
        <f t="shared" si="21"/>
        <v>547049.50049256533</v>
      </c>
      <c r="AC79" s="2">
        <f t="shared" si="9"/>
        <v>724950</v>
      </c>
      <c r="AD79" s="3">
        <f t="shared" si="10"/>
        <v>22385575.840886362</v>
      </c>
      <c r="AE79" s="2">
        <f>IF(AE77&gt;=52800000,52800000,IF(AB58=Graph!G$1*1000,AE78+Graph!G$1*1000,AC79))</f>
        <v>724950</v>
      </c>
      <c r="AF79" s="3">
        <f t="shared" si="11"/>
        <v>724950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15</v>
      </c>
      <c r="C80" s="7"/>
      <c r="D80" s="2" t="e">
        <f t="shared" si="12"/>
        <v>#N/A</v>
      </c>
      <c r="E80" s="2" t="e">
        <f t="shared" si="22"/>
        <v>#N/A</v>
      </c>
      <c r="F80" s="2">
        <v>563914.41935259104</v>
      </c>
      <c r="G80" s="2">
        <f t="shared" si="25"/>
        <v>563914.41935259104</v>
      </c>
      <c r="H80" s="2">
        <f t="shared" si="13"/>
        <v>23095093.637579799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597592.14285714261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566586.2935256362</v>
      </c>
      <c r="Q80" s="2">
        <f t="shared" si="26"/>
        <v>566586.2935256362</v>
      </c>
      <c r="R80" s="2">
        <f t="shared" si="16"/>
        <v>23677112.134411991</v>
      </c>
      <c r="S80" s="2">
        <f t="shared" si="17"/>
        <v>563914.41935259104</v>
      </c>
      <c r="T80" s="2">
        <f t="shared" si="18"/>
        <v>3864.1428571428405</v>
      </c>
      <c r="U80" s="2">
        <f t="shared" si="19"/>
        <v>566586.2935256362</v>
      </c>
      <c r="V80" s="2">
        <f t="shared" si="5"/>
        <v>738187.14285714284</v>
      </c>
      <c r="W80" s="2">
        <f t="shared" si="20"/>
        <v>13237.142857142841</v>
      </c>
      <c r="X80" s="2">
        <f t="shared" si="6"/>
        <v>553349.15066849336</v>
      </c>
      <c r="Y80" s="2">
        <f t="shared" si="7"/>
        <v>22938924.991554856</v>
      </c>
      <c r="Z80" s="2" t="str">
        <f t="shared" si="8"/>
        <v>HERE</v>
      </c>
      <c r="AA80" s="2">
        <f>IF(Z80="HERE",Y80,AA79+Graph!$G$1*1000)</f>
        <v>22938924.991554856</v>
      </c>
      <c r="AB80" s="2">
        <f t="shared" si="21"/>
        <v>553349.1506684944</v>
      </c>
      <c r="AC80" s="2">
        <f t="shared" si="9"/>
        <v>738187.14285714284</v>
      </c>
      <c r="AD80" s="3">
        <f t="shared" si="10"/>
        <v>22938924.991554856</v>
      </c>
      <c r="AE80" s="2">
        <f>IF(AE78&gt;=52800000,52800000,IF(AB59=Graph!G$1*1000,AE79+Graph!G$1*1000,AC80))</f>
        <v>738187.14285714284</v>
      </c>
      <c r="AF80" s="3">
        <f t="shared" si="11"/>
        <v>738187.14285714284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16</v>
      </c>
      <c r="C81" s="7"/>
      <c r="D81" s="2" t="e">
        <f t="shared" si="12"/>
        <v>#N/A</v>
      </c>
      <c r="E81" s="2" t="e">
        <f t="shared" si="22"/>
        <v>#N/A</v>
      </c>
      <c r="F81" s="2">
        <v>570236.07318794727</v>
      </c>
      <c r="G81" s="2">
        <f t="shared" si="25"/>
        <v>570236.07318794727</v>
      </c>
      <c r="H81" s="2">
        <f t="shared" si="13"/>
        <v>23665329.710767746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601456.28571428545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572885.94370156527</v>
      </c>
      <c r="Q81" s="2">
        <f t="shared" si="26"/>
        <v>572885.94370156527</v>
      </c>
      <c r="R81" s="2">
        <f t="shared" si="16"/>
        <v>24249998.078113556</v>
      </c>
      <c r="S81" s="2">
        <f t="shared" si="17"/>
        <v>570236.07318794727</v>
      </c>
      <c r="T81" s="2">
        <f t="shared" si="18"/>
        <v>3864.1428571428405</v>
      </c>
      <c r="U81" s="2">
        <f t="shared" si="19"/>
        <v>572885.94370156527</v>
      </c>
      <c r="V81" s="2">
        <f t="shared" si="5"/>
        <v>751424.28571428568</v>
      </c>
      <c r="W81" s="2">
        <f t="shared" si="20"/>
        <v>13237.142857142841</v>
      </c>
      <c r="X81" s="2">
        <f t="shared" si="6"/>
        <v>559648.80084442243</v>
      </c>
      <c r="Y81" s="2">
        <f t="shared" si="7"/>
        <v>23498573.79239928</v>
      </c>
      <c r="Z81" s="2" t="str">
        <f t="shared" si="8"/>
        <v>HERE</v>
      </c>
      <c r="AA81" s="2">
        <f>IF(Z81="HERE",Y81,AA80+Graph!$G$1*1000)</f>
        <v>23498573.79239928</v>
      </c>
      <c r="AB81" s="2">
        <f t="shared" si="21"/>
        <v>559648.80084442347</v>
      </c>
      <c r="AC81" s="2">
        <f t="shared" si="9"/>
        <v>751424.28571428568</v>
      </c>
      <c r="AD81" s="3">
        <f t="shared" si="10"/>
        <v>23498573.79239928</v>
      </c>
      <c r="AE81" s="2">
        <f>IF(AE79&gt;=52800000,52800000,IF(AB60=Graph!G$1*1000,AE80+Graph!G$1*1000,AC81))</f>
        <v>751424.28571428568</v>
      </c>
      <c r="AF81" s="3">
        <f t="shared" si="11"/>
        <v>751424.28571428568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17</v>
      </c>
      <c r="C82" s="7"/>
      <c r="D82" s="2" t="e">
        <f t="shared" si="12"/>
        <v>#N/A</v>
      </c>
      <c r="E82" s="2" t="e">
        <f t="shared" si="22"/>
        <v>#N/A</v>
      </c>
      <c r="F82" s="2">
        <v>576557.7270232439</v>
      </c>
      <c r="G82" s="2">
        <f t="shared" si="25"/>
        <v>576557.7270232439</v>
      </c>
      <c r="H82" s="2">
        <f t="shared" si="13"/>
        <v>24241887.43779099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605320.42857142829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579185.59387749434</v>
      </c>
      <c r="Q82" s="2">
        <f t="shared" si="26"/>
        <v>579185.59387749434</v>
      </c>
      <c r="R82" s="2">
        <f t="shared" si="16"/>
        <v>24829183.67199105</v>
      </c>
      <c r="S82" s="2">
        <f t="shared" si="17"/>
        <v>576557.7270232439</v>
      </c>
      <c r="T82" s="2">
        <f t="shared" si="18"/>
        <v>3864.1428571428405</v>
      </c>
      <c r="U82" s="2">
        <f t="shared" si="19"/>
        <v>579185.59387749434</v>
      </c>
      <c r="V82" s="2">
        <f t="shared" si="5"/>
        <v>764661.42857142864</v>
      </c>
      <c r="W82" s="2">
        <f t="shared" si="20"/>
        <v>13237.142857142957</v>
      </c>
      <c r="X82" s="2">
        <f t="shared" si="6"/>
        <v>565948.45102035138</v>
      </c>
      <c r="Y82" s="2">
        <f t="shared" si="7"/>
        <v>24064522.243419632</v>
      </c>
      <c r="Z82" s="2" t="str">
        <f t="shared" si="8"/>
        <v>HERE</v>
      </c>
      <c r="AA82" s="2">
        <f>IF(Z82="HERE",Y82,AA81+Graph!$G$1*1000)</f>
        <v>24064522.243419632</v>
      </c>
      <c r="AB82" s="2">
        <f t="shared" si="21"/>
        <v>565948.45102035254</v>
      </c>
      <c r="AC82" s="2">
        <f t="shared" si="9"/>
        <v>764661.42857142864</v>
      </c>
      <c r="AD82" s="3">
        <f t="shared" si="10"/>
        <v>24064522.243419632</v>
      </c>
      <c r="AE82" s="2">
        <f>IF(AE80&gt;=52800000,52800000,IF(AB61=Graph!G$1*1000,AE81+Graph!G$1*1000,AC82))</f>
        <v>764661.42857142864</v>
      </c>
      <c r="AF82" s="3">
        <f t="shared" si="11"/>
        <v>764661.42857142864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18</v>
      </c>
      <c r="C83" s="7"/>
      <c r="D83" s="2" t="e">
        <f t="shared" si="12"/>
        <v>#N/A</v>
      </c>
      <c r="E83" s="2" t="e">
        <f t="shared" si="22"/>
        <v>#N/A</v>
      </c>
      <c r="F83" s="2">
        <v>582879.38085860014</v>
      </c>
      <c r="G83" s="2">
        <f t="shared" si="25"/>
        <v>582879.38085860014</v>
      </c>
      <c r="H83" s="2">
        <f t="shared" si="13"/>
        <v>24824766.81864959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609184.57142857113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585485.24405348301</v>
      </c>
      <c r="Q83" s="2">
        <f t="shared" si="26"/>
        <v>585485.24405348301</v>
      </c>
      <c r="R83" s="2">
        <f t="shared" si="16"/>
        <v>25414668.916044533</v>
      </c>
      <c r="S83" s="2">
        <f t="shared" si="17"/>
        <v>582879.38085860014</v>
      </c>
      <c r="T83" s="2">
        <f t="shared" si="18"/>
        <v>3864.1428571428405</v>
      </c>
      <c r="U83" s="2">
        <f t="shared" si="19"/>
        <v>585485.24405348301</v>
      </c>
      <c r="V83" s="2">
        <f t="shared" si="5"/>
        <v>777898.57142857136</v>
      </c>
      <c r="W83" s="2">
        <f t="shared" si="20"/>
        <v>13237.142857142724</v>
      </c>
      <c r="X83" s="2">
        <f t="shared" si="6"/>
        <v>572248.10119634029</v>
      </c>
      <c r="Y83" s="2">
        <f t="shared" si="7"/>
        <v>24636770.344615974</v>
      </c>
      <c r="Z83" s="2" t="str">
        <f t="shared" si="8"/>
        <v>HERE</v>
      </c>
      <c r="AA83" s="2">
        <f>IF(Z83="HERE",Y83,AA82+Graph!$G$1*1000)</f>
        <v>24636770.344615974</v>
      </c>
      <c r="AB83" s="2">
        <f t="shared" si="21"/>
        <v>572248.10119634122</v>
      </c>
      <c r="AC83" s="2">
        <f t="shared" si="9"/>
        <v>777898.57142857136</v>
      </c>
      <c r="AD83" s="3">
        <f t="shared" si="10"/>
        <v>24636770.344615974</v>
      </c>
      <c r="AE83" s="2">
        <f>IF(AE81&gt;=52800000,52800000,IF(AB62=Graph!G$1*1000,AE82+Graph!G$1*1000,AC83))</f>
        <v>777898.57142857136</v>
      </c>
      <c r="AF83" s="3">
        <f t="shared" si="11"/>
        <v>777898.57142857136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19</v>
      </c>
      <c r="C84" s="7"/>
      <c r="D84" s="2" t="e">
        <f t="shared" si="12"/>
        <v>#N/A</v>
      </c>
      <c r="E84" s="2" t="e">
        <f t="shared" si="22"/>
        <v>#N/A</v>
      </c>
      <c r="F84" s="2">
        <v>589201.03469389677</v>
      </c>
      <c r="G84" s="2">
        <f t="shared" si="25"/>
        <v>589201.03469389677</v>
      </c>
      <c r="H84" s="2">
        <f t="shared" si="13"/>
        <v>25413967.853343487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613048.71428571397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591784.89422941208</v>
      </c>
      <c r="Q84" s="2">
        <f t="shared" si="26"/>
        <v>591784.89422941208</v>
      </c>
      <c r="R84" s="2">
        <f t="shared" si="16"/>
        <v>26006453.810273945</v>
      </c>
      <c r="S84" s="2">
        <f t="shared" si="17"/>
        <v>589201.03469389677</v>
      </c>
      <c r="T84" s="2">
        <f t="shared" si="18"/>
        <v>3864.1428571428405</v>
      </c>
      <c r="U84" s="2">
        <f t="shared" si="19"/>
        <v>591784.89422941208</v>
      </c>
      <c r="V84" s="2">
        <f t="shared" si="5"/>
        <v>791135.71428571432</v>
      </c>
      <c r="W84" s="2">
        <f t="shared" si="20"/>
        <v>13237.142857142957</v>
      </c>
      <c r="X84" s="2">
        <f t="shared" si="6"/>
        <v>578547.75137226912</v>
      </c>
      <c r="Y84" s="2">
        <f t="shared" si="7"/>
        <v>25215318.095988244</v>
      </c>
      <c r="Z84" s="2" t="str">
        <f t="shared" si="8"/>
        <v>HERE</v>
      </c>
      <c r="AA84" s="2">
        <f>IF(Z84="HERE",Y84,AA83+Graph!$G$1*1000)</f>
        <v>25215318.095988244</v>
      </c>
      <c r="AB84" s="2">
        <f t="shared" si="21"/>
        <v>578547.75137227029</v>
      </c>
      <c r="AC84" s="2">
        <f t="shared" si="9"/>
        <v>791135.71428571432</v>
      </c>
      <c r="AD84" s="3">
        <f t="shared" si="10"/>
        <v>25215318.095988244</v>
      </c>
      <c r="AE84" s="2">
        <f>IF(AE82&gt;=52800000,52800000,IF(AB63=Graph!G$1*1000,AE83+Graph!G$1*1000,AC84))</f>
        <v>791135.71428571432</v>
      </c>
      <c r="AF84" s="3">
        <f t="shared" si="11"/>
        <v>791135.71428571432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20</v>
      </c>
      <c r="C85" s="7"/>
      <c r="D85" s="2" t="e">
        <f t="shared" si="12"/>
        <v>#N/A</v>
      </c>
      <c r="E85" s="2" t="e">
        <f t="shared" si="22"/>
        <v>#N/A</v>
      </c>
      <c r="F85" s="2">
        <v>595522.68852925301</v>
      </c>
      <c r="G85" s="2">
        <f t="shared" si="25"/>
        <v>595522.68852925301</v>
      </c>
      <c r="H85" s="2">
        <f t="shared" si="13"/>
        <v>26009490.54187274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616912.85714285681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598084.54440534115</v>
      </c>
      <c r="Q85" s="2">
        <f t="shared" si="26"/>
        <v>598084.54440534115</v>
      </c>
      <c r="R85" s="2">
        <f t="shared" si="16"/>
        <v>26604538.354679286</v>
      </c>
      <c r="S85" s="2">
        <f t="shared" si="17"/>
        <v>595522.68852925301</v>
      </c>
      <c r="T85" s="2">
        <f t="shared" si="18"/>
        <v>3864.1428571428405</v>
      </c>
      <c r="U85" s="2">
        <f t="shared" si="19"/>
        <v>598084.54440534115</v>
      </c>
      <c r="V85" s="2">
        <f t="shared" si="5"/>
        <v>804372.85714285716</v>
      </c>
      <c r="W85" s="2">
        <f t="shared" si="20"/>
        <v>13237.142857142841</v>
      </c>
      <c r="X85" s="2">
        <f t="shared" si="6"/>
        <v>584847.40154819831</v>
      </c>
      <c r="Y85" s="2">
        <f t="shared" si="7"/>
        <v>25800165.497536443</v>
      </c>
      <c r="Z85" s="2" t="str">
        <f t="shared" si="8"/>
        <v>HERE</v>
      </c>
      <c r="AA85" s="2">
        <f>IF(Z85="HERE",Y85,AA84+Graph!$G$1*1000)</f>
        <v>25800165.497536443</v>
      </c>
      <c r="AB85" s="2">
        <f t="shared" si="21"/>
        <v>584847.40154819936</v>
      </c>
      <c r="AC85" s="2">
        <f t="shared" si="9"/>
        <v>804372.85714285716</v>
      </c>
      <c r="AD85" s="3">
        <f t="shared" si="10"/>
        <v>25800165.497536443</v>
      </c>
      <c r="AE85" s="2">
        <f>IF(AE83&gt;=52800000,52800000,IF(AB64=Graph!G$1*1000,AE84+Graph!G$1*1000,AC85))</f>
        <v>804372.85714285716</v>
      </c>
      <c r="AF85" s="3">
        <f t="shared" si="11"/>
        <v>804372.85714285716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21</v>
      </c>
      <c r="C86" s="7"/>
      <c r="D86" s="2" t="e">
        <f t="shared" si="12"/>
        <v>#N/A</v>
      </c>
      <c r="E86" s="2" t="e">
        <f t="shared" si="22"/>
        <v>#N/A</v>
      </c>
      <c r="F86" s="2">
        <v>601844.34236454964</v>
      </c>
      <c r="G86" s="2">
        <f t="shared" si="25"/>
        <v>596135.85714285716</v>
      </c>
      <c r="H86" s="2">
        <f t="shared" si="13"/>
        <v>26605626.399015598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620776.99999999965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604384.19458127022</v>
      </c>
      <c r="Q86" s="2">
        <f t="shared" si="26"/>
        <v>600000</v>
      </c>
      <c r="R86" s="2">
        <f t="shared" si="16"/>
        <v>27204538.354679286</v>
      </c>
      <c r="S86" s="2">
        <f t="shared" si="17"/>
        <v>596135.85714285821</v>
      </c>
      <c r="T86" s="2">
        <f t="shared" si="18"/>
        <v>3864.1428571428405</v>
      </c>
      <c r="U86" s="2">
        <f t="shared" si="19"/>
        <v>600000</v>
      </c>
      <c r="V86" s="2">
        <f t="shared" si="5"/>
        <v>817610</v>
      </c>
      <c r="W86" s="2">
        <f t="shared" si="20"/>
        <v>13237.142857142841</v>
      </c>
      <c r="X86" s="2">
        <f t="shared" si="6"/>
        <v>586762.85714285716</v>
      </c>
      <c r="Y86" s="2">
        <f t="shared" si="7"/>
        <v>26386928.354679301</v>
      </c>
      <c r="Z86" s="2" t="str">
        <f t="shared" si="8"/>
        <v>HERE</v>
      </c>
      <c r="AA86" s="2">
        <f>IF(Z86="HERE",Y86,AA85+Graph!$G$1*1000)</f>
        <v>26386928.354679301</v>
      </c>
      <c r="AB86" s="2">
        <f t="shared" si="21"/>
        <v>586762.85714285821</v>
      </c>
      <c r="AC86" s="2">
        <f t="shared" si="9"/>
        <v>817610</v>
      </c>
      <c r="AD86" s="3">
        <f t="shared" si="10"/>
        <v>26386928.354679301</v>
      </c>
      <c r="AE86" s="2">
        <f>IF(AE84&gt;=52800000,52800000,IF(AB65=Graph!G$1*1000,AE85+Graph!G$1*1000,AC86))</f>
        <v>817610</v>
      </c>
      <c r="AF86" s="3">
        <f t="shared" si="11"/>
        <v>817610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22</v>
      </c>
      <c r="C87" s="7"/>
      <c r="D87" s="2" t="e">
        <f t="shared" si="12"/>
        <v>#N/A</v>
      </c>
      <c r="E87" s="2" t="e">
        <f t="shared" si="22"/>
        <v>#N/A</v>
      </c>
      <c r="F87" s="2">
        <v>608165.99619990587</v>
      </c>
      <c r="G87" s="2">
        <f t="shared" si="25"/>
        <v>596135.85714285716</v>
      </c>
      <c r="H87" s="2">
        <f t="shared" si="13"/>
        <v>27201762.256158456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624641.14285714249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610683.84475719929</v>
      </c>
      <c r="Q87" s="2">
        <f t="shared" si="26"/>
        <v>600000</v>
      </c>
      <c r="R87" s="2">
        <f t="shared" si="16"/>
        <v>27804538.354679286</v>
      </c>
      <c r="S87" s="2">
        <f t="shared" si="17"/>
        <v>596135.85714285821</v>
      </c>
      <c r="T87" s="2">
        <f t="shared" si="18"/>
        <v>3864.1428571428405</v>
      </c>
      <c r="U87" s="2">
        <f t="shared" si="19"/>
        <v>600000</v>
      </c>
      <c r="V87" s="2">
        <f t="shared" si="5"/>
        <v>830847.14285714284</v>
      </c>
      <c r="W87" s="2">
        <f t="shared" si="20"/>
        <v>13237.142857142841</v>
      </c>
      <c r="X87" s="2">
        <f t="shared" si="6"/>
        <v>586762.85714285716</v>
      </c>
      <c r="Y87" s="2">
        <f t="shared" si="7"/>
        <v>26973691.21182216</v>
      </c>
      <c r="Z87" s="2" t="str">
        <f t="shared" si="8"/>
        <v>HERE</v>
      </c>
      <c r="AA87" s="2">
        <f>IF(Z87="HERE",Y87,AA86+Graph!$G$1*1000)</f>
        <v>26973691.21182216</v>
      </c>
      <c r="AB87" s="2">
        <f t="shared" si="21"/>
        <v>586762.85714285821</v>
      </c>
      <c r="AC87" s="2">
        <f t="shared" si="9"/>
        <v>830847.14285714284</v>
      </c>
      <c r="AD87" s="3">
        <f t="shared" si="10"/>
        <v>26973691.21182216</v>
      </c>
      <c r="AE87" s="2">
        <f>IF(AE85&gt;=52800000,52800000,IF(AB66=Graph!G$1*1000,AE86+Graph!G$1*1000,AC87))</f>
        <v>830847.14285714284</v>
      </c>
      <c r="AF87" s="3">
        <f t="shared" si="11"/>
        <v>830847.14285714284</v>
      </c>
      <c r="AG87" s="3">
        <f t="shared" si="29"/>
        <v>14216417.900527794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23</v>
      </c>
      <c r="C88" s="7"/>
      <c r="D88" s="2" t="e">
        <f t="shared" si="12"/>
        <v>#N/A</v>
      </c>
      <c r="E88" s="2" t="e">
        <f t="shared" si="22"/>
        <v>#N/A</v>
      </c>
      <c r="F88" s="2">
        <v>614487.6500352025</v>
      </c>
      <c r="G88" s="2">
        <f t="shared" si="25"/>
        <v>596135.85714285716</v>
      </c>
      <c r="H88" s="2">
        <f t="shared" si="13"/>
        <v>27797898.113301314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628505.28571428533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616983.49493312836</v>
      </c>
      <c r="Q88" s="2">
        <f t="shared" si="26"/>
        <v>600000</v>
      </c>
      <c r="R88" s="2">
        <f t="shared" si="16"/>
        <v>28404538.354679286</v>
      </c>
      <c r="S88" s="2">
        <f t="shared" si="17"/>
        <v>596135.85714285821</v>
      </c>
      <c r="T88" s="2">
        <f t="shared" si="18"/>
        <v>3864.1428571428405</v>
      </c>
      <c r="U88" s="2">
        <f t="shared" si="19"/>
        <v>600000</v>
      </c>
      <c r="V88" s="2">
        <f t="shared" si="5"/>
        <v>844084.28571428568</v>
      </c>
      <c r="W88" s="2">
        <f t="shared" si="20"/>
        <v>13237.142857142841</v>
      </c>
      <c r="X88" s="2">
        <f t="shared" si="6"/>
        <v>586762.85714285716</v>
      </c>
      <c r="Y88" s="2">
        <f t="shared" si="7"/>
        <v>27560454.068965018</v>
      </c>
      <c r="Z88" s="2" t="str">
        <f t="shared" si="8"/>
        <v>HERE</v>
      </c>
      <c r="AA88" s="2">
        <f>IF(Z88="HERE",Y88,AA87+Graph!$G$1*1000)</f>
        <v>27560454.068965018</v>
      </c>
      <c r="AB88" s="2">
        <f t="shared" si="21"/>
        <v>586762.85714285821</v>
      </c>
      <c r="AC88" s="2">
        <f t="shared" si="9"/>
        <v>844084.28571428568</v>
      </c>
      <c r="AD88" s="3">
        <f t="shared" si="10"/>
        <v>27560454.068965018</v>
      </c>
      <c r="AE88" s="2">
        <f>IF(AE86&gt;=52800000,52800000,IF(AB67=Graph!G$1*1000,AE87+Graph!G$1*1000,AC88))</f>
        <v>844084.28571428568</v>
      </c>
      <c r="AF88" s="3">
        <f t="shared" si="11"/>
        <v>844084.28571428568</v>
      </c>
      <c r="AG88" s="3">
        <f t="shared" si="29"/>
        <v>14641388.086213926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24</v>
      </c>
      <c r="C89" s="7"/>
      <c r="D89" s="2" t="e">
        <f t="shared" si="12"/>
        <v>#N/A</v>
      </c>
      <c r="E89" s="2" t="e">
        <f t="shared" si="22"/>
        <v>#N/A</v>
      </c>
      <c r="F89" s="2">
        <v>620809.30387055874</v>
      </c>
      <c r="G89" s="2">
        <f t="shared" si="25"/>
        <v>596135.85714285716</v>
      </c>
      <c r="H89" s="2">
        <f t="shared" si="13"/>
        <v>28394033.970444173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632369.42857142817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623283.14510905743</v>
      </c>
      <c r="Q89" s="2">
        <f t="shared" si="26"/>
        <v>600000</v>
      </c>
      <c r="R89" s="2">
        <f t="shared" si="16"/>
        <v>29004538.354679286</v>
      </c>
      <c r="S89" s="2">
        <f t="shared" si="17"/>
        <v>596135.85714285821</v>
      </c>
      <c r="T89" s="2">
        <f t="shared" si="18"/>
        <v>3864.1428571428405</v>
      </c>
      <c r="U89" s="2">
        <f t="shared" si="19"/>
        <v>600000</v>
      </c>
      <c r="V89" s="2">
        <f t="shared" si="5"/>
        <v>857321.42857142864</v>
      </c>
      <c r="W89" s="2">
        <f t="shared" si="20"/>
        <v>13237.142857142957</v>
      </c>
      <c r="X89" s="2">
        <f t="shared" si="6"/>
        <v>586762.85714285704</v>
      </c>
      <c r="Y89" s="2">
        <f t="shared" si="7"/>
        <v>28147216.926107876</v>
      </c>
      <c r="Z89" s="2" t="str">
        <f t="shared" si="8"/>
        <v>HERE</v>
      </c>
      <c r="AA89" s="2">
        <f>IF(Z89="HERE",Y89,AA88+Graph!$G$1*1000)</f>
        <v>28147216.926107876</v>
      </c>
      <c r="AB89" s="2">
        <f t="shared" si="21"/>
        <v>586762.85714285821</v>
      </c>
      <c r="AC89" s="2">
        <f t="shared" si="9"/>
        <v>857321.42857142864</v>
      </c>
      <c r="AD89" s="3">
        <f t="shared" si="10"/>
        <v>28147216.926107876</v>
      </c>
      <c r="AE89" s="2">
        <f>IF(AE87&gt;=52800000,52800000,IF(AB68=Graph!G$1*1000,AE88+Graph!G$1*1000,AC89))</f>
        <v>857321.42857142864</v>
      </c>
      <c r="AF89" s="3">
        <f t="shared" si="11"/>
        <v>857321.42857142864</v>
      </c>
      <c r="AG89" s="3">
        <f t="shared" si="29"/>
        <v>15072027.957058391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25</v>
      </c>
      <c r="C90" s="7"/>
      <c r="D90" s="2" t="e">
        <f t="shared" si="12"/>
        <v>#N/A</v>
      </c>
      <c r="E90" s="2" t="e">
        <f t="shared" si="22"/>
        <v>#N/A</v>
      </c>
      <c r="F90" s="2">
        <v>627130.95770585537</v>
      </c>
      <c r="G90" s="2">
        <f t="shared" si="25"/>
        <v>596135.85714285716</v>
      </c>
      <c r="H90" s="2">
        <f t="shared" si="13"/>
        <v>28990169.827587031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636233.57142857101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629582.7952849865</v>
      </c>
      <c r="Q90" s="2">
        <f t="shared" si="26"/>
        <v>600000</v>
      </c>
      <c r="R90" s="2">
        <f t="shared" si="16"/>
        <v>29604538.354679286</v>
      </c>
      <c r="S90" s="2">
        <f t="shared" si="17"/>
        <v>596135.85714285821</v>
      </c>
      <c r="T90" s="2">
        <f t="shared" si="18"/>
        <v>3864.1428571428405</v>
      </c>
      <c r="U90" s="2">
        <f t="shared" si="19"/>
        <v>600000</v>
      </c>
      <c r="V90" s="2">
        <f t="shared" si="5"/>
        <v>870558.57142857136</v>
      </c>
      <c r="W90" s="2">
        <f t="shared" si="20"/>
        <v>13237.142857142724</v>
      </c>
      <c r="X90" s="2">
        <f t="shared" si="6"/>
        <v>586762.85714285728</v>
      </c>
      <c r="Y90" s="2">
        <f t="shared" si="7"/>
        <v>28733979.783250734</v>
      </c>
      <c r="Z90" s="2" t="str">
        <f t="shared" si="8"/>
        <v>HERE</v>
      </c>
      <c r="AA90" s="2">
        <f>IF(Z90="HERE",Y90,AA89+Graph!$G$1*1000)</f>
        <v>28733979.783250734</v>
      </c>
      <c r="AB90" s="2">
        <f t="shared" si="21"/>
        <v>586762.85714285821</v>
      </c>
      <c r="AC90" s="2">
        <f t="shared" si="9"/>
        <v>870558.57142857136</v>
      </c>
      <c r="AD90" s="3">
        <f t="shared" si="10"/>
        <v>28733979.783250734</v>
      </c>
      <c r="AE90" s="2">
        <f>IF(AE88&gt;=52800000,52800000,IF(AB69=Graph!G$1*1000,AE89+Graph!G$1*1000,AC90))</f>
        <v>870558.57142857136</v>
      </c>
      <c r="AF90" s="3">
        <f t="shared" si="11"/>
        <v>870558.57142857136</v>
      </c>
      <c r="AG90" s="3">
        <f t="shared" si="29"/>
        <v>15508337.513061194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26</v>
      </c>
      <c r="C91" s="7"/>
      <c r="D91" s="2" t="e">
        <f t="shared" si="12"/>
        <v>#N/A</v>
      </c>
      <c r="E91" s="2" t="e">
        <f t="shared" si="22"/>
        <v>#N/A</v>
      </c>
      <c r="F91" s="2">
        <v>633452.61154121161</v>
      </c>
      <c r="G91" s="2">
        <f t="shared" si="25"/>
        <v>596135.85714285716</v>
      </c>
      <c r="H91" s="2">
        <f t="shared" si="13"/>
        <v>29586305.684729889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640097.71428571385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635882.44546091557</v>
      </c>
      <c r="Q91" s="2">
        <f t="shared" si="26"/>
        <v>600000</v>
      </c>
      <c r="R91" s="2">
        <f t="shared" si="16"/>
        <v>30204538.354679286</v>
      </c>
      <c r="S91" s="2">
        <f t="shared" si="17"/>
        <v>596135.85714285821</v>
      </c>
      <c r="T91" s="2">
        <f t="shared" si="18"/>
        <v>3864.1428571428405</v>
      </c>
      <c r="U91" s="2">
        <f t="shared" si="19"/>
        <v>600000</v>
      </c>
      <c r="V91" s="2">
        <f t="shared" si="5"/>
        <v>883795.71428571432</v>
      </c>
      <c r="W91" s="2">
        <f t="shared" si="20"/>
        <v>13237.142857142957</v>
      </c>
      <c r="X91" s="2">
        <f t="shared" si="6"/>
        <v>586762.85714285704</v>
      </c>
      <c r="Y91" s="2">
        <f t="shared" si="7"/>
        <v>29320742.640393592</v>
      </c>
      <c r="Z91" s="2" t="str">
        <f t="shared" si="8"/>
        <v>HERE</v>
      </c>
      <c r="AA91" s="2">
        <f>IF(Z91="HERE",Y91,AA90+Graph!$G$1*1000)</f>
        <v>29320742.640393592</v>
      </c>
      <c r="AB91" s="2">
        <f t="shared" si="21"/>
        <v>586762.85714285821</v>
      </c>
      <c r="AC91" s="2">
        <f t="shared" si="9"/>
        <v>883795.71428571432</v>
      </c>
      <c r="AD91" s="3">
        <f t="shared" si="10"/>
        <v>29320742.640393592</v>
      </c>
      <c r="AE91" s="2">
        <f>IF(AE89&gt;=52800000,52800000,IF(AB70=Graph!G$1*1000,AE90+Graph!G$1*1000,AC91))</f>
        <v>883795.71428571432</v>
      </c>
      <c r="AF91" s="3">
        <f t="shared" si="11"/>
        <v>883795.71428571432</v>
      </c>
      <c r="AG91" s="3">
        <f t="shared" si="29"/>
        <v>15950316.754222333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27</v>
      </c>
      <c r="C92" s="7"/>
      <c r="D92" s="2" t="e">
        <f t="shared" si="12"/>
        <v>#N/A</v>
      </c>
      <c r="E92" s="2" t="e">
        <f t="shared" si="22"/>
        <v>#N/A</v>
      </c>
      <c r="F92" s="2">
        <v>639774.26537650824</v>
      </c>
      <c r="G92" s="2">
        <f t="shared" si="25"/>
        <v>596135.85714285716</v>
      </c>
      <c r="H92" s="2">
        <f t="shared" si="13"/>
        <v>30182441.541872747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643961.85714285669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642182.09563684464</v>
      </c>
      <c r="Q92" s="2">
        <f t="shared" si="26"/>
        <v>600000</v>
      </c>
      <c r="R92" s="2">
        <f t="shared" si="16"/>
        <v>30804538.354679286</v>
      </c>
      <c r="S92" s="2">
        <f t="shared" si="17"/>
        <v>596135.85714285821</v>
      </c>
      <c r="T92" s="2">
        <f t="shared" si="18"/>
        <v>3864.1428571428405</v>
      </c>
      <c r="U92" s="2">
        <f t="shared" si="19"/>
        <v>600000</v>
      </c>
      <c r="V92" s="2">
        <f t="shared" si="5"/>
        <v>897032.85714285716</v>
      </c>
      <c r="W92" s="2">
        <f t="shared" si="20"/>
        <v>13237.142857142841</v>
      </c>
      <c r="X92" s="2">
        <f t="shared" si="6"/>
        <v>586762.85714285716</v>
      </c>
      <c r="Y92" s="2">
        <f t="shared" si="7"/>
        <v>29907505.497536451</v>
      </c>
      <c r="Z92" s="2" t="str">
        <f t="shared" si="8"/>
        <v>HERE</v>
      </c>
      <c r="AA92" s="2">
        <f>IF(Z92="HERE",Y92,AA91+Graph!$G$1*1000)</f>
        <v>29907505.497536451</v>
      </c>
      <c r="AB92" s="2">
        <f t="shared" si="21"/>
        <v>586762.85714285821</v>
      </c>
      <c r="AC92" s="2">
        <f t="shared" si="9"/>
        <v>897032.85714285716</v>
      </c>
      <c r="AD92" s="3">
        <f t="shared" si="10"/>
        <v>29907505.497536451</v>
      </c>
      <c r="AE92" s="2">
        <f>IF(AE90&gt;=52800000,52800000,IF(AB71=Graph!G$1*1000,AE91+Graph!G$1*1000,AC92))</f>
        <v>897032.85714285716</v>
      </c>
      <c r="AF92" s="3">
        <f t="shared" si="11"/>
        <v>897032.85714285716</v>
      </c>
      <c r="AG92" s="3">
        <f t="shared" si="29"/>
        <v>16397965.680541812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28</v>
      </c>
      <c r="C93" s="7"/>
      <c r="D93" s="2" t="e">
        <f t="shared" si="12"/>
        <v>#N/A</v>
      </c>
      <c r="E93" s="2" t="e">
        <f t="shared" si="22"/>
        <v>#N/A</v>
      </c>
      <c r="F93" s="2">
        <v>646095.91921186447</v>
      </c>
      <c r="G93" s="2">
        <f t="shared" si="25"/>
        <v>596135.85714285716</v>
      </c>
      <c r="H93" s="2">
        <f t="shared" si="13"/>
        <v>30778577.399015605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647825.99999999953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648481.7458127737</v>
      </c>
      <c r="Q93" s="2">
        <f t="shared" si="26"/>
        <v>600000</v>
      </c>
      <c r="R93" s="2">
        <f t="shared" si="16"/>
        <v>31404538.354679286</v>
      </c>
      <c r="S93" s="2">
        <f t="shared" si="17"/>
        <v>596135.85714285821</v>
      </c>
      <c r="T93" s="2">
        <f t="shared" si="18"/>
        <v>3864.1428571428405</v>
      </c>
      <c r="U93" s="2">
        <f t="shared" si="19"/>
        <v>600000</v>
      </c>
      <c r="V93" s="2">
        <f t="shared" si="5"/>
        <v>910270</v>
      </c>
      <c r="W93" s="2">
        <f t="shared" si="20"/>
        <v>13237.142857142841</v>
      </c>
      <c r="X93" s="2">
        <f t="shared" si="6"/>
        <v>586762.85714285716</v>
      </c>
      <c r="Y93" s="2">
        <f t="shared" si="7"/>
        <v>30494268.354679309</v>
      </c>
      <c r="Z93" s="2" t="str">
        <f t="shared" si="8"/>
        <v>HERE</v>
      </c>
      <c r="AA93" s="2">
        <f>IF(Z93="HERE",Y93,AA92+Graph!$G$1*1000)</f>
        <v>30494268.354679309</v>
      </c>
      <c r="AB93" s="2">
        <f t="shared" si="21"/>
        <v>586762.85714285821</v>
      </c>
      <c r="AC93" s="2">
        <f t="shared" si="9"/>
        <v>910270</v>
      </c>
      <c r="AD93" s="3">
        <f t="shared" si="10"/>
        <v>30494268.354679309</v>
      </c>
      <c r="AE93" s="2">
        <f>IF(AE91&gt;=52800000,52800000,IF(AB72=Graph!G$1*1000,AE92+Graph!G$1*1000,AC93))</f>
        <v>910270</v>
      </c>
      <c r="AF93" s="3">
        <f t="shared" si="11"/>
        <v>910270</v>
      </c>
      <c r="AG93" s="3">
        <f t="shared" si="29"/>
        <v>16851284.292019624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29</v>
      </c>
      <c r="C94" s="7"/>
      <c r="D94" s="2" t="e">
        <f t="shared" si="12"/>
        <v>#N/A</v>
      </c>
      <c r="E94" s="2" t="e">
        <f t="shared" si="22"/>
        <v>#N/A</v>
      </c>
      <c r="F94" s="2">
        <v>652417.5730471611</v>
      </c>
      <c r="G94" s="2">
        <f t="shared" si="25"/>
        <v>596135.85714285716</v>
      </c>
      <c r="H94" s="2">
        <f t="shared" si="13"/>
        <v>31374713.256158464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651690.14285714237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654781.39598870277</v>
      </c>
      <c r="Q94" s="2">
        <f t="shared" si="26"/>
        <v>600000</v>
      </c>
      <c r="R94" s="2">
        <f t="shared" si="16"/>
        <v>32004538.354679286</v>
      </c>
      <c r="S94" s="2">
        <f t="shared" si="17"/>
        <v>596135.85714285821</v>
      </c>
      <c r="T94" s="2">
        <f t="shared" si="18"/>
        <v>3864.1428571428405</v>
      </c>
      <c r="U94" s="2">
        <f t="shared" si="19"/>
        <v>600000</v>
      </c>
      <c r="V94" s="2">
        <f t="shared" si="5"/>
        <v>923507.14285714284</v>
      </c>
      <c r="W94" s="2">
        <f t="shared" si="20"/>
        <v>13237.142857142841</v>
      </c>
      <c r="X94" s="2">
        <f t="shared" si="6"/>
        <v>586762.85714285716</v>
      </c>
      <c r="Y94" s="2">
        <f t="shared" si="7"/>
        <v>31081031.211822167</v>
      </c>
      <c r="Z94" s="2" t="str">
        <f t="shared" si="8"/>
        <v>HERE</v>
      </c>
      <c r="AA94" s="2">
        <f>IF(Z94="HERE",Y94,AA93+Graph!$G$1*1000)</f>
        <v>31081031.211822167</v>
      </c>
      <c r="AB94" s="2">
        <f t="shared" si="21"/>
        <v>586762.85714285821</v>
      </c>
      <c r="AC94" s="2">
        <f t="shared" si="9"/>
        <v>923507.14285714284</v>
      </c>
      <c r="AD94" s="3">
        <f t="shared" si="10"/>
        <v>31081031.211822167</v>
      </c>
      <c r="AE94" s="2">
        <f>IF(AE92&gt;=52800000,52800000,IF(AB73=Graph!G$1*1000,AE93+Graph!G$1*1000,AC94))</f>
        <v>923507.14285714284</v>
      </c>
      <c r="AF94" s="3">
        <f t="shared" si="11"/>
        <v>923507.14285714284</v>
      </c>
      <c r="AG94" s="3">
        <f t="shared" si="29"/>
        <v>17310272.588655774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30</v>
      </c>
      <c r="C95" s="7"/>
      <c r="D95" s="2" t="e">
        <f t="shared" si="12"/>
        <v>#N/A</v>
      </c>
      <c r="E95" s="2" t="e">
        <f t="shared" si="22"/>
        <v>#N/A</v>
      </c>
      <c r="F95" s="2">
        <v>658739.22688251734</v>
      </c>
      <c r="G95" s="2">
        <f t="shared" si="25"/>
        <v>596135.85714285716</v>
      </c>
      <c r="H95" s="2">
        <f t="shared" si="13"/>
        <v>31970849.113301322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655554.28571428522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661081.04616463184</v>
      </c>
      <c r="Q95" s="2">
        <f t="shared" si="26"/>
        <v>600000</v>
      </c>
      <c r="R95" s="2">
        <f t="shared" si="16"/>
        <v>32604538.354679286</v>
      </c>
      <c r="S95" s="2">
        <f t="shared" si="17"/>
        <v>596135.85714285821</v>
      </c>
      <c r="T95" s="2">
        <f t="shared" si="18"/>
        <v>3864.1428571428405</v>
      </c>
      <c r="U95" s="2">
        <f t="shared" si="19"/>
        <v>600000</v>
      </c>
      <c r="V95" s="2">
        <f t="shared" si="5"/>
        <v>936744.28571428568</v>
      </c>
      <c r="W95" s="2">
        <f t="shared" si="20"/>
        <v>13237.142857142841</v>
      </c>
      <c r="X95" s="2">
        <f t="shared" si="6"/>
        <v>586762.85714285716</v>
      </c>
      <c r="Y95" s="2">
        <f t="shared" ref="Y95:Y158" si="30">IF(COUNT($C96)=0,IF(COUNT($C95)=1,C95,SUM(Y94+X95)),C95)</f>
        <v>31667794.068965025</v>
      </c>
      <c r="Z95" s="2" t="str">
        <f t="shared" si="8"/>
        <v>HERE</v>
      </c>
      <c r="AA95" s="2">
        <f>IF(Z95="HERE",Y95,AA94+Graph!$G$1*1000)</f>
        <v>31667794.068965025</v>
      </c>
      <c r="AB95" s="2">
        <f t="shared" si="21"/>
        <v>586762.85714285821</v>
      </c>
      <c r="AC95" s="2">
        <f t="shared" ref="AC95:AC158" si="31">IF(Z96="HERE",V95,AC94)</f>
        <v>936744.28571428568</v>
      </c>
      <c r="AD95" s="3">
        <f t="shared" si="10"/>
        <v>31667794.068965025</v>
      </c>
      <c r="AE95" s="2">
        <f>IF(AE93&gt;=52800000,52800000,IF(AB74=Graph!G$1*1000,AE94+Graph!G$1*1000,AC95))</f>
        <v>936744.28571428568</v>
      </c>
      <c r="AF95" s="3">
        <f t="shared" si="11"/>
        <v>936744.28571428568</v>
      </c>
      <c r="AG95" s="3">
        <f t="shared" si="29"/>
        <v>17774930.570450258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31</v>
      </c>
      <c r="C96" s="7"/>
      <c r="D96" s="2" t="e">
        <f t="shared" si="12"/>
        <v>#N/A</v>
      </c>
      <c r="E96" s="2" t="e">
        <f t="shared" si="22"/>
        <v>#N/A</v>
      </c>
      <c r="F96" s="2">
        <v>665060.88071787357</v>
      </c>
      <c r="G96" s="2">
        <f t="shared" si="25"/>
        <v>596135.85714285716</v>
      </c>
      <c r="H96" s="2">
        <f t="shared" ref="H96:H159" si="32">IF(COUNT($C97)=0,IF(COUNT($C96)=1,C96,SUM(H95+G96)),C96)</f>
        <v>32566984.97044418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659418.42857142806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667380.69634056091</v>
      </c>
      <c r="Q96" s="2">
        <f t="shared" si="26"/>
        <v>600000</v>
      </c>
      <c r="R96" s="2">
        <f t="shared" ref="R96:R159" si="33">IF(COUNT($C97)=0,IF(COUNT($C96)=1,M96,SUM(R95+Q96)),M96)</f>
        <v>33204538.354679286</v>
      </c>
      <c r="S96" s="2">
        <f t="shared" si="17"/>
        <v>596135.85714285821</v>
      </c>
      <c r="T96" s="2">
        <f t="shared" si="18"/>
        <v>3864.1428571428405</v>
      </c>
      <c r="U96" s="2">
        <f t="shared" si="19"/>
        <v>600000</v>
      </c>
      <c r="V96" s="2">
        <f t="shared" si="5"/>
        <v>949981.42857142864</v>
      </c>
      <c r="W96" s="2">
        <f t="shared" si="20"/>
        <v>13237.142857142957</v>
      </c>
      <c r="X96" s="2">
        <f t="shared" si="6"/>
        <v>586762.85714285704</v>
      </c>
      <c r="Y96" s="2">
        <f t="shared" si="30"/>
        <v>32254556.926107883</v>
      </c>
      <c r="Z96" s="2" t="str">
        <f t="shared" si="8"/>
        <v>HERE</v>
      </c>
      <c r="AA96" s="2">
        <f>IF(Z96="HERE",Y96,AA95+Graph!$G$1*1000)</f>
        <v>32254556.926107883</v>
      </c>
      <c r="AB96" s="2">
        <f t="shared" si="21"/>
        <v>586762.85714285821</v>
      </c>
      <c r="AC96" s="2">
        <f t="shared" si="31"/>
        <v>949981.42857142864</v>
      </c>
      <c r="AD96" s="3">
        <f t="shared" si="10"/>
        <v>32254556.926107883</v>
      </c>
      <c r="AE96" s="2">
        <f>IF(AE94&gt;=52800000,52800000,IF(AB75=Graph!G$1*1000,AE95+Graph!G$1*1000,AC96))</f>
        <v>949981.42857142864</v>
      </c>
      <c r="AF96" s="3">
        <f t="shared" si="11"/>
        <v>949981.42857142864</v>
      </c>
      <c r="AG96" s="3">
        <f t="shared" si="29"/>
        <v>18245258.23740308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32</v>
      </c>
      <c r="C97" s="7"/>
      <c r="D97" s="2" t="e">
        <f t="shared" si="12"/>
        <v>#N/A</v>
      </c>
      <c r="E97" s="2" t="e">
        <f t="shared" si="22"/>
        <v>#N/A</v>
      </c>
      <c r="F97" s="2">
        <v>671382.5345531702</v>
      </c>
      <c r="G97" s="2">
        <f t="shared" si="25"/>
        <v>596135.85714285716</v>
      </c>
      <c r="H97" s="2">
        <f t="shared" si="32"/>
        <v>33163120.827587038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663282.5714285709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673680.34651648998</v>
      </c>
      <c r="Q97" s="2">
        <f t="shared" si="26"/>
        <v>600000</v>
      </c>
      <c r="R97" s="2">
        <f t="shared" si="33"/>
        <v>33804538.354679286</v>
      </c>
      <c r="S97" s="2">
        <f t="shared" si="17"/>
        <v>596135.85714285821</v>
      </c>
      <c r="T97" s="2">
        <f t="shared" si="18"/>
        <v>3864.1428571428405</v>
      </c>
      <c r="U97" s="2">
        <f t="shared" si="19"/>
        <v>600000</v>
      </c>
      <c r="V97" s="2">
        <f t="shared" si="5"/>
        <v>963218.57142857136</v>
      </c>
      <c r="W97" s="2">
        <f t="shared" si="20"/>
        <v>13237.142857142724</v>
      </c>
      <c r="X97" s="2">
        <f t="shared" si="6"/>
        <v>586762.85714285728</v>
      </c>
      <c r="Y97" s="2">
        <f t="shared" si="30"/>
        <v>32841319.783250742</v>
      </c>
      <c r="Z97" s="2" t="str">
        <f t="shared" si="8"/>
        <v>HERE</v>
      </c>
      <c r="AA97" s="2">
        <f>IF(Z97="HERE",Y97,AA96+Graph!$G$1*1000)</f>
        <v>32841319.783250742</v>
      </c>
      <c r="AB97" s="2">
        <f t="shared" si="21"/>
        <v>586762.85714285821</v>
      </c>
      <c r="AC97" s="2">
        <f t="shared" si="31"/>
        <v>963218.57142857136</v>
      </c>
      <c r="AD97" s="3">
        <f t="shared" si="10"/>
        <v>32841319.783250742</v>
      </c>
      <c r="AE97" s="2">
        <f>IF(AE95&gt;=52800000,52800000,IF(AB76=Graph!G$1*1000,AE96+Graph!G$1*1000,AC97))</f>
        <v>963218.57142857136</v>
      </c>
      <c r="AF97" s="3">
        <f t="shared" si="11"/>
        <v>963218.57142857136</v>
      </c>
      <c r="AG97" s="3">
        <f t="shared" si="29"/>
        <v>18721255.589514237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33</v>
      </c>
      <c r="C98" s="7"/>
      <c r="D98" s="2" t="e">
        <f t="shared" si="12"/>
        <v>#N/A</v>
      </c>
      <c r="E98" s="2" t="e">
        <f t="shared" si="22"/>
        <v>#N/A</v>
      </c>
      <c r="F98" s="2">
        <v>677704.18838852644</v>
      </c>
      <c r="G98" s="2">
        <f t="shared" si="25"/>
        <v>596135.85714285716</v>
      </c>
      <c r="H98" s="2">
        <f t="shared" si="32"/>
        <v>33759256.684729896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667146.71428571374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679979.99669241905</v>
      </c>
      <c r="Q98" s="2">
        <f t="shared" si="26"/>
        <v>600000</v>
      </c>
      <c r="R98" s="2">
        <f t="shared" si="33"/>
        <v>34404538.354679286</v>
      </c>
      <c r="S98" s="2">
        <f t="shared" si="17"/>
        <v>596135.85714285821</v>
      </c>
      <c r="T98" s="2">
        <f t="shared" si="18"/>
        <v>3864.1428571428405</v>
      </c>
      <c r="U98" s="2">
        <f t="shared" si="19"/>
        <v>600000</v>
      </c>
      <c r="V98" s="2">
        <f t="shared" si="5"/>
        <v>976455.71428571432</v>
      </c>
      <c r="W98" s="2">
        <f t="shared" si="20"/>
        <v>13237.142857142957</v>
      </c>
      <c r="X98" s="2">
        <f t="shared" si="6"/>
        <v>586762.85714285704</v>
      </c>
      <c r="Y98" s="2">
        <f t="shared" si="30"/>
        <v>33428082.6403936</v>
      </c>
      <c r="Z98" s="2" t="str">
        <f t="shared" si="8"/>
        <v>HERE</v>
      </c>
      <c r="AA98" s="2">
        <f>IF(Z98="HERE",Y98,AA97+Graph!$G$1*1000)</f>
        <v>33428082.6403936</v>
      </c>
      <c r="AB98" s="2">
        <f t="shared" si="21"/>
        <v>586762.85714285821</v>
      </c>
      <c r="AC98" s="2">
        <f t="shared" si="31"/>
        <v>976455.71428571432</v>
      </c>
      <c r="AD98" s="3">
        <f t="shared" si="10"/>
        <v>33428082.6403936</v>
      </c>
      <c r="AE98" s="2">
        <f>IF(AE96&gt;=52800000,52800000,IF(AB77=Graph!G$1*1000,AE97+Graph!G$1*1000,AC98))</f>
        <v>976455.71428571432</v>
      </c>
      <c r="AF98" s="3">
        <f t="shared" si="11"/>
        <v>976455.71428571432</v>
      </c>
      <c r="AG98" s="3">
        <f t="shared" si="29"/>
        <v>19202922.626783732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34</v>
      </c>
      <c r="C99" s="7"/>
      <c r="D99" s="2" t="e">
        <f t="shared" si="12"/>
        <v>#N/A</v>
      </c>
      <c r="E99" s="2" t="e">
        <f t="shared" si="22"/>
        <v>#N/A</v>
      </c>
      <c r="F99" s="2">
        <v>684025.84222382307</v>
      </c>
      <c r="G99" s="2">
        <f t="shared" si="25"/>
        <v>596135.85714285716</v>
      </c>
      <c r="H99" s="2">
        <f t="shared" si="32"/>
        <v>34355392.541872755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671010.85714285658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686279.64686834812</v>
      </c>
      <c r="Q99" s="2">
        <f t="shared" si="26"/>
        <v>600000</v>
      </c>
      <c r="R99" s="2">
        <f t="shared" si="33"/>
        <v>35004538.354679286</v>
      </c>
      <c r="S99" s="2">
        <f t="shared" si="17"/>
        <v>596135.85714285821</v>
      </c>
      <c r="T99" s="2">
        <f t="shared" si="18"/>
        <v>3864.1428571428405</v>
      </c>
      <c r="U99" s="2">
        <f t="shared" si="19"/>
        <v>600000</v>
      </c>
      <c r="V99" s="2">
        <f t="shared" si="5"/>
        <v>989692.85714285716</v>
      </c>
      <c r="W99" s="2">
        <f t="shared" si="20"/>
        <v>13237.142857142841</v>
      </c>
      <c r="X99" s="2">
        <f t="shared" si="6"/>
        <v>586762.85714285716</v>
      </c>
      <c r="Y99" s="2">
        <f t="shared" si="30"/>
        <v>34014845.497536458</v>
      </c>
      <c r="Z99" s="2" t="str">
        <f t="shared" si="8"/>
        <v>HERE</v>
      </c>
      <c r="AA99" s="2">
        <f>IF(Z99="HERE",Y99,AA98+Graph!$G$1*1000)</f>
        <v>34014845.497536458</v>
      </c>
      <c r="AB99" s="2">
        <f t="shared" si="21"/>
        <v>586762.85714285821</v>
      </c>
      <c r="AC99" s="2">
        <f t="shared" si="31"/>
        <v>989692.85714285716</v>
      </c>
      <c r="AD99" s="3">
        <f t="shared" si="10"/>
        <v>34014845.497536458</v>
      </c>
      <c r="AE99" s="2">
        <f>IF(AE97&gt;=52800000,52800000,IF(AB78=Graph!G$1*1000,AE98+Graph!G$1*1000,AC99))</f>
        <v>989692.85714285716</v>
      </c>
      <c r="AF99" s="3">
        <f t="shared" si="11"/>
        <v>989692.85714285716</v>
      </c>
      <c r="AG99" s="3">
        <f t="shared" si="29"/>
        <v>19690259.349211559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35</v>
      </c>
      <c r="C100" s="14"/>
      <c r="D100" s="13" t="e">
        <f t="shared" si="12"/>
        <v>#N/A</v>
      </c>
      <c r="E100" s="13" t="e">
        <f t="shared" si="22"/>
        <v>#N/A</v>
      </c>
      <c r="F100" s="13">
        <v>690347.49605917931</v>
      </c>
      <c r="G100" s="2">
        <f t="shared" si="25"/>
        <v>596135.85714285716</v>
      </c>
      <c r="H100" s="13">
        <f t="shared" si="32"/>
        <v>34951528.399015613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674874.99999999942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692579.29704427719</v>
      </c>
      <c r="Q100" s="2">
        <f t="shared" si="26"/>
        <v>600000</v>
      </c>
      <c r="R100" s="13">
        <f t="shared" si="33"/>
        <v>35604538.354679286</v>
      </c>
      <c r="S100" s="13">
        <f t="shared" si="17"/>
        <v>596135.85714285821</v>
      </c>
      <c r="T100" s="13">
        <f t="shared" si="18"/>
        <v>3864.1428571428405</v>
      </c>
      <c r="U100" s="13">
        <f t="shared" si="19"/>
        <v>600000</v>
      </c>
      <c r="V100" s="13">
        <f t="shared" si="5"/>
        <v>1002930</v>
      </c>
      <c r="W100" s="13">
        <f t="shared" si="20"/>
        <v>13237.142857142841</v>
      </c>
      <c r="X100" s="13">
        <f t="shared" si="6"/>
        <v>586762.85714285716</v>
      </c>
      <c r="Y100" s="2">
        <f t="shared" si="30"/>
        <v>34601608.354679316</v>
      </c>
      <c r="Z100" s="2" t="str">
        <f t="shared" si="8"/>
        <v>HERE</v>
      </c>
      <c r="AA100" s="2">
        <f>IF(Z100="HERE",Y100,AA99+Graph!$G$1*1000)</f>
        <v>34601608.354679316</v>
      </c>
      <c r="AB100" s="2">
        <f t="shared" si="21"/>
        <v>586762.85714285821</v>
      </c>
      <c r="AC100" s="2">
        <f t="shared" si="31"/>
        <v>1002930</v>
      </c>
      <c r="AD100" s="3">
        <f t="shared" si="10"/>
        <v>34601608.354679316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20183265.756797727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36</v>
      </c>
      <c r="C101" s="7"/>
      <c r="D101" s="2" t="e">
        <f t="shared" si="12"/>
        <v>#N/A</v>
      </c>
      <c r="E101" s="2" t="e">
        <f t="shared" si="22"/>
        <v>#N/A</v>
      </c>
      <c r="F101" s="2">
        <v>696669.14989447594</v>
      </c>
      <c r="G101" s="2">
        <f t="shared" si="25"/>
        <v>596135.85714285716</v>
      </c>
      <c r="H101" s="2">
        <f t="shared" si="32"/>
        <v>35547664.256158471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678739.14285714226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698878.94722026587</v>
      </c>
      <c r="Q101" s="2">
        <f t="shared" si="26"/>
        <v>600000</v>
      </c>
      <c r="R101" s="2">
        <f t="shared" si="33"/>
        <v>36204538.354679286</v>
      </c>
      <c r="S101" s="2">
        <f t="shared" si="17"/>
        <v>596135.85714285821</v>
      </c>
      <c r="T101" s="2">
        <f t="shared" si="18"/>
        <v>3864.1428571428405</v>
      </c>
      <c r="U101" s="2">
        <f t="shared" si="19"/>
        <v>600000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546562.28571428568</v>
      </c>
      <c r="Y101" s="2">
        <f t="shared" si="30"/>
        <v>35148170.6403936</v>
      </c>
      <c r="Z101" s="2" t="str">
        <f t="shared" si="8"/>
        <v>HERE</v>
      </c>
      <c r="AA101" s="2">
        <f>IF(Z101="HERE",Y101,AA100+Graph!$G$1*1000)</f>
        <v>35148170.6403936</v>
      </c>
      <c r="AB101" s="2">
        <f t="shared" si="21"/>
        <v>546562.28571428359</v>
      </c>
      <c r="AC101" s="2">
        <f t="shared" si="31"/>
        <v>1056367.7142857143</v>
      </c>
      <c r="AD101" s="3">
        <f t="shared" si="10"/>
        <v>35148170.6403936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20681941.84954223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37</v>
      </c>
      <c r="C102" s="7"/>
      <c r="D102" s="2" t="e">
        <f t="shared" si="12"/>
        <v>#N/A</v>
      </c>
      <c r="E102" s="2" t="e">
        <f t="shared" si="22"/>
        <v>#N/A</v>
      </c>
      <c r="F102" s="2">
        <v>702990.80372983217</v>
      </c>
      <c r="G102" s="2">
        <f t="shared" ref="G102:G165" si="35">IF(F102&gt;600000,$AK$31*1000,F102)</f>
        <v>596135.85714285716</v>
      </c>
      <c r="H102" s="2">
        <f t="shared" si="32"/>
        <v>36143800.113301329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682603.2857142851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705178.59739619493</v>
      </c>
      <c r="Q102" s="2">
        <f t="shared" ref="Q102:Q165" si="36">IF(P102&gt;600000,600000,P102)</f>
        <v>600000</v>
      </c>
      <c r="R102" s="2">
        <f t="shared" si="33"/>
        <v>36804538.354679286</v>
      </c>
      <c r="S102" s="2">
        <f t="shared" si="17"/>
        <v>596135.85714285821</v>
      </c>
      <c r="T102" s="2">
        <f t="shared" si="18"/>
        <v>3864.1428571428405</v>
      </c>
      <c r="U102" s="2">
        <f t="shared" si="19"/>
        <v>600000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546562.28571428568</v>
      </c>
      <c r="Y102" s="2">
        <f t="shared" si="30"/>
        <v>35694732.926107883</v>
      </c>
      <c r="Z102" s="2" t="str">
        <f t="shared" si="8"/>
        <v>HERE</v>
      </c>
      <c r="AA102" s="2">
        <f>IF(Z102="HERE",Y102,AA101+Graph!$G$1*1000)</f>
        <v>35694732.926107883</v>
      </c>
      <c r="AB102" s="2">
        <f t="shared" si="21"/>
        <v>546562.28571428359</v>
      </c>
      <c r="AC102" s="2">
        <f t="shared" si="31"/>
        <v>1109805.4285714286</v>
      </c>
      <c r="AD102" s="3">
        <f t="shared" si="10"/>
        <v>35694732.926107883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21186287.627445064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38</v>
      </c>
      <c r="C103" s="7"/>
      <c r="D103" s="2" t="e">
        <f t="shared" si="12"/>
        <v>#N/A</v>
      </c>
      <c r="E103" s="2" t="e">
        <f t="shared" si="22"/>
        <v>#N/A</v>
      </c>
      <c r="F103" s="2">
        <v>709312.4575651288</v>
      </c>
      <c r="G103" s="2">
        <f t="shared" si="35"/>
        <v>596135.85714285716</v>
      </c>
      <c r="H103" s="2">
        <f t="shared" si="32"/>
        <v>36739935.970444188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686467.42857142794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711478.247572124</v>
      </c>
      <c r="Q103" s="2">
        <f t="shared" si="36"/>
        <v>600000</v>
      </c>
      <c r="R103" s="2">
        <f t="shared" si="33"/>
        <v>37404538.354679286</v>
      </c>
      <c r="S103" s="2">
        <f t="shared" si="17"/>
        <v>596135.85714285821</v>
      </c>
      <c r="T103" s="2">
        <f t="shared" si="18"/>
        <v>3864.1428571428405</v>
      </c>
      <c r="U103" s="2">
        <f t="shared" si="19"/>
        <v>600000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546562.28571428591</v>
      </c>
      <c r="Y103" s="2">
        <f t="shared" si="30"/>
        <v>36241295.211822167</v>
      </c>
      <c r="Z103" s="2" t="str">
        <f t="shared" si="8"/>
        <v>HERE</v>
      </c>
      <c r="AA103" s="2">
        <f>IF(Z103="HERE",Y103,AA102+Graph!$G$1*1000)</f>
        <v>36241295.211822167</v>
      </c>
      <c r="AB103" s="2">
        <f t="shared" si="21"/>
        <v>546562.28571428359</v>
      </c>
      <c r="AC103" s="2">
        <f t="shared" si="31"/>
        <v>1163243.1428571427</v>
      </c>
      <c r="AD103" s="3">
        <f t="shared" si="10"/>
        <v>36241295.211822167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21696303.090506241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39</v>
      </c>
      <c r="C104" s="7"/>
      <c r="D104" s="2" t="e">
        <f t="shared" si="12"/>
        <v>#N/A</v>
      </c>
      <c r="E104" s="2" t="e">
        <f t="shared" si="22"/>
        <v>#N/A</v>
      </c>
      <c r="F104" s="2">
        <v>715634.11140048504</v>
      </c>
      <c r="G104" s="2">
        <f t="shared" si="35"/>
        <v>596135.85714285716</v>
      </c>
      <c r="H104" s="2">
        <f t="shared" si="32"/>
        <v>37336071.827587046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690331.57142857078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717777.89774805307</v>
      </c>
      <c r="Q104" s="2">
        <f t="shared" si="36"/>
        <v>600000</v>
      </c>
      <c r="R104" s="2">
        <f t="shared" si="33"/>
        <v>38004538.354679286</v>
      </c>
      <c r="S104" s="2">
        <f t="shared" si="17"/>
        <v>596135.85714285821</v>
      </c>
      <c r="T104" s="2">
        <f t="shared" si="18"/>
        <v>3864.1428571428405</v>
      </c>
      <c r="U104" s="2">
        <f t="shared" si="19"/>
        <v>600000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546562.28571428568</v>
      </c>
      <c r="Y104" s="2">
        <f t="shared" si="30"/>
        <v>36787857.497536451</v>
      </c>
      <c r="Z104" s="2" t="str">
        <f t="shared" si="8"/>
        <v>HERE</v>
      </c>
      <c r="AA104" s="2">
        <f>IF(Z104="HERE",Y104,AA103+Graph!$G$1*1000)</f>
        <v>36787857.497536451</v>
      </c>
      <c r="AB104" s="2">
        <f t="shared" si="21"/>
        <v>546562.28571428359</v>
      </c>
      <c r="AC104" s="2">
        <f t="shared" si="31"/>
        <v>1216680.857142857</v>
      </c>
      <c r="AD104" s="3">
        <f t="shared" si="10"/>
        <v>36787857.497536451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22211988.238725808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40</v>
      </c>
      <c r="C105" s="7"/>
      <c r="D105" s="2" t="e">
        <f t="shared" si="12"/>
        <v>#N/A</v>
      </c>
      <c r="E105" s="2" t="e">
        <f t="shared" si="22"/>
        <v>#N/A</v>
      </c>
      <c r="F105" s="2">
        <v>721955.76523578167</v>
      </c>
      <c r="G105" s="2">
        <f t="shared" si="35"/>
        <v>596135.85714285716</v>
      </c>
      <c r="H105" s="2">
        <f t="shared" si="32"/>
        <v>37932207.684729904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694195.71428571362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724077.54792398214</v>
      </c>
      <c r="Q105" s="2">
        <f t="shared" si="36"/>
        <v>600000</v>
      </c>
      <c r="R105" s="2">
        <f t="shared" si="33"/>
        <v>38604538.354679286</v>
      </c>
      <c r="S105" s="2">
        <f t="shared" si="17"/>
        <v>596135.85714285821</v>
      </c>
      <c r="T105" s="2">
        <f t="shared" si="18"/>
        <v>3864.1428571428405</v>
      </c>
      <c r="U105" s="2">
        <f t="shared" si="19"/>
        <v>600000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546562.28571428568</v>
      </c>
      <c r="Y105" s="2">
        <f t="shared" si="30"/>
        <v>37334419.783250734</v>
      </c>
      <c r="Z105" s="2" t="str">
        <f t="shared" si="8"/>
        <v>HERE</v>
      </c>
      <c r="AA105" s="2">
        <f>IF(Z105="HERE",Y105,AA104+Graph!$G$1*1000)</f>
        <v>37334419.783250734</v>
      </c>
      <c r="AB105" s="2">
        <f t="shared" si="21"/>
        <v>546562.28571428359</v>
      </c>
      <c r="AC105" s="2">
        <f t="shared" si="31"/>
        <v>1270118.5714285714</v>
      </c>
      <c r="AD105" s="3">
        <f t="shared" si="10"/>
        <v>37334419.783250734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22733343.072103709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41</v>
      </c>
      <c r="C106" s="7"/>
      <c r="D106" s="2" t="e">
        <f t="shared" si="12"/>
        <v>#N/A</v>
      </c>
      <c r="E106" s="2" t="e">
        <f t="shared" si="22"/>
        <v>#N/A</v>
      </c>
      <c r="F106" s="2">
        <v>728277.41907113791</v>
      </c>
      <c r="G106" s="2">
        <f t="shared" si="35"/>
        <v>596135.85714285716</v>
      </c>
      <c r="H106" s="2">
        <f t="shared" si="32"/>
        <v>38528343.541872762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698059.85714285646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730377.19809991121</v>
      </c>
      <c r="Q106" s="2">
        <f t="shared" si="36"/>
        <v>600000</v>
      </c>
      <c r="R106" s="2">
        <f t="shared" si="33"/>
        <v>39204538.354679286</v>
      </c>
      <c r="S106" s="2">
        <f t="shared" si="17"/>
        <v>596135.85714285821</v>
      </c>
      <c r="T106" s="2">
        <f t="shared" si="18"/>
        <v>3864.1428571428405</v>
      </c>
      <c r="U106" s="2">
        <f t="shared" si="19"/>
        <v>600000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546562.28571428568</v>
      </c>
      <c r="Y106" s="2">
        <f t="shared" si="30"/>
        <v>37880982.068965018</v>
      </c>
      <c r="Z106" s="2" t="str">
        <f t="shared" si="8"/>
        <v>HERE</v>
      </c>
      <c r="AA106" s="2">
        <f>IF(Z106="HERE",Y106,AA105+Graph!$G$1*1000)</f>
        <v>37880982.068965018</v>
      </c>
      <c r="AB106" s="2">
        <f t="shared" si="21"/>
        <v>546562.28571428359</v>
      </c>
      <c r="AC106" s="2">
        <f t="shared" si="31"/>
        <v>1323556.2857142857</v>
      </c>
      <c r="AD106" s="3">
        <f t="shared" si="10"/>
        <v>37880982.068965018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23260367.590639941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42</v>
      </c>
      <c r="C107" s="7"/>
      <c r="D107" s="2" t="e">
        <f t="shared" si="12"/>
        <v>#N/A</v>
      </c>
      <c r="E107" s="2" t="e">
        <f t="shared" si="22"/>
        <v>#N/A</v>
      </c>
      <c r="F107" s="2">
        <v>734599.07290643454</v>
      </c>
      <c r="G107" s="2">
        <f t="shared" si="35"/>
        <v>596135.85714285716</v>
      </c>
      <c r="H107" s="2">
        <f t="shared" si="32"/>
        <v>39124479.39901562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701923.9999999993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736676.84827584028</v>
      </c>
      <c r="Q107" s="2">
        <f t="shared" si="36"/>
        <v>600000</v>
      </c>
      <c r="R107" s="2">
        <f t="shared" si="33"/>
        <v>39804538.354679286</v>
      </c>
      <c r="S107" s="2">
        <f t="shared" si="17"/>
        <v>596135.85714285821</v>
      </c>
      <c r="T107" s="2">
        <f t="shared" si="18"/>
        <v>3864.1428571428405</v>
      </c>
      <c r="U107" s="2">
        <f t="shared" si="19"/>
        <v>600000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546562.28571428568</v>
      </c>
      <c r="Y107" s="2">
        <f t="shared" si="30"/>
        <v>38427544.354679301</v>
      </c>
      <c r="Z107" s="2" t="str">
        <f t="shared" si="8"/>
        <v>HERE</v>
      </c>
      <c r="AA107" s="2">
        <f>IF(Z107="HERE",Y107,AA106+Graph!$G$1*1000)</f>
        <v>38427544.354679301</v>
      </c>
      <c r="AB107" s="2">
        <f t="shared" si="21"/>
        <v>546562.28571428359</v>
      </c>
      <c r="AC107" s="2">
        <f t="shared" si="31"/>
        <v>1376994</v>
      </c>
      <c r="AD107" s="3">
        <f t="shared" si="10"/>
        <v>38427544.354679301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23789116.01921137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43</v>
      </c>
      <c r="C108" s="7"/>
      <c r="D108" s="2" t="e">
        <f t="shared" si="12"/>
        <v>#N/A</v>
      </c>
      <c r="E108" s="2" t="e">
        <f t="shared" si="22"/>
        <v>#N/A</v>
      </c>
      <c r="F108" s="2">
        <v>740920.72674179077</v>
      </c>
      <c r="G108" s="2">
        <f t="shared" si="35"/>
        <v>596135.85714285716</v>
      </c>
      <c r="H108" s="2">
        <f t="shared" si="32"/>
        <v>39720615.256158479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705788.14285714214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742976.49845176935</v>
      </c>
      <c r="Q108" s="2">
        <f t="shared" si="36"/>
        <v>600000</v>
      </c>
      <c r="R108" s="2">
        <f t="shared" si="33"/>
        <v>40404538.354679286</v>
      </c>
      <c r="S108" s="2">
        <f t="shared" si="17"/>
        <v>596135.85714285821</v>
      </c>
      <c r="T108" s="2">
        <f t="shared" si="18"/>
        <v>3864.1428571428405</v>
      </c>
      <c r="U108" s="2">
        <f t="shared" si="19"/>
        <v>600000</v>
      </c>
      <c r="V108" s="2">
        <f t="shared" si="34"/>
        <v>1508825.75</v>
      </c>
      <c r="W108" s="2">
        <f t="shared" si="20"/>
        <v>131831.75</v>
      </c>
      <c r="X108" s="2">
        <f t="shared" si="6"/>
        <v>468168.25</v>
      </c>
      <c r="Y108" s="2">
        <f t="shared" si="30"/>
        <v>38895712.604679301</v>
      </c>
      <c r="Z108" s="2" t="str">
        <f t="shared" si="8"/>
        <v>HERE</v>
      </c>
      <c r="AA108" s="2">
        <f>IF(Z108="HERE",Y108,AA107+Graph!$G$1*1000)</f>
        <v>38895712.604679301</v>
      </c>
      <c r="AB108" s="2">
        <f t="shared" si="21"/>
        <v>468168.25</v>
      </c>
      <c r="AC108" s="2">
        <f t="shared" si="31"/>
        <v>1508825.75</v>
      </c>
      <c r="AD108" s="3">
        <f t="shared" si="10"/>
        <v>38895712.604679301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24317864.447782803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44</v>
      </c>
      <c r="C109" s="7"/>
      <c r="D109" s="2" t="e">
        <f t="shared" si="12"/>
        <v>#N/A</v>
      </c>
      <c r="E109" s="2" t="e">
        <f t="shared" si="22"/>
        <v>#N/A</v>
      </c>
      <c r="F109" s="2">
        <v>747242.3805770874</v>
      </c>
      <c r="G109" s="2">
        <f t="shared" si="35"/>
        <v>596135.85714285716</v>
      </c>
      <c r="H109" s="2">
        <f t="shared" si="32"/>
        <v>40316751.113301337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709652.28571428498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749276.14862769842</v>
      </c>
      <c r="Q109" s="2">
        <f t="shared" si="36"/>
        <v>600000</v>
      </c>
      <c r="R109" s="2">
        <f t="shared" si="33"/>
        <v>41004538.354679286</v>
      </c>
      <c r="S109" s="2">
        <f t="shared" si="17"/>
        <v>596135.85714285821</v>
      </c>
      <c r="T109" s="2">
        <f t="shared" si="18"/>
        <v>3864.1428571428405</v>
      </c>
      <c r="U109" s="2">
        <f t="shared" si="19"/>
        <v>600000</v>
      </c>
      <c r="V109" s="2">
        <f t="shared" si="34"/>
        <v>1640657.5</v>
      </c>
      <c r="W109" s="2">
        <f t="shared" si="20"/>
        <v>131831.75</v>
      </c>
      <c r="X109" s="2">
        <f t="shared" si="6"/>
        <v>468168.25</v>
      </c>
      <c r="Y109" s="2">
        <f t="shared" si="30"/>
        <v>39363880.854679301</v>
      </c>
      <c r="Z109" s="2" t="str">
        <f t="shared" si="8"/>
        <v>HERE</v>
      </c>
      <c r="AA109" s="2">
        <f>IF(Z109="HERE",Y109,AA108+Graph!$G$1*1000)</f>
        <v>39363880.854679301</v>
      </c>
      <c r="AB109" s="2">
        <f t="shared" si="21"/>
        <v>468168.25</v>
      </c>
      <c r="AC109" s="2">
        <f t="shared" si="31"/>
        <v>1640657.5</v>
      </c>
      <c r="AD109" s="3">
        <f t="shared" si="10"/>
        <v>39363880.854679301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24846612.876354229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45</v>
      </c>
      <c r="C110" s="7"/>
      <c r="D110" s="2" t="e">
        <f t="shared" si="12"/>
        <v>#N/A</v>
      </c>
      <c r="E110" s="2" t="e">
        <f t="shared" si="22"/>
        <v>#N/A</v>
      </c>
      <c r="F110" s="2">
        <v>753564.03441244364</v>
      </c>
      <c r="G110" s="2">
        <f t="shared" si="35"/>
        <v>596135.85714285716</v>
      </c>
      <c r="H110" s="2">
        <f t="shared" si="32"/>
        <v>40912886.970444195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713516.42857142782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755575.79880362749</v>
      </c>
      <c r="Q110" s="2">
        <f t="shared" si="36"/>
        <v>600000</v>
      </c>
      <c r="R110" s="2">
        <f t="shared" si="33"/>
        <v>41604538.354679286</v>
      </c>
      <c r="S110" s="2">
        <f t="shared" si="17"/>
        <v>596135.85714285821</v>
      </c>
      <c r="T110" s="2">
        <f t="shared" si="18"/>
        <v>3864.1428571428405</v>
      </c>
      <c r="U110" s="2">
        <f t="shared" si="19"/>
        <v>600000</v>
      </c>
      <c r="V110" s="2">
        <f t="shared" si="34"/>
        <v>1772489.25</v>
      </c>
      <c r="W110" s="2">
        <f t="shared" si="20"/>
        <v>131831.75</v>
      </c>
      <c r="X110" s="2">
        <f t="shared" si="6"/>
        <v>468168.25</v>
      </c>
      <c r="Y110" s="2">
        <f t="shared" si="30"/>
        <v>39832049.104679301</v>
      </c>
      <c r="Z110" s="2" t="str">
        <f t="shared" si="8"/>
        <v>HERE</v>
      </c>
      <c r="AA110" s="2">
        <f>IF(Z110="HERE",Y110,AA109+Graph!$G$1*1000)</f>
        <v>39832049.104679301</v>
      </c>
      <c r="AB110" s="2">
        <f t="shared" si="21"/>
        <v>468168.25</v>
      </c>
      <c r="AC110" s="2">
        <f t="shared" si="31"/>
        <v>1772489.25</v>
      </c>
      <c r="AD110" s="3">
        <f t="shared" si="10"/>
        <v>39832049.104679301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25375361.304925662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46</v>
      </c>
      <c r="C111" s="7"/>
      <c r="D111" s="2" t="e">
        <f t="shared" si="12"/>
        <v>#N/A</v>
      </c>
      <c r="E111" s="2" t="e">
        <f t="shared" si="22"/>
        <v>#N/A</v>
      </c>
      <c r="F111" s="2">
        <v>759885.68824774027</v>
      </c>
      <c r="G111" s="2">
        <f t="shared" si="35"/>
        <v>596135.85714285716</v>
      </c>
      <c r="H111" s="2">
        <f t="shared" si="32"/>
        <v>41509022.827587053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717380.57142857066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761875.44897955656</v>
      </c>
      <c r="Q111" s="2">
        <f t="shared" si="36"/>
        <v>600000</v>
      </c>
      <c r="R111" s="2">
        <f t="shared" si="33"/>
        <v>42204538.354679286</v>
      </c>
      <c r="S111" s="2">
        <f t="shared" si="17"/>
        <v>596135.85714285821</v>
      </c>
      <c r="T111" s="2">
        <f t="shared" si="18"/>
        <v>3864.1428571428405</v>
      </c>
      <c r="U111" s="2">
        <f t="shared" si="19"/>
        <v>600000</v>
      </c>
      <c r="V111" s="2">
        <f t="shared" si="34"/>
        <v>1904321</v>
      </c>
      <c r="W111" s="2">
        <f t="shared" si="20"/>
        <v>131831.75</v>
      </c>
      <c r="X111" s="2">
        <f t="shared" si="6"/>
        <v>468168.25</v>
      </c>
      <c r="Y111" s="2">
        <f t="shared" si="30"/>
        <v>40300217.354679301</v>
      </c>
      <c r="Z111" s="2" t="str">
        <f t="shared" si="8"/>
        <v>HERE</v>
      </c>
      <c r="AA111" s="2">
        <f>IF(Z111="HERE",Y111,AA110+Graph!$G$1*1000)</f>
        <v>40300217.354679301</v>
      </c>
      <c r="AB111" s="2">
        <f t="shared" si="21"/>
        <v>468168.25</v>
      </c>
      <c r="AC111" s="2">
        <f t="shared" si="31"/>
        <v>1904321</v>
      </c>
      <c r="AD111" s="3">
        <f t="shared" si="10"/>
        <v>40300217.354679301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25904109.733497091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47</v>
      </c>
      <c r="C112" s="7"/>
      <c r="D112" s="2" t="e">
        <f t="shared" si="12"/>
        <v>#N/A</v>
      </c>
      <c r="E112" s="2" t="e">
        <f t="shared" si="22"/>
        <v>#N/A</v>
      </c>
      <c r="F112" s="2">
        <v>766207.3420830965</v>
      </c>
      <c r="G112" s="2">
        <f t="shared" si="35"/>
        <v>596135.85714285716</v>
      </c>
      <c r="H112" s="2">
        <f t="shared" si="32"/>
        <v>42105158.684729911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721244.7142857135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768175.09915548563</v>
      </c>
      <c r="Q112" s="2">
        <f t="shared" si="36"/>
        <v>600000</v>
      </c>
      <c r="R112" s="2">
        <f t="shared" si="33"/>
        <v>42804538.354679286</v>
      </c>
      <c r="S112" s="2">
        <f t="shared" si="17"/>
        <v>596135.85714285821</v>
      </c>
      <c r="T112" s="2">
        <f t="shared" si="18"/>
        <v>3864.1428571428405</v>
      </c>
      <c r="U112" s="2">
        <f t="shared" si="19"/>
        <v>600000</v>
      </c>
      <c r="V112" s="2">
        <f t="shared" si="34"/>
        <v>2036152.75</v>
      </c>
      <c r="W112" s="2">
        <f t="shared" si="20"/>
        <v>131831.75</v>
      </c>
      <c r="X112" s="2">
        <f t="shared" si="6"/>
        <v>468168.25</v>
      </c>
      <c r="Y112" s="2">
        <f t="shared" si="30"/>
        <v>40768385.604679301</v>
      </c>
      <c r="Z112" s="2" t="str">
        <f t="shared" si="8"/>
        <v>HERE</v>
      </c>
      <c r="AA112" s="2">
        <f>IF(Z112="HERE",Y112,AA111+Graph!$G$1*1000)</f>
        <v>40768385.604679301</v>
      </c>
      <c r="AB112" s="2">
        <f t="shared" si="21"/>
        <v>468168.25</v>
      </c>
      <c r="AC112" s="2">
        <f t="shared" si="31"/>
        <v>2036152.75</v>
      </c>
      <c r="AD112" s="3">
        <f t="shared" si="10"/>
        <v>40768385.604679301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26432858.16206852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48</v>
      </c>
      <c r="C113" s="7"/>
      <c r="D113" s="2" t="e">
        <f t="shared" si="12"/>
        <v>#N/A</v>
      </c>
      <c r="E113" s="2" t="e">
        <f t="shared" si="22"/>
        <v>#N/A</v>
      </c>
      <c r="F113" s="2">
        <v>772528.99591839314</v>
      </c>
      <c r="G113" s="2">
        <f t="shared" si="35"/>
        <v>596135.85714285716</v>
      </c>
      <c r="H113" s="2">
        <f t="shared" si="32"/>
        <v>42701294.54187277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725108.85714285634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774474.7493314147</v>
      </c>
      <c r="Q113" s="2">
        <f t="shared" si="36"/>
        <v>600000</v>
      </c>
      <c r="R113" s="2">
        <f t="shared" si="33"/>
        <v>43404538.354679286</v>
      </c>
      <c r="S113" s="2">
        <f t="shared" si="17"/>
        <v>596135.85714285821</v>
      </c>
      <c r="T113" s="2">
        <f t="shared" si="18"/>
        <v>3864.1428571428405</v>
      </c>
      <c r="U113" s="2">
        <f t="shared" si="19"/>
        <v>600000</v>
      </c>
      <c r="V113" s="2">
        <f t="shared" si="34"/>
        <v>2167984.5</v>
      </c>
      <c r="W113" s="2">
        <f t="shared" si="20"/>
        <v>131831.75</v>
      </c>
      <c r="X113" s="2">
        <f t="shared" si="6"/>
        <v>468168.25</v>
      </c>
      <c r="Y113" s="2">
        <f t="shared" si="30"/>
        <v>41236553.854679301</v>
      </c>
      <c r="Z113" s="2" t="str">
        <f t="shared" si="8"/>
        <v>HERE</v>
      </c>
      <c r="AA113" s="2">
        <f>IF(Z113="HERE",Y113,AA112+Graph!$G$1*1000)</f>
        <v>41236553.854679301</v>
      </c>
      <c r="AB113" s="2">
        <f t="shared" si="21"/>
        <v>468168.25</v>
      </c>
      <c r="AC113" s="2">
        <f t="shared" si="31"/>
        <v>2167984.5</v>
      </c>
      <c r="AD113" s="3">
        <f t="shared" si="10"/>
        <v>41236553.854679301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26961606.590639949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49</v>
      </c>
      <c r="C114" s="7"/>
      <c r="D114" s="2" t="e">
        <f t="shared" si="12"/>
        <v>#N/A</v>
      </c>
      <c r="E114" s="2" t="e">
        <f t="shared" si="22"/>
        <v>#N/A</v>
      </c>
      <c r="F114" s="2">
        <v>778850.64975374937</v>
      </c>
      <c r="G114" s="2">
        <f t="shared" si="35"/>
        <v>596135.85714285716</v>
      </c>
      <c r="H114" s="2">
        <f t="shared" si="32"/>
        <v>43297430.399015628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728972.99999999919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780774.39950734377</v>
      </c>
      <c r="Q114" s="2">
        <f t="shared" si="36"/>
        <v>600000</v>
      </c>
      <c r="R114" s="2">
        <f t="shared" si="33"/>
        <v>44004538.354679286</v>
      </c>
      <c r="S114" s="2">
        <f t="shared" si="17"/>
        <v>596135.85714285821</v>
      </c>
      <c r="T114" s="2">
        <f t="shared" si="18"/>
        <v>3864.1428571428405</v>
      </c>
      <c r="U114" s="2">
        <f t="shared" si="19"/>
        <v>600000</v>
      </c>
      <c r="V114" s="2">
        <f t="shared" si="34"/>
        <v>2299816.25</v>
      </c>
      <c r="W114" s="2">
        <f t="shared" si="20"/>
        <v>131831.75</v>
      </c>
      <c r="X114" s="2">
        <f t="shared" si="6"/>
        <v>468168.25</v>
      </c>
      <c r="Y114" s="2">
        <f t="shared" si="30"/>
        <v>41704722.104679301</v>
      </c>
      <c r="Z114" s="2" t="str">
        <f t="shared" si="8"/>
        <v>HERE</v>
      </c>
      <c r="AA114" s="2">
        <f>IF(Z114="HERE",Y114,AA113+Graph!$G$1*1000)</f>
        <v>41704722.104679301</v>
      </c>
      <c r="AB114" s="2">
        <f t="shared" si="21"/>
        <v>468168.25</v>
      </c>
      <c r="AC114" s="2">
        <f t="shared" si="31"/>
        <v>2299816.25</v>
      </c>
      <c r="AD114" s="3">
        <f t="shared" si="10"/>
        <v>41704722.104679301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27490355.019211378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50</v>
      </c>
      <c r="C115" s="7"/>
      <c r="D115" s="2" t="e">
        <f t="shared" si="12"/>
        <v>#N/A</v>
      </c>
      <c r="E115" s="2" t="e">
        <f t="shared" si="22"/>
        <v>#N/A</v>
      </c>
      <c r="F115" s="2">
        <v>785172.303589046</v>
      </c>
      <c r="G115" s="2">
        <f t="shared" si="35"/>
        <v>596135.85714285716</v>
      </c>
      <c r="H115" s="2">
        <f t="shared" si="32"/>
        <v>43893566.256158486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732837.14285714203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787074.04968327284</v>
      </c>
      <c r="Q115" s="2">
        <f t="shared" si="36"/>
        <v>600000</v>
      </c>
      <c r="R115" s="2">
        <f t="shared" si="33"/>
        <v>44604538.354679286</v>
      </c>
      <c r="S115" s="2">
        <f t="shared" si="17"/>
        <v>596135.85714285821</v>
      </c>
      <c r="T115" s="2">
        <f t="shared" si="18"/>
        <v>3864.1428571428405</v>
      </c>
      <c r="U115" s="2">
        <f t="shared" si="19"/>
        <v>600000</v>
      </c>
      <c r="V115" s="2">
        <f t="shared" si="34"/>
        <v>2431648</v>
      </c>
      <c r="W115" s="2">
        <f t="shared" si="20"/>
        <v>131831.75</v>
      </c>
      <c r="X115" s="2">
        <f t="shared" si="6"/>
        <v>468168.25</v>
      </c>
      <c r="Y115" s="2">
        <f t="shared" si="30"/>
        <v>42172890.354679301</v>
      </c>
      <c r="Z115" s="2" t="str">
        <f t="shared" si="8"/>
        <v>HERE</v>
      </c>
      <c r="AA115" s="2">
        <f>IF(Z115="HERE",Y115,AA114+Graph!$G$1*1000)</f>
        <v>42172890.354679301</v>
      </c>
      <c r="AB115" s="2">
        <f t="shared" si="21"/>
        <v>468168.25</v>
      </c>
      <c r="AC115" s="2">
        <f t="shared" si="31"/>
        <v>2431648</v>
      </c>
      <c r="AD115" s="3">
        <f t="shared" si="10"/>
        <v>42172890.354679301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28019103.447782811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51</v>
      </c>
      <c r="C116" s="7"/>
      <c r="D116" s="2" t="e">
        <f t="shared" si="12"/>
        <v>#N/A</v>
      </c>
      <c r="E116" s="2" t="e">
        <f t="shared" si="22"/>
        <v>#N/A</v>
      </c>
      <c r="F116" s="2">
        <v>791493.95742440224</v>
      </c>
      <c r="G116" s="2">
        <f t="shared" si="35"/>
        <v>596135.85714285716</v>
      </c>
      <c r="H116" s="2">
        <f t="shared" si="32"/>
        <v>44489702.113301344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736701.28571428487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793373.69985920191</v>
      </c>
      <c r="Q116" s="2">
        <f t="shared" si="36"/>
        <v>600000</v>
      </c>
      <c r="R116" s="2">
        <f t="shared" si="33"/>
        <v>45204538.354679286</v>
      </c>
      <c r="S116" s="2">
        <f t="shared" si="17"/>
        <v>596135.85714285821</v>
      </c>
      <c r="T116" s="2">
        <f t="shared" si="18"/>
        <v>3864.1428571428405</v>
      </c>
      <c r="U116" s="2">
        <f t="shared" si="19"/>
        <v>600000</v>
      </c>
      <c r="V116" s="2">
        <f t="shared" si="34"/>
        <v>2639309</v>
      </c>
      <c r="W116" s="2">
        <f t="shared" si="20"/>
        <v>207661</v>
      </c>
      <c r="X116" s="2">
        <f t="shared" si="6"/>
        <v>392339</v>
      </c>
      <c r="Y116" s="2">
        <f t="shared" si="30"/>
        <v>42565229.354679301</v>
      </c>
      <c r="Z116" s="2" t="str">
        <f t="shared" si="8"/>
        <v>HERE</v>
      </c>
      <c r="AA116" s="2">
        <f>IF(Z116="HERE",Y116,AA115+Graph!$G$1*1000)</f>
        <v>42565229.354679301</v>
      </c>
      <c r="AB116" s="2">
        <f t="shared" si="21"/>
        <v>392339</v>
      </c>
      <c r="AC116" s="2">
        <f t="shared" si="31"/>
        <v>2639309</v>
      </c>
      <c r="AD116" s="3">
        <f t="shared" si="10"/>
        <v>42565229.354679301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28547851.876354236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52</v>
      </c>
      <c r="C117" s="7"/>
      <c r="D117" s="2" t="e">
        <f t="shared" si="12"/>
        <v>#N/A</v>
      </c>
      <c r="E117" s="2" t="e">
        <f t="shared" si="22"/>
        <v>#N/A</v>
      </c>
      <c r="F117" s="2">
        <v>797815.61125969887</v>
      </c>
      <c r="G117" s="2">
        <f t="shared" si="35"/>
        <v>596135.85714285716</v>
      </c>
      <c r="H117" s="2">
        <f t="shared" si="32"/>
        <v>45085837.970444202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740565.42857142771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799673.35003513098</v>
      </c>
      <c r="Q117" s="2">
        <f t="shared" si="36"/>
        <v>600000</v>
      </c>
      <c r="R117" s="2">
        <f t="shared" si="33"/>
        <v>45804538.354679286</v>
      </c>
      <c r="S117" s="2">
        <f t="shared" si="17"/>
        <v>596135.85714285821</v>
      </c>
      <c r="T117" s="2">
        <f t="shared" si="18"/>
        <v>3864.1428571428405</v>
      </c>
      <c r="U117" s="2">
        <f t="shared" si="19"/>
        <v>600000</v>
      </c>
      <c r="V117" s="2">
        <f t="shared" si="34"/>
        <v>2918252</v>
      </c>
      <c r="W117" s="2">
        <f t="shared" si="20"/>
        <v>278943</v>
      </c>
      <c r="X117" s="2">
        <f t="shared" si="6"/>
        <v>321057</v>
      </c>
      <c r="Y117" s="2">
        <f t="shared" si="30"/>
        <v>42886286.354679301</v>
      </c>
      <c r="Z117" s="2" t="str">
        <f t="shared" si="8"/>
        <v>HERE</v>
      </c>
      <c r="AA117" s="2">
        <f>IF(Z117="HERE",Y117,AA116+Graph!$G$1*1000)</f>
        <v>42886286.354679301</v>
      </c>
      <c r="AB117" s="2">
        <f t="shared" si="21"/>
        <v>321057</v>
      </c>
      <c r="AC117" s="2">
        <f t="shared" si="31"/>
        <v>2918252</v>
      </c>
      <c r="AD117" s="3">
        <f t="shared" si="10"/>
        <v>42886286.354679301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29076600.304925665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53</v>
      </c>
      <c r="C118" s="7"/>
      <c r="D118" s="2" t="e">
        <f t="shared" si="12"/>
        <v>#N/A</v>
      </c>
      <c r="E118" s="2" t="e">
        <f t="shared" si="22"/>
        <v>#N/A</v>
      </c>
      <c r="F118" s="2">
        <v>804137.2650950551</v>
      </c>
      <c r="G118" s="2">
        <f t="shared" si="35"/>
        <v>596135.85714285716</v>
      </c>
      <c r="H118" s="2">
        <f t="shared" si="32"/>
        <v>45681973.827587061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744429.57142857055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805973.00021106005</v>
      </c>
      <c r="Q118" s="2">
        <f t="shared" si="36"/>
        <v>600000</v>
      </c>
      <c r="R118" s="2">
        <f t="shared" si="33"/>
        <v>46404538.354679286</v>
      </c>
      <c r="S118" s="2">
        <f t="shared" si="17"/>
        <v>596135.85714285821</v>
      </c>
      <c r="T118" s="2">
        <f t="shared" si="18"/>
        <v>3864.1428571428405</v>
      </c>
      <c r="U118" s="2">
        <f t="shared" si="19"/>
        <v>600000</v>
      </c>
      <c r="V118" s="2">
        <f t="shared" si="34"/>
        <v>3234946</v>
      </c>
      <c r="W118" s="2">
        <f t="shared" si="20"/>
        <v>316694</v>
      </c>
      <c r="X118" s="2">
        <f t="shared" si="6"/>
        <v>283306</v>
      </c>
      <c r="Y118" s="2">
        <f t="shared" si="30"/>
        <v>43169592.354679301</v>
      </c>
      <c r="Z118" s="2" t="str">
        <f t="shared" si="8"/>
        <v>HERE</v>
      </c>
      <c r="AA118" s="2">
        <f>IF(Z118="HERE",Y118,AA117+Graph!$G$1*1000)</f>
        <v>43169592.354679301</v>
      </c>
      <c r="AB118" s="2">
        <f t="shared" si="21"/>
        <v>283306</v>
      </c>
      <c r="AC118" s="2">
        <f t="shared" si="31"/>
        <v>3234946</v>
      </c>
      <c r="AD118" s="3">
        <f t="shared" si="10"/>
        <v>43169592.354679301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29605348.733497098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54</v>
      </c>
      <c r="C119" s="7"/>
      <c r="D119" s="2" t="e">
        <f t="shared" si="12"/>
        <v>#N/A</v>
      </c>
      <c r="E119" s="2" t="e">
        <f t="shared" si="22"/>
        <v>#N/A</v>
      </c>
      <c r="F119" s="2">
        <v>810458.91893035173</v>
      </c>
      <c r="G119" s="2">
        <f t="shared" si="35"/>
        <v>596135.85714285716</v>
      </c>
      <c r="H119" s="2">
        <f t="shared" si="32"/>
        <v>46278109.684729919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748293.71428571339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812272.65038704872</v>
      </c>
      <c r="Q119" s="2">
        <f t="shared" si="36"/>
        <v>600000</v>
      </c>
      <c r="R119" s="2">
        <f t="shared" si="33"/>
        <v>47004538.354679286</v>
      </c>
      <c r="S119" s="2">
        <f t="shared" si="17"/>
        <v>596135.85714285821</v>
      </c>
      <c r="T119" s="2">
        <f t="shared" si="18"/>
        <v>3864.1428571428405</v>
      </c>
      <c r="U119" s="2">
        <f t="shared" si="19"/>
        <v>600000</v>
      </c>
      <c r="V119" s="2">
        <f t="shared" si="34"/>
        <v>3559179</v>
      </c>
      <c r="W119" s="2">
        <f t="shared" si="20"/>
        <v>324233</v>
      </c>
      <c r="X119" s="2">
        <f t="shared" si="6"/>
        <v>275767</v>
      </c>
      <c r="Y119" s="2">
        <f t="shared" si="30"/>
        <v>43445359.354679301</v>
      </c>
      <c r="Z119" s="2" t="str">
        <f t="shared" si="8"/>
        <v>HERE</v>
      </c>
      <c r="AA119" s="2">
        <f>IF(Z119="HERE",Y119,AA118+Graph!$G$1*1000)</f>
        <v>43445359.354679301</v>
      </c>
      <c r="AB119" s="2">
        <f t="shared" si="21"/>
        <v>275767</v>
      </c>
      <c r="AC119" s="2">
        <f t="shared" si="31"/>
        <v>3559179</v>
      </c>
      <c r="AD119" s="3">
        <f t="shared" si="10"/>
        <v>43445359.354679301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30134097.162068527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55</v>
      </c>
      <c r="C120" s="7"/>
      <c r="D120" s="2" t="e">
        <f t="shared" si="12"/>
        <v>#N/A</v>
      </c>
      <c r="E120" s="2" t="e">
        <f t="shared" si="22"/>
        <v>#N/A</v>
      </c>
      <c r="F120" s="2">
        <v>816780.57276570797</v>
      </c>
      <c r="G120" s="2">
        <f t="shared" si="35"/>
        <v>596135.85714285716</v>
      </c>
      <c r="H120" s="2">
        <f t="shared" si="32"/>
        <v>46874245.541872777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752157.85714285623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818572.30056297779</v>
      </c>
      <c r="Q120" s="2">
        <f t="shared" si="36"/>
        <v>600000</v>
      </c>
      <c r="R120" s="2">
        <f t="shared" si="33"/>
        <v>47604538.354679286</v>
      </c>
      <c r="S120" s="2">
        <f t="shared" si="17"/>
        <v>596135.85714285821</v>
      </c>
      <c r="T120" s="2">
        <f t="shared" si="18"/>
        <v>3864.1428571428405</v>
      </c>
      <c r="U120" s="2">
        <f t="shared" si="19"/>
        <v>600000</v>
      </c>
      <c r="V120" s="2">
        <f t="shared" si="34"/>
        <v>3837094</v>
      </c>
      <c r="W120" s="2">
        <f t="shared" si="20"/>
        <v>277915</v>
      </c>
      <c r="X120" s="2">
        <f t="shared" si="6"/>
        <v>322085</v>
      </c>
      <c r="Y120" s="2">
        <f t="shared" si="30"/>
        <v>43767444.354679301</v>
      </c>
      <c r="Z120" s="2" t="str">
        <f t="shared" si="8"/>
        <v>HERE</v>
      </c>
      <c r="AA120" s="2">
        <f>IF(Z120="HERE",Y120,AA119+Graph!$G$1*1000)</f>
        <v>43767444.354679301</v>
      </c>
      <c r="AB120" s="2">
        <f t="shared" si="21"/>
        <v>322085</v>
      </c>
      <c r="AC120" s="2">
        <f t="shared" si="31"/>
        <v>3837094</v>
      </c>
      <c r="AD120" s="3">
        <f t="shared" si="10"/>
        <v>43767444.354679301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30662845.590639956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56</v>
      </c>
      <c r="C121" s="7"/>
      <c r="D121" s="2" t="e">
        <f t="shared" si="12"/>
        <v>#N/A</v>
      </c>
      <c r="E121" s="2" t="e">
        <f t="shared" si="22"/>
        <v>#N/A</v>
      </c>
      <c r="F121" s="2">
        <v>823102.2266010046</v>
      </c>
      <c r="G121" s="2">
        <f t="shared" si="35"/>
        <v>596135.85714285716</v>
      </c>
      <c r="H121" s="2">
        <f t="shared" si="32"/>
        <v>47470381.399015635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756021.99999999907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824871.95073890686</v>
      </c>
      <c r="Q121" s="2">
        <f t="shared" si="36"/>
        <v>600000</v>
      </c>
      <c r="R121" s="2">
        <f t="shared" si="33"/>
        <v>48204538.354679286</v>
      </c>
      <c r="S121" s="2">
        <f t="shared" si="17"/>
        <v>596135.85714285821</v>
      </c>
      <c r="T121" s="2">
        <f t="shared" si="18"/>
        <v>3864.1428571428405</v>
      </c>
      <c r="U121" s="2">
        <f t="shared" si="19"/>
        <v>600000</v>
      </c>
      <c r="V121" s="2">
        <f t="shared" si="34"/>
        <v>4062501</v>
      </c>
      <c r="W121" s="2">
        <f t="shared" si="20"/>
        <v>225407</v>
      </c>
      <c r="X121" s="2">
        <f t="shared" si="6"/>
        <v>374593</v>
      </c>
      <c r="Y121" s="2">
        <f t="shared" si="30"/>
        <v>44142037.354679301</v>
      </c>
      <c r="Z121" s="2" t="str">
        <f t="shared" si="8"/>
        <v>HERE</v>
      </c>
      <c r="AA121" s="2">
        <f>IF(Z121="HERE",Y121,AA120+Graph!$G$1*1000)</f>
        <v>44142037.354679301</v>
      </c>
      <c r="AB121" s="2">
        <f t="shared" si="21"/>
        <v>374593</v>
      </c>
      <c r="AC121" s="2">
        <f t="shared" si="31"/>
        <v>4062501</v>
      </c>
      <c r="AD121" s="3">
        <f t="shared" si="10"/>
        <v>44142037.354679301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31191594.019211385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57</v>
      </c>
      <c r="C122" s="7"/>
      <c r="D122" s="2" t="e">
        <f t="shared" si="12"/>
        <v>#N/A</v>
      </c>
      <c r="E122" s="2" t="e">
        <f t="shared" si="22"/>
        <v>#N/A</v>
      </c>
      <c r="F122" s="2">
        <v>829423.88043636084</v>
      </c>
      <c r="G122" s="2">
        <f t="shared" si="35"/>
        <v>596135.85714285716</v>
      </c>
      <c r="H122" s="2">
        <f t="shared" si="32"/>
        <v>48066517.256158493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759886.14285714191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831171.60091483593</v>
      </c>
      <c r="Q122" s="2">
        <f t="shared" si="36"/>
        <v>600000</v>
      </c>
      <c r="R122" s="2">
        <f t="shared" si="33"/>
        <v>48804538.354679286</v>
      </c>
      <c r="S122" s="2">
        <f t="shared" si="17"/>
        <v>596135.85714285821</v>
      </c>
      <c r="T122" s="2">
        <f t="shared" si="18"/>
        <v>3864.1428571428405</v>
      </c>
      <c r="U122" s="2">
        <f t="shared" si="19"/>
        <v>600000</v>
      </c>
      <c r="V122" s="2">
        <f t="shared" si="34"/>
        <v>4266577</v>
      </c>
      <c r="W122" s="2">
        <f t="shared" si="20"/>
        <v>204076</v>
      </c>
      <c r="X122" s="2">
        <f t="shared" si="6"/>
        <v>395924</v>
      </c>
      <c r="Y122" s="2">
        <f t="shared" si="30"/>
        <v>44537961.354679301</v>
      </c>
      <c r="Z122" s="2" t="str">
        <f t="shared" si="8"/>
        <v>HERE</v>
      </c>
      <c r="AA122" s="2">
        <f>IF(Z122="HERE",Y122,AA121+Graph!$G$1*1000)</f>
        <v>44537961.354679301</v>
      </c>
      <c r="AB122" s="2">
        <f t="shared" si="21"/>
        <v>395924</v>
      </c>
      <c r="AC122" s="2">
        <f t="shared" si="31"/>
        <v>4266577</v>
      </c>
      <c r="AD122" s="3">
        <f t="shared" si="10"/>
        <v>44537961.354679301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31686171.962068524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58</v>
      </c>
      <c r="C123" s="7"/>
      <c r="D123" s="2" t="e">
        <f t="shared" si="12"/>
        <v>#N/A</v>
      </c>
      <c r="E123" s="2" t="e">
        <f t="shared" si="22"/>
        <v>#N/A</v>
      </c>
      <c r="F123" s="2">
        <v>835745.53427165747</v>
      </c>
      <c r="G123" s="2">
        <f t="shared" si="35"/>
        <v>596135.85714285716</v>
      </c>
      <c r="H123" s="2">
        <f t="shared" si="32"/>
        <v>48662653.113301352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763750.28571428475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837471.251090765</v>
      </c>
      <c r="Q123" s="2">
        <f t="shared" si="36"/>
        <v>600000</v>
      </c>
      <c r="R123" s="2">
        <f t="shared" si="33"/>
        <v>49404538.354679286</v>
      </c>
      <c r="S123" s="2">
        <f t="shared" si="17"/>
        <v>596135.85714285821</v>
      </c>
      <c r="T123" s="2">
        <f t="shared" si="18"/>
        <v>3864.1428571428405</v>
      </c>
      <c r="U123" s="2">
        <f t="shared" si="19"/>
        <v>600000</v>
      </c>
      <c r="V123" s="2">
        <f t="shared" si="34"/>
        <v>4609740</v>
      </c>
      <c r="W123" s="2">
        <f t="shared" si="20"/>
        <v>343163</v>
      </c>
      <c r="X123" s="2">
        <f t="shared" si="6"/>
        <v>256837</v>
      </c>
      <c r="Y123" s="2">
        <f t="shared" si="30"/>
        <v>44794798.354679301</v>
      </c>
      <c r="Z123" s="2" t="str">
        <f t="shared" si="8"/>
        <v>HERE</v>
      </c>
      <c r="AA123" s="2">
        <f>IF(Z123="HERE",Y123,AA122+Graph!$G$1*1000)</f>
        <v>44794798.354679301</v>
      </c>
      <c r="AB123" s="2">
        <f t="shared" si="21"/>
        <v>256837</v>
      </c>
      <c r="AC123" s="2">
        <f t="shared" si="31"/>
        <v>4609740</v>
      </c>
      <c r="AD123" s="3">
        <f t="shared" si="10"/>
        <v>44794798.354679301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32180749.904925667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59</v>
      </c>
      <c r="C124" s="7"/>
      <c r="D124" s="2" t="e">
        <f t="shared" si="12"/>
        <v>#N/A</v>
      </c>
      <c r="E124" s="2" t="e">
        <f t="shared" si="22"/>
        <v>#N/A</v>
      </c>
      <c r="F124" s="2">
        <v>842067.1881070137</v>
      </c>
      <c r="G124" s="2">
        <f t="shared" si="35"/>
        <v>596135.85714285716</v>
      </c>
      <c r="H124" s="2">
        <f t="shared" si="32"/>
        <v>49258788.97044421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767614.42857142759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843770.90126669407</v>
      </c>
      <c r="Q124" s="2">
        <f t="shared" si="36"/>
        <v>600000</v>
      </c>
      <c r="R124" s="2">
        <f t="shared" si="33"/>
        <v>50004538.354679286</v>
      </c>
      <c r="S124" s="2">
        <f t="shared" si="17"/>
        <v>596135.85714285821</v>
      </c>
      <c r="T124" s="2">
        <f t="shared" si="18"/>
        <v>3864.1428571428405</v>
      </c>
      <c r="U124" s="2">
        <f t="shared" si="19"/>
        <v>600000</v>
      </c>
      <c r="V124" s="2">
        <f t="shared" si="34"/>
        <v>4973248</v>
      </c>
      <c r="W124" s="2">
        <f t="shared" si="20"/>
        <v>363508</v>
      </c>
      <c r="X124" s="2">
        <f t="shared" si="6"/>
        <v>236492</v>
      </c>
      <c r="Y124" s="2">
        <f t="shared" si="30"/>
        <v>45031290.354679301</v>
      </c>
      <c r="Z124" s="2" t="str">
        <f t="shared" si="8"/>
        <v>HERE</v>
      </c>
      <c r="AA124" s="2">
        <f>IF(Z124="HERE",Y124,AA123+Graph!$G$1*1000)</f>
        <v>45031290.354679301</v>
      </c>
      <c r="AB124" s="2">
        <f t="shared" si="21"/>
        <v>236492</v>
      </c>
      <c r="AC124" s="2">
        <f t="shared" si="31"/>
        <v>4973248</v>
      </c>
      <c r="AD124" s="3">
        <f t="shared" si="10"/>
        <v>45031290.354679301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32675327.847782809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60</v>
      </c>
      <c r="C125" s="7"/>
      <c r="D125" s="2" t="e">
        <f t="shared" si="12"/>
        <v>#N/A</v>
      </c>
      <c r="E125" s="2" t="e">
        <f t="shared" si="22"/>
        <v>#N/A</v>
      </c>
      <c r="F125" s="2">
        <v>848388.84194231033</v>
      </c>
      <c r="G125" s="2">
        <f t="shared" si="35"/>
        <v>596135.85714285716</v>
      </c>
      <c r="H125" s="2">
        <f t="shared" si="32"/>
        <v>49854924.827587068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771478.57142857043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850070.55144262314</v>
      </c>
      <c r="Q125" s="2">
        <f t="shared" si="36"/>
        <v>600000</v>
      </c>
      <c r="R125" s="2">
        <f t="shared" si="33"/>
        <v>50604538.354679286</v>
      </c>
      <c r="S125" s="2">
        <f t="shared" si="17"/>
        <v>596135.85714285821</v>
      </c>
      <c r="T125" s="2">
        <f t="shared" si="18"/>
        <v>3864.1428571428405</v>
      </c>
      <c r="U125" s="2">
        <f t="shared" si="19"/>
        <v>600000</v>
      </c>
      <c r="V125" s="2">
        <f t="shared" si="34"/>
        <v>5383103</v>
      </c>
      <c r="W125" s="2">
        <f t="shared" si="20"/>
        <v>409855</v>
      </c>
      <c r="X125" s="2">
        <f t="shared" si="6"/>
        <v>190145</v>
      </c>
      <c r="Y125" s="2">
        <f t="shared" si="30"/>
        <v>45221435.354679301</v>
      </c>
      <c r="Z125" s="2" t="str">
        <f t="shared" si="8"/>
        <v>HERE</v>
      </c>
      <c r="AA125" s="2">
        <f>IF(Z125="HERE",Y125,AA124+Graph!$G$1*1000)</f>
        <v>45221435.354679301</v>
      </c>
      <c r="AB125" s="2">
        <f t="shared" si="21"/>
        <v>190145</v>
      </c>
      <c r="AC125" s="2">
        <f t="shared" si="31"/>
        <v>5383103</v>
      </c>
      <c r="AD125" s="3">
        <f t="shared" si="10"/>
        <v>45221435.354679301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33169905.790639952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61</v>
      </c>
      <c r="C126" s="7"/>
      <c r="D126" s="2" t="e">
        <f t="shared" si="12"/>
        <v>#N/A</v>
      </c>
      <c r="E126" s="2" t="e">
        <f t="shared" si="22"/>
        <v>#N/A</v>
      </c>
      <c r="F126" s="2">
        <v>854710.49577766657</v>
      </c>
      <c r="G126" s="2">
        <f t="shared" si="35"/>
        <v>596135.85714285716</v>
      </c>
      <c r="H126" s="2">
        <f t="shared" si="32"/>
        <v>50451060.684729926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775342.71428571327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856370.20161855221</v>
      </c>
      <c r="Q126" s="2">
        <f t="shared" si="36"/>
        <v>600000</v>
      </c>
      <c r="R126" s="2">
        <f t="shared" si="33"/>
        <v>51204538.354679286</v>
      </c>
      <c r="S126" s="2">
        <f t="shared" si="17"/>
        <v>596135.85714285821</v>
      </c>
      <c r="T126" s="2">
        <f t="shared" si="18"/>
        <v>3864.1428571428405</v>
      </c>
      <c r="U126" s="2">
        <f t="shared" si="19"/>
        <v>600000</v>
      </c>
      <c r="V126" s="2">
        <f t="shared" si="34"/>
        <v>5861351</v>
      </c>
      <c r="W126" s="2">
        <f t="shared" si="20"/>
        <v>478248</v>
      </c>
      <c r="X126" s="2">
        <f t="shared" si="6"/>
        <v>121752</v>
      </c>
      <c r="Y126" s="2">
        <f t="shared" si="30"/>
        <v>45343187.354679301</v>
      </c>
      <c r="Z126" s="2" t="str">
        <f t="shared" si="8"/>
        <v>HERE</v>
      </c>
      <c r="AA126" s="2">
        <f>IF(Z126="HERE",Y126,AA125+Graph!$G$1*1000)</f>
        <v>45343187.354679301</v>
      </c>
      <c r="AB126" s="2">
        <f t="shared" si="21"/>
        <v>121752</v>
      </c>
      <c r="AC126" s="2">
        <f t="shared" si="31"/>
        <v>5861351</v>
      </c>
      <c r="AD126" s="3">
        <f t="shared" si="10"/>
        <v>45343187.354679301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33664483.733497091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62</v>
      </c>
      <c r="C127" s="7"/>
      <c r="D127" s="2" t="e">
        <f t="shared" si="12"/>
        <v>#N/A</v>
      </c>
      <c r="E127" s="2" t="e">
        <f t="shared" si="22"/>
        <v>#N/A</v>
      </c>
      <c r="F127" s="2">
        <v>861032.1496129632</v>
      </c>
      <c r="G127" s="2">
        <f t="shared" si="35"/>
        <v>596135.85714285716</v>
      </c>
      <c r="H127" s="2">
        <f t="shared" si="32"/>
        <v>51047196.541872784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779206.85714285611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862669.85179448128</v>
      </c>
      <c r="Q127" s="2">
        <f t="shared" si="36"/>
        <v>600000</v>
      </c>
      <c r="R127" s="2">
        <f t="shared" si="33"/>
        <v>51804538.354679286</v>
      </c>
      <c r="S127" s="2">
        <f t="shared" si="17"/>
        <v>596135.85714285821</v>
      </c>
      <c r="T127" s="2">
        <f t="shared" si="18"/>
        <v>3864.1428571428405</v>
      </c>
      <c r="U127" s="2">
        <f t="shared" si="19"/>
        <v>600000</v>
      </c>
      <c r="V127" s="2">
        <f t="shared" si="34"/>
        <v>6353321</v>
      </c>
      <c r="W127" s="2">
        <f t="shared" si="20"/>
        <v>491970</v>
      </c>
      <c r="X127" s="2">
        <f t="shared" si="6"/>
        <v>108030</v>
      </c>
      <c r="Y127" s="2">
        <f t="shared" si="30"/>
        <v>45451217.354679301</v>
      </c>
      <c r="Z127" s="2" t="str">
        <f t="shared" si="8"/>
        <v>HERE</v>
      </c>
      <c r="AA127" s="2">
        <f>IF(Z127="HERE",Y127,AA126+Graph!$G$1*1000)</f>
        <v>45451217.354679301</v>
      </c>
      <c r="AB127" s="2">
        <f t="shared" si="21"/>
        <v>108030</v>
      </c>
      <c r="AC127" s="2">
        <f t="shared" si="31"/>
        <v>6353321</v>
      </c>
      <c r="AD127" s="3">
        <f t="shared" si="10"/>
        <v>45451217.354679301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34159061.676354237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63</v>
      </c>
      <c r="C128" s="7"/>
      <c r="D128" s="2" t="e">
        <f t="shared" si="12"/>
        <v>#N/A</v>
      </c>
      <c r="E128" s="2" t="e">
        <f t="shared" si="22"/>
        <v>#N/A</v>
      </c>
      <c r="F128" s="2">
        <v>867353.80344831944</v>
      </c>
      <c r="G128" s="2">
        <f t="shared" si="35"/>
        <v>596135.85714285716</v>
      </c>
      <c r="H128" s="2">
        <f t="shared" si="32"/>
        <v>51643332.399015643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783070.99999999895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868969.50197041035</v>
      </c>
      <c r="Q128" s="2">
        <f t="shared" si="36"/>
        <v>600000</v>
      </c>
      <c r="R128" s="2">
        <f t="shared" si="33"/>
        <v>52404538.354679286</v>
      </c>
      <c r="S128" s="2">
        <f t="shared" si="17"/>
        <v>596135.85714285821</v>
      </c>
      <c r="T128" s="2">
        <f t="shared" si="18"/>
        <v>3864.1428571428405</v>
      </c>
      <c r="U128" s="2">
        <f t="shared" si="19"/>
        <v>600000</v>
      </c>
      <c r="V128" s="2">
        <f t="shared" si="34"/>
        <v>6573570</v>
      </c>
      <c r="W128" s="2">
        <f t="shared" si="20"/>
        <v>220249</v>
      </c>
      <c r="X128" s="2">
        <f t="shared" si="6"/>
        <v>379751</v>
      </c>
      <c r="Y128" s="2">
        <f t="shared" si="30"/>
        <v>45830968.354679301</v>
      </c>
      <c r="Z128" s="2" t="str">
        <f t="shared" si="8"/>
        <v>HERE</v>
      </c>
      <c r="AA128" s="2">
        <f>IF(Z128="HERE",Y128,AA127+Graph!$G$1*1000)</f>
        <v>45830968.354679301</v>
      </c>
      <c r="AB128" s="2">
        <f t="shared" si="21"/>
        <v>379751</v>
      </c>
      <c r="AC128" s="2">
        <f t="shared" si="31"/>
        <v>6573570</v>
      </c>
      <c r="AD128" s="3">
        <f t="shared" si="10"/>
        <v>45830968.354679301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34653639.619211376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64</v>
      </c>
      <c r="C129" s="7"/>
      <c r="D129" s="2" t="e">
        <f t="shared" si="12"/>
        <v>#N/A</v>
      </c>
      <c r="E129" s="2" t="e">
        <f t="shared" si="22"/>
        <v>#N/A</v>
      </c>
      <c r="F129" s="2">
        <v>873675.45728361607</v>
      </c>
      <c r="G129" s="2">
        <f t="shared" si="35"/>
        <v>596135.85714285716</v>
      </c>
      <c r="H129" s="2">
        <f t="shared" si="32"/>
        <v>52239468.256158501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786935.14285714179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875269.15214633942</v>
      </c>
      <c r="Q129" s="2">
        <f t="shared" si="36"/>
        <v>600000</v>
      </c>
      <c r="R129" s="2">
        <f t="shared" si="33"/>
        <v>53004538.354679286</v>
      </c>
      <c r="S129" s="2">
        <f t="shared" si="17"/>
        <v>596135.85714285821</v>
      </c>
      <c r="T129" s="2">
        <f t="shared" si="18"/>
        <v>3864.1428571428405</v>
      </c>
      <c r="U129" s="2">
        <f t="shared" si="19"/>
        <v>600000</v>
      </c>
      <c r="V129" s="2">
        <f t="shared" si="34"/>
        <v>6853372</v>
      </c>
      <c r="W129" s="2">
        <f t="shared" si="20"/>
        <v>279802</v>
      </c>
      <c r="X129" s="2">
        <f t="shared" si="6"/>
        <v>320198</v>
      </c>
      <c r="Y129" s="2">
        <f t="shared" si="30"/>
        <v>46151166.354679301</v>
      </c>
      <c r="Z129" s="2" t="str">
        <f t="shared" si="8"/>
        <v>HERE</v>
      </c>
      <c r="AA129" s="2">
        <f>IF(Z129="HERE",Y129,AA128+Graph!$G$1*1000)</f>
        <v>46151166.354679301</v>
      </c>
      <c r="AB129" s="2">
        <f t="shared" si="21"/>
        <v>320198</v>
      </c>
      <c r="AC129" s="2">
        <f t="shared" si="31"/>
        <v>6853372</v>
      </c>
      <c r="AD129" s="3">
        <f t="shared" si="10"/>
        <v>46151166.354679301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35081582.631711371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65</v>
      </c>
      <c r="C130" s="7"/>
      <c r="D130" s="2" t="e">
        <f t="shared" si="12"/>
        <v>#N/A</v>
      </c>
      <c r="E130" s="2" t="e">
        <f t="shared" si="22"/>
        <v>#N/A</v>
      </c>
      <c r="F130" s="2">
        <v>879997.1111189723</v>
      </c>
      <c r="G130" s="2">
        <f t="shared" si="35"/>
        <v>596135.85714285716</v>
      </c>
      <c r="H130" s="2">
        <f t="shared" si="32"/>
        <v>52835604.113301359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790799.28571428463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881568.80232226849</v>
      </c>
      <c r="Q130" s="2">
        <f t="shared" si="36"/>
        <v>600000</v>
      </c>
      <c r="R130" s="2">
        <f t="shared" si="33"/>
        <v>53604538.354679286</v>
      </c>
      <c r="S130" s="2">
        <f t="shared" si="17"/>
        <v>596135.85714285821</v>
      </c>
      <c r="T130" s="2">
        <f t="shared" si="18"/>
        <v>3864.1428571428405</v>
      </c>
      <c r="U130" s="2">
        <f t="shared" si="19"/>
        <v>600000</v>
      </c>
      <c r="V130" s="2">
        <f t="shared" si="34"/>
        <v>7164387</v>
      </c>
      <c r="W130" s="2">
        <f t="shared" si="20"/>
        <v>311015</v>
      </c>
      <c r="X130" s="2">
        <f t="shared" si="6"/>
        <v>288985</v>
      </c>
      <c r="Y130" s="2">
        <f t="shared" si="30"/>
        <v>46440151.354679301</v>
      </c>
      <c r="Z130" s="2" t="str">
        <f t="shared" si="8"/>
        <v>HERE</v>
      </c>
      <c r="AA130" s="2">
        <f>IF(Z130="HERE",Y130,AA129+Graph!$G$1*1000)</f>
        <v>46440151.354679301</v>
      </c>
      <c r="AB130" s="2">
        <f t="shared" si="21"/>
        <v>288985</v>
      </c>
      <c r="AC130" s="2">
        <f t="shared" si="31"/>
        <v>7164387</v>
      </c>
      <c r="AD130" s="3">
        <f t="shared" si="10"/>
        <v>46440151.354679301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35509525.644211374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66</v>
      </c>
      <c r="C131" s="7"/>
      <c r="D131" s="2" t="e">
        <f t="shared" si="12"/>
        <v>#N/A</v>
      </c>
      <c r="E131" s="2" t="e">
        <f t="shared" si="22"/>
        <v>#N/A</v>
      </c>
      <c r="F131" s="2">
        <v>886318.76495426893</v>
      </c>
      <c r="G131" s="2">
        <f t="shared" si="35"/>
        <v>596135.85714285716</v>
      </c>
      <c r="H131" s="2">
        <f t="shared" si="32"/>
        <v>53431739.970444217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794663.42857142747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887868.45249819756</v>
      </c>
      <c r="Q131" s="2">
        <f t="shared" si="36"/>
        <v>600000</v>
      </c>
      <c r="R131" s="2">
        <f t="shared" si="33"/>
        <v>54204538.354679286</v>
      </c>
      <c r="S131" s="2">
        <f t="shared" si="17"/>
        <v>596135.85714285821</v>
      </c>
      <c r="T131" s="2">
        <f t="shared" si="18"/>
        <v>3864.1428571428405</v>
      </c>
      <c r="U131" s="2">
        <f t="shared" si="19"/>
        <v>600000</v>
      </c>
      <c r="V131" s="2">
        <f t="shared" si="34"/>
        <v>7447199</v>
      </c>
      <c r="W131" s="2">
        <f t="shared" si="20"/>
        <v>282812</v>
      </c>
      <c r="X131" s="2">
        <f t="shared" si="6"/>
        <v>317188</v>
      </c>
      <c r="Y131" s="2">
        <f t="shared" si="30"/>
        <v>46757339.354679301</v>
      </c>
      <c r="Z131" s="2" t="str">
        <f t="shared" si="8"/>
        <v>HERE</v>
      </c>
      <c r="AA131" s="2">
        <f>IF(Z131="HERE",Y131,AA130+Graph!$G$1*1000)</f>
        <v>46757339.354679301</v>
      </c>
      <c r="AB131" s="2">
        <f t="shared" si="21"/>
        <v>317188</v>
      </c>
      <c r="AC131" s="2">
        <f t="shared" si="31"/>
        <v>7447199</v>
      </c>
      <c r="AD131" s="3">
        <f t="shared" si="10"/>
        <v>46757339.354679301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35937468.65671137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67</v>
      </c>
      <c r="C132" s="7"/>
      <c r="D132" s="2" t="e">
        <f t="shared" si="12"/>
        <v>#N/A</v>
      </c>
      <c r="E132" s="2" t="e">
        <f t="shared" si="22"/>
        <v>#N/A</v>
      </c>
      <c r="F132" s="2">
        <v>892640.41878962517</v>
      </c>
      <c r="G132" s="2">
        <f t="shared" si="35"/>
        <v>596135.85714285716</v>
      </c>
      <c r="H132" s="2">
        <f t="shared" si="32"/>
        <v>54027875.827587076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798527.57142857031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894168.10267412663</v>
      </c>
      <c r="Q132" s="2">
        <f t="shared" si="36"/>
        <v>600000</v>
      </c>
      <c r="R132" s="2">
        <f t="shared" si="33"/>
        <v>54804538.354679286</v>
      </c>
      <c r="S132" s="2">
        <f t="shared" si="17"/>
        <v>596135.85714285821</v>
      </c>
      <c r="T132" s="2">
        <f t="shared" si="18"/>
        <v>3864.1428571428405</v>
      </c>
      <c r="U132" s="2">
        <f t="shared" si="19"/>
        <v>600000</v>
      </c>
      <c r="V132" s="2">
        <f t="shared" si="34"/>
        <v>7891184</v>
      </c>
      <c r="W132" s="2">
        <f t="shared" si="20"/>
        <v>443985</v>
      </c>
      <c r="X132" s="2">
        <f t="shared" si="6"/>
        <v>156015</v>
      </c>
      <c r="Y132" s="2">
        <f t="shared" si="30"/>
        <v>46913354.354679301</v>
      </c>
      <c r="Z132" s="2" t="str">
        <f t="shared" si="8"/>
        <v>HERE</v>
      </c>
      <c r="AA132" s="2">
        <f>IF(Z132="HERE",Y132,AA131+Graph!$G$1*1000)</f>
        <v>46913354.354679301</v>
      </c>
      <c r="AB132" s="2">
        <f t="shared" si="21"/>
        <v>156015</v>
      </c>
      <c r="AC132" s="2">
        <f t="shared" si="31"/>
        <v>7891184</v>
      </c>
      <c r="AD132" s="3">
        <f t="shared" si="10"/>
        <v>46913354.354679301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36365411.669211373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68</v>
      </c>
      <c r="C133" s="7"/>
      <c r="D133" s="2" t="e">
        <f t="shared" si="12"/>
        <v>#N/A</v>
      </c>
      <c r="E133" s="2" t="e">
        <f t="shared" si="22"/>
        <v>#N/A</v>
      </c>
      <c r="F133" s="2">
        <v>898962.0726249814</v>
      </c>
      <c r="G133" s="2">
        <f t="shared" si="35"/>
        <v>596135.85714285716</v>
      </c>
      <c r="H133" s="2">
        <f t="shared" si="32"/>
        <v>54624011.684729934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802391.71428571315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900467.75285005569</v>
      </c>
      <c r="Q133" s="2">
        <f t="shared" si="36"/>
        <v>600000</v>
      </c>
      <c r="R133" s="2">
        <f t="shared" si="33"/>
        <v>55404538.354679286</v>
      </c>
      <c r="S133" s="2">
        <f t="shared" si="17"/>
        <v>596135.85714285821</v>
      </c>
      <c r="T133" s="2">
        <f t="shared" si="18"/>
        <v>3864.1428571428405</v>
      </c>
      <c r="U133" s="2">
        <f t="shared" si="19"/>
        <v>600000</v>
      </c>
      <c r="V133" s="2">
        <f t="shared" si="34"/>
        <v>8378940</v>
      </c>
      <c r="W133" s="2">
        <f t="shared" si="20"/>
        <v>487756</v>
      </c>
      <c r="X133" s="2">
        <f t="shared" si="6"/>
        <v>112244</v>
      </c>
      <c r="Y133" s="2">
        <f t="shared" si="30"/>
        <v>47025598.354679301</v>
      </c>
      <c r="Z133" s="2" t="str">
        <f t="shared" si="8"/>
        <v>HERE</v>
      </c>
      <c r="AA133" s="2">
        <f>IF(Z133="HERE",Y133,AA132+Graph!$G$1*1000)</f>
        <v>47025598.354679301</v>
      </c>
      <c r="AB133" s="2">
        <f t="shared" si="21"/>
        <v>112244</v>
      </c>
      <c r="AC133" s="2">
        <f t="shared" si="31"/>
        <v>8378940</v>
      </c>
      <c r="AD133" s="3">
        <f t="shared" si="10"/>
        <v>47025598.354679301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36793354.681711376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69</v>
      </c>
      <c r="C134" s="7"/>
      <c r="D134" s="2" t="e">
        <f t="shared" si="12"/>
        <v>#N/A</v>
      </c>
      <c r="E134" s="2" t="e">
        <f t="shared" si="22"/>
        <v>#N/A</v>
      </c>
      <c r="F134" s="2">
        <v>905283.72646027803</v>
      </c>
      <c r="G134" s="2">
        <f t="shared" si="35"/>
        <v>596135.85714285716</v>
      </c>
      <c r="H134" s="2">
        <f t="shared" si="32"/>
        <v>55220147.541872792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806255.857142856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906767.40302598476</v>
      </c>
      <c r="Q134" s="2">
        <f t="shared" si="36"/>
        <v>600000</v>
      </c>
      <c r="R134" s="2">
        <f t="shared" si="33"/>
        <v>56004538.354679286</v>
      </c>
      <c r="S134" s="2">
        <f t="shared" si="17"/>
        <v>596135.85714285821</v>
      </c>
      <c r="T134" s="2">
        <f t="shared" si="18"/>
        <v>3864.1428571428405</v>
      </c>
      <c r="U134" s="2">
        <f t="shared" si="19"/>
        <v>600000</v>
      </c>
      <c r="V134" s="2">
        <f t="shared" si="34"/>
        <v>8977329</v>
      </c>
      <c r="W134" s="2">
        <f t="shared" si="20"/>
        <v>598389</v>
      </c>
      <c r="X134" s="2">
        <f t="shared" si="6"/>
        <v>1611</v>
      </c>
      <c r="Y134" s="2">
        <f t="shared" si="30"/>
        <v>47027209.354679301</v>
      </c>
      <c r="Z134" s="2" t="str">
        <f t="shared" si="8"/>
        <v>HERE</v>
      </c>
      <c r="AA134" s="2">
        <f>IF(Z134="HERE",Y134,AA133+Graph!$G$1*1000)</f>
        <v>47027209.354679301</v>
      </c>
      <c r="AB134" s="2">
        <f t="shared" si="21"/>
        <v>1611</v>
      </c>
      <c r="AC134" s="2">
        <f t="shared" si="31"/>
        <v>8977329</v>
      </c>
      <c r="AD134" s="3">
        <f t="shared" si="10"/>
        <v>47027209.354679301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37221297.694211371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70</v>
      </c>
      <c r="C135" s="7"/>
      <c r="D135" s="2" t="e">
        <f t="shared" si="12"/>
        <v>#N/A</v>
      </c>
      <c r="E135" s="2" t="e">
        <f t="shared" si="22"/>
        <v>#N/A</v>
      </c>
      <c r="F135" s="2">
        <v>911605.38029563427</v>
      </c>
      <c r="G135" s="2">
        <f t="shared" si="35"/>
        <v>596135.85714285716</v>
      </c>
      <c r="H135" s="2">
        <f t="shared" si="32"/>
        <v>55816283.39901565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810119.99999999884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913067.05320191383</v>
      </c>
      <c r="Q135" s="2">
        <f t="shared" si="36"/>
        <v>600000</v>
      </c>
      <c r="R135" s="2">
        <f t="shared" si="33"/>
        <v>56604538.354679286</v>
      </c>
      <c r="S135" s="2">
        <f t="shared" si="17"/>
        <v>596135.85714285821</v>
      </c>
      <c r="T135" s="2">
        <f t="shared" si="18"/>
        <v>3864.1428571428405</v>
      </c>
      <c r="U135" s="2">
        <f t="shared" si="19"/>
        <v>600000</v>
      </c>
      <c r="V135" s="2">
        <f t="shared" si="34"/>
        <v>9296367</v>
      </c>
      <c r="W135" s="2">
        <f t="shared" si="20"/>
        <v>319038</v>
      </c>
      <c r="X135" s="2">
        <f t="shared" si="6"/>
        <v>280962</v>
      </c>
      <c r="Y135" s="2">
        <f t="shared" si="30"/>
        <v>47308171.354679301</v>
      </c>
      <c r="Z135" s="2" t="str">
        <f t="shared" si="8"/>
        <v>HERE</v>
      </c>
      <c r="AA135" s="2">
        <f>IF(Z135="HERE",Y135,AA134+Graph!$G$1*1000)</f>
        <v>47308171.354679301</v>
      </c>
      <c r="AB135" s="2">
        <f t="shared" si="21"/>
        <v>280962</v>
      </c>
      <c r="AC135" s="2">
        <f t="shared" si="31"/>
        <v>9296367</v>
      </c>
      <c r="AD135" s="3">
        <f t="shared" si="10"/>
        <v>47308171.354679301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37649240.706711374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71</v>
      </c>
      <c r="C136" s="7"/>
      <c r="D136" s="2" t="e">
        <f t="shared" si="12"/>
        <v>#N/A</v>
      </c>
      <c r="E136" s="2" t="e">
        <f t="shared" si="22"/>
        <v>#N/A</v>
      </c>
      <c r="F136" s="2">
        <v>917927.0341309309</v>
      </c>
      <c r="G136" s="2">
        <f t="shared" si="35"/>
        <v>596135.85714285716</v>
      </c>
      <c r="H136" s="2">
        <f t="shared" si="32"/>
        <v>56412419.256158508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813984.14285714168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919366.70337790251</v>
      </c>
      <c r="Q136" s="2">
        <f t="shared" si="36"/>
        <v>600000</v>
      </c>
      <c r="R136" s="2">
        <f t="shared" si="33"/>
        <v>57204538.354679286</v>
      </c>
      <c r="S136" s="2">
        <f t="shared" si="17"/>
        <v>596135.85714285821</v>
      </c>
      <c r="T136" s="2">
        <f t="shared" si="18"/>
        <v>3864.1428571428405</v>
      </c>
      <c r="U136" s="2">
        <f t="shared" si="19"/>
        <v>600000</v>
      </c>
      <c r="V136" s="2">
        <f t="shared" si="34"/>
        <v>9646715</v>
      </c>
      <c r="W136" s="2">
        <f t="shared" si="20"/>
        <v>350348</v>
      </c>
      <c r="X136" s="2">
        <f t="shared" si="6"/>
        <v>249652</v>
      </c>
      <c r="Y136" s="2">
        <f t="shared" si="30"/>
        <v>47557823.354679301</v>
      </c>
      <c r="Z136" s="2" t="str">
        <f t="shared" si="8"/>
        <v>HERE</v>
      </c>
      <c r="AA136" s="2">
        <f>IF(Z136="HERE",Y136,AA135+Graph!$G$1*1000)</f>
        <v>47557823.354679301</v>
      </c>
      <c r="AB136" s="2">
        <f t="shared" si="21"/>
        <v>249652</v>
      </c>
      <c r="AC136" s="2">
        <f t="shared" si="31"/>
        <v>9646715</v>
      </c>
      <c r="AD136" s="3">
        <f t="shared" si="10"/>
        <v>47557823.354679301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38077183.71921137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72</v>
      </c>
      <c r="C137" s="7"/>
      <c r="D137" s="2" t="e">
        <f t="shared" si="12"/>
        <v>#N/A</v>
      </c>
      <c r="E137" s="2" t="e">
        <f t="shared" si="22"/>
        <v>#N/A</v>
      </c>
      <c r="F137" s="2">
        <v>924248.68796628714</v>
      </c>
      <c r="G137" s="2">
        <f t="shared" si="35"/>
        <v>596135.85714285716</v>
      </c>
      <c r="H137" s="2">
        <f t="shared" si="32"/>
        <v>57008555.113301367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817848.28571428452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925666.35355383158</v>
      </c>
      <c r="Q137" s="2">
        <f t="shared" si="36"/>
        <v>600000</v>
      </c>
      <c r="R137" s="2">
        <f t="shared" si="33"/>
        <v>57804538.354679286</v>
      </c>
      <c r="S137" s="2">
        <f t="shared" si="17"/>
        <v>596135.85714285821</v>
      </c>
      <c r="T137" s="2">
        <f t="shared" si="18"/>
        <v>3864.1428571428405</v>
      </c>
      <c r="U137" s="2">
        <f t="shared" si="19"/>
        <v>600000</v>
      </c>
      <c r="V137" s="2">
        <f t="shared" si="34"/>
        <v>10021471</v>
      </c>
      <c r="W137" s="2">
        <f t="shared" si="20"/>
        <v>374756</v>
      </c>
      <c r="X137" s="2">
        <f t="shared" si="6"/>
        <v>225244</v>
      </c>
      <c r="Y137" s="2">
        <f t="shared" si="30"/>
        <v>47783067.354679301</v>
      </c>
      <c r="Z137" s="2" t="str">
        <f t="shared" si="8"/>
        <v>HERE</v>
      </c>
      <c r="AA137" s="2">
        <f>IF(Z137="HERE",Y137,AA136+Graph!$G$1*1000)</f>
        <v>47783067.354679301</v>
      </c>
      <c r="AB137" s="2">
        <f t="shared" si="21"/>
        <v>225244</v>
      </c>
      <c r="AC137" s="2">
        <f t="shared" si="31"/>
        <v>10021471</v>
      </c>
      <c r="AD137" s="3">
        <f t="shared" si="10"/>
        <v>47783067.354679301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38440671.869211376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73</v>
      </c>
      <c r="C138" s="7"/>
      <c r="D138" s="2" t="e">
        <f t="shared" si="12"/>
        <v>#N/A</v>
      </c>
      <c r="E138" s="2" t="e">
        <f t="shared" si="22"/>
        <v>#N/A</v>
      </c>
      <c r="F138" s="2">
        <v>930570.34180158377</v>
      </c>
      <c r="G138" s="2">
        <f t="shared" si="35"/>
        <v>596135.85714285716</v>
      </c>
      <c r="H138" s="2">
        <f t="shared" si="32"/>
        <v>57604690.970444225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821712.42857142736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931966.00372976065</v>
      </c>
      <c r="Q138" s="2">
        <f t="shared" si="36"/>
        <v>600000</v>
      </c>
      <c r="R138" s="2">
        <f t="shared" si="33"/>
        <v>58404538.354679286</v>
      </c>
      <c r="S138" s="2">
        <f t="shared" si="17"/>
        <v>596135.85714285821</v>
      </c>
      <c r="T138" s="2">
        <f t="shared" si="18"/>
        <v>3864.1428571428405</v>
      </c>
      <c r="U138" s="2">
        <f t="shared" si="19"/>
        <v>600000</v>
      </c>
      <c r="V138" s="2">
        <f t="shared" si="34"/>
        <v>10490487</v>
      </c>
      <c r="W138" s="2">
        <f t="shared" si="20"/>
        <v>469016</v>
      </c>
      <c r="X138" s="2">
        <f t="shared" si="6"/>
        <v>130984</v>
      </c>
      <c r="Y138" s="2">
        <f t="shared" si="30"/>
        <v>47914051.354679301</v>
      </c>
      <c r="Z138" s="2" t="str">
        <f t="shared" si="8"/>
        <v>HERE</v>
      </c>
      <c r="AA138" s="2">
        <f>IF(Z138="HERE",Y138,AA137+Graph!$G$1*1000)</f>
        <v>47914051.354679301</v>
      </c>
      <c r="AB138" s="2">
        <f t="shared" si="21"/>
        <v>130984</v>
      </c>
      <c r="AC138" s="2">
        <f t="shared" si="31"/>
        <v>10490487</v>
      </c>
      <c r="AD138" s="3">
        <f t="shared" si="10"/>
        <v>47914051.354679301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38743570.319211371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74</v>
      </c>
      <c r="C139" s="7"/>
      <c r="D139" s="2" t="e">
        <f t="shared" si="12"/>
        <v>#N/A</v>
      </c>
      <c r="E139" s="2" t="e">
        <f t="shared" si="22"/>
        <v>#N/A</v>
      </c>
      <c r="F139" s="2">
        <v>936891.99563694</v>
      </c>
      <c r="G139" s="2">
        <f t="shared" si="35"/>
        <v>596135.85714285716</v>
      </c>
      <c r="H139" s="2">
        <f t="shared" si="32"/>
        <v>58200826.827587083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825576.5714285702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938265.65390568972</v>
      </c>
      <c r="Q139" s="2">
        <f t="shared" si="36"/>
        <v>600000</v>
      </c>
      <c r="R139" s="2">
        <f t="shared" si="33"/>
        <v>59004538.354679286</v>
      </c>
      <c r="S139" s="2">
        <f t="shared" si="17"/>
        <v>596135.85714285821</v>
      </c>
      <c r="T139" s="2">
        <f t="shared" si="18"/>
        <v>3864.1428571428405</v>
      </c>
      <c r="U139" s="2">
        <f t="shared" si="19"/>
        <v>600000</v>
      </c>
      <c r="V139" s="2">
        <f t="shared" si="34"/>
        <v>10971047</v>
      </c>
      <c r="W139" s="2">
        <f t="shared" si="20"/>
        <v>480560</v>
      </c>
      <c r="X139" s="2">
        <f t="shared" si="6"/>
        <v>119440</v>
      </c>
      <c r="Y139" s="2">
        <f t="shared" si="30"/>
        <v>48033491.354679301</v>
      </c>
      <c r="Z139" s="2" t="str">
        <f t="shared" si="8"/>
        <v>HERE</v>
      </c>
      <c r="AA139" s="2">
        <f>IF(Z139="HERE",Y139,AA138+Graph!$G$1*1000)</f>
        <v>48033491.354679301</v>
      </c>
      <c r="AB139" s="2">
        <f t="shared" si="21"/>
        <v>119440</v>
      </c>
      <c r="AC139" s="2">
        <f t="shared" si="31"/>
        <v>10971047</v>
      </c>
      <c r="AD139" s="3">
        <f t="shared" si="10"/>
        <v>48033491.354679301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39014380.419211373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75</v>
      </c>
      <c r="C140" s="7"/>
      <c r="D140" s="2" t="e">
        <f t="shared" si="12"/>
        <v>#N/A</v>
      </c>
      <c r="E140" s="2" t="e">
        <f t="shared" si="22"/>
        <v>#N/A</v>
      </c>
      <c r="F140" s="2">
        <v>943213.64947223663</v>
      </c>
      <c r="G140" s="2">
        <f t="shared" si="35"/>
        <v>596135.85714285716</v>
      </c>
      <c r="H140" s="2">
        <f t="shared" si="32"/>
        <v>58796962.684729941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829440.71428571304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944565.30408161879</v>
      </c>
      <c r="Q140" s="2">
        <f t="shared" si="36"/>
        <v>600000</v>
      </c>
      <c r="R140" s="2">
        <f t="shared" si="33"/>
        <v>59604538.354679286</v>
      </c>
      <c r="S140" s="2">
        <f t="shared" si="17"/>
        <v>596135.85714285821</v>
      </c>
      <c r="T140" s="2">
        <f t="shared" si="18"/>
        <v>3864.1428571428405</v>
      </c>
      <c r="U140" s="2">
        <f t="shared" si="19"/>
        <v>600000</v>
      </c>
      <c r="V140" s="2">
        <f t="shared" si="34"/>
        <v>11465210</v>
      </c>
      <c r="W140" s="2">
        <f t="shared" si="20"/>
        <v>494163</v>
      </c>
      <c r="X140" s="2">
        <f t="shared" si="6"/>
        <v>105837</v>
      </c>
      <c r="Y140" s="2">
        <f t="shared" si="30"/>
        <v>48139328.354679301</v>
      </c>
      <c r="Z140" s="2" t="str">
        <f t="shared" si="8"/>
        <v>HERE</v>
      </c>
      <c r="AA140" s="2">
        <f>IF(Z140="HERE",Y140,AA139+Graph!$G$1*1000)</f>
        <v>48139328.354679301</v>
      </c>
      <c r="AB140" s="2">
        <f t="shared" si="21"/>
        <v>105837</v>
      </c>
      <c r="AC140" s="2">
        <f t="shared" si="31"/>
        <v>11465210</v>
      </c>
      <c r="AD140" s="3">
        <f t="shared" si="10"/>
        <v>48139328.354679301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39278782.369211376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76</v>
      </c>
      <c r="C141" s="7"/>
      <c r="D141" s="2" t="e">
        <f t="shared" si="12"/>
        <v>#N/A</v>
      </c>
      <c r="E141" s="2" t="e">
        <f t="shared" si="22"/>
        <v>#N/A</v>
      </c>
      <c r="F141" s="2">
        <v>949535.30330759287</v>
      </c>
      <c r="G141" s="2">
        <f t="shared" si="35"/>
        <v>596135.85714285716</v>
      </c>
      <c r="H141" s="2">
        <f t="shared" si="32"/>
        <v>59393098.541872799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833304.85714285588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950864.95425754786</v>
      </c>
      <c r="Q141" s="2">
        <f t="shared" si="36"/>
        <v>600000</v>
      </c>
      <c r="R141" s="2">
        <f t="shared" si="33"/>
        <v>60204538.354679286</v>
      </c>
      <c r="S141" s="2">
        <f t="shared" si="17"/>
        <v>596135.85714285821</v>
      </c>
      <c r="T141" s="2">
        <f t="shared" si="18"/>
        <v>3864.1428571428405</v>
      </c>
      <c r="U141" s="2">
        <f t="shared" si="19"/>
        <v>600000</v>
      </c>
      <c r="V141" s="2">
        <f t="shared" si="34"/>
        <v>12014288</v>
      </c>
      <c r="W141" s="2">
        <f t="shared" si="20"/>
        <v>549078</v>
      </c>
      <c r="X141" s="2">
        <f t="shared" si="6"/>
        <v>50922</v>
      </c>
      <c r="Y141" s="2">
        <f t="shared" si="30"/>
        <v>48190250.354679301</v>
      </c>
      <c r="Z141" s="2" t="str">
        <f t="shared" si="8"/>
        <v>HERE</v>
      </c>
      <c r="AA141" s="2">
        <f>IF(Z141="HERE",Y141,AA140+Graph!$G$1*1000)</f>
        <v>48190250.354679301</v>
      </c>
      <c r="AB141" s="2">
        <f t="shared" si="21"/>
        <v>50922</v>
      </c>
      <c r="AC141" s="2">
        <f t="shared" si="31"/>
        <v>12014288</v>
      </c>
      <c r="AD141" s="3">
        <f t="shared" si="10"/>
        <v>48190250.354679301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39582554.619211376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77</v>
      </c>
      <c r="C142" s="7"/>
      <c r="D142" s="2" t="e">
        <f t="shared" si="12"/>
        <v>#N/A</v>
      </c>
      <c r="E142" s="2" t="e">
        <f t="shared" si="22"/>
        <v>#N/A</v>
      </c>
      <c r="F142" s="2">
        <v>955856.9571428895</v>
      </c>
      <c r="G142" s="2">
        <f t="shared" si="35"/>
        <v>596135.85714285716</v>
      </c>
      <c r="H142" s="2">
        <f t="shared" si="32"/>
        <v>59989234.399015658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837168.99999999872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957164.60443347692</v>
      </c>
      <c r="Q142" s="2">
        <f t="shared" si="36"/>
        <v>600000</v>
      </c>
      <c r="R142" s="2">
        <f t="shared" si="33"/>
        <v>60804538.354679286</v>
      </c>
      <c r="S142" s="2">
        <f t="shared" si="17"/>
        <v>596135.85714285821</v>
      </c>
      <c r="T142" s="2">
        <f t="shared" si="18"/>
        <v>3864.1428571428405</v>
      </c>
      <c r="U142" s="2">
        <f t="shared" si="19"/>
        <v>600000</v>
      </c>
      <c r="V142" s="2">
        <f t="shared" si="34"/>
        <v>12294006</v>
      </c>
      <c r="W142" s="2">
        <f t="shared" si="20"/>
        <v>279718</v>
      </c>
      <c r="X142" s="2">
        <f t="shared" si="6"/>
        <v>320282</v>
      </c>
      <c r="Y142" s="2">
        <f t="shared" si="30"/>
        <v>48510532.354679301</v>
      </c>
      <c r="Z142" s="2" t="str">
        <f t="shared" si="8"/>
        <v>HERE</v>
      </c>
      <c r="AA142" s="2">
        <f>IF(Z142="HERE",Y142,AA141+Graph!$G$1*1000)</f>
        <v>48510532.354679301</v>
      </c>
      <c r="AB142" s="2">
        <f t="shared" si="21"/>
        <v>320282</v>
      </c>
      <c r="AC142" s="2">
        <f t="shared" si="31"/>
        <v>12294006</v>
      </c>
      <c r="AD142" s="3">
        <f t="shared" si="10"/>
        <v>48510532.354679301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39930958.669211373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78</v>
      </c>
      <c r="C143" s="7"/>
      <c r="D143" s="2" t="e">
        <f t="shared" si="12"/>
        <v>#N/A</v>
      </c>
      <c r="E143" s="2" t="e">
        <f t="shared" si="22"/>
        <v>#N/A</v>
      </c>
      <c r="F143" s="2">
        <v>962178.61097824574</v>
      </c>
      <c r="G143" s="2">
        <f t="shared" si="35"/>
        <v>596135.85714285716</v>
      </c>
      <c r="H143" s="2">
        <f t="shared" si="32"/>
        <v>60585370.256158516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841033.14285714156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963464.25460940599</v>
      </c>
      <c r="Q143" s="2">
        <f t="shared" si="36"/>
        <v>600000</v>
      </c>
      <c r="R143" s="2">
        <f t="shared" si="33"/>
        <v>61404538.354679286</v>
      </c>
      <c r="S143" s="2">
        <f t="shared" si="17"/>
        <v>596135.85714285821</v>
      </c>
      <c r="T143" s="2">
        <f t="shared" si="18"/>
        <v>3864.1428571428405</v>
      </c>
      <c r="U143" s="2">
        <f t="shared" si="19"/>
        <v>600000</v>
      </c>
      <c r="V143" s="2">
        <f t="shared" si="34"/>
        <v>12646486</v>
      </c>
      <c r="W143" s="2">
        <f t="shared" si="20"/>
        <v>352480</v>
      </c>
      <c r="X143" s="2">
        <f t="shared" si="6"/>
        <v>247520</v>
      </c>
      <c r="Y143" s="2">
        <f t="shared" si="30"/>
        <v>48758052.354679301</v>
      </c>
      <c r="Z143" s="2" t="str">
        <f t="shared" si="8"/>
        <v>HERE</v>
      </c>
      <c r="AA143" s="2">
        <f>IF(Z143="HERE",Y143,AA142+Graph!$G$1*1000)</f>
        <v>48758052.354679301</v>
      </c>
      <c r="AB143" s="2">
        <f t="shared" si="21"/>
        <v>247520</v>
      </c>
      <c r="AC143" s="2">
        <f t="shared" si="31"/>
        <v>12646486</v>
      </c>
      <c r="AD143" s="3">
        <f t="shared" si="10"/>
        <v>48758052.354679301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40297494.069211371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79</v>
      </c>
      <c r="C144" s="7"/>
      <c r="D144" s="2" t="e">
        <f t="shared" si="12"/>
        <v>#N/A</v>
      </c>
      <c r="E144" s="2" t="e">
        <f t="shared" si="22"/>
        <v>#N/A</v>
      </c>
      <c r="F144" s="2">
        <v>968500.26481354237</v>
      </c>
      <c r="G144" s="2">
        <f t="shared" si="35"/>
        <v>596135.85714285716</v>
      </c>
      <c r="H144" s="2">
        <f t="shared" si="32"/>
        <v>61181506.113301374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844897.2857142844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969763.90478533506</v>
      </c>
      <c r="Q144" s="2">
        <f t="shared" si="36"/>
        <v>600000</v>
      </c>
      <c r="R144" s="2">
        <f t="shared" si="33"/>
        <v>62004538.354679286</v>
      </c>
      <c r="S144" s="2">
        <f t="shared" si="17"/>
        <v>596135.85714285821</v>
      </c>
      <c r="T144" s="2">
        <f t="shared" si="18"/>
        <v>3864.1428571428405</v>
      </c>
      <c r="U144" s="2">
        <f t="shared" si="19"/>
        <v>600000</v>
      </c>
      <c r="V144" s="2">
        <f t="shared" si="34"/>
        <v>13058298</v>
      </c>
      <c r="W144" s="2">
        <f t="shared" si="20"/>
        <v>411812</v>
      </c>
      <c r="X144" s="2">
        <f t="shared" si="6"/>
        <v>188188</v>
      </c>
      <c r="Y144" s="2">
        <f t="shared" si="30"/>
        <v>48946240.354679301</v>
      </c>
      <c r="Z144" s="2" t="str">
        <f t="shared" si="8"/>
        <v>HERE</v>
      </c>
      <c r="AA144" s="2">
        <f>IF(Z144="HERE",Y144,AA143+Graph!$G$1*1000)</f>
        <v>48946240.354679301</v>
      </c>
      <c r="AB144" s="2">
        <f t="shared" si="21"/>
        <v>188188</v>
      </c>
      <c r="AC144" s="2">
        <f t="shared" si="31"/>
        <v>13058298</v>
      </c>
      <c r="AD144" s="3">
        <f t="shared" si="10"/>
        <v>48946240.354679301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40545805.519211374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80</v>
      </c>
      <c r="C145" s="7"/>
      <c r="D145" s="2" t="e">
        <f t="shared" si="12"/>
        <v>#N/A</v>
      </c>
      <c r="E145" s="2" t="e">
        <f t="shared" si="22"/>
        <v>#N/A</v>
      </c>
      <c r="F145" s="2">
        <v>974821.9186488986</v>
      </c>
      <c r="G145" s="2">
        <f t="shared" si="35"/>
        <v>596135.85714285716</v>
      </c>
      <c r="H145" s="2">
        <f t="shared" si="32"/>
        <v>61777641.970444232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848761.42857142724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976063.55496126413</v>
      </c>
      <c r="Q145" s="2">
        <f t="shared" si="36"/>
        <v>600000</v>
      </c>
      <c r="R145" s="2">
        <f t="shared" si="33"/>
        <v>62604538.354679286</v>
      </c>
      <c r="S145" s="2">
        <f t="shared" si="17"/>
        <v>596135.85714285821</v>
      </c>
      <c r="T145" s="2">
        <f t="shared" si="18"/>
        <v>3864.1428571428405</v>
      </c>
      <c r="U145" s="2">
        <f t="shared" si="19"/>
        <v>600000</v>
      </c>
      <c r="V145" s="2">
        <f t="shared" si="34"/>
        <v>13509108</v>
      </c>
      <c r="W145" s="2">
        <f t="shared" si="20"/>
        <v>450810</v>
      </c>
      <c r="X145" s="2">
        <f t="shared" si="6"/>
        <v>149190</v>
      </c>
      <c r="Y145" s="2">
        <f t="shared" si="30"/>
        <v>49095430.354679301</v>
      </c>
      <c r="Z145" s="2" t="str">
        <f t="shared" si="8"/>
        <v>HERE</v>
      </c>
      <c r="AA145" s="2">
        <f>IF(Z145="HERE",Y145,AA144+Graph!$G$1*1000)</f>
        <v>49095430.354679301</v>
      </c>
      <c r="AB145" s="2">
        <f t="shared" si="21"/>
        <v>149190</v>
      </c>
      <c r="AC145" s="2">
        <f t="shared" si="31"/>
        <v>13509108</v>
      </c>
      <c r="AD145" s="3">
        <f t="shared" si="10"/>
        <v>49095430.354679301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40776823.71921137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81</v>
      </c>
      <c r="C146" s="7"/>
      <c r="D146" s="2" t="e">
        <f t="shared" si="12"/>
        <v>#N/A</v>
      </c>
      <c r="E146" s="2" t="e">
        <f t="shared" si="22"/>
        <v>#N/A</v>
      </c>
      <c r="F146" s="2">
        <v>981143.57248419523</v>
      </c>
      <c r="G146" s="2">
        <f t="shared" si="35"/>
        <v>596135.85714285716</v>
      </c>
      <c r="H146" s="2">
        <f t="shared" si="32"/>
        <v>62373777.82758709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852625.57142857008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982363.2051371932</v>
      </c>
      <c r="Q146" s="2">
        <f t="shared" si="36"/>
        <v>600000</v>
      </c>
      <c r="R146" s="2">
        <f t="shared" si="33"/>
        <v>63204538.354679286</v>
      </c>
      <c r="S146" s="2">
        <f t="shared" si="17"/>
        <v>596135.85714285821</v>
      </c>
      <c r="T146" s="2">
        <f t="shared" si="18"/>
        <v>3864.1428571428405</v>
      </c>
      <c r="U146" s="2">
        <f t="shared" si="19"/>
        <v>600000</v>
      </c>
      <c r="V146" s="2">
        <f t="shared" si="34"/>
        <v>14012224</v>
      </c>
      <c r="W146" s="2">
        <f t="shared" si="20"/>
        <v>503116</v>
      </c>
      <c r="X146" s="2">
        <f t="shared" si="6"/>
        <v>96884</v>
      </c>
      <c r="Y146" s="2">
        <f t="shared" si="30"/>
        <v>49192314.354679301</v>
      </c>
      <c r="Z146" s="2" t="str">
        <f t="shared" si="8"/>
        <v>HERE</v>
      </c>
      <c r="AA146" s="2">
        <f>IF(Z146="HERE",Y146,AA145+Graph!$G$1*1000)</f>
        <v>49192314.354679301</v>
      </c>
      <c r="AB146" s="2">
        <f t="shared" si="21"/>
        <v>96884</v>
      </c>
      <c r="AC146" s="2">
        <f t="shared" si="31"/>
        <v>14012224</v>
      </c>
      <c r="AD146" s="3">
        <f t="shared" si="10"/>
        <v>49192314.354679301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40968446.96921137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82</v>
      </c>
      <c r="C147" s="7"/>
      <c r="D147" s="2" t="e">
        <f t="shared" si="12"/>
        <v>#N/A</v>
      </c>
      <c r="E147" s="2" t="e">
        <f t="shared" si="22"/>
        <v>#N/A</v>
      </c>
      <c r="F147" s="2">
        <v>987465.22631955147</v>
      </c>
      <c r="G147" s="2">
        <f t="shared" si="35"/>
        <v>596135.85714285716</v>
      </c>
      <c r="H147" s="2">
        <f t="shared" si="32"/>
        <v>62969913.684729949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856489.71428571292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988662.85531312227</v>
      </c>
      <c r="Q147" s="2">
        <f t="shared" si="36"/>
        <v>600000</v>
      </c>
      <c r="R147" s="2">
        <f t="shared" si="33"/>
        <v>63804538.354679286</v>
      </c>
      <c r="S147" s="2">
        <f t="shared" si="17"/>
        <v>596135.85714285821</v>
      </c>
      <c r="T147" s="2">
        <f t="shared" si="18"/>
        <v>3864.1428571428405</v>
      </c>
      <c r="U147" s="2">
        <f t="shared" si="19"/>
        <v>600000</v>
      </c>
      <c r="V147" s="2">
        <f t="shared" si="34"/>
        <v>14556827</v>
      </c>
      <c r="W147" s="2">
        <f t="shared" si="20"/>
        <v>544603</v>
      </c>
      <c r="X147" s="2">
        <f t="shared" si="6"/>
        <v>55397</v>
      </c>
      <c r="Y147" s="2">
        <f t="shared" si="30"/>
        <v>49247711.354679301</v>
      </c>
      <c r="Z147" s="2" t="str">
        <f t="shared" si="8"/>
        <v>HERE</v>
      </c>
      <c r="AA147" s="2">
        <f>IF(Z147="HERE",Y147,AA146+Graph!$G$1*1000)</f>
        <v>49247711.354679301</v>
      </c>
      <c r="AB147" s="2">
        <f t="shared" si="21"/>
        <v>55397</v>
      </c>
      <c r="AC147" s="2">
        <f t="shared" si="31"/>
        <v>14556827</v>
      </c>
      <c r="AD147" s="3">
        <f t="shared" si="10"/>
        <v>49247711.354679301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41101936.169211373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83</v>
      </c>
      <c r="C148" s="7"/>
      <c r="D148" s="2" t="e">
        <f t="shared" si="12"/>
        <v>#N/A</v>
      </c>
      <c r="E148" s="2" t="e">
        <f t="shared" si="22"/>
        <v>#N/A</v>
      </c>
      <c r="F148" s="2">
        <v>993786.8801548481</v>
      </c>
      <c r="G148" s="2">
        <f t="shared" si="35"/>
        <v>596135.85714285716</v>
      </c>
      <c r="H148" s="2">
        <f t="shared" si="32"/>
        <v>63566049.541872807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860353.85714285576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994962.50548905134</v>
      </c>
      <c r="Q148" s="2">
        <f t="shared" si="36"/>
        <v>600000</v>
      </c>
      <c r="R148" s="2">
        <f t="shared" si="33"/>
        <v>64404538.354679286</v>
      </c>
      <c r="S148" s="2">
        <f t="shared" si="17"/>
        <v>596135.85714285821</v>
      </c>
      <c r="T148" s="2">
        <f t="shared" si="18"/>
        <v>3864.1428571428405</v>
      </c>
      <c r="U148" s="2">
        <f t="shared" si="19"/>
        <v>600000</v>
      </c>
      <c r="V148" s="2">
        <f t="shared" si="34"/>
        <v>15062189</v>
      </c>
      <c r="W148" s="2">
        <f t="shared" si="20"/>
        <v>505362</v>
      </c>
      <c r="X148" s="2">
        <f t="shared" si="6"/>
        <v>94638</v>
      </c>
      <c r="Y148" s="2">
        <f t="shared" si="30"/>
        <v>49342349.354679301</v>
      </c>
      <c r="Z148" s="2" t="str">
        <f t="shared" si="8"/>
        <v>HERE</v>
      </c>
      <c r="AA148" s="2">
        <f>IF(Z148="HERE",Y148,AA147+Graph!$G$1*1000)</f>
        <v>49342349.354679301</v>
      </c>
      <c r="AB148" s="2">
        <f t="shared" si="21"/>
        <v>94638</v>
      </c>
      <c r="AC148" s="2">
        <f t="shared" si="31"/>
        <v>15062189</v>
      </c>
      <c r="AD148" s="3">
        <f t="shared" si="10"/>
        <v>49342349.354679301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41223761.669211373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84</v>
      </c>
      <c r="C149" s="7"/>
      <c r="D149" s="2" t="e">
        <f t="shared" si="12"/>
        <v>#N/A</v>
      </c>
      <c r="E149" s="2" t="e">
        <f t="shared" si="22"/>
        <v>#N/A</v>
      </c>
      <c r="F149" s="2">
        <v>1000108.5339902043</v>
      </c>
      <c r="G149" s="2">
        <f t="shared" si="35"/>
        <v>596135.85714285716</v>
      </c>
      <c r="H149" s="2">
        <f t="shared" si="32"/>
        <v>64162185.399015665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864217.9999999986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1001262.1556649804</v>
      </c>
      <c r="Q149" s="2">
        <f t="shared" si="36"/>
        <v>600000</v>
      </c>
      <c r="R149" s="2">
        <f t="shared" si="33"/>
        <v>65004538.354679286</v>
      </c>
      <c r="S149" s="2">
        <f t="shared" si="17"/>
        <v>596135.85714285821</v>
      </c>
      <c r="T149" s="2">
        <f t="shared" si="18"/>
        <v>3864.1428571428405</v>
      </c>
      <c r="U149" s="2">
        <f t="shared" si="19"/>
        <v>600000</v>
      </c>
      <c r="V149" s="2">
        <f t="shared" si="34"/>
        <v>15300151</v>
      </c>
      <c r="W149" s="2">
        <f t="shared" si="20"/>
        <v>237962</v>
      </c>
      <c r="X149" s="2">
        <f t="shared" si="6"/>
        <v>362038</v>
      </c>
      <c r="Y149" s="2">
        <f t="shared" si="30"/>
        <v>49704387.354679301</v>
      </c>
      <c r="Z149" s="2" t="str">
        <f t="shared" si="8"/>
        <v>HERE</v>
      </c>
      <c r="AA149" s="2">
        <f>IF(Z149="HERE",Y149,AA148+Graph!$G$1*1000)</f>
        <v>49704387.354679301</v>
      </c>
      <c r="AB149" s="2">
        <f t="shared" si="21"/>
        <v>362038</v>
      </c>
      <c r="AC149" s="2">
        <f t="shared" si="31"/>
        <v>15300151</v>
      </c>
      <c r="AD149" s="3">
        <f t="shared" si="10"/>
        <v>49704387.354679301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41576550.019211374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85</v>
      </c>
      <c r="C150" s="7"/>
      <c r="D150" s="2" t="e">
        <f t="shared" si="12"/>
        <v>#N/A</v>
      </c>
      <c r="E150" s="2" t="e">
        <f t="shared" si="22"/>
        <v>#N/A</v>
      </c>
      <c r="F150" s="2">
        <v>1006430.187825501</v>
      </c>
      <c r="G150" s="2">
        <f t="shared" si="35"/>
        <v>596135.85714285716</v>
      </c>
      <c r="H150" s="2">
        <f t="shared" si="32"/>
        <v>64758321.256158523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868082.14285714144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1007561.8058409095</v>
      </c>
      <c r="Q150" s="2">
        <f t="shared" si="36"/>
        <v>600000</v>
      </c>
      <c r="R150" s="2">
        <f t="shared" si="33"/>
        <v>65604538.354679286</v>
      </c>
      <c r="S150" s="2">
        <f t="shared" si="17"/>
        <v>596135.85714285821</v>
      </c>
      <c r="T150" s="2">
        <f t="shared" si="18"/>
        <v>3864.1428571428405</v>
      </c>
      <c r="U150" s="2">
        <f t="shared" si="19"/>
        <v>600000</v>
      </c>
      <c r="V150" s="2">
        <f t="shared" si="34"/>
        <v>15775562.265658021</v>
      </c>
      <c r="W150" s="2">
        <f t="shared" si="20"/>
        <v>475411.26565802097</v>
      </c>
      <c r="X150" s="2">
        <f t="shared" si="6"/>
        <v>124588.73434197903</v>
      </c>
      <c r="Y150" s="2">
        <f t="shared" si="30"/>
        <v>49828976.08902128</v>
      </c>
      <c r="Z150" s="2" t="str">
        <f t="shared" si="8"/>
        <v>HERE</v>
      </c>
      <c r="AA150" s="2">
        <f>IF(Z150="HERE",Y150,AA149+Graph!$G$1*1000)</f>
        <v>49828976.08902128</v>
      </c>
      <c r="AB150" s="2">
        <f t="shared" si="21"/>
        <v>124588.73434197903</v>
      </c>
      <c r="AC150" s="2">
        <f t="shared" si="31"/>
        <v>15775562.265658021</v>
      </c>
      <c r="AD150" s="3">
        <f t="shared" si="10"/>
        <v>49828976.08902128</v>
      </c>
      <c r="AE150" s="2">
        <f>IF(AE148&gt;=52800000,52800000,IF(AB129=Graph!G$1*1000,AE149+Graph!G$1*1000,AC150))</f>
        <v>15775562.265658021</v>
      </c>
      <c r="AF150" s="3">
        <f t="shared" si="11"/>
        <v>15775562.265658021</v>
      </c>
      <c r="AG150" s="3">
        <f t="shared" si="29"/>
        <v>41878718.319211371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86</v>
      </c>
      <c r="C151" s="7"/>
      <c r="D151" s="2" t="e">
        <f t="shared" si="12"/>
        <v>#N/A</v>
      </c>
      <c r="E151" s="2" t="e">
        <f t="shared" si="22"/>
        <v>#N/A</v>
      </c>
      <c r="F151" s="2">
        <v>1012751.8416608572</v>
      </c>
      <c r="G151" s="2">
        <f t="shared" si="35"/>
        <v>596135.85714285716</v>
      </c>
      <c r="H151" s="2">
        <f t="shared" si="32"/>
        <v>65354457.113301381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871946.28571428428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1013861.4560168386</v>
      </c>
      <c r="Q151" s="2">
        <f t="shared" si="36"/>
        <v>600000</v>
      </c>
      <c r="R151" s="2">
        <f t="shared" si="33"/>
        <v>66204538.354679286</v>
      </c>
      <c r="S151" s="2">
        <f t="shared" si="17"/>
        <v>596135.85714285821</v>
      </c>
      <c r="T151" s="2">
        <f t="shared" si="18"/>
        <v>3864.1428571428405</v>
      </c>
      <c r="U151" s="2">
        <f t="shared" si="19"/>
        <v>600000</v>
      </c>
      <c r="V151" s="2">
        <f t="shared" si="34"/>
        <v>16257295.185151398</v>
      </c>
      <c r="W151" s="2">
        <f t="shared" si="20"/>
        <v>481732.91949337721</v>
      </c>
      <c r="X151" s="2">
        <f t="shared" si="6"/>
        <v>118267.08050662279</v>
      </c>
      <c r="Y151" s="2">
        <f t="shared" si="30"/>
        <v>49947243.169527903</v>
      </c>
      <c r="Z151" s="2" t="str">
        <f t="shared" si="8"/>
        <v>HERE</v>
      </c>
      <c r="AA151" s="2">
        <f>IF(Z151="HERE",Y151,AA150+Graph!$G$1*1000)</f>
        <v>49947243.169527903</v>
      </c>
      <c r="AB151" s="2">
        <f t="shared" si="21"/>
        <v>118267.08050662279</v>
      </c>
      <c r="AC151" s="2">
        <f t="shared" si="31"/>
        <v>16257295.185151398</v>
      </c>
      <c r="AD151" s="3">
        <f t="shared" si="10"/>
        <v>49947243.169527903</v>
      </c>
      <c r="AE151" s="2">
        <f>IF(AE149&gt;=52800000,52800000,IF(AB130=Graph!G$1*1000,AE150+Graph!G$1*1000,AC151))</f>
        <v>16257295.185151398</v>
      </c>
      <c r="AF151" s="3">
        <f t="shared" si="11"/>
        <v>16257295.185151398</v>
      </c>
      <c r="AG151" s="3">
        <f t="shared" si="29"/>
        <v>42154355.569211371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87</v>
      </c>
      <c r="C152" s="7"/>
      <c r="D152" s="2" t="e">
        <f t="shared" si="12"/>
        <v>#N/A</v>
      </c>
      <c r="E152" s="2" t="e">
        <f t="shared" si="22"/>
        <v>#N/A</v>
      </c>
      <c r="F152" s="2">
        <v>1019073.4954961538</v>
      </c>
      <c r="G152" s="2">
        <f t="shared" si="35"/>
        <v>596135.85714285716</v>
      </c>
      <c r="H152" s="2">
        <f t="shared" si="32"/>
        <v>65950592.97044424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875810.42857142712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1020161.1061927676</v>
      </c>
      <c r="Q152" s="2">
        <f t="shared" si="36"/>
        <v>600000</v>
      </c>
      <c r="R152" s="2">
        <f t="shared" si="33"/>
        <v>66804538.354679286</v>
      </c>
      <c r="S152" s="2">
        <f t="shared" si="17"/>
        <v>596135.85714285821</v>
      </c>
      <c r="T152" s="2">
        <f t="shared" si="18"/>
        <v>3864.1428571428405</v>
      </c>
      <c r="U152" s="2">
        <f t="shared" si="19"/>
        <v>600000</v>
      </c>
      <c r="V152" s="2">
        <f t="shared" si="34"/>
        <v>16745349.758480072</v>
      </c>
      <c r="W152" s="2">
        <f t="shared" si="20"/>
        <v>488054.57332867384</v>
      </c>
      <c r="X152" s="2">
        <f t="shared" si="6"/>
        <v>111945.42667132616</v>
      </c>
      <c r="Y152" s="2">
        <f t="shared" si="30"/>
        <v>50059188.596199229</v>
      </c>
      <c r="Z152" s="2" t="str">
        <f t="shared" si="8"/>
        <v>HERE</v>
      </c>
      <c r="AA152" s="2">
        <f>IF(Z152="HERE",Y152,AA151+Graph!$G$1*1000)</f>
        <v>50059188.596199229</v>
      </c>
      <c r="AB152" s="2">
        <f t="shared" si="21"/>
        <v>111945.42667132616</v>
      </c>
      <c r="AC152" s="2">
        <f t="shared" si="31"/>
        <v>16745349.758480072</v>
      </c>
      <c r="AD152" s="3">
        <f t="shared" si="10"/>
        <v>50059188.596199229</v>
      </c>
      <c r="AE152" s="2">
        <f>IF(AE150&gt;=52800000,52800000,IF(AB131=Graph!G$1*1000,AE151+Graph!G$1*1000,AC152))</f>
        <v>16745349.758480072</v>
      </c>
      <c r="AF152" s="3">
        <f t="shared" si="11"/>
        <v>16745349.758480072</v>
      </c>
      <c r="AG152" s="3">
        <f t="shared" si="29"/>
        <v>42453965.369211376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88</v>
      </c>
      <c r="C153" s="7"/>
      <c r="D153" s="2" t="e">
        <f t="shared" si="12"/>
        <v>#N/A</v>
      </c>
      <c r="E153" s="2" t="e">
        <f t="shared" si="22"/>
        <v>#N/A</v>
      </c>
      <c r="F153" s="2">
        <v>1025395.1493315101</v>
      </c>
      <c r="G153" s="2">
        <f t="shared" si="35"/>
        <v>596135.85714285716</v>
      </c>
      <c r="H153" s="2">
        <f t="shared" si="32"/>
        <v>66546728.827587098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879674.57142856997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1026460.7563686967</v>
      </c>
      <c r="Q153" s="2">
        <f t="shared" si="36"/>
        <v>600000</v>
      </c>
      <c r="R153" s="2">
        <f t="shared" si="33"/>
        <v>67404538.354679286</v>
      </c>
      <c r="S153" s="2">
        <f t="shared" si="17"/>
        <v>596135.85714285821</v>
      </c>
      <c r="T153" s="2">
        <f t="shared" si="18"/>
        <v>3864.1428571428405</v>
      </c>
      <c r="U153" s="2">
        <f t="shared" si="19"/>
        <v>600000</v>
      </c>
      <c r="V153" s="2">
        <f t="shared" si="34"/>
        <v>17239725.985644102</v>
      </c>
      <c r="W153" s="2">
        <f t="shared" si="20"/>
        <v>494376.22716403008</v>
      </c>
      <c r="X153" s="2">
        <f t="shared" si="6"/>
        <v>105623.77283596992</v>
      </c>
      <c r="Y153" s="2">
        <f t="shared" si="30"/>
        <v>50164812.369035199</v>
      </c>
      <c r="Z153" s="2" t="str">
        <f t="shared" si="8"/>
        <v>HERE</v>
      </c>
      <c r="AA153" s="2">
        <f>IF(Z153="HERE",Y153,AA152+Graph!$G$1*1000)</f>
        <v>50164812.369035199</v>
      </c>
      <c r="AB153" s="2">
        <f t="shared" si="21"/>
        <v>105623.77283596992</v>
      </c>
      <c r="AC153" s="2">
        <f t="shared" si="31"/>
        <v>17239725.985644102</v>
      </c>
      <c r="AD153" s="3">
        <f t="shared" si="10"/>
        <v>50164812.369035199</v>
      </c>
      <c r="AE153" s="2">
        <f>IF(AE151&gt;=52800000,52800000,IF(AB132=Graph!G$1*1000,AE152+Graph!G$1*1000,AC153))</f>
        <v>17239725.985644102</v>
      </c>
      <c r="AF153" s="3">
        <f t="shared" si="11"/>
        <v>17239725.985644102</v>
      </c>
      <c r="AG153" s="3">
        <f t="shared" si="29"/>
        <v>42616578.119211376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89</v>
      </c>
      <c r="C154" s="7"/>
      <c r="D154" s="2" t="e">
        <f t="shared" si="12"/>
        <v>#N/A</v>
      </c>
      <c r="E154" s="2" t="e">
        <f t="shared" si="22"/>
        <v>#N/A</v>
      </c>
      <c r="F154" s="2">
        <v>1031716.8031668067</v>
      </c>
      <c r="G154" s="2">
        <f t="shared" si="35"/>
        <v>596135.85714285716</v>
      </c>
      <c r="H154" s="2">
        <f t="shared" si="32"/>
        <v>67142864.684729949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883538.71428571281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1032760.4065446854</v>
      </c>
      <c r="Q154" s="2">
        <f t="shared" si="36"/>
        <v>600000</v>
      </c>
      <c r="R154" s="2">
        <f t="shared" si="33"/>
        <v>68004538.354679286</v>
      </c>
      <c r="S154" s="2">
        <f t="shared" si="17"/>
        <v>596135.85714285076</v>
      </c>
      <c r="T154" s="2">
        <f t="shared" si="18"/>
        <v>3864.1428571428405</v>
      </c>
      <c r="U154" s="2">
        <f t="shared" si="19"/>
        <v>600000</v>
      </c>
      <c r="V154" s="2">
        <f t="shared" si="34"/>
        <v>17740423.866643429</v>
      </c>
      <c r="W154" s="2">
        <f t="shared" si="20"/>
        <v>500697.88099932671</v>
      </c>
      <c r="X154" s="2">
        <f t="shared" si="6"/>
        <v>99302.119000673294</v>
      </c>
      <c r="Y154" s="2">
        <f t="shared" si="30"/>
        <v>50264114.488035873</v>
      </c>
      <c r="Z154" s="2" t="str">
        <f t="shared" si="8"/>
        <v>HERE</v>
      </c>
      <c r="AA154" s="2">
        <f>IF(Z154="HERE",Y154,AA153+Graph!$G$1*1000)</f>
        <v>50264114.488035873</v>
      </c>
      <c r="AB154" s="2">
        <f t="shared" si="21"/>
        <v>99302.119000673294</v>
      </c>
      <c r="AC154" s="2">
        <f t="shared" si="31"/>
        <v>17740423.866643429</v>
      </c>
      <c r="AD154" s="3">
        <f t="shared" si="10"/>
        <v>50264114.488035873</v>
      </c>
      <c r="AE154" s="2">
        <f>IF(AE152&gt;=52800000,52800000,IF(AB133=Graph!G$1*1000,AE153+Graph!G$1*1000,AC154))</f>
        <v>17740423.866643429</v>
      </c>
      <c r="AF154" s="3">
        <f t="shared" si="11"/>
        <v>17740423.866643429</v>
      </c>
      <c r="AG154" s="3">
        <f t="shared" si="29"/>
        <v>42741985.519211374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90</v>
      </c>
      <c r="C155" s="7"/>
      <c r="D155" s="2" t="e">
        <f t="shared" si="12"/>
        <v>#N/A</v>
      </c>
      <c r="E155" s="2" t="e">
        <f t="shared" si="22"/>
        <v>#N/A</v>
      </c>
      <c r="F155" s="2">
        <v>1038038.4570021629</v>
      </c>
      <c r="G155" s="2">
        <f t="shared" si="35"/>
        <v>596135.85714285716</v>
      </c>
      <c r="H155" s="2">
        <f t="shared" si="32"/>
        <v>67739000.541872799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887402.85714285565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1039060.0567206144</v>
      </c>
      <c r="Q155" s="2">
        <f t="shared" si="36"/>
        <v>600000</v>
      </c>
      <c r="R155" s="2">
        <f t="shared" si="33"/>
        <v>68604538.354679286</v>
      </c>
      <c r="S155" s="2">
        <f t="shared" si="17"/>
        <v>596135.85714285076</v>
      </c>
      <c r="T155" s="2">
        <f t="shared" si="18"/>
        <v>3864.1428571428405</v>
      </c>
      <c r="U155" s="2">
        <f t="shared" si="19"/>
        <v>600000</v>
      </c>
      <c r="V155" s="2">
        <f t="shared" si="34"/>
        <v>18247443.401478112</v>
      </c>
      <c r="W155" s="2">
        <f t="shared" si="20"/>
        <v>507019.53483468294</v>
      </c>
      <c r="X155" s="2">
        <f t="shared" si="6"/>
        <v>92980.465165317059</v>
      </c>
      <c r="Y155" s="2">
        <f t="shared" si="30"/>
        <v>50357094.95320119</v>
      </c>
      <c r="Z155" s="2" t="str">
        <f t="shared" si="8"/>
        <v>HERE</v>
      </c>
      <c r="AA155" s="2">
        <f>IF(Z155="HERE",Y155,AA154+Graph!$G$1*1000)</f>
        <v>50357094.95320119</v>
      </c>
      <c r="AB155" s="2">
        <f t="shared" si="21"/>
        <v>92980.465165317059</v>
      </c>
      <c r="AC155" s="2">
        <f t="shared" si="31"/>
        <v>18247443.401478112</v>
      </c>
      <c r="AD155" s="3">
        <f t="shared" si="10"/>
        <v>50357094.95320119</v>
      </c>
      <c r="AE155" s="2">
        <f>IF(AE153&gt;=52800000,52800000,IF(AB134=Graph!G$1*1000,AE154+Graph!G$1*1000,AC155))</f>
        <v>18247443.401478112</v>
      </c>
      <c r="AF155" s="3">
        <f t="shared" si="11"/>
        <v>18247443.401478112</v>
      </c>
      <c r="AG155" s="3">
        <f t="shared" si="29"/>
        <v>42773354.869211376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91</v>
      </c>
      <c r="C156" s="7"/>
      <c r="D156" s="2" t="e">
        <f t="shared" si="12"/>
        <v>#N/A</v>
      </c>
      <c r="E156" s="2" t="e">
        <f t="shared" si="22"/>
        <v>#N/A</v>
      </c>
      <c r="F156" s="2">
        <v>1044360.1108374596</v>
      </c>
      <c r="G156" s="2">
        <f t="shared" si="35"/>
        <v>596135.85714285716</v>
      </c>
      <c r="H156" s="2">
        <f t="shared" si="32"/>
        <v>68335136.39901565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891266.99999999849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1045359.7068965435</v>
      </c>
      <c r="Q156" s="2">
        <f t="shared" si="36"/>
        <v>600000</v>
      </c>
      <c r="R156" s="2">
        <f t="shared" si="33"/>
        <v>69204538.354679286</v>
      </c>
      <c r="S156" s="2">
        <f t="shared" si="17"/>
        <v>596135.85714285076</v>
      </c>
      <c r="T156" s="2">
        <f t="shared" si="18"/>
        <v>3864.1428571428405</v>
      </c>
      <c r="U156" s="2">
        <f t="shared" si="19"/>
        <v>600000</v>
      </c>
      <c r="V156" s="2">
        <f t="shared" si="34"/>
        <v>18760784.590148091</v>
      </c>
      <c r="W156" s="2">
        <f t="shared" si="20"/>
        <v>513341.18866997957</v>
      </c>
      <c r="X156" s="2">
        <f t="shared" si="6"/>
        <v>86658.811330020428</v>
      </c>
      <c r="Y156" s="2">
        <f t="shared" si="30"/>
        <v>50443753.76453121</v>
      </c>
      <c r="Z156" s="2" t="str">
        <f t="shared" si="8"/>
        <v>HERE</v>
      </c>
      <c r="AA156" s="2">
        <f>IF(Z156="HERE",Y156,AA155+Graph!$G$1*1000)</f>
        <v>50443753.76453121</v>
      </c>
      <c r="AB156" s="2">
        <f t="shared" si="21"/>
        <v>86658.811330020428</v>
      </c>
      <c r="AC156" s="2">
        <f t="shared" si="31"/>
        <v>18760784.590148091</v>
      </c>
      <c r="AD156" s="3">
        <f t="shared" si="10"/>
        <v>50443753.76453121</v>
      </c>
      <c r="AE156" s="2">
        <f>IF(AE154&gt;=52800000,52800000,IF(AB135=Graph!G$1*1000,AE155+Graph!G$1*1000,AC156))</f>
        <v>18760784.590148091</v>
      </c>
      <c r="AF156" s="3">
        <f t="shared" si="11"/>
        <v>18760784.590148091</v>
      </c>
      <c r="AG156" s="3">
        <f t="shared" si="29"/>
        <v>43042172.569211371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92</v>
      </c>
      <c r="C157" s="7"/>
      <c r="D157" s="2" t="e">
        <f t="shared" si="12"/>
        <v>#N/A</v>
      </c>
      <c r="E157" s="2" t="e">
        <f t="shared" si="22"/>
        <v>#N/A</v>
      </c>
      <c r="F157" s="2">
        <v>1050681.7646728158</v>
      </c>
      <c r="G157" s="2">
        <f t="shared" si="35"/>
        <v>596135.85714285716</v>
      </c>
      <c r="H157" s="2">
        <f t="shared" si="32"/>
        <v>68931272.256158501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895131.14285714133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1051659.3570724726</v>
      </c>
      <c r="Q157" s="2">
        <f t="shared" si="36"/>
        <v>600000</v>
      </c>
      <c r="R157" s="2">
        <f t="shared" si="33"/>
        <v>69804538.354679286</v>
      </c>
      <c r="S157" s="2">
        <f t="shared" si="17"/>
        <v>596135.85714285076</v>
      </c>
      <c r="T157" s="2">
        <f t="shared" si="18"/>
        <v>3864.1428571428405</v>
      </c>
      <c r="U157" s="2">
        <f t="shared" si="19"/>
        <v>600000</v>
      </c>
      <c r="V157" s="2">
        <f t="shared" si="34"/>
        <v>19280447.432653427</v>
      </c>
      <c r="W157" s="2">
        <f t="shared" si="20"/>
        <v>519662.84250533581</v>
      </c>
      <c r="X157" s="2">
        <f t="shared" si="6"/>
        <v>80337.157494664192</v>
      </c>
      <c r="Y157" s="2">
        <f t="shared" si="30"/>
        <v>50524090.922025874</v>
      </c>
      <c r="Z157" s="2" t="str">
        <f t="shared" si="8"/>
        <v>HERE</v>
      </c>
      <c r="AA157" s="2">
        <f>IF(Z157="HERE",Y157,AA156+Graph!$G$1*1000)</f>
        <v>50524090.922025874</v>
      </c>
      <c r="AB157" s="2">
        <f t="shared" si="21"/>
        <v>80337.157494664192</v>
      </c>
      <c r="AC157" s="2">
        <f t="shared" si="31"/>
        <v>19280447.432653427</v>
      </c>
      <c r="AD157" s="3">
        <f t="shared" si="10"/>
        <v>50524090.922025874</v>
      </c>
      <c r="AE157" s="2">
        <f>IF(AE155&gt;=52800000,52800000,IF(AB136=Graph!G$1*1000,AE156+Graph!G$1*1000,AC157))</f>
        <v>19280447.432653427</v>
      </c>
      <c r="AF157" s="3">
        <f t="shared" si="11"/>
        <v>19280447.432653427</v>
      </c>
      <c r="AG157" s="3">
        <f t="shared" si="29"/>
        <v>43284376.769211374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93</v>
      </c>
      <c r="C158" s="7"/>
      <c r="D158" s="2" t="e">
        <f t="shared" si="12"/>
        <v>#N/A</v>
      </c>
      <c r="E158" s="2" t="e">
        <f t="shared" si="22"/>
        <v>#N/A</v>
      </c>
      <c r="F158" s="2">
        <v>1057003.4185081124</v>
      </c>
      <c r="G158" s="2">
        <f t="shared" si="35"/>
        <v>596135.85714285716</v>
      </c>
      <c r="H158" s="2">
        <f t="shared" si="32"/>
        <v>69527408.113301352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898995.28571428417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1057959.0072484016</v>
      </c>
      <c r="Q158" s="2">
        <f t="shared" si="36"/>
        <v>600000</v>
      </c>
      <c r="R158" s="2">
        <f t="shared" si="33"/>
        <v>70404538.354679286</v>
      </c>
      <c r="S158" s="2">
        <f t="shared" si="17"/>
        <v>596135.85714285076</v>
      </c>
      <c r="T158" s="2">
        <f t="shared" si="18"/>
        <v>3864.1428571428405</v>
      </c>
      <c r="U158" s="2">
        <f t="shared" si="19"/>
        <v>600000</v>
      </c>
      <c r="V158" s="2">
        <f t="shared" si="34"/>
        <v>19806431.92899406</v>
      </c>
      <c r="W158" s="2">
        <f t="shared" si="20"/>
        <v>525984.49634063244</v>
      </c>
      <c r="X158" s="2">
        <f t="shared" si="6"/>
        <v>74015.503659367561</v>
      </c>
      <c r="Y158" s="2">
        <f t="shared" si="30"/>
        <v>50598106.425685242</v>
      </c>
      <c r="Z158" s="2" t="str">
        <f t="shared" si="8"/>
        <v>HERE</v>
      </c>
      <c r="AA158" s="2">
        <f>IF(Z158="HERE",Y158,AA157+Graph!$G$1*1000)</f>
        <v>50598106.425685242</v>
      </c>
      <c r="AB158" s="2">
        <f t="shared" si="21"/>
        <v>74015.503659367561</v>
      </c>
      <c r="AC158" s="2">
        <f t="shared" si="31"/>
        <v>19806431.92899406</v>
      </c>
      <c r="AD158" s="3">
        <f t="shared" si="10"/>
        <v>50598106.425685242</v>
      </c>
      <c r="AE158" s="2">
        <f>IF(AE156&gt;=52800000,52800000,IF(AB137=Graph!G$1*1000,AE157+Graph!G$1*1000,AC158))</f>
        <v>19806431.92899406</v>
      </c>
      <c r="AF158" s="3">
        <f t="shared" si="11"/>
        <v>19806431.92899406</v>
      </c>
      <c r="AG158" s="3">
        <f t="shared" si="29"/>
        <v>43505834.169211373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94</v>
      </c>
      <c r="C159" s="7"/>
      <c r="D159" s="2" t="e">
        <f t="shared" si="12"/>
        <v>#N/A</v>
      </c>
      <c r="E159" s="2" t="e">
        <f t="shared" si="22"/>
        <v>#N/A</v>
      </c>
      <c r="F159" s="2">
        <v>1063325.0723434687</v>
      </c>
      <c r="G159" s="2">
        <f t="shared" si="35"/>
        <v>596135.85714285716</v>
      </c>
      <c r="H159" s="2">
        <f t="shared" si="32"/>
        <v>70123543.970444202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902859.42857142701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1064258.6574243307</v>
      </c>
      <c r="Q159" s="2">
        <f t="shared" si="36"/>
        <v>600000</v>
      </c>
      <c r="R159" s="2">
        <f t="shared" si="33"/>
        <v>71004538.354679286</v>
      </c>
      <c r="S159" s="2">
        <f t="shared" si="17"/>
        <v>596135.85714285076</v>
      </c>
      <c r="T159" s="2">
        <f t="shared" si="18"/>
        <v>3864.1428571428405</v>
      </c>
      <c r="U159" s="2">
        <f t="shared" si="19"/>
        <v>600000</v>
      </c>
      <c r="V159" s="2">
        <f t="shared" si="34"/>
        <v>20338738.079170048</v>
      </c>
      <c r="W159" s="2">
        <f t="shared" si="20"/>
        <v>532306.15017598867</v>
      </c>
      <c r="X159" s="2">
        <f t="shared" si="6"/>
        <v>67693.849824011326</v>
      </c>
      <c r="Y159" s="2">
        <f t="shared" ref="Y159:Y222" si="37">IF(COUNT($C160)=0,IF(COUNT($C159)=1,C159,SUM(Y158+X159)),C159)</f>
        <v>50665800.275509253</v>
      </c>
      <c r="Z159" s="2" t="str">
        <f t="shared" si="8"/>
        <v>HERE</v>
      </c>
      <c r="AA159" s="2">
        <f>IF(Z159="HERE",Y159,AA158+Graph!$G$1*1000)</f>
        <v>50665800.275509253</v>
      </c>
      <c r="AB159" s="2">
        <f t="shared" si="21"/>
        <v>67693.849824011326</v>
      </c>
      <c r="AC159" s="2">
        <f t="shared" ref="AC159:AC222" si="38">IF(Z160="HERE",V159,AC158)</f>
        <v>20338738.079170048</v>
      </c>
      <c r="AD159" s="3">
        <f t="shared" si="10"/>
        <v>50665800.275509253</v>
      </c>
      <c r="AE159" s="2">
        <f>IF(AE157&gt;=52800000,52800000,IF(AB138=Graph!G$1*1000,AE158+Graph!G$1*1000,AC159))</f>
        <v>20338738.079170048</v>
      </c>
      <c r="AF159" s="3">
        <f t="shared" si="11"/>
        <v>20338738.079170048</v>
      </c>
      <c r="AG159" s="3">
        <f t="shared" si="29"/>
        <v>43647170.569211371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95</v>
      </c>
      <c r="C160" s="7"/>
      <c r="D160" s="2" t="e">
        <f t="shared" si="12"/>
        <v>#N/A</v>
      </c>
      <c r="E160" s="2" t="e">
        <f t="shared" si="22"/>
        <v>#N/A</v>
      </c>
      <c r="F160" s="2">
        <v>1069646.7261787653</v>
      </c>
      <c r="G160" s="2">
        <f t="shared" si="35"/>
        <v>596135.85714285716</v>
      </c>
      <c r="H160" s="2">
        <f t="shared" ref="H160:H223" si="39">IF(COUNT($C161)=0,IF(COUNT($C160)=1,C160,SUM(H159+G160)),C160)</f>
        <v>70719679.827587053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906723.57142856985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1070558.3076002598</v>
      </c>
      <c r="Q160" s="2">
        <f t="shared" si="36"/>
        <v>600000</v>
      </c>
      <c r="R160" s="2">
        <f t="shared" ref="R160:R223" si="40">IF(COUNT($C161)=0,IF(COUNT($C160)=1,M160,SUM(R159+Q160)),M160)</f>
        <v>71604538.354679286</v>
      </c>
      <c r="S160" s="2">
        <f t="shared" si="17"/>
        <v>596135.85714285076</v>
      </c>
      <c r="T160" s="2">
        <f t="shared" si="18"/>
        <v>3864.1428571428405</v>
      </c>
      <c r="U160" s="2">
        <f t="shared" si="19"/>
        <v>600000</v>
      </c>
      <c r="V160" s="2">
        <f t="shared" si="34"/>
        <v>20877365.883181334</v>
      </c>
      <c r="W160" s="2">
        <f t="shared" si="20"/>
        <v>538627.80401128531</v>
      </c>
      <c r="X160" s="2">
        <f t="shared" si="6"/>
        <v>61372.195988714695</v>
      </c>
      <c r="Y160" s="2">
        <f t="shared" si="37"/>
        <v>50727172.471497968</v>
      </c>
      <c r="Z160" s="2" t="str">
        <f t="shared" si="8"/>
        <v>HERE</v>
      </c>
      <c r="AA160" s="2">
        <f>IF(Z160="HERE",Y160,AA159+Graph!$G$1*1000)</f>
        <v>50727172.471497968</v>
      </c>
      <c r="AB160" s="2">
        <f t="shared" si="21"/>
        <v>61372.195988714695</v>
      </c>
      <c r="AC160" s="2">
        <f t="shared" si="38"/>
        <v>20877365.883181334</v>
      </c>
      <c r="AD160" s="3">
        <f t="shared" si="10"/>
        <v>50727172.471497968</v>
      </c>
      <c r="AE160" s="2">
        <f>IF(AE158&gt;=52800000,52800000,IF(AB139=Graph!G$1*1000,AE159+Graph!G$1*1000,AC160))</f>
        <v>20877365.883181334</v>
      </c>
      <c r="AF160" s="3">
        <f t="shared" si="11"/>
        <v>20877365.883181334</v>
      </c>
      <c r="AG160" s="3">
        <f t="shared" si="29"/>
        <v>43778694.569211371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96</v>
      </c>
      <c r="C161" s="7"/>
      <c r="D161" s="2" t="e">
        <f t="shared" si="12"/>
        <v>#N/A</v>
      </c>
      <c r="E161" s="2" t="e">
        <f t="shared" si="22"/>
        <v>#N/A</v>
      </c>
      <c r="F161" s="2">
        <v>1075968.3800141215</v>
      </c>
      <c r="G161" s="2">
        <f t="shared" si="35"/>
        <v>596135.85714285716</v>
      </c>
      <c r="H161" s="2">
        <f t="shared" si="39"/>
        <v>71315815.684729904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910587.71428571269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1076857.9577761889</v>
      </c>
      <c r="Q161" s="2">
        <f t="shared" si="36"/>
        <v>600000</v>
      </c>
      <c r="R161" s="2">
        <f t="shared" si="40"/>
        <v>72204538.354679286</v>
      </c>
      <c r="S161" s="2">
        <f t="shared" si="17"/>
        <v>596135.85714285076</v>
      </c>
      <c r="T161" s="2">
        <f t="shared" si="18"/>
        <v>3864.1428571428405</v>
      </c>
      <c r="U161" s="2">
        <f t="shared" si="19"/>
        <v>600000</v>
      </c>
      <c r="V161" s="2">
        <f t="shared" si="34"/>
        <v>21422315.341027975</v>
      </c>
      <c r="W161" s="2">
        <f t="shared" si="20"/>
        <v>544949.45784664154</v>
      </c>
      <c r="X161" s="2">
        <f t="shared" si="6"/>
        <v>55050.542153358459</v>
      </c>
      <c r="Y161" s="2">
        <f t="shared" si="37"/>
        <v>50782223.013651326</v>
      </c>
      <c r="Z161" s="2" t="str">
        <f t="shared" si="8"/>
        <v>HERE</v>
      </c>
      <c r="AA161" s="2">
        <f>IF(Z161="HERE",Y161,AA160+Graph!$G$1*1000)</f>
        <v>50782223.013651326</v>
      </c>
      <c r="AB161" s="2">
        <f t="shared" si="21"/>
        <v>55050.542153358459</v>
      </c>
      <c r="AC161" s="2">
        <f t="shared" si="38"/>
        <v>21422315.341027975</v>
      </c>
      <c r="AD161" s="3">
        <f t="shared" si="10"/>
        <v>50782223.013651326</v>
      </c>
      <c r="AE161" s="2">
        <f>IF(AE159&gt;=52800000,52800000,IF(AB140=Graph!G$1*1000,AE160+Graph!G$1*1000,AC161))</f>
        <v>21422315.341027975</v>
      </c>
      <c r="AF161" s="3">
        <f t="shared" si="11"/>
        <v>21422315.341027975</v>
      </c>
      <c r="AG161" s="3">
        <f t="shared" si="29"/>
        <v>43898656.019211374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97</v>
      </c>
      <c r="C162" s="7"/>
      <c r="D162" s="2" t="e">
        <f t="shared" si="12"/>
        <v>#N/A</v>
      </c>
      <c r="E162" s="2" t="e">
        <f t="shared" si="22"/>
        <v>#N/A</v>
      </c>
      <c r="F162" s="2">
        <v>1082290.0338494182</v>
      </c>
      <c r="G162" s="2">
        <f t="shared" si="35"/>
        <v>596135.85714285716</v>
      </c>
      <c r="H162" s="2">
        <f t="shared" si="39"/>
        <v>71911951.541872755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914451.85714285553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1083157.6079521179</v>
      </c>
      <c r="Q162" s="2">
        <f t="shared" si="36"/>
        <v>600000</v>
      </c>
      <c r="R162" s="2">
        <f t="shared" si="40"/>
        <v>72804538.354679286</v>
      </c>
      <c r="S162" s="2">
        <f t="shared" si="17"/>
        <v>596135.85714285076</v>
      </c>
      <c r="T162" s="2">
        <f t="shared" si="18"/>
        <v>3864.1428571428405</v>
      </c>
      <c r="U162" s="2">
        <f t="shared" si="19"/>
        <v>600000</v>
      </c>
      <c r="V162" s="2">
        <f t="shared" si="34"/>
        <v>21973586.452709913</v>
      </c>
      <c r="W162" s="2">
        <f t="shared" si="20"/>
        <v>551271.11168193817</v>
      </c>
      <c r="X162" s="2">
        <f t="shared" si="6"/>
        <v>48728.888318061829</v>
      </c>
      <c r="Y162" s="2">
        <f t="shared" si="37"/>
        <v>50830951.901969388</v>
      </c>
      <c r="Z162" s="2" t="str">
        <f t="shared" si="8"/>
        <v>HERE</v>
      </c>
      <c r="AA162" s="2">
        <f>IF(Z162="HERE",Y162,AA161+Graph!$G$1*1000)</f>
        <v>50830951.901969388</v>
      </c>
      <c r="AB162" s="2">
        <f t="shared" si="21"/>
        <v>48728.888318061829</v>
      </c>
      <c r="AC162" s="2">
        <f t="shared" si="38"/>
        <v>21973586.452709913</v>
      </c>
      <c r="AD162" s="3">
        <f t="shared" si="10"/>
        <v>50830951.901969388</v>
      </c>
      <c r="AE162" s="2">
        <f>IF(AE160&gt;=52800000,52800000,IF(AB141=Graph!G$1*1000,AE161+Graph!G$1*1000,AC162))</f>
        <v>21973586.452709913</v>
      </c>
      <c r="AF162" s="3">
        <f t="shared" si="11"/>
        <v>21973586.452709913</v>
      </c>
      <c r="AG162" s="3">
        <f t="shared" si="29"/>
        <v>43971939.71921137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98</v>
      </c>
      <c r="C163" s="7"/>
      <c r="D163" s="2" t="e">
        <f t="shared" si="12"/>
        <v>#N/A</v>
      </c>
      <c r="E163" s="2" t="e">
        <f t="shared" si="22"/>
        <v>#N/A</v>
      </c>
      <c r="F163" s="2">
        <v>1088611.6876847744</v>
      </c>
      <c r="G163" s="2">
        <f t="shared" si="35"/>
        <v>596135.85714285716</v>
      </c>
      <c r="H163" s="2">
        <f t="shared" si="39"/>
        <v>72508087.399015605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918315.99999999837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1089457.258128047</v>
      </c>
      <c r="Q163" s="2">
        <f t="shared" si="36"/>
        <v>600000</v>
      </c>
      <c r="R163" s="2">
        <f t="shared" si="40"/>
        <v>73404538.354679286</v>
      </c>
      <c r="S163" s="2">
        <f t="shared" si="17"/>
        <v>596135.85714285076</v>
      </c>
      <c r="T163" s="2">
        <f t="shared" si="18"/>
        <v>3864.1428571428405</v>
      </c>
      <c r="U163" s="2">
        <f t="shared" si="19"/>
        <v>600000</v>
      </c>
      <c r="V163" s="2">
        <f t="shared" si="34"/>
        <v>22531179.218227208</v>
      </c>
      <c r="W163" s="2">
        <f t="shared" si="20"/>
        <v>557592.76551729441</v>
      </c>
      <c r="X163" s="2">
        <f t="shared" si="6"/>
        <v>42407.234482705593</v>
      </c>
      <c r="Y163" s="2">
        <f t="shared" si="37"/>
        <v>50873359.136452094</v>
      </c>
      <c r="Z163" s="2" t="str">
        <f t="shared" si="8"/>
        <v>HERE</v>
      </c>
      <c r="AA163" s="2">
        <f>IF(Z163="HERE",Y163,AA162+Graph!$G$1*1000)</f>
        <v>50873359.136452094</v>
      </c>
      <c r="AB163" s="2">
        <f t="shared" si="21"/>
        <v>42407.234482705593</v>
      </c>
      <c r="AC163" s="2">
        <f t="shared" si="38"/>
        <v>22531179.218227208</v>
      </c>
      <c r="AD163" s="3">
        <f t="shared" si="10"/>
        <v>50873359.136452094</v>
      </c>
      <c r="AE163" s="2">
        <f>IF(AE161&gt;=52800000,52800000,IF(AB142=Graph!G$1*1000,AE162+Graph!G$1*1000,AC163))</f>
        <v>22531179.218227208</v>
      </c>
      <c r="AF163" s="3">
        <f t="shared" si="11"/>
        <v>22531179.218227208</v>
      </c>
      <c r="AG163" s="3">
        <f t="shared" si="29"/>
        <v>44274179.419211373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99</v>
      </c>
      <c r="C164" s="7"/>
      <c r="D164" s="2" t="e">
        <f t="shared" si="12"/>
        <v>#N/A</v>
      </c>
      <c r="E164" s="2" t="e">
        <f t="shared" si="22"/>
        <v>#N/A</v>
      </c>
      <c r="F164" s="2">
        <v>1094933.341520071</v>
      </c>
      <c r="G164" s="2">
        <f t="shared" si="35"/>
        <v>596135.85714285716</v>
      </c>
      <c r="H164" s="2">
        <f t="shared" si="39"/>
        <v>73104223.256158456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922180.14285714121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1095756.9083039761</v>
      </c>
      <c r="Q164" s="2">
        <f t="shared" si="36"/>
        <v>600000</v>
      </c>
      <c r="R164" s="2">
        <f t="shared" si="40"/>
        <v>74004538.354679286</v>
      </c>
      <c r="S164" s="2">
        <f t="shared" si="17"/>
        <v>596135.85714285076</v>
      </c>
      <c r="T164" s="2">
        <f t="shared" si="18"/>
        <v>3864.1428571428405</v>
      </c>
      <c r="U164" s="2">
        <f t="shared" si="19"/>
        <v>600000</v>
      </c>
      <c r="V164" s="2">
        <f t="shared" si="34"/>
        <v>23095093.637579799</v>
      </c>
      <c r="W164" s="2">
        <f t="shared" si="20"/>
        <v>563914.41935259104</v>
      </c>
      <c r="X164" s="2">
        <f t="shared" si="6"/>
        <v>36085.580647408962</v>
      </c>
      <c r="Y164" s="2">
        <f t="shared" si="37"/>
        <v>50909444.717099503</v>
      </c>
      <c r="Z164" s="2" t="str">
        <f t="shared" si="8"/>
        <v>HERE</v>
      </c>
      <c r="AA164" s="2">
        <f>IF(Z164="HERE",Y164,AA163+Graph!$G$1*1000)</f>
        <v>50909444.717099503</v>
      </c>
      <c r="AB164" s="2">
        <f t="shared" si="21"/>
        <v>36085.580647408962</v>
      </c>
      <c r="AC164" s="2">
        <f t="shared" si="38"/>
        <v>23095093.637579799</v>
      </c>
      <c r="AD164" s="3">
        <f t="shared" si="10"/>
        <v>50909444.717099503</v>
      </c>
      <c r="AE164" s="2">
        <f>IF(AE162&gt;=52800000,52800000,IF(AB143=Graph!G$1*1000,AE163+Graph!G$1*1000,AC164))</f>
        <v>23095093.637579799</v>
      </c>
      <c r="AF164" s="3">
        <f t="shared" si="11"/>
        <v>23095093.637579799</v>
      </c>
      <c r="AG164" s="3">
        <f t="shared" si="29"/>
        <v>44514571.419211373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100</v>
      </c>
      <c r="C165" s="7"/>
      <c r="D165" s="2" t="e">
        <f t="shared" si="12"/>
        <v>#N/A</v>
      </c>
      <c r="E165" s="2" t="e">
        <f t="shared" si="22"/>
        <v>#N/A</v>
      </c>
      <c r="F165" s="2">
        <v>1101254.9953554273</v>
      </c>
      <c r="G165" s="2">
        <f t="shared" si="35"/>
        <v>596135.85714285716</v>
      </c>
      <c r="H165" s="2">
        <f t="shared" si="39"/>
        <v>73700359.113301307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926044.28571428405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1102056.5584799051</v>
      </c>
      <c r="Q165" s="2">
        <f t="shared" si="36"/>
        <v>600000</v>
      </c>
      <c r="R165" s="2">
        <f t="shared" si="40"/>
        <v>74604538.354679286</v>
      </c>
      <c r="S165" s="2">
        <f t="shared" si="17"/>
        <v>596135.85714285076</v>
      </c>
      <c r="T165" s="2">
        <f t="shared" si="18"/>
        <v>3864.1428571428405</v>
      </c>
      <c r="U165" s="2">
        <f t="shared" si="19"/>
        <v>600000</v>
      </c>
      <c r="V165" s="2">
        <f t="shared" si="34"/>
        <v>23665329.710767746</v>
      </c>
      <c r="W165" s="2">
        <f t="shared" si="20"/>
        <v>570236.07318794727</v>
      </c>
      <c r="X165" s="2">
        <f t="shared" si="6"/>
        <v>29763.926812052727</v>
      </c>
      <c r="Y165" s="2">
        <f t="shared" si="37"/>
        <v>50939208.643911555</v>
      </c>
      <c r="Z165" s="2" t="str">
        <f t="shared" si="8"/>
        <v>HERE</v>
      </c>
      <c r="AA165" s="2">
        <f>IF(Z165="HERE",Y165,AA164+Graph!$G$1*1000)</f>
        <v>50939208.643911555</v>
      </c>
      <c r="AB165" s="2">
        <f t="shared" si="21"/>
        <v>29763.926812052727</v>
      </c>
      <c r="AC165" s="2">
        <f t="shared" si="38"/>
        <v>23665329.710767746</v>
      </c>
      <c r="AD165" s="3">
        <f t="shared" si="10"/>
        <v>50939208.643911555</v>
      </c>
      <c r="AE165" s="2">
        <f>IF(AE163&gt;=52800000,52800000,IF(AB144=Graph!G$1*1000,AE164+Graph!G$1*1000,AC165))</f>
        <v>23665329.710767746</v>
      </c>
      <c r="AF165" s="3">
        <f t="shared" si="11"/>
        <v>23665329.710767746</v>
      </c>
      <c r="AG165" s="3">
        <f t="shared" si="29"/>
        <v>44704531.21921137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101</v>
      </c>
      <c r="C166" s="7"/>
      <c r="D166" s="2" t="e">
        <f t="shared" si="12"/>
        <v>#N/A</v>
      </c>
      <c r="E166" s="2" t="e">
        <f t="shared" si="22"/>
        <v>#N/A</v>
      </c>
      <c r="F166" s="2">
        <v>1107576.6491907239</v>
      </c>
      <c r="G166" s="2">
        <f t="shared" ref="G166:G229" si="41">IF(F166&gt;600000,$AK$31*1000,F166)</f>
        <v>596135.85714285716</v>
      </c>
      <c r="H166" s="2">
        <f t="shared" si="39"/>
        <v>74296494.970444158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929908.42857142689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1108356.2086558342</v>
      </c>
      <c r="Q166" s="2">
        <f t="shared" ref="Q166:Q229" si="42">IF(P166&gt;600000,600000,P166)</f>
        <v>600000</v>
      </c>
      <c r="R166" s="2">
        <f t="shared" si="40"/>
        <v>75204538.354679286</v>
      </c>
      <c r="S166" s="2">
        <f t="shared" si="17"/>
        <v>596135.85714285076</v>
      </c>
      <c r="T166" s="2">
        <f t="shared" si="18"/>
        <v>3864.1428571428405</v>
      </c>
      <c r="U166" s="2">
        <f t="shared" si="19"/>
        <v>600000</v>
      </c>
      <c r="V166" s="2">
        <f t="shared" si="34"/>
        <v>24241887.43779099</v>
      </c>
      <c r="W166" s="2">
        <f t="shared" si="20"/>
        <v>576557.7270232439</v>
      </c>
      <c r="X166" s="2">
        <f t="shared" si="6"/>
        <v>23442.272976756096</v>
      </c>
      <c r="Y166" s="2">
        <f t="shared" si="37"/>
        <v>50962650.916888312</v>
      </c>
      <c r="Z166" s="2" t="str">
        <f t="shared" si="8"/>
        <v>HERE</v>
      </c>
      <c r="AA166" s="2">
        <f>IF(Z166="HERE",Y166,AA165+Graph!$G$1*1000)</f>
        <v>50962650.916888312</v>
      </c>
      <c r="AB166" s="2">
        <f t="shared" si="21"/>
        <v>23442.272976756096</v>
      </c>
      <c r="AC166" s="2">
        <f t="shared" si="38"/>
        <v>24241887.43779099</v>
      </c>
      <c r="AD166" s="3">
        <f t="shared" si="10"/>
        <v>50962650.916888312</v>
      </c>
      <c r="AE166" s="2">
        <f>IF(AE164&gt;=52800000,52800000,IF(AB145=Graph!G$1*1000,AE165+Graph!G$1*1000,AC166))</f>
        <v>24241887.43779099</v>
      </c>
      <c r="AF166" s="3">
        <f t="shared" si="11"/>
        <v>24241887.43779099</v>
      </c>
      <c r="AG166" s="3">
        <f t="shared" si="29"/>
        <v>44861342.71921137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102</v>
      </c>
      <c r="C167" s="7"/>
      <c r="D167" s="2" t="e">
        <f t="shared" si="12"/>
        <v>#N/A</v>
      </c>
      <c r="E167" s="2" t="e">
        <f t="shared" si="22"/>
        <v>#N/A</v>
      </c>
      <c r="F167" s="2">
        <v>1113898.3030260801</v>
      </c>
      <c r="G167" s="2">
        <f t="shared" si="41"/>
        <v>596135.85714285716</v>
      </c>
      <c r="H167" s="2">
        <f t="shared" si="39"/>
        <v>74892630.827587008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933772.57142856973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1114655.8588317633</v>
      </c>
      <c r="Q167" s="2">
        <f t="shared" si="42"/>
        <v>600000</v>
      </c>
      <c r="R167" s="2">
        <f t="shared" si="40"/>
        <v>75804538.354679286</v>
      </c>
      <c r="S167" s="2">
        <f t="shared" si="17"/>
        <v>596135.85714285076</v>
      </c>
      <c r="T167" s="2">
        <f t="shared" si="18"/>
        <v>3864.1428571428405</v>
      </c>
      <c r="U167" s="2">
        <f t="shared" si="19"/>
        <v>600000</v>
      </c>
      <c r="V167" s="2">
        <f t="shared" si="34"/>
        <v>24824766.81864959</v>
      </c>
      <c r="W167" s="2">
        <f t="shared" si="20"/>
        <v>582879.38085860014</v>
      </c>
      <c r="X167" s="2">
        <f t="shared" si="6"/>
        <v>17120.61914139986</v>
      </c>
      <c r="Y167" s="2">
        <f t="shared" si="37"/>
        <v>50979771.536029711</v>
      </c>
      <c r="Z167" s="2" t="str">
        <f t="shared" si="8"/>
        <v>HERE</v>
      </c>
      <c r="AA167" s="2">
        <f>IF(Z167="HERE",Y167,AA166+Graph!$G$1*1000)</f>
        <v>50979771.536029711</v>
      </c>
      <c r="AB167" s="2">
        <f t="shared" si="21"/>
        <v>17120.61914139986</v>
      </c>
      <c r="AC167" s="2">
        <f t="shared" si="38"/>
        <v>24824766.81864959</v>
      </c>
      <c r="AD167" s="3">
        <f t="shared" si="10"/>
        <v>50979771.536029711</v>
      </c>
      <c r="AE167" s="2">
        <f>IF(AE165&gt;=52800000,52800000,IF(AB146=Graph!G$1*1000,AE166+Graph!G$1*1000,AC167))</f>
        <v>24824766.81864959</v>
      </c>
      <c r="AF167" s="3">
        <f t="shared" si="11"/>
        <v>24824766.81864959</v>
      </c>
      <c r="AG167" s="3">
        <f t="shared" si="29"/>
        <v>44973694.119211376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103</v>
      </c>
      <c r="C168" s="7"/>
      <c r="D168" s="2" t="e">
        <f t="shared" si="12"/>
        <v>#N/A</v>
      </c>
      <c r="E168" s="2" t="e">
        <f t="shared" si="22"/>
        <v>#N/A</v>
      </c>
      <c r="F168" s="2">
        <v>1120219.9568613768</v>
      </c>
      <c r="G168" s="2">
        <f t="shared" si="41"/>
        <v>596135.85714285716</v>
      </c>
      <c r="H168" s="2">
        <f t="shared" si="39"/>
        <v>75488766.684729859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937636.71428571257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1120955.5090076923</v>
      </c>
      <c r="Q168" s="2">
        <f t="shared" si="42"/>
        <v>600000</v>
      </c>
      <c r="R168" s="2">
        <f t="shared" si="40"/>
        <v>76404538.354679286</v>
      </c>
      <c r="S168" s="2">
        <f t="shared" si="17"/>
        <v>596135.85714285076</v>
      </c>
      <c r="T168" s="2">
        <f t="shared" si="18"/>
        <v>3864.1428571428405</v>
      </c>
      <c r="U168" s="2">
        <f t="shared" si="19"/>
        <v>600000</v>
      </c>
      <c r="V168" s="2">
        <f t="shared" si="34"/>
        <v>25413967.853343487</v>
      </c>
      <c r="W168" s="2">
        <f t="shared" si="20"/>
        <v>589201.03469389677</v>
      </c>
      <c r="X168" s="2">
        <f t="shared" si="6"/>
        <v>10798.96530610323</v>
      </c>
      <c r="Y168" s="2">
        <f t="shared" si="37"/>
        <v>50990570.501335815</v>
      </c>
      <c r="Z168" s="2" t="str">
        <f t="shared" si="8"/>
        <v>HERE</v>
      </c>
      <c r="AA168" s="2">
        <f>IF(Z168="HERE",Y168,AA167+Graph!$G$1*1000)</f>
        <v>50990570.501335815</v>
      </c>
      <c r="AB168" s="2">
        <f t="shared" si="21"/>
        <v>10798.96530610323</v>
      </c>
      <c r="AC168" s="2">
        <f t="shared" si="38"/>
        <v>25413967.853343487</v>
      </c>
      <c r="AD168" s="3">
        <f t="shared" si="10"/>
        <v>50990570.501335815</v>
      </c>
      <c r="AE168" s="2">
        <f>IF(AE166&gt;=52800000,52800000,IF(AB147=Graph!G$1*1000,AE167+Graph!G$1*1000,AC168))</f>
        <v>25413967.853343487</v>
      </c>
      <c r="AF168" s="3">
        <f t="shared" si="11"/>
        <v>25413967.853343487</v>
      </c>
      <c r="AG168" s="3">
        <f t="shared" si="29"/>
        <v>45050781.569211371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104</v>
      </c>
      <c r="C169" s="7"/>
      <c r="D169" s="2" t="e">
        <f t="shared" si="12"/>
        <v>#N/A</v>
      </c>
      <c r="E169" s="2" t="e">
        <f t="shared" si="22"/>
        <v>#N/A</v>
      </c>
      <c r="F169" s="2">
        <v>1126541.610696733</v>
      </c>
      <c r="G169" s="2">
        <f t="shared" si="41"/>
        <v>596135.85714285716</v>
      </c>
      <c r="H169" s="2">
        <f t="shared" si="39"/>
        <v>76084902.54187271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941500.85714285541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1127255.1591836214</v>
      </c>
      <c r="Q169" s="2">
        <f t="shared" si="42"/>
        <v>600000</v>
      </c>
      <c r="R169" s="2">
        <f t="shared" si="40"/>
        <v>77004538.354679286</v>
      </c>
      <c r="S169" s="2">
        <f t="shared" si="17"/>
        <v>596135.85714285076</v>
      </c>
      <c r="T169" s="2">
        <f t="shared" si="18"/>
        <v>3864.1428571428405</v>
      </c>
      <c r="U169" s="2">
        <f t="shared" si="19"/>
        <v>600000</v>
      </c>
      <c r="V169" s="2">
        <f t="shared" si="34"/>
        <v>26009490.54187274</v>
      </c>
      <c r="W169" s="2">
        <f t="shared" si="20"/>
        <v>595522.68852925301</v>
      </c>
      <c r="X169" s="2">
        <f t="shared" si="6"/>
        <v>4477.311470746994</v>
      </c>
      <c r="Y169" s="2">
        <f t="shared" si="37"/>
        <v>50995047.812806562</v>
      </c>
      <c r="Z169" s="2" t="str">
        <f t="shared" si="8"/>
        <v>HERE</v>
      </c>
      <c r="AA169" s="2">
        <f>IF(Z169="HERE",Y169,AA168+Graph!$G$1*1000)</f>
        <v>50995047.812806562</v>
      </c>
      <c r="AB169" s="2">
        <f t="shared" si="21"/>
        <v>4477.311470746994</v>
      </c>
      <c r="AC169" s="2">
        <f t="shared" si="38"/>
        <v>26009490.54187274</v>
      </c>
      <c r="AD169" s="3">
        <f t="shared" si="10"/>
        <v>50995047.812806562</v>
      </c>
      <c r="AE169" s="2">
        <f>IF(AE167&gt;=52800000,52800000,IF(AB148=Graph!G$1*1000,AE168+Graph!G$1*1000,AC169))</f>
        <v>26009490.54187274</v>
      </c>
      <c r="AF169" s="3">
        <f t="shared" si="11"/>
        <v>26009490.54187274</v>
      </c>
      <c r="AG169" s="3">
        <f t="shared" si="29"/>
        <v>45161223.869211376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105</v>
      </c>
      <c r="C170" s="7"/>
      <c r="D170" s="2" t="e">
        <f t="shared" si="12"/>
        <v>#N/A</v>
      </c>
      <c r="E170" s="2" t="e">
        <f t="shared" si="22"/>
        <v>#N/A</v>
      </c>
      <c r="F170" s="2">
        <v>1132863.2645320892</v>
      </c>
      <c r="G170" s="2">
        <f t="shared" si="41"/>
        <v>596135.85714285716</v>
      </c>
      <c r="H170" s="2">
        <f t="shared" si="39"/>
        <v>76681038.399015561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945364.99999999825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1133554.8093595505</v>
      </c>
      <c r="Q170" s="2">
        <f t="shared" si="42"/>
        <v>600000</v>
      </c>
      <c r="R170" s="2">
        <f t="shared" si="40"/>
        <v>77604538.354679286</v>
      </c>
      <c r="S170" s="2">
        <f t="shared" si="17"/>
        <v>596135.85714285076</v>
      </c>
      <c r="T170" s="2">
        <f t="shared" si="18"/>
        <v>3864.1428571428405</v>
      </c>
      <c r="U170" s="2">
        <f t="shared" si="19"/>
        <v>600000</v>
      </c>
      <c r="V170" s="2">
        <f t="shared" si="34"/>
        <v>26605626.399015598</v>
      </c>
      <c r="W170" s="2">
        <f t="shared" si="20"/>
        <v>596135.85714285821</v>
      </c>
      <c r="X170" s="2">
        <f t="shared" si="6"/>
        <v>3864.1428571417928</v>
      </c>
      <c r="Y170" s="2">
        <f t="shared" si="37"/>
        <v>50998911.955663703</v>
      </c>
      <c r="Z170" s="2" t="str">
        <f t="shared" si="8"/>
        <v>HERE</v>
      </c>
      <c r="AA170" s="2">
        <f>IF(Z170="HERE",Y170,AA169+Graph!$G$1*1000)</f>
        <v>50998911.955663703</v>
      </c>
      <c r="AB170" s="2">
        <f t="shared" si="21"/>
        <v>3864.1428571417928</v>
      </c>
      <c r="AC170" s="2">
        <f t="shared" si="38"/>
        <v>26605626.399015598</v>
      </c>
      <c r="AD170" s="3">
        <f t="shared" si="10"/>
        <v>50998911.955663703</v>
      </c>
      <c r="AE170" s="2">
        <f>IF(AE168&gt;=52800000,52800000,IF(AB149=Graph!G$1*1000,AE169+Graph!G$1*1000,AC170))</f>
        <v>26605626.399015598</v>
      </c>
      <c r="AF170" s="3">
        <f t="shared" si="11"/>
        <v>26605626.399015598</v>
      </c>
      <c r="AG170" s="3">
        <f t="shared" si="29"/>
        <v>45498956.169211373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106</v>
      </c>
      <c r="C171" s="7"/>
      <c r="D171" s="2" t="e">
        <f t="shared" si="12"/>
        <v>#N/A</v>
      </c>
      <c r="E171" s="2" t="e">
        <f t="shared" si="22"/>
        <v>#N/A</v>
      </c>
      <c r="F171" s="2">
        <v>1139184.9183673859</v>
      </c>
      <c r="G171" s="2">
        <f t="shared" si="41"/>
        <v>596135.85714285716</v>
      </c>
      <c r="H171" s="2">
        <f t="shared" si="39"/>
        <v>77277174.256158412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949229.14285714109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1139854.4595354795</v>
      </c>
      <c r="Q171" s="2">
        <f t="shared" si="42"/>
        <v>600000</v>
      </c>
      <c r="R171" s="2">
        <f t="shared" si="40"/>
        <v>78204538.354679286</v>
      </c>
      <c r="S171" s="2">
        <f t="shared" si="17"/>
        <v>596135.85714285076</v>
      </c>
      <c r="T171" s="2">
        <f t="shared" si="18"/>
        <v>3864.1428571428405</v>
      </c>
      <c r="U171" s="2">
        <f t="shared" si="19"/>
        <v>600000</v>
      </c>
      <c r="V171" s="2">
        <f t="shared" si="34"/>
        <v>27201762.256158456</v>
      </c>
      <c r="W171" s="2">
        <f t="shared" si="20"/>
        <v>596135.85714285821</v>
      </c>
      <c r="X171" s="2">
        <f t="shared" si="6"/>
        <v>3864.1428571417928</v>
      </c>
      <c r="Y171" s="2">
        <f t="shared" si="37"/>
        <v>51002776.098520845</v>
      </c>
      <c r="Z171" s="2" t="str">
        <f t="shared" si="8"/>
        <v>HERE</v>
      </c>
      <c r="AA171" s="2">
        <f>IF(Z171="HERE",Y171,AA170+Graph!$G$1*1000)</f>
        <v>51002776.098520845</v>
      </c>
      <c r="AB171" s="2">
        <f t="shared" si="21"/>
        <v>3864.1428571417928</v>
      </c>
      <c r="AC171" s="2">
        <f t="shared" si="38"/>
        <v>27201762.256158456</v>
      </c>
      <c r="AD171" s="3">
        <f t="shared" si="10"/>
        <v>51002776.098520845</v>
      </c>
      <c r="AE171" s="2">
        <f>IF(AE169&gt;=52800000,52800000,IF(AB150=Graph!G$1*1000,AE170+Graph!G$1*1000,AC171))</f>
        <v>27201762.256158456</v>
      </c>
      <c r="AF171" s="3">
        <f t="shared" si="11"/>
        <v>27201762.256158456</v>
      </c>
      <c r="AG171" s="3">
        <f t="shared" si="29"/>
        <v>45634856.593402058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107</v>
      </c>
      <c r="C172" s="7"/>
      <c r="D172" s="2" t="e">
        <f t="shared" si="12"/>
        <v>#N/A</v>
      </c>
      <c r="E172" s="2" t="e">
        <f t="shared" si="22"/>
        <v>#N/A</v>
      </c>
      <c r="F172" s="2">
        <v>1145506.5722027421</v>
      </c>
      <c r="G172" s="2">
        <f t="shared" si="41"/>
        <v>596135.85714285716</v>
      </c>
      <c r="H172" s="2">
        <f t="shared" si="39"/>
        <v>77873310.113301262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953093.28571428393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1146154.1097114682</v>
      </c>
      <c r="Q172" s="2">
        <f t="shared" si="42"/>
        <v>600000</v>
      </c>
      <c r="R172" s="2">
        <f t="shared" si="40"/>
        <v>78804538.354679286</v>
      </c>
      <c r="S172" s="2">
        <f t="shared" si="17"/>
        <v>596135.85714285076</v>
      </c>
      <c r="T172" s="2">
        <f t="shared" si="18"/>
        <v>3864.1428571428405</v>
      </c>
      <c r="U172" s="2">
        <f t="shared" si="19"/>
        <v>600000</v>
      </c>
      <c r="V172" s="2">
        <f t="shared" si="34"/>
        <v>27797898.113301314</v>
      </c>
      <c r="W172" s="2">
        <f t="shared" si="20"/>
        <v>596135.85714285821</v>
      </c>
      <c r="X172" s="2">
        <f t="shared" si="6"/>
        <v>3864.1428571417928</v>
      </c>
      <c r="Y172" s="2">
        <f t="shared" si="37"/>
        <v>51006640.241377987</v>
      </c>
      <c r="Z172" s="2" t="str">
        <f t="shared" si="8"/>
        <v>HERE</v>
      </c>
      <c r="AA172" s="2">
        <f>IF(Z172="HERE",Y172,AA171+Graph!$G$1*1000)</f>
        <v>51006640.241377987</v>
      </c>
      <c r="AB172" s="2">
        <f t="shared" si="21"/>
        <v>3864.1428571417928</v>
      </c>
      <c r="AC172" s="2">
        <f t="shared" si="38"/>
        <v>27797898.113301314</v>
      </c>
      <c r="AD172" s="3">
        <f t="shared" si="10"/>
        <v>51006640.241377987</v>
      </c>
      <c r="AE172" s="2">
        <f>IF(AE170&gt;=52800000,52800000,IF(AB151=Graph!G$1*1000,AE171+Graph!G$1*1000,AC172))</f>
        <v>27797898.113301314</v>
      </c>
      <c r="AF172" s="3">
        <f t="shared" si="11"/>
        <v>27797898.113301314</v>
      </c>
      <c r="AG172" s="3">
        <f t="shared" si="29"/>
        <v>45765383.611832686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108</v>
      </c>
      <c r="C173" s="7"/>
      <c r="D173" s="2" t="e">
        <f t="shared" si="12"/>
        <v>#N/A</v>
      </c>
      <c r="E173" s="2" t="e">
        <f t="shared" si="22"/>
        <v>#N/A</v>
      </c>
      <c r="F173" s="2">
        <v>1151828.2260380387</v>
      </c>
      <c r="G173" s="2">
        <f t="shared" si="41"/>
        <v>596135.85714285716</v>
      </c>
      <c r="H173" s="2">
        <f t="shared" si="39"/>
        <v>78469445.970444113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956957.42857142678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1152453.7598873973</v>
      </c>
      <c r="Q173" s="2">
        <f t="shared" si="42"/>
        <v>600000</v>
      </c>
      <c r="R173" s="2">
        <f t="shared" si="40"/>
        <v>79404538.354679286</v>
      </c>
      <c r="S173" s="2">
        <f t="shared" si="17"/>
        <v>596135.85714285076</v>
      </c>
      <c r="T173" s="2">
        <f t="shared" si="18"/>
        <v>3864.1428571428405</v>
      </c>
      <c r="U173" s="2">
        <f t="shared" si="19"/>
        <v>600000</v>
      </c>
      <c r="V173" s="2">
        <f t="shared" si="34"/>
        <v>28394033.970444173</v>
      </c>
      <c r="W173" s="2">
        <f t="shared" si="20"/>
        <v>596135.85714285821</v>
      </c>
      <c r="X173" s="2">
        <f t="shared" si="6"/>
        <v>3864.1428571417928</v>
      </c>
      <c r="Y173" s="2">
        <f t="shared" si="37"/>
        <v>51010504.384235129</v>
      </c>
      <c r="Z173" s="2" t="str">
        <f t="shared" si="8"/>
        <v>HERE</v>
      </c>
      <c r="AA173" s="2">
        <f>IF(Z173="HERE",Y173,AA172+Graph!$G$1*1000)</f>
        <v>51010504.384235129</v>
      </c>
      <c r="AB173" s="2">
        <f t="shared" si="21"/>
        <v>3864.1428571417928</v>
      </c>
      <c r="AC173" s="2">
        <f t="shared" si="38"/>
        <v>28394033.970444173</v>
      </c>
      <c r="AD173" s="3">
        <f t="shared" si="10"/>
        <v>51010504.384235129</v>
      </c>
      <c r="AE173" s="2">
        <f>IF(AE171&gt;=52800000,52800000,IF(AB152=Graph!G$1*1000,AE172+Graph!G$1*1000,AC173))</f>
        <v>28394033.970444173</v>
      </c>
      <c r="AF173" s="3">
        <f t="shared" si="11"/>
        <v>28394033.970444173</v>
      </c>
      <c r="AG173" s="3">
        <f t="shared" si="29"/>
        <v>45890537.224503309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109</v>
      </c>
      <c r="C174" s="7"/>
      <c r="D174" s="2" t="e">
        <f t="shared" si="12"/>
        <v>#N/A</v>
      </c>
      <c r="E174" s="2" t="e">
        <f t="shared" si="22"/>
        <v>#N/A</v>
      </c>
      <c r="F174" s="2">
        <v>1158149.879873395</v>
      </c>
      <c r="G174" s="2">
        <f t="shared" si="41"/>
        <v>596135.85714285716</v>
      </c>
      <c r="H174" s="2">
        <f t="shared" si="39"/>
        <v>79065581.827586964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960821.57142856962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1158753.4100633264</v>
      </c>
      <c r="Q174" s="2">
        <f t="shared" si="42"/>
        <v>600000</v>
      </c>
      <c r="R174" s="2">
        <f t="shared" si="40"/>
        <v>80004538.354679286</v>
      </c>
      <c r="S174" s="2">
        <f t="shared" si="17"/>
        <v>596135.85714285076</v>
      </c>
      <c r="T174" s="2">
        <f t="shared" si="18"/>
        <v>3864.1428571428405</v>
      </c>
      <c r="U174" s="2">
        <f t="shared" si="19"/>
        <v>600000</v>
      </c>
      <c r="V174" s="2">
        <f t="shared" si="34"/>
        <v>28990169.827587031</v>
      </c>
      <c r="W174" s="2">
        <f t="shared" si="20"/>
        <v>596135.85714285821</v>
      </c>
      <c r="X174" s="2">
        <f t="shared" si="6"/>
        <v>3864.1428571417928</v>
      </c>
      <c r="Y174" s="2">
        <f t="shared" si="37"/>
        <v>51014368.527092271</v>
      </c>
      <c r="Z174" s="2" t="str">
        <f t="shared" si="8"/>
        <v>HERE</v>
      </c>
      <c r="AA174" s="2">
        <f>IF(Z174="HERE",Y174,AA173+Graph!$G$1*1000)</f>
        <v>51014368.527092271</v>
      </c>
      <c r="AB174" s="2">
        <f t="shared" si="21"/>
        <v>3864.1428571417928</v>
      </c>
      <c r="AC174" s="2">
        <f t="shared" si="38"/>
        <v>28990169.827587031</v>
      </c>
      <c r="AD174" s="3">
        <f t="shared" si="10"/>
        <v>51014368.527092271</v>
      </c>
      <c r="AE174" s="2">
        <f>IF(AE172&gt;=52800000,52800000,IF(AB153=Graph!G$1*1000,AE173+Graph!G$1*1000,AC174))</f>
        <v>28990169.827587031</v>
      </c>
      <c r="AF174" s="3">
        <f t="shared" si="11"/>
        <v>28990169.827587031</v>
      </c>
      <c r="AG174" s="3">
        <f t="shared" si="29"/>
        <v>46010317.431413889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110</v>
      </c>
      <c r="C175" s="7"/>
      <c r="D175" s="2" t="e">
        <f t="shared" si="12"/>
        <v>#N/A</v>
      </c>
      <c r="E175" s="2" t="e">
        <f t="shared" si="22"/>
        <v>#N/A</v>
      </c>
      <c r="F175" s="2">
        <v>1164471.5337086916</v>
      </c>
      <c r="G175" s="2">
        <f t="shared" si="41"/>
        <v>596135.85714285716</v>
      </c>
      <c r="H175" s="2">
        <f t="shared" si="39"/>
        <v>79661717.684729815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964685.71428571246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1165053.0602392554</v>
      </c>
      <c r="Q175" s="2">
        <f t="shared" si="42"/>
        <v>600000</v>
      </c>
      <c r="R175" s="2">
        <f t="shared" si="40"/>
        <v>80604538.354679286</v>
      </c>
      <c r="S175" s="2">
        <f t="shared" si="17"/>
        <v>596135.85714285076</v>
      </c>
      <c r="T175" s="2">
        <f t="shared" si="18"/>
        <v>3864.1428571428405</v>
      </c>
      <c r="U175" s="2">
        <f t="shared" si="19"/>
        <v>600000</v>
      </c>
      <c r="V175" s="2">
        <f t="shared" si="34"/>
        <v>29586305.684729889</v>
      </c>
      <c r="W175" s="2">
        <f t="shared" si="20"/>
        <v>596135.85714285821</v>
      </c>
      <c r="X175" s="2">
        <f t="shared" si="6"/>
        <v>3864.1428571417928</v>
      </c>
      <c r="Y175" s="2">
        <f t="shared" si="37"/>
        <v>51018232.669949412</v>
      </c>
      <c r="Z175" s="2" t="str">
        <f t="shared" si="8"/>
        <v>HERE</v>
      </c>
      <c r="AA175" s="2">
        <f>IF(Z175="HERE",Y175,AA174+Graph!$G$1*1000)</f>
        <v>51018232.669949412</v>
      </c>
      <c r="AB175" s="2">
        <f t="shared" si="21"/>
        <v>3864.1428571417928</v>
      </c>
      <c r="AC175" s="2">
        <f t="shared" si="38"/>
        <v>29586305.684729889</v>
      </c>
      <c r="AD175" s="3">
        <f t="shared" si="10"/>
        <v>51018232.669949412</v>
      </c>
      <c r="AE175" s="2">
        <f>IF(AE173&gt;=52800000,52800000,IF(AB154=Graph!G$1*1000,AE174+Graph!G$1*1000,AC175))</f>
        <v>29586305.684729889</v>
      </c>
      <c r="AF175" s="3">
        <f t="shared" si="11"/>
        <v>29586305.684729889</v>
      </c>
      <c r="AG175" s="3">
        <f t="shared" si="29"/>
        <v>46124724.232564457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111</v>
      </c>
      <c r="C176" s="7"/>
      <c r="D176" s="2" t="e">
        <f t="shared" si="12"/>
        <v>#N/A</v>
      </c>
      <c r="E176" s="2" t="e">
        <f t="shared" si="22"/>
        <v>#N/A</v>
      </c>
      <c r="F176" s="2">
        <v>1170793.1875440478</v>
      </c>
      <c r="G176" s="2">
        <f t="shared" si="41"/>
        <v>596135.85714285716</v>
      </c>
      <c r="H176" s="2">
        <f t="shared" si="39"/>
        <v>80257853.541872665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968549.8571428553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1171352.7104151845</v>
      </c>
      <c r="Q176" s="2">
        <f t="shared" si="42"/>
        <v>600000</v>
      </c>
      <c r="R176" s="2">
        <f t="shared" si="40"/>
        <v>81204538.354679286</v>
      </c>
      <c r="S176" s="2">
        <f t="shared" si="17"/>
        <v>596135.85714285076</v>
      </c>
      <c r="T176" s="2">
        <f t="shared" si="18"/>
        <v>3864.1428571428405</v>
      </c>
      <c r="U176" s="2">
        <f t="shared" si="19"/>
        <v>600000</v>
      </c>
      <c r="V176" s="2">
        <f t="shared" si="34"/>
        <v>30182441.541872747</v>
      </c>
      <c r="W176" s="2">
        <f t="shared" si="20"/>
        <v>596135.85714285821</v>
      </c>
      <c r="X176" s="2">
        <f t="shared" si="6"/>
        <v>3864.1428571417928</v>
      </c>
      <c r="Y176" s="2">
        <f t="shared" si="37"/>
        <v>51022096.812806554</v>
      </c>
      <c r="Z176" s="2" t="str">
        <f t="shared" si="8"/>
        <v>HERE</v>
      </c>
      <c r="AA176" s="2">
        <f>IF(Z176="HERE",Y176,AA175+Graph!$G$1*1000)</f>
        <v>51022096.812806554</v>
      </c>
      <c r="AB176" s="2">
        <f t="shared" si="21"/>
        <v>3864.1428571417928</v>
      </c>
      <c r="AC176" s="2">
        <f t="shared" si="38"/>
        <v>30182441.541872747</v>
      </c>
      <c r="AD176" s="3">
        <f t="shared" si="10"/>
        <v>51022096.812806554</v>
      </c>
      <c r="AE176" s="2">
        <f>IF(AE174&gt;=52800000,52800000,IF(AB155=Graph!G$1*1000,AE175+Graph!G$1*1000,AC176))</f>
        <v>30182441.541872747</v>
      </c>
      <c r="AF176" s="3">
        <f t="shared" si="11"/>
        <v>30182441.541872747</v>
      </c>
      <c r="AG176" s="3">
        <f t="shared" si="29"/>
        <v>46233757.627954975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112</v>
      </c>
      <c r="C177" s="7"/>
      <c r="D177" s="2" t="e">
        <f t="shared" si="12"/>
        <v>#N/A</v>
      </c>
      <c r="E177" s="2" t="e">
        <f t="shared" si="22"/>
        <v>#N/A</v>
      </c>
      <c r="F177" s="2">
        <v>1177114.8413793445</v>
      </c>
      <c r="G177" s="2">
        <f t="shared" si="41"/>
        <v>596135.85714285716</v>
      </c>
      <c r="H177" s="2">
        <f t="shared" si="39"/>
        <v>80853989.399015516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972413.99999999814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1177652.3605911136</v>
      </c>
      <c r="Q177" s="2">
        <f t="shared" si="42"/>
        <v>600000</v>
      </c>
      <c r="R177" s="2">
        <f t="shared" si="40"/>
        <v>81804538.354679286</v>
      </c>
      <c r="S177" s="2">
        <f t="shared" si="17"/>
        <v>596135.85714285076</v>
      </c>
      <c r="T177" s="2">
        <f t="shared" si="18"/>
        <v>3864.1428571428405</v>
      </c>
      <c r="U177" s="2">
        <f t="shared" si="19"/>
        <v>600000</v>
      </c>
      <c r="V177" s="2">
        <f t="shared" si="34"/>
        <v>30778577.399015605</v>
      </c>
      <c r="W177" s="2">
        <f t="shared" si="20"/>
        <v>596135.85714285821</v>
      </c>
      <c r="X177" s="2">
        <f t="shared" si="6"/>
        <v>3864.1428571417928</v>
      </c>
      <c r="Y177" s="2">
        <f t="shared" si="37"/>
        <v>51025960.955663696</v>
      </c>
      <c r="Z177" s="2" t="str">
        <f t="shared" si="8"/>
        <v>HERE</v>
      </c>
      <c r="AA177" s="2">
        <f>IF(Z177="HERE",Y177,AA176+Graph!$G$1*1000)</f>
        <v>51025960.955663696</v>
      </c>
      <c r="AB177" s="2">
        <f t="shared" si="21"/>
        <v>3864.1428571417928</v>
      </c>
      <c r="AC177" s="2">
        <f t="shared" si="38"/>
        <v>30778577.399015605</v>
      </c>
      <c r="AD177" s="3">
        <f t="shared" si="10"/>
        <v>51025960.955663696</v>
      </c>
      <c r="AE177" s="2">
        <f>IF(AE175&gt;=52800000,52800000,IF(AB156=Graph!G$1*1000,AE176+Graph!G$1*1000,AC177))</f>
        <v>30778577.399015605</v>
      </c>
      <c r="AF177" s="3">
        <f t="shared" si="11"/>
        <v>30778577.399015605</v>
      </c>
      <c r="AG177" s="3">
        <f t="shared" si="29"/>
        <v>46337417.617585495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113</v>
      </c>
      <c r="C178" s="7"/>
      <c r="D178" s="2" t="e">
        <f t="shared" si="12"/>
        <v>#N/A</v>
      </c>
      <c r="E178" s="2" t="e">
        <f t="shared" si="22"/>
        <v>#N/A</v>
      </c>
      <c r="F178" s="2">
        <v>1183436.4952147007</v>
      </c>
      <c r="G178" s="2">
        <f t="shared" si="41"/>
        <v>596135.85714285716</v>
      </c>
      <c r="H178" s="2">
        <f t="shared" si="39"/>
        <v>81450125.256158367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976278.14285714098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1183952.0107670426</v>
      </c>
      <c r="Q178" s="2">
        <f t="shared" si="42"/>
        <v>600000</v>
      </c>
      <c r="R178" s="2">
        <f t="shared" si="40"/>
        <v>82404538.354679286</v>
      </c>
      <c r="S178" s="2">
        <f t="shared" si="17"/>
        <v>596135.85714285076</v>
      </c>
      <c r="T178" s="2">
        <f t="shared" si="18"/>
        <v>3864.1428571428405</v>
      </c>
      <c r="U178" s="2">
        <f t="shared" si="19"/>
        <v>600000</v>
      </c>
      <c r="V178" s="2">
        <f t="shared" si="34"/>
        <v>31374713.256158464</v>
      </c>
      <c r="W178" s="2">
        <f t="shared" si="20"/>
        <v>596135.85714285821</v>
      </c>
      <c r="X178" s="2">
        <f t="shared" si="6"/>
        <v>3864.1428571417928</v>
      </c>
      <c r="Y178" s="2">
        <f t="shared" si="37"/>
        <v>51029825.098520838</v>
      </c>
      <c r="Z178" s="2" t="str">
        <f t="shared" si="8"/>
        <v>HERE</v>
      </c>
      <c r="AA178" s="2">
        <f>IF(Z178="HERE",Y178,AA177+Graph!$G$1*1000)</f>
        <v>51029825.098520838</v>
      </c>
      <c r="AB178" s="2">
        <f t="shared" si="21"/>
        <v>3864.1428571417928</v>
      </c>
      <c r="AC178" s="2">
        <f t="shared" si="38"/>
        <v>31374713.256158464</v>
      </c>
      <c r="AD178" s="3">
        <f t="shared" si="10"/>
        <v>51029825.098520838</v>
      </c>
      <c r="AE178" s="2">
        <f>IF(AE176&gt;=52800000,52800000,IF(AB157=Graph!G$1*1000,AE177+Graph!G$1*1000,AC178))</f>
        <v>31374713.256158464</v>
      </c>
      <c r="AF178" s="3">
        <f t="shared" si="11"/>
        <v>31374713.256158464</v>
      </c>
      <c r="AG178" s="3">
        <f t="shared" si="29"/>
        <v>46435704.201455958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114</v>
      </c>
      <c r="C179" s="7"/>
      <c r="D179" s="2" t="e">
        <f t="shared" si="12"/>
        <v>#N/A</v>
      </c>
      <c r="E179" s="2" t="e">
        <f t="shared" si="22"/>
        <v>#N/A</v>
      </c>
      <c r="F179" s="2">
        <v>1189758.1490499973</v>
      </c>
      <c r="G179" s="2">
        <f t="shared" si="41"/>
        <v>596135.85714285716</v>
      </c>
      <c r="H179" s="2">
        <f t="shared" si="39"/>
        <v>82046261.113301218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980142.28571428382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1190251.6609429717</v>
      </c>
      <c r="Q179" s="2">
        <f t="shared" si="42"/>
        <v>600000</v>
      </c>
      <c r="R179" s="2">
        <f t="shared" si="40"/>
        <v>83004538.354679286</v>
      </c>
      <c r="S179" s="2">
        <f t="shared" si="17"/>
        <v>596135.85714285076</v>
      </c>
      <c r="T179" s="2">
        <f t="shared" si="18"/>
        <v>3864.1428571428405</v>
      </c>
      <c r="U179" s="2">
        <f t="shared" si="19"/>
        <v>600000</v>
      </c>
      <c r="V179" s="2">
        <f t="shared" si="34"/>
        <v>31970849.113301322</v>
      </c>
      <c r="W179" s="2">
        <f t="shared" si="20"/>
        <v>596135.85714285821</v>
      </c>
      <c r="X179" s="2">
        <f t="shared" si="6"/>
        <v>3864.1428571417928</v>
      </c>
      <c r="Y179" s="2">
        <f t="shared" si="37"/>
        <v>51033689.24137798</v>
      </c>
      <c r="Z179" s="2" t="str">
        <f t="shared" si="8"/>
        <v>HERE</v>
      </c>
      <c r="AA179" s="2">
        <f>IF(Z179="HERE",Y179,AA178+Graph!$G$1*1000)</f>
        <v>51033689.24137798</v>
      </c>
      <c r="AB179" s="2">
        <f t="shared" si="21"/>
        <v>3864.1428571417928</v>
      </c>
      <c r="AC179" s="2">
        <f t="shared" si="38"/>
        <v>31970849.113301322</v>
      </c>
      <c r="AD179" s="3">
        <f t="shared" si="10"/>
        <v>51033689.24137798</v>
      </c>
      <c r="AE179" s="2">
        <f>IF(AE177&gt;=52800000,52800000,IF(AB158=Graph!G$1*1000,AE178+Graph!G$1*1000,AC179))</f>
        <v>31970849.113301322</v>
      </c>
      <c r="AF179" s="3">
        <f t="shared" si="11"/>
        <v>31970849.113301322</v>
      </c>
      <c r="AG179" s="3">
        <f t="shared" si="29"/>
        <v>46528617.379566424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115</v>
      </c>
      <c r="C180" s="7"/>
      <c r="D180" s="2" t="e">
        <f t="shared" si="12"/>
        <v>#N/A</v>
      </c>
      <c r="E180" s="2" t="e">
        <f t="shared" si="22"/>
        <v>#N/A</v>
      </c>
      <c r="F180" s="2">
        <v>1196079.8028853536</v>
      </c>
      <c r="G180" s="2">
        <f t="shared" si="41"/>
        <v>596135.85714285716</v>
      </c>
      <c r="H180" s="2">
        <f t="shared" si="39"/>
        <v>82642396.970444068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984006.42857142666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1196551.3111189008</v>
      </c>
      <c r="Q180" s="2">
        <f t="shared" si="42"/>
        <v>600000</v>
      </c>
      <c r="R180" s="2">
        <f t="shared" si="40"/>
        <v>83604538.354679286</v>
      </c>
      <c r="S180" s="2">
        <f t="shared" si="17"/>
        <v>596135.85714285076</v>
      </c>
      <c r="T180" s="2">
        <f t="shared" si="18"/>
        <v>3864.1428571428405</v>
      </c>
      <c r="U180" s="2">
        <f t="shared" si="19"/>
        <v>600000</v>
      </c>
      <c r="V180" s="2">
        <f t="shared" si="34"/>
        <v>32566984.97044418</v>
      </c>
      <c r="W180" s="2">
        <f t="shared" si="20"/>
        <v>596135.85714285821</v>
      </c>
      <c r="X180" s="2">
        <f t="shared" si="6"/>
        <v>3864.1428571417928</v>
      </c>
      <c r="Y180" s="2">
        <f t="shared" si="37"/>
        <v>51037553.384235121</v>
      </c>
      <c r="Z180" s="2" t="str">
        <f t="shared" si="8"/>
        <v>HERE</v>
      </c>
      <c r="AA180" s="2">
        <f>IF(Z180="HERE",Y180,AA179+Graph!$G$1*1000)</f>
        <v>51037553.384235121</v>
      </c>
      <c r="AB180" s="2">
        <f t="shared" si="21"/>
        <v>3864.1428571417928</v>
      </c>
      <c r="AC180" s="2">
        <f t="shared" si="38"/>
        <v>32566984.97044418</v>
      </c>
      <c r="AD180" s="3">
        <f t="shared" si="10"/>
        <v>51037553.384235121</v>
      </c>
      <c r="AE180" s="2">
        <f>IF(AE178&gt;=52800000,52800000,IF(AB159=Graph!G$1*1000,AE179+Graph!G$1*1000,AC180))</f>
        <v>32566984.97044418</v>
      </c>
      <c r="AF180" s="3">
        <f t="shared" si="11"/>
        <v>32566984.97044418</v>
      </c>
      <c r="AG180" s="3">
        <f t="shared" si="29"/>
        <v>46616157.151916832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116</v>
      </c>
      <c r="C181" s="7"/>
      <c r="D181" s="2" t="e">
        <f t="shared" si="12"/>
        <v>#N/A</v>
      </c>
      <c r="E181" s="2" t="e">
        <f t="shared" si="22"/>
        <v>#N/A</v>
      </c>
      <c r="F181" s="2">
        <v>1202401.4567206502</v>
      </c>
      <c r="G181" s="2">
        <f t="shared" si="41"/>
        <v>596135.85714285716</v>
      </c>
      <c r="H181" s="2">
        <f t="shared" si="39"/>
        <v>83238532.827586919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987870.5714285695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1202850.9612948298</v>
      </c>
      <c r="Q181" s="2">
        <f t="shared" si="42"/>
        <v>600000</v>
      </c>
      <c r="R181" s="2">
        <f t="shared" si="40"/>
        <v>84204538.354679286</v>
      </c>
      <c r="S181" s="2">
        <f t="shared" si="17"/>
        <v>596135.85714285076</v>
      </c>
      <c r="T181" s="2">
        <f t="shared" si="18"/>
        <v>3864.1428571428405</v>
      </c>
      <c r="U181" s="2">
        <f t="shared" si="19"/>
        <v>600000</v>
      </c>
      <c r="V181" s="2">
        <f t="shared" si="34"/>
        <v>33163120.827587038</v>
      </c>
      <c r="W181" s="2">
        <f t="shared" si="20"/>
        <v>596135.85714285821</v>
      </c>
      <c r="X181" s="2">
        <f t="shared" si="6"/>
        <v>3864.1428571417928</v>
      </c>
      <c r="Y181" s="2">
        <f t="shared" si="37"/>
        <v>51041417.527092263</v>
      </c>
      <c r="Z181" s="2" t="str">
        <f t="shared" si="8"/>
        <v>HERE</v>
      </c>
      <c r="AA181" s="2">
        <f>IF(Z181="HERE",Y181,AA180+Graph!$G$1*1000)</f>
        <v>51041417.527092263</v>
      </c>
      <c r="AB181" s="2">
        <f t="shared" si="21"/>
        <v>3864.1428571417928</v>
      </c>
      <c r="AC181" s="2">
        <f t="shared" si="38"/>
        <v>33163120.827587038</v>
      </c>
      <c r="AD181" s="3">
        <f t="shared" si="10"/>
        <v>51041417.527092263</v>
      </c>
      <c r="AE181" s="2">
        <f>IF(AE179&gt;=52800000,52800000,IF(AB160=Graph!G$1*1000,AE180+Graph!G$1*1000,AC181))</f>
        <v>33163120.827587038</v>
      </c>
      <c r="AF181" s="3">
        <f t="shared" si="11"/>
        <v>33163120.827587038</v>
      </c>
      <c r="AG181" s="3">
        <f t="shared" si="29"/>
        <v>46698323.518507242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117</v>
      </c>
      <c r="C182" s="7"/>
      <c r="D182" s="2" t="e">
        <f t="shared" si="12"/>
        <v>#N/A</v>
      </c>
      <c r="E182" s="2" t="e">
        <f t="shared" si="22"/>
        <v>#N/A</v>
      </c>
      <c r="F182" s="2">
        <v>1208723.1105560064</v>
      </c>
      <c r="G182" s="2">
        <f t="shared" si="41"/>
        <v>596135.85714285716</v>
      </c>
      <c r="H182" s="2">
        <f t="shared" si="39"/>
        <v>83834668.68472977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991734.71428571234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1209150.6114707589</v>
      </c>
      <c r="Q182" s="2">
        <f t="shared" si="42"/>
        <v>600000</v>
      </c>
      <c r="R182" s="2">
        <f t="shared" si="40"/>
        <v>84804538.354679286</v>
      </c>
      <c r="S182" s="2">
        <f t="shared" si="17"/>
        <v>596135.85714285076</v>
      </c>
      <c r="T182" s="2">
        <f t="shared" si="18"/>
        <v>3864.1428571428405</v>
      </c>
      <c r="U182" s="2">
        <f t="shared" si="19"/>
        <v>600000</v>
      </c>
      <c r="V182" s="2">
        <f t="shared" si="34"/>
        <v>33759256.684729896</v>
      </c>
      <c r="W182" s="2">
        <f t="shared" si="20"/>
        <v>596135.85714285821</v>
      </c>
      <c r="X182" s="2">
        <f t="shared" si="6"/>
        <v>3864.1428571417928</v>
      </c>
      <c r="Y182" s="2">
        <f t="shared" si="37"/>
        <v>51045281.669949405</v>
      </c>
      <c r="Z182" s="2" t="str">
        <f t="shared" si="8"/>
        <v>HERE</v>
      </c>
      <c r="AA182" s="2">
        <f>IF(Z182="HERE",Y182,AA181+Graph!$G$1*1000)</f>
        <v>51045281.669949405</v>
      </c>
      <c r="AB182" s="2">
        <f t="shared" si="21"/>
        <v>3864.1428571417928</v>
      </c>
      <c r="AC182" s="2">
        <f t="shared" si="38"/>
        <v>33759256.684729896</v>
      </c>
      <c r="AD182" s="3">
        <f t="shared" si="10"/>
        <v>51045281.669949405</v>
      </c>
      <c r="AE182" s="2">
        <f>IF(AE180&gt;=52800000,52800000,IF(AB161=Graph!G$1*1000,AE181+Graph!G$1*1000,AC182))</f>
        <v>33759256.684729896</v>
      </c>
      <c r="AF182" s="3">
        <f t="shared" si="11"/>
        <v>33759256.684729896</v>
      </c>
      <c r="AG182" s="3">
        <f t="shared" si="29"/>
        <v>46775116.479337595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118</v>
      </c>
      <c r="C183" s="7"/>
      <c r="D183" s="2" t="e">
        <f t="shared" si="12"/>
        <v>#N/A</v>
      </c>
      <c r="E183" s="2" t="e">
        <f t="shared" si="22"/>
        <v>#N/A</v>
      </c>
      <c r="F183" s="2">
        <v>1215044.7643913031</v>
      </c>
      <c r="G183" s="2">
        <f t="shared" si="41"/>
        <v>596135.85714285716</v>
      </c>
      <c r="H183" s="2">
        <f t="shared" si="39"/>
        <v>84430804.541872621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995598.85714285518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1215450.261646688</v>
      </c>
      <c r="Q183" s="2">
        <f t="shared" si="42"/>
        <v>600000</v>
      </c>
      <c r="R183" s="2">
        <f t="shared" si="40"/>
        <v>85404538.354679286</v>
      </c>
      <c r="S183" s="2">
        <f t="shared" si="17"/>
        <v>596135.85714285076</v>
      </c>
      <c r="T183" s="2">
        <f t="shared" si="18"/>
        <v>3864.1428571428405</v>
      </c>
      <c r="U183" s="2">
        <f t="shared" si="19"/>
        <v>600000</v>
      </c>
      <c r="V183" s="2">
        <f t="shared" si="34"/>
        <v>34355392.541872755</v>
      </c>
      <c r="W183" s="2">
        <f t="shared" si="20"/>
        <v>596135.85714285821</v>
      </c>
      <c r="X183" s="2">
        <f t="shared" si="6"/>
        <v>3864.1428571417928</v>
      </c>
      <c r="Y183" s="2">
        <f t="shared" si="37"/>
        <v>51049145.812806547</v>
      </c>
      <c r="Z183" s="2" t="str">
        <f t="shared" si="8"/>
        <v>HERE</v>
      </c>
      <c r="AA183" s="2">
        <f>IF(Z183="HERE",Y183,AA182+Graph!$G$1*1000)</f>
        <v>51049145.812806547</v>
      </c>
      <c r="AB183" s="2">
        <f t="shared" si="21"/>
        <v>3864.1428571417928</v>
      </c>
      <c r="AC183" s="2">
        <f t="shared" si="38"/>
        <v>34355392.541872755</v>
      </c>
      <c r="AD183" s="3">
        <f t="shared" si="10"/>
        <v>51049145.812806547</v>
      </c>
      <c r="AE183" s="2">
        <f>IF(AE181&gt;=52800000,52800000,IF(AB162=Graph!G$1*1000,AE182+Graph!G$1*1000,AC183))</f>
        <v>34355392.541872755</v>
      </c>
      <c r="AF183" s="3">
        <f t="shared" si="11"/>
        <v>34355392.541872755</v>
      </c>
      <c r="AG183" s="3">
        <f t="shared" si="29"/>
        <v>46846536.034407943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119</v>
      </c>
      <c r="C184" s="7"/>
      <c r="D184" s="2" t="e">
        <f t="shared" si="12"/>
        <v>#N/A</v>
      </c>
      <c r="E184" s="2" t="e">
        <f t="shared" si="22"/>
        <v>#N/A</v>
      </c>
      <c r="F184" s="2">
        <v>1221366.4182266593</v>
      </c>
      <c r="G184" s="2">
        <f t="shared" si="41"/>
        <v>596135.85714285716</v>
      </c>
      <c r="H184" s="2">
        <f t="shared" si="39"/>
        <v>85026940.399015471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999462.99999999802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1221749.9118226171</v>
      </c>
      <c r="Q184" s="2">
        <f t="shared" si="42"/>
        <v>600000</v>
      </c>
      <c r="R184" s="2">
        <f t="shared" si="40"/>
        <v>86004538.354679286</v>
      </c>
      <c r="S184" s="2">
        <f t="shared" si="17"/>
        <v>596135.85714285076</v>
      </c>
      <c r="T184" s="2">
        <f t="shared" si="18"/>
        <v>3864.1428571428405</v>
      </c>
      <c r="U184" s="2">
        <f t="shared" si="19"/>
        <v>600000</v>
      </c>
      <c r="V184" s="2">
        <f t="shared" si="34"/>
        <v>34951528.399015613</v>
      </c>
      <c r="W184" s="2">
        <f t="shared" si="20"/>
        <v>596135.85714285821</v>
      </c>
      <c r="X184" s="2">
        <f t="shared" si="6"/>
        <v>3864.1428571417928</v>
      </c>
      <c r="Y184" s="2">
        <f t="shared" si="37"/>
        <v>51053009.955663688</v>
      </c>
      <c r="Z184" s="2" t="str">
        <f t="shared" si="8"/>
        <v>HERE</v>
      </c>
      <c r="AA184" s="2">
        <f>IF(Z184="HERE",Y184,AA183+Graph!$G$1*1000)</f>
        <v>51053009.955663688</v>
      </c>
      <c r="AB184" s="2">
        <f t="shared" si="21"/>
        <v>3864.1428571417928</v>
      </c>
      <c r="AC184" s="2">
        <f t="shared" si="38"/>
        <v>34951528.399015613</v>
      </c>
      <c r="AD184" s="3">
        <f t="shared" si="10"/>
        <v>51053009.955663688</v>
      </c>
      <c r="AE184" s="2">
        <f>IF(AE182&gt;=52800000,52800000,IF(AB163=Graph!G$1*1000,AE183+Graph!G$1*1000,AC184))</f>
        <v>34951528.399015613</v>
      </c>
      <c r="AF184" s="3">
        <f t="shared" si="11"/>
        <v>34951528.399015613</v>
      </c>
      <c r="AG184" s="3">
        <f t="shared" si="29"/>
        <v>46912582.183718249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120</v>
      </c>
      <c r="C185" s="7"/>
      <c r="D185" s="2" t="e">
        <f t="shared" si="12"/>
        <v>#N/A</v>
      </c>
      <c r="E185" s="2" t="e">
        <f t="shared" si="22"/>
        <v>#N/A</v>
      </c>
      <c r="F185" s="2">
        <v>1227688.0720619559</v>
      </c>
      <c r="G185" s="2">
        <f t="shared" si="41"/>
        <v>596135.85714285716</v>
      </c>
      <c r="H185" s="2">
        <f t="shared" si="39"/>
        <v>85623076.256158322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1003327.1428571409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1228049.5619985461</v>
      </c>
      <c r="Q185" s="2">
        <f t="shared" si="42"/>
        <v>600000</v>
      </c>
      <c r="R185" s="2">
        <f t="shared" si="40"/>
        <v>86604538.354679286</v>
      </c>
      <c r="S185" s="2">
        <f t="shared" si="17"/>
        <v>596135.85714285076</v>
      </c>
      <c r="T185" s="2">
        <f t="shared" si="18"/>
        <v>3864.1428571428405</v>
      </c>
      <c r="U185" s="2">
        <f t="shared" si="19"/>
        <v>600000</v>
      </c>
      <c r="V185" s="2">
        <f t="shared" si="34"/>
        <v>35547664.256158471</v>
      </c>
      <c r="W185" s="2">
        <f t="shared" si="20"/>
        <v>596135.85714285821</v>
      </c>
      <c r="X185" s="2">
        <f t="shared" si="6"/>
        <v>3864.1428571417928</v>
      </c>
      <c r="Y185" s="2">
        <f t="shared" si="37"/>
        <v>51056874.09852083</v>
      </c>
      <c r="Z185" s="2" t="str">
        <f t="shared" si="8"/>
        <v>HERE</v>
      </c>
      <c r="AA185" s="2">
        <f>IF(Z185="HERE",Y185,AA184+Graph!$G$1*1000)</f>
        <v>51056874.09852083</v>
      </c>
      <c r="AB185" s="2">
        <f t="shared" si="21"/>
        <v>3864.1428571417928</v>
      </c>
      <c r="AC185" s="2">
        <f t="shared" si="38"/>
        <v>35547664.256158471</v>
      </c>
      <c r="AD185" s="3">
        <f t="shared" si="10"/>
        <v>51056874.09852083</v>
      </c>
      <c r="AE185" s="2">
        <f>IF(AE183&gt;=52800000,52800000,IF(AB164=Graph!G$1*1000,AE184+Graph!G$1*1000,AC185))</f>
        <v>35547664.256158471</v>
      </c>
      <c r="AF185" s="3">
        <f t="shared" si="11"/>
        <v>35547664.256158471</v>
      </c>
      <c r="AG185" s="3">
        <f t="shared" si="29"/>
        <v>46973254.927268542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121</v>
      </c>
      <c r="C186" s="7"/>
      <c r="D186" s="2" t="e">
        <f t="shared" si="12"/>
        <v>#N/A</v>
      </c>
      <c r="E186" s="2" t="e">
        <f t="shared" si="22"/>
        <v>#N/A</v>
      </c>
      <c r="F186" s="2">
        <v>1234009.7258973122</v>
      </c>
      <c r="G186" s="2">
        <f t="shared" si="41"/>
        <v>596135.85714285716</v>
      </c>
      <c r="H186" s="2">
        <f t="shared" si="39"/>
        <v>86219212.113301173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1007191.2857142837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1234349.2121744752</v>
      </c>
      <c r="Q186" s="2">
        <f t="shared" si="42"/>
        <v>600000</v>
      </c>
      <c r="R186" s="2">
        <f t="shared" si="40"/>
        <v>87204538.354679286</v>
      </c>
      <c r="S186" s="2">
        <f t="shared" si="17"/>
        <v>596135.85714285076</v>
      </c>
      <c r="T186" s="2">
        <f t="shared" si="18"/>
        <v>3864.1428571428405</v>
      </c>
      <c r="U186" s="2">
        <f t="shared" si="19"/>
        <v>600000</v>
      </c>
      <c r="V186" s="2">
        <f t="shared" si="34"/>
        <v>36143800.113301329</v>
      </c>
      <c r="W186" s="2">
        <f t="shared" si="20"/>
        <v>596135.85714285821</v>
      </c>
      <c r="X186" s="2">
        <f t="shared" si="6"/>
        <v>3864.1428571417928</v>
      </c>
      <c r="Y186" s="2">
        <f t="shared" si="37"/>
        <v>51060738.241377972</v>
      </c>
      <c r="Z186" s="2" t="str">
        <f t="shared" si="8"/>
        <v>HERE</v>
      </c>
      <c r="AA186" s="2">
        <f>IF(Z186="HERE",Y186,AA185+Graph!$G$1*1000)</f>
        <v>51060738.241377972</v>
      </c>
      <c r="AB186" s="2">
        <f t="shared" si="21"/>
        <v>3864.1428571417928</v>
      </c>
      <c r="AC186" s="2">
        <f t="shared" si="38"/>
        <v>36143800.113301329</v>
      </c>
      <c r="AD186" s="3">
        <f t="shared" si="10"/>
        <v>51060738.241377972</v>
      </c>
      <c r="AE186" s="2">
        <f>IF(AE184&gt;=52800000,52800000,IF(AB165=Graph!G$1*1000,AE185+Graph!G$1*1000,AC186))</f>
        <v>36143800.113301329</v>
      </c>
      <c r="AF186" s="3">
        <f t="shared" si="11"/>
        <v>36143800.113301329</v>
      </c>
      <c r="AG186" s="3">
        <f t="shared" si="29"/>
        <v>47028554.265058786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122</v>
      </c>
      <c r="C187" s="7"/>
      <c r="D187" s="2" t="e">
        <f t="shared" si="12"/>
        <v>#N/A</v>
      </c>
      <c r="E187" s="2" t="e">
        <f t="shared" si="22"/>
        <v>#N/A</v>
      </c>
      <c r="F187" s="2">
        <v>1240331.3797326088</v>
      </c>
      <c r="G187" s="2">
        <f t="shared" si="41"/>
        <v>596135.85714285716</v>
      </c>
      <c r="H187" s="2">
        <f t="shared" si="39"/>
        <v>86815347.970444024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1011055.4285714265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1240648.8623504043</v>
      </c>
      <c r="Q187" s="2">
        <f t="shared" si="42"/>
        <v>600000</v>
      </c>
      <c r="R187" s="2">
        <f t="shared" si="40"/>
        <v>87804538.354679286</v>
      </c>
      <c r="S187" s="2">
        <f t="shared" si="17"/>
        <v>596135.85714285076</v>
      </c>
      <c r="T187" s="2">
        <f t="shared" si="18"/>
        <v>3864.1428571428405</v>
      </c>
      <c r="U187" s="2">
        <f t="shared" si="19"/>
        <v>600000</v>
      </c>
      <c r="V187" s="2">
        <f t="shared" si="34"/>
        <v>36739935.970444188</v>
      </c>
      <c r="W187" s="2">
        <f t="shared" si="20"/>
        <v>596135.85714285821</v>
      </c>
      <c r="X187" s="2">
        <f t="shared" si="6"/>
        <v>3864.1428571417928</v>
      </c>
      <c r="Y187" s="2">
        <f t="shared" si="37"/>
        <v>51064602.384235114</v>
      </c>
      <c r="Z187" s="2" t="str">
        <f t="shared" si="8"/>
        <v>HERE</v>
      </c>
      <c r="AA187" s="2">
        <f>IF(Z187="HERE",Y187,AA186+Graph!$G$1*1000)</f>
        <v>51064602.384235114</v>
      </c>
      <c r="AB187" s="2">
        <f t="shared" si="21"/>
        <v>3864.1428571417928</v>
      </c>
      <c r="AC187" s="2">
        <f t="shared" si="38"/>
        <v>36739935.970444188</v>
      </c>
      <c r="AD187" s="3">
        <f t="shared" si="10"/>
        <v>51064602.384235114</v>
      </c>
      <c r="AE187" s="2">
        <f>IF(AE185&gt;=52800000,52800000,IF(AB166=Graph!G$1*1000,AE186+Graph!G$1*1000,AC187))</f>
        <v>36739935.970444188</v>
      </c>
      <c r="AF187" s="3">
        <f t="shared" si="11"/>
        <v>36739935.970444188</v>
      </c>
      <c r="AG187" s="3">
        <f t="shared" si="29"/>
        <v>47078480.197089031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123</v>
      </c>
      <c r="C188" s="7"/>
      <c r="D188" s="2" t="e">
        <f t="shared" si="12"/>
        <v>#N/A</v>
      </c>
      <c r="E188" s="2" t="e">
        <f t="shared" si="22"/>
        <v>#N/A</v>
      </c>
      <c r="F188" s="2">
        <v>1246653.033567965</v>
      </c>
      <c r="G188" s="2">
        <f t="shared" si="41"/>
        <v>596135.85714285716</v>
      </c>
      <c r="H188" s="2">
        <f t="shared" si="39"/>
        <v>87411483.827586874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1014919.5714285694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1246948.5125263333</v>
      </c>
      <c r="Q188" s="2">
        <f t="shared" si="42"/>
        <v>600000</v>
      </c>
      <c r="R188" s="2">
        <f t="shared" si="40"/>
        <v>88404538.354679286</v>
      </c>
      <c r="S188" s="2">
        <f t="shared" si="17"/>
        <v>596135.85714285076</v>
      </c>
      <c r="T188" s="2">
        <f t="shared" si="18"/>
        <v>3864.1428571428405</v>
      </c>
      <c r="U188" s="2">
        <f t="shared" si="19"/>
        <v>600000</v>
      </c>
      <c r="V188" s="2">
        <f t="shared" si="34"/>
        <v>37336071.827587046</v>
      </c>
      <c r="W188" s="2">
        <f t="shared" si="20"/>
        <v>596135.85714285821</v>
      </c>
      <c r="X188" s="2">
        <f t="shared" si="6"/>
        <v>3864.1428571417928</v>
      </c>
      <c r="Y188" s="2">
        <f t="shared" si="37"/>
        <v>51068466.527092256</v>
      </c>
      <c r="Z188" s="2" t="str">
        <f t="shared" si="8"/>
        <v>HERE</v>
      </c>
      <c r="AA188" s="2">
        <f>IF(Z188="HERE",Y188,AA187+Graph!$G$1*1000)</f>
        <v>51068466.527092256</v>
      </c>
      <c r="AB188" s="2">
        <f t="shared" si="21"/>
        <v>3864.1428571417928</v>
      </c>
      <c r="AC188" s="2">
        <f t="shared" si="38"/>
        <v>37336071.827587046</v>
      </c>
      <c r="AD188" s="3">
        <f t="shared" si="10"/>
        <v>51068466.527092256</v>
      </c>
      <c r="AE188" s="2">
        <f>IF(AE186&gt;=52800000,52800000,IF(AB167=Graph!G$1*1000,AE187+Graph!G$1*1000,AC188))</f>
        <v>37336071.827587046</v>
      </c>
      <c r="AF188" s="3">
        <f t="shared" si="11"/>
        <v>37336071.827587046</v>
      </c>
      <c r="AG188" s="3">
        <f t="shared" si="29"/>
        <v>47123032.72335922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124</v>
      </c>
      <c r="C189" s="7"/>
      <c r="D189" s="2" t="e">
        <f t="shared" si="12"/>
        <v>#N/A</v>
      </c>
      <c r="E189" s="2" t="e">
        <f t="shared" si="22"/>
        <v>#N/A</v>
      </c>
      <c r="F189" s="2">
        <v>1252974.6874032617</v>
      </c>
      <c r="G189" s="2">
        <f t="shared" si="41"/>
        <v>596135.85714285716</v>
      </c>
      <c r="H189" s="2">
        <f t="shared" si="39"/>
        <v>88007619.684729725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1018783.7142857122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1253248.162702322</v>
      </c>
      <c r="Q189" s="2">
        <f t="shared" si="42"/>
        <v>600000</v>
      </c>
      <c r="R189" s="2">
        <f t="shared" si="40"/>
        <v>89004538.354679286</v>
      </c>
      <c r="S189" s="2">
        <f t="shared" si="17"/>
        <v>596135.85714285076</v>
      </c>
      <c r="T189" s="2">
        <f t="shared" si="18"/>
        <v>3864.1428571428405</v>
      </c>
      <c r="U189" s="2">
        <f t="shared" si="19"/>
        <v>600000</v>
      </c>
      <c r="V189" s="2">
        <f t="shared" si="34"/>
        <v>37932207.684729904</v>
      </c>
      <c r="W189" s="2">
        <f t="shared" si="20"/>
        <v>596135.85714285821</v>
      </c>
      <c r="X189" s="2">
        <f t="shared" si="6"/>
        <v>3864.1428571417928</v>
      </c>
      <c r="Y189" s="2">
        <f t="shared" si="37"/>
        <v>51072330.669949397</v>
      </c>
      <c r="Z189" s="2" t="str">
        <f t="shared" si="8"/>
        <v>HERE</v>
      </c>
      <c r="AA189" s="2">
        <f>IF(Z189="HERE",Y189,AA188+Graph!$G$1*1000)</f>
        <v>51072330.669949397</v>
      </c>
      <c r="AB189" s="2">
        <f t="shared" si="21"/>
        <v>3864.1428571417928</v>
      </c>
      <c r="AC189" s="2">
        <f t="shared" si="38"/>
        <v>37932207.684729904</v>
      </c>
      <c r="AD189" s="3">
        <f t="shared" si="10"/>
        <v>51072330.669949397</v>
      </c>
      <c r="AE189" s="2">
        <f>IF(AE187&gt;=52800000,52800000,IF(AB168=Graph!G$1*1000,AE188+Graph!G$1*1000,AC189))</f>
        <v>37932207.684729904</v>
      </c>
      <c r="AF189" s="3">
        <f t="shared" si="11"/>
        <v>37932207.684729904</v>
      </c>
      <c r="AG189" s="3">
        <f t="shared" si="29"/>
        <v>47162211.84386941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125</v>
      </c>
      <c r="C190" s="7"/>
      <c r="D190" s="2" t="e">
        <f t="shared" si="12"/>
        <v>#N/A</v>
      </c>
      <c r="E190" s="2" t="e">
        <f t="shared" si="22"/>
        <v>#N/A</v>
      </c>
      <c r="F190" s="2">
        <v>1259296.3412386179</v>
      </c>
      <c r="G190" s="2">
        <f t="shared" si="41"/>
        <v>596135.85714285716</v>
      </c>
      <c r="H190" s="2">
        <f t="shared" si="39"/>
        <v>88603755.541872576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1022647.8571428551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1259547.8128782511</v>
      </c>
      <c r="Q190" s="2">
        <f t="shared" si="42"/>
        <v>600000</v>
      </c>
      <c r="R190" s="2">
        <f t="shared" si="40"/>
        <v>89604538.354679286</v>
      </c>
      <c r="S190" s="2">
        <f t="shared" si="17"/>
        <v>596135.85714285076</v>
      </c>
      <c r="T190" s="2">
        <f t="shared" si="18"/>
        <v>3864.1428571428405</v>
      </c>
      <c r="U190" s="2">
        <f t="shared" si="19"/>
        <v>600000</v>
      </c>
      <c r="V190" s="2">
        <f t="shared" si="34"/>
        <v>38528343.541872762</v>
      </c>
      <c r="W190" s="2">
        <f t="shared" si="20"/>
        <v>596135.85714285821</v>
      </c>
      <c r="X190" s="2">
        <f t="shared" si="6"/>
        <v>3864.1428571417928</v>
      </c>
      <c r="Y190" s="2">
        <f t="shared" si="37"/>
        <v>51076194.812806539</v>
      </c>
      <c r="Z190" s="2" t="str">
        <f t="shared" si="8"/>
        <v>HERE</v>
      </c>
      <c r="AA190" s="2">
        <f>IF(Z190="HERE",Y190,AA189+Graph!$G$1*1000)</f>
        <v>51076194.812806539</v>
      </c>
      <c r="AB190" s="2">
        <f t="shared" si="21"/>
        <v>3864.1428571417928</v>
      </c>
      <c r="AC190" s="2">
        <f t="shared" si="38"/>
        <v>38528343.541872762</v>
      </c>
      <c r="AD190" s="3">
        <f t="shared" si="10"/>
        <v>51076194.812806539</v>
      </c>
      <c r="AE190" s="2">
        <f>IF(AE188&gt;=52800000,52800000,IF(AB169=Graph!G$1*1000,AE189+Graph!G$1*1000,AC190))</f>
        <v>38528343.541872762</v>
      </c>
      <c r="AF190" s="3">
        <f t="shared" si="11"/>
        <v>38528343.541872762</v>
      </c>
      <c r="AG190" s="3">
        <f t="shared" si="29"/>
        <v>47196017.558619544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126</v>
      </c>
      <c r="C191" s="7"/>
      <c r="D191" s="2" t="e">
        <f t="shared" si="12"/>
        <v>#N/A</v>
      </c>
      <c r="E191" s="2" t="e">
        <f t="shared" si="22"/>
        <v>#N/A</v>
      </c>
      <c r="F191" s="2">
        <v>1265617.9950739145</v>
      </c>
      <c r="G191" s="2">
        <f t="shared" si="41"/>
        <v>596135.85714285716</v>
      </c>
      <c r="H191" s="2">
        <f t="shared" si="39"/>
        <v>89199891.399015427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1026511.9999999979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1265847.4630541801</v>
      </c>
      <c r="Q191" s="2">
        <f t="shared" si="42"/>
        <v>600000</v>
      </c>
      <c r="R191" s="2">
        <f t="shared" si="40"/>
        <v>90204538.354679286</v>
      </c>
      <c r="S191" s="2">
        <f t="shared" si="17"/>
        <v>596135.85714285076</v>
      </c>
      <c r="T191" s="2">
        <f t="shared" si="18"/>
        <v>3864.1428571428405</v>
      </c>
      <c r="U191" s="2">
        <f t="shared" si="19"/>
        <v>600000</v>
      </c>
      <c r="V191" s="2">
        <f t="shared" si="34"/>
        <v>39124479.39901562</v>
      </c>
      <c r="W191" s="2">
        <f t="shared" si="20"/>
        <v>596135.85714285821</v>
      </c>
      <c r="X191" s="2">
        <f t="shared" si="6"/>
        <v>3864.1428571417928</v>
      </c>
      <c r="Y191" s="2">
        <f t="shared" si="37"/>
        <v>51080058.955663681</v>
      </c>
      <c r="Z191" s="2" t="str">
        <f t="shared" si="8"/>
        <v>HERE</v>
      </c>
      <c r="AA191" s="2">
        <f>IF(Z191="HERE",Y191,AA190+Graph!$G$1*1000)</f>
        <v>51080058.955663681</v>
      </c>
      <c r="AB191" s="2">
        <f t="shared" si="21"/>
        <v>3864.1428571417928</v>
      </c>
      <c r="AC191" s="2">
        <f t="shared" si="38"/>
        <v>39124479.39901562</v>
      </c>
      <c r="AD191" s="3">
        <f t="shared" si="10"/>
        <v>51080058.955663681</v>
      </c>
      <c r="AE191" s="2">
        <f>IF(AE189&gt;=52800000,52800000,IF(AB170=Graph!G$1*1000,AE190+Graph!G$1*1000,AC191))</f>
        <v>39124479.39901562</v>
      </c>
      <c r="AF191" s="3">
        <f t="shared" si="11"/>
        <v>39124479.39901562</v>
      </c>
      <c r="AG191" s="3">
        <f t="shared" si="29"/>
        <v>47229302.080048114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127</v>
      </c>
      <c r="C192" s="7"/>
      <c r="D192" s="2" t="e">
        <f t="shared" si="12"/>
        <v>#N/A</v>
      </c>
      <c r="E192" s="2" t="e">
        <f t="shared" si="22"/>
        <v>#N/A</v>
      </c>
      <c r="F192" s="2">
        <v>1271939.6489092708</v>
      </c>
      <c r="G192" s="2">
        <f t="shared" si="41"/>
        <v>596135.85714285716</v>
      </c>
      <c r="H192" s="2">
        <f t="shared" si="39"/>
        <v>89796027.256158277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1030376.1428571407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1272147.1132301092</v>
      </c>
      <c r="Q192" s="2">
        <f t="shared" si="42"/>
        <v>600000</v>
      </c>
      <c r="R192" s="2">
        <f t="shared" si="40"/>
        <v>90804538.354679286</v>
      </c>
      <c r="S192" s="2">
        <f t="shared" si="17"/>
        <v>596135.85714285076</v>
      </c>
      <c r="T192" s="2">
        <f t="shared" si="18"/>
        <v>3864.1428571428405</v>
      </c>
      <c r="U192" s="2">
        <f t="shared" si="19"/>
        <v>600000</v>
      </c>
      <c r="V192" s="2">
        <f t="shared" si="34"/>
        <v>39720615.256158479</v>
      </c>
      <c r="W192" s="2">
        <f t="shared" si="20"/>
        <v>596135.85714285821</v>
      </c>
      <c r="X192" s="2">
        <f t="shared" si="6"/>
        <v>3864.1428571417928</v>
      </c>
      <c r="Y192" s="2">
        <f t="shared" si="37"/>
        <v>51083923.098520823</v>
      </c>
      <c r="Z192" s="2" t="str">
        <f t="shared" si="8"/>
        <v>HERE</v>
      </c>
      <c r="AA192" s="2">
        <f>IF(Z192="HERE",Y192,AA191+Graph!$G$1*1000)</f>
        <v>51083923.098520823</v>
      </c>
      <c r="AB192" s="2">
        <f t="shared" si="21"/>
        <v>3864.1428571417928</v>
      </c>
      <c r="AC192" s="2">
        <f t="shared" si="38"/>
        <v>39720615.256158479</v>
      </c>
      <c r="AD192" s="3">
        <f t="shared" si="10"/>
        <v>51083923.098520823</v>
      </c>
      <c r="AE192" s="2">
        <f>IF(AE190&gt;=52800000,52800000,IF(AB171=Graph!G$1*1000,AE191+Graph!G$1*1000,AC192))</f>
        <v>39720615.256158479</v>
      </c>
      <c r="AF192" s="3">
        <f t="shared" si="11"/>
        <v>39720615.256158479</v>
      </c>
      <c r="AG192" s="3">
        <f t="shared" si="29"/>
        <v>47262586.601476684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128</v>
      </c>
      <c r="C193" s="7"/>
      <c r="D193" s="2" t="e">
        <f t="shared" si="12"/>
        <v>#N/A</v>
      </c>
      <c r="E193" s="2" t="e">
        <f t="shared" si="22"/>
        <v>#N/A</v>
      </c>
      <c r="F193" s="2">
        <v>1278261.3027445674</v>
      </c>
      <c r="G193" s="2">
        <f t="shared" si="41"/>
        <v>596135.85714285716</v>
      </c>
      <c r="H193" s="2">
        <f t="shared" si="39"/>
        <v>90392163.113301128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1034240.2857142836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1278446.7634060383</v>
      </c>
      <c r="Q193" s="2">
        <f t="shared" si="42"/>
        <v>600000</v>
      </c>
      <c r="R193" s="2">
        <f t="shared" si="40"/>
        <v>91404538.354679286</v>
      </c>
      <c r="S193" s="2">
        <f t="shared" si="17"/>
        <v>596135.85714285076</v>
      </c>
      <c r="T193" s="2">
        <f t="shared" si="18"/>
        <v>3864.1428571428405</v>
      </c>
      <c r="U193" s="2">
        <f t="shared" si="19"/>
        <v>600000</v>
      </c>
      <c r="V193" s="2">
        <f t="shared" si="34"/>
        <v>40316751.113301337</v>
      </c>
      <c r="W193" s="2">
        <f t="shared" si="20"/>
        <v>596135.85714285821</v>
      </c>
      <c r="X193" s="2">
        <f t="shared" si="6"/>
        <v>3864.1428571417928</v>
      </c>
      <c r="Y193" s="2">
        <f t="shared" si="37"/>
        <v>51087787.241377965</v>
      </c>
      <c r="Z193" s="2" t="str">
        <f t="shared" si="8"/>
        <v>HERE</v>
      </c>
      <c r="AA193" s="2">
        <f>IF(Z193="HERE",Y193,AA192+Graph!$G$1*1000)</f>
        <v>51087787.241377965</v>
      </c>
      <c r="AB193" s="2">
        <f t="shared" si="21"/>
        <v>3864.1428571417928</v>
      </c>
      <c r="AC193" s="2">
        <f t="shared" si="38"/>
        <v>40316751.113301337</v>
      </c>
      <c r="AD193" s="3">
        <f t="shared" si="10"/>
        <v>51087787.241377965</v>
      </c>
      <c r="AE193" s="2">
        <f>IF(AE191&gt;=52800000,52800000,IF(AB172=Graph!G$1*1000,AE192+Graph!G$1*1000,AC193))</f>
        <v>40316751.113301337</v>
      </c>
      <c r="AF193" s="3">
        <f t="shared" si="11"/>
        <v>40316751.113301337</v>
      </c>
      <c r="AG193" s="3">
        <f t="shared" si="29"/>
        <v>47295871.122905254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129</v>
      </c>
      <c r="C194" s="7"/>
      <c r="D194" s="2" t="e">
        <f t="shared" si="12"/>
        <v>#N/A</v>
      </c>
      <c r="E194" s="2" t="e">
        <f t="shared" si="22"/>
        <v>#N/A</v>
      </c>
      <c r="F194" s="2">
        <v>1284582.9565799236</v>
      </c>
      <c r="G194" s="2">
        <f t="shared" si="41"/>
        <v>596135.85714285716</v>
      </c>
      <c r="H194" s="2">
        <f t="shared" si="39"/>
        <v>90988298.970443979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1038104.4285714264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1284746.4135819674</v>
      </c>
      <c r="Q194" s="2">
        <f t="shared" si="42"/>
        <v>600000</v>
      </c>
      <c r="R194" s="2">
        <f t="shared" si="40"/>
        <v>92004538.354679286</v>
      </c>
      <c r="S194" s="2">
        <f t="shared" si="17"/>
        <v>596135.85714285076</v>
      </c>
      <c r="T194" s="2">
        <f t="shared" si="18"/>
        <v>3864.1428571428405</v>
      </c>
      <c r="U194" s="2">
        <f t="shared" si="19"/>
        <v>600000</v>
      </c>
      <c r="V194" s="2">
        <f t="shared" si="34"/>
        <v>40912886.970444195</v>
      </c>
      <c r="W194" s="2">
        <f t="shared" si="20"/>
        <v>596135.85714285821</v>
      </c>
      <c r="X194" s="2">
        <f t="shared" si="6"/>
        <v>3864.1428571417928</v>
      </c>
      <c r="Y194" s="2">
        <f t="shared" si="37"/>
        <v>51091651.384235106</v>
      </c>
      <c r="Z194" s="2" t="str">
        <f t="shared" si="8"/>
        <v>HERE</v>
      </c>
      <c r="AA194" s="2">
        <f>IF(Z194="HERE",Y194,AA193+Graph!$G$1*1000)</f>
        <v>51091651.384235106</v>
      </c>
      <c r="AB194" s="2">
        <f t="shared" si="21"/>
        <v>3864.1428571417928</v>
      </c>
      <c r="AC194" s="2">
        <f t="shared" si="38"/>
        <v>40912886.970444195</v>
      </c>
      <c r="AD194" s="3">
        <f t="shared" si="10"/>
        <v>51091651.384235106</v>
      </c>
      <c r="AE194" s="2">
        <f>IF(AE192&gt;=52800000,52800000,IF(AB173=Graph!G$1*1000,AE193+Graph!G$1*1000,AC194))</f>
        <v>40912886.970444195</v>
      </c>
      <c r="AF194" s="3">
        <f t="shared" si="11"/>
        <v>40912886.970444195</v>
      </c>
      <c r="AG194" s="3">
        <f t="shared" si="29"/>
        <v>47329155.644333825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130</v>
      </c>
      <c r="C195" s="7"/>
      <c r="D195" s="2" t="e">
        <f t="shared" si="12"/>
        <v>#N/A</v>
      </c>
      <c r="E195" s="2" t="e">
        <f t="shared" si="22"/>
        <v>#N/A</v>
      </c>
      <c r="F195" s="2">
        <v>1290904.6104152203</v>
      </c>
      <c r="G195" s="2">
        <f t="shared" si="41"/>
        <v>596135.85714285716</v>
      </c>
      <c r="H195" s="2">
        <f t="shared" si="39"/>
        <v>91584434.82758683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1041968.5714285693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1291046.0637578964</v>
      </c>
      <c r="Q195" s="2">
        <f t="shared" si="42"/>
        <v>600000</v>
      </c>
      <c r="R195" s="2">
        <f t="shared" si="40"/>
        <v>92604538.354679286</v>
      </c>
      <c r="S195" s="2">
        <f t="shared" si="17"/>
        <v>596135.85714285076</v>
      </c>
      <c r="T195" s="2">
        <f t="shared" si="18"/>
        <v>3864.1428571428405</v>
      </c>
      <c r="U195" s="2">
        <f t="shared" si="19"/>
        <v>600000</v>
      </c>
      <c r="V195" s="2">
        <f t="shared" si="34"/>
        <v>41509022.827587053</v>
      </c>
      <c r="W195" s="2">
        <f t="shared" si="20"/>
        <v>596135.85714285821</v>
      </c>
      <c r="X195" s="2">
        <f t="shared" si="6"/>
        <v>3864.1428571417928</v>
      </c>
      <c r="Y195" s="2">
        <f t="shared" si="37"/>
        <v>51095515.527092248</v>
      </c>
      <c r="Z195" s="2" t="str">
        <f t="shared" si="8"/>
        <v>HERE</v>
      </c>
      <c r="AA195" s="2">
        <f>IF(Z195="HERE",Y195,AA194+Graph!$G$1*1000)</f>
        <v>51095515.527092248</v>
      </c>
      <c r="AB195" s="2">
        <f t="shared" si="21"/>
        <v>3864.1428571417928</v>
      </c>
      <c r="AC195" s="2">
        <f t="shared" si="38"/>
        <v>41509022.827587053</v>
      </c>
      <c r="AD195" s="3">
        <f t="shared" si="10"/>
        <v>51095515.527092248</v>
      </c>
      <c r="AE195" s="2">
        <f>IF(AE193&gt;=52800000,52800000,IF(AB174=Graph!G$1*1000,AE194+Graph!G$1*1000,AC195))</f>
        <v>41509022.827587053</v>
      </c>
      <c r="AF195" s="3">
        <f t="shared" si="11"/>
        <v>41509022.827587053</v>
      </c>
      <c r="AG195" s="3">
        <f t="shared" si="29"/>
        <v>47362440.165762395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131</v>
      </c>
      <c r="C196" s="7"/>
      <c r="D196" s="2" t="e">
        <f t="shared" si="12"/>
        <v>#N/A</v>
      </c>
      <c r="E196" s="2" t="e">
        <f t="shared" si="22"/>
        <v>#N/A</v>
      </c>
      <c r="F196" s="2">
        <v>1297226.2642505765</v>
      </c>
      <c r="G196" s="2">
        <f t="shared" si="41"/>
        <v>596135.85714285716</v>
      </c>
      <c r="H196" s="2">
        <f t="shared" si="39"/>
        <v>92180570.68472968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1045832.7142857121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1297345.7139338255</v>
      </c>
      <c r="Q196" s="2">
        <f t="shared" si="42"/>
        <v>600000</v>
      </c>
      <c r="R196" s="2">
        <f t="shared" si="40"/>
        <v>93204538.354679286</v>
      </c>
      <c r="S196" s="2">
        <f t="shared" si="17"/>
        <v>596135.85714285076</v>
      </c>
      <c r="T196" s="2">
        <f t="shared" si="18"/>
        <v>3864.1428571428405</v>
      </c>
      <c r="U196" s="2">
        <f t="shared" si="19"/>
        <v>600000</v>
      </c>
      <c r="V196" s="2">
        <f t="shared" si="34"/>
        <v>42105158.684729911</v>
      </c>
      <c r="W196" s="2">
        <f t="shared" si="20"/>
        <v>596135.85714285821</v>
      </c>
      <c r="X196" s="2">
        <f t="shared" si="6"/>
        <v>3864.1428571417928</v>
      </c>
      <c r="Y196" s="2">
        <f t="shared" si="37"/>
        <v>51099379.66994939</v>
      </c>
      <c r="Z196" s="2" t="str">
        <f t="shared" si="8"/>
        <v>HERE</v>
      </c>
      <c r="AA196" s="2">
        <f>IF(Z196="HERE",Y196,AA195+Graph!$G$1*1000)</f>
        <v>51099379.66994939</v>
      </c>
      <c r="AB196" s="2">
        <f t="shared" si="21"/>
        <v>3864.1428571417928</v>
      </c>
      <c r="AC196" s="2">
        <f t="shared" si="38"/>
        <v>42105158.684729911</v>
      </c>
      <c r="AD196" s="3">
        <f t="shared" si="10"/>
        <v>51099379.66994939</v>
      </c>
      <c r="AE196" s="2">
        <f>IF(AE194&gt;=52800000,52800000,IF(AB175=Graph!G$1*1000,AE195+Graph!G$1*1000,AC196))</f>
        <v>42105158.684729911</v>
      </c>
      <c r="AF196" s="3">
        <f t="shared" si="11"/>
        <v>42105158.684729911</v>
      </c>
      <c r="AG196" s="3">
        <f t="shared" si="29"/>
        <v>47395724.687190965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132</v>
      </c>
      <c r="C197" s="7"/>
      <c r="D197" s="2" t="e">
        <f t="shared" si="12"/>
        <v>#N/A</v>
      </c>
      <c r="E197" s="2" t="e">
        <f t="shared" si="22"/>
        <v>#N/A</v>
      </c>
      <c r="F197" s="2">
        <v>1303547.9180858731</v>
      </c>
      <c r="G197" s="2">
        <f t="shared" si="41"/>
        <v>596135.85714285716</v>
      </c>
      <c r="H197" s="2">
        <f t="shared" si="39"/>
        <v>92776706.541872531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1049696.8571428549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1303645.3641097546</v>
      </c>
      <c r="Q197" s="2">
        <f t="shared" si="42"/>
        <v>600000</v>
      </c>
      <c r="R197" s="2">
        <f t="shared" si="40"/>
        <v>93804538.354679286</v>
      </c>
      <c r="S197" s="2">
        <f t="shared" si="17"/>
        <v>596135.85714285076</v>
      </c>
      <c r="T197" s="2">
        <f t="shared" si="18"/>
        <v>3864.1428571428405</v>
      </c>
      <c r="U197" s="2">
        <f t="shared" si="19"/>
        <v>600000</v>
      </c>
      <c r="V197" s="2">
        <f t="shared" si="34"/>
        <v>42701294.54187277</v>
      </c>
      <c r="W197" s="2">
        <f t="shared" si="20"/>
        <v>596135.85714285821</v>
      </c>
      <c r="X197" s="2">
        <f t="shared" si="6"/>
        <v>3864.1428571417928</v>
      </c>
      <c r="Y197" s="2">
        <f t="shared" si="37"/>
        <v>51103243.812806532</v>
      </c>
      <c r="Z197" s="2" t="str">
        <f t="shared" si="8"/>
        <v>HERE</v>
      </c>
      <c r="AA197" s="2">
        <f>IF(Z197="HERE",Y197,AA196+Graph!$G$1*1000)</f>
        <v>51103243.812806532</v>
      </c>
      <c r="AB197" s="2">
        <f t="shared" si="21"/>
        <v>3864.1428571417928</v>
      </c>
      <c r="AC197" s="2">
        <f t="shared" si="38"/>
        <v>42701294.54187277</v>
      </c>
      <c r="AD197" s="3">
        <f t="shared" si="10"/>
        <v>51103243.812806532</v>
      </c>
      <c r="AE197" s="2">
        <f>IF(AE195&gt;=52800000,52800000,IF(AB176=Graph!G$1*1000,AE196+Graph!G$1*1000,AC197))</f>
        <v>42701294.54187277</v>
      </c>
      <c r="AF197" s="3">
        <f t="shared" si="11"/>
        <v>42701294.54187277</v>
      </c>
      <c r="AG197" s="3">
        <f t="shared" si="29"/>
        <v>47429009.208619535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133</v>
      </c>
      <c r="C198" s="7"/>
      <c r="D198" s="2" t="e">
        <f t="shared" si="12"/>
        <v>#N/A</v>
      </c>
      <c r="E198" s="2" t="e">
        <f t="shared" si="22"/>
        <v>#N/A</v>
      </c>
      <c r="F198" s="2">
        <v>1309869.5719212294</v>
      </c>
      <c r="G198" s="2">
        <f t="shared" si="41"/>
        <v>596135.85714285716</v>
      </c>
      <c r="H198" s="2">
        <f t="shared" si="39"/>
        <v>93372842.399015382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1053560.9999999979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1309945.0142856836</v>
      </c>
      <c r="Q198" s="2">
        <f t="shared" si="42"/>
        <v>600000</v>
      </c>
      <c r="R198" s="2">
        <f t="shared" si="40"/>
        <v>94404538.354679286</v>
      </c>
      <c r="S198" s="2">
        <f t="shared" si="17"/>
        <v>596135.85714285076</v>
      </c>
      <c r="T198" s="2">
        <f t="shared" si="18"/>
        <v>3864.1428571429569</v>
      </c>
      <c r="U198" s="2">
        <f t="shared" si="19"/>
        <v>600000</v>
      </c>
      <c r="V198" s="2">
        <f t="shared" si="34"/>
        <v>43297430.399015628</v>
      </c>
      <c r="W198" s="2">
        <f t="shared" si="20"/>
        <v>596135.85714285821</v>
      </c>
      <c r="X198" s="2">
        <f t="shared" si="6"/>
        <v>3864.1428571417928</v>
      </c>
      <c r="Y198" s="2">
        <f t="shared" si="37"/>
        <v>51107107.955663674</v>
      </c>
      <c r="Z198" s="2" t="str">
        <f t="shared" si="8"/>
        <v>HERE</v>
      </c>
      <c r="AA198" s="2">
        <f>IF(Z198="HERE",Y198,AA197+Graph!$G$1*1000)</f>
        <v>51107107.955663674</v>
      </c>
      <c r="AB198" s="2">
        <f t="shared" si="21"/>
        <v>3864.1428571417928</v>
      </c>
      <c r="AC198" s="2">
        <f t="shared" si="38"/>
        <v>43297430.399015628</v>
      </c>
      <c r="AD198" s="3">
        <f t="shared" si="10"/>
        <v>51107107.955663674</v>
      </c>
      <c r="AE198" s="2">
        <f>IF(AE196&gt;=52800000,52800000,IF(AB177=Graph!G$1*1000,AE197+Graph!G$1*1000,AC198))</f>
        <v>43297430.399015628</v>
      </c>
      <c r="AF198" s="3">
        <f t="shared" si="11"/>
        <v>43297430.399015628</v>
      </c>
      <c r="AG198" s="3">
        <f t="shared" si="29"/>
        <v>47462293.730048105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134</v>
      </c>
      <c r="C199" s="7"/>
      <c r="D199" s="2" t="e">
        <f t="shared" si="12"/>
        <v>#N/A</v>
      </c>
      <c r="E199" s="2" t="e">
        <f t="shared" si="22"/>
        <v>#N/A</v>
      </c>
      <c r="F199" s="2">
        <v>1316191.225756526</v>
      </c>
      <c r="G199" s="2">
        <f t="shared" si="41"/>
        <v>596135.85714285716</v>
      </c>
      <c r="H199" s="2">
        <f t="shared" si="39"/>
        <v>93968978.256158233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1057425.1428571409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1316244.6644616127</v>
      </c>
      <c r="Q199" s="2">
        <f t="shared" si="42"/>
        <v>600000</v>
      </c>
      <c r="R199" s="2">
        <f t="shared" si="40"/>
        <v>95004538.354679286</v>
      </c>
      <c r="S199" s="2">
        <f t="shared" si="17"/>
        <v>596135.85714285076</v>
      </c>
      <c r="T199" s="2">
        <f t="shared" si="18"/>
        <v>3864.1428571429569</v>
      </c>
      <c r="U199" s="2">
        <f t="shared" si="19"/>
        <v>600000</v>
      </c>
      <c r="V199" s="2">
        <f t="shared" si="34"/>
        <v>43893566.256158486</v>
      </c>
      <c r="W199" s="2">
        <f t="shared" si="20"/>
        <v>596135.85714285821</v>
      </c>
      <c r="X199" s="2">
        <f t="shared" si="6"/>
        <v>3864.1428571417928</v>
      </c>
      <c r="Y199" s="2">
        <f t="shared" si="37"/>
        <v>51110972.098520815</v>
      </c>
      <c r="Z199" s="2" t="str">
        <f t="shared" si="8"/>
        <v>HERE</v>
      </c>
      <c r="AA199" s="2">
        <f>IF(Z199="HERE",Y199,AA198+Graph!$G$1*1000)</f>
        <v>51110972.098520815</v>
      </c>
      <c r="AB199" s="2">
        <f t="shared" si="21"/>
        <v>3864.1428571417928</v>
      </c>
      <c r="AC199" s="2">
        <f t="shared" si="38"/>
        <v>43893566.256158486</v>
      </c>
      <c r="AD199" s="3">
        <f t="shared" si="10"/>
        <v>51110972.098520815</v>
      </c>
      <c r="AE199" s="2">
        <f>IF(AE197&gt;=52800000,52800000,IF(AB178=Graph!G$1*1000,AE198+Graph!G$1*1000,AC199))</f>
        <v>43893566.256158486</v>
      </c>
      <c r="AF199" s="3">
        <f t="shared" si="11"/>
        <v>43893566.256158486</v>
      </c>
      <c r="AG199" s="3">
        <f t="shared" si="29"/>
        <v>47495578.251476683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135</v>
      </c>
      <c r="C200" s="7"/>
      <c r="D200" s="2" t="e">
        <f t="shared" si="12"/>
        <v>#N/A</v>
      </c>
      <c r="E200" s="2" t="e">
        <f t="shared" si="22"/>
        <v>#N/A</v>
      </c>
      <c r="F200" s="2">
        <v>1322512.8795918822</v>
      </c>
      <c r="G200" s="2">
        <f t="shared" si="41"/>
        <v>596135.85714285716</v>
      </c>
      <c r="H200" s="2">
        <f t="shared" si="39"/>
        <v>94565114.113301083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1061289.2857142838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1322544.3146375418</v>
      </c>
      <c r="Q200" s="2">
        <f t="shared" si="42"/>
        <v>600000</v>
      </c>
      <c r="R200" s="2">
        <f t="shared" si="40"/>
        <v>95604538.354679286</v>
      </c>
      <c r="S200" s="2">
        <f t="shared" si="17"/>
        <v>596135.85714285076</v>
      </c>
      <c r="T200" s="2">
        <f t="shared" si="18"/>
        <v>3864.1428571429569</v>
      </c>
      <c r="U200" s="2">
        <f t="shared" si="19"/>
        <v>600000</v>
      </c>
      <c r="V200" s="2">
        <f t="shared" si="34"/>
        <v>44489702.113301344</v>
      </c>
      <c r="W200" s="2">
        <f t="shared" si="20"/>
        <v>596135.85714285821</v>
      </c>
      <c r="X200" s="2">
        <f t="shared" si="6"/>
        <v>3864.1428571417928</v>
      </c>
      <c r="Y200" s="2">
        <f t="shared" si="37"/>
        <v>51114836.241377957</v>
      </c>
      <c r="Z200" s="2" t="str">
        <f t="shared" si="8"/>
        <v>HERE</v>
      </c>
      <c r="AA200" s="2">
        <f>IF(Z200="HERE",Y200,AA199+Graph!$G$1*1000)</f>
        <v>51114836.241377957</v>
      </c>
      <c r="AB200" s="2">
        <f t="shared" si="21"/>
        <v>3864.1428571417928</v>
      </c>
      <c r="AC200" s="2">
        <f t="shared" si="38"/>
        <v>44489702.113301344</v>
      </c>
      <c r="AD200" s="3">
        <f t="shared" si="10"/>
        <v>51114836.241377957</v>
      </c>
      <c r="AE200" s="2">
        <f>IF(AE198&gt;=52800000,52800000,IF(AB179=Graph!G$1*1000,AE199+Graph!G$1*1000,AC200))</f>
        <v>44489702.113301344</v>
      </c>
      <c r="AF200" s="3">
        <f t="shared" si="11"/>
        <v>44489702.113301344</v>
      </c>
      <c r="AG200" s="3">
        <f t="shared" si="29"/>
        <v>47528862.772905253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136</v>
      </c>
      <c r="C201" s="7"/>
      <c r="D201" s="2" t="e">
        <f t="shared" si="12"/>
        <v>#N/A</v>
      </c>
      <c r="E201" s="2" t="e">
        <f t="shared" si="22"/>
        <v>#N/A</v>
      </c>
      <c r="F201" s="2">
        <v>1328834.5334271789</v>
      </c>
      <c r="G201" s="2">
        <f t="shared" si="41"/>
        <v>596135.85714285716</v>
      </c>
      <c r="H201" s="2">
        <f t="shared" si="39"/>
        <v>95161249.970443934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1065153.4285714268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1328843.9648134708</v>
      </c>
      <c r="Q201" s="2">
        <f t="shared" si="42"/>
        <v>600000</v>
      </c>
      <c r="R201" s="2">
        <f t="shared" si="40"/>
        <v>96204538.354679286</v>
      </c>
      <c r="S201" s="2">
        <f t="shared" si="17"/>
        <v>596135.85714285076</v>
      </c>
      <c r="T201" s="2">
        <f t="shared" si="18"/>
        <v>3864.1428571429569</v>
      </c>
      <c r="U201" s="2">
        <f t="shared" si="19"/>
        <v>600000</v>
      </c>
      <c r="V201" s="2">
        <f t="shared" si="34"/>
        <v>45085837.970444202</v>
      </c>
      <c r="W201" s="2">
        <f t="shared" si="20"/>
        <v>596135.85714285821</v>
      </c>
      <c r="X201" s="2">
        <f t="shared" si="6"/>
        <v>3864.1428571417928</v>
      </c>
      <c r="Y201" s="2">
        <f t="shared" si="37"/>
        <v>51118700.384235099</v>
      </c>
      <c r="Z201" s="2" t="str">
        <f t="shared" si="8"/>
        <v>HERE</v>
      </c>
      <c r="AA201" s="2">
        <f>IF(Z201="HERE",Y201,AA200+Graph!$G$1*1000)</f>
        <v>51118700.384235099</v>
      </c>
      <c r="AB201" s="2">
        <f t="shared" si="21"/>
        <v>3864.1428571417928</v>
      </c>
      <c r="AC201" s="2">
        <f t="shared" si="38"/>
        <v>45085837.970444202</v>
      </c>
      <c r="AD201" s="3">
        <f t="shared" si="10"/>
        <v>51118700.384235099</v>
      </c>
      <c r="AE201" s="2">
        <f>IF(AE199&gt;=52800000,52800000,IF(AB180=Graph!G$1*1000,AE200+Graph!G$1*1000,AC201))</f>
        <v>45085837.970444202</v>
      </c>
      <c r="AF201" s="3">
        <f t="shared" si="11"/>
        <v>45085837.970444202</v>
      </c>
      <c r="AG201" s="3">
        <f t="shared" si="29"/>
        <v>47562147.294333816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137</v>
      </c>
      <c r="C202" s="7"/>
      <c r="D202" s="2" t="e">
        <f t="shared" si="12"/>
        <v>#N/A</v>
      </c>
      <c r="E202" s="2" t="e">
        <f t="shared" si="22"/>
        <v>#N/A</v>
      </c>
      <c r="F202" s="2">
        <v>1335156.1872625351</v>
      </c>
      <c r="G202" s="2">
        <f t="shared" si="41"/>
        <v>596135.85714285716</v>
      </c>
      <c r="H202" s="2">
        <f t="shared" si="39"/>
        <v>95757385.827586785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1069017.5714285697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1335143.6149893999</v>
      </c>
      <c r="Q202" s="2">
        <f t="shared" si="42"/>
        <v>600000</v>
      </c>
      <c r="R202" s="2">
        <f t="shared" si="40"/>
        <v>96804538.354679286</v>
      </c>
      <c r="S202" s="2">
        <f t="shared" si="17"/>
        <v>596135.85714285076</v>
      </c>
      <c r="T202" s="2">
        <f t="shared" si="18"/>
        <v>3864.1428571429569</v>
      </c>
      <c r="U202" s="2">
        <f t="shared" si="19"/>
        <v>600000</v>
      </c>
      <c r="V202" s="2">
        <f t="shared" si="34"/>
        <v>45681973.827587061</v>
      </c>
      <c r="W202" s="2">
        <f t="shared" si="20"/>
        <v>596135.85714285821</v>
      </c>
      <c r="X202" s="2">
        <f t="shared" si="6"/>
        <v>3864.1428571417928</v>
      </c>
      <c r="Y202" s="2">
        <f t="shared" si="37"/>
        <v>51122564.527092241</v>
      </c>
      <c r="Z202" s="2" t="str">
        <f t="shared" si="8"/>
        <v>HERE</v>
      </c>
      <c r="AA202" s="2">
        <f>IF(Z202="HERE",Y202,AA201+Graph!$G$1*1000)</f>
        <v>51122564.527092241</v>
      </c>
      <c r="AB202" s="2">
        <f t="shared" si="21"/>
        <v>3864.1428571417928</v>
      </c>
      <c r="AC202" s="2">
        <f t="shared" si="38"/>
        <v>45681973.827587061</v>
      </c>
      <c r="AD202" s="3">
        <f t="shared" si="10"/>
        <v>51122564.527092241</v>
      </c>
      <c r="AE202" s="2">
        <f>IF(AE200&gt;=52800000,52800000,IF(AB181=Graph!G$1*1000,AE201+Graph!G$1*1000,AC202))</f>
        <v>45681973.827587061</v>
      </c>
      <c r="AF202" s="3">
        <f t="shared" si="11"/>
        <v>45681973.827587061</v>
      </c>
      <c r="AG202" s="3">
        <f t="shared" si="29"/>
        <v>47595431.815762393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138</v>
      </c>
      <c r="C203" s="7"/>
      <c r="D203" s="2" t="e">
        <f t="shared" si="12"/>
        <v>#N/A</v>
      </c>
      <c r="E203" s="2" t="e">
        <f t="shared" si="22"/>
        <v>#N/A</v>
      </c>
      <c r="F203" s="2">
        <v>1341477.8410978317</v>
      </c>
      <c r="G203" s="2">
        <f t="shared" si="41"/>
        <v>596135.85714285716</v>
      </c>
      <c r="H203" s="2">
        <f t="shared" si="39"/>
        <v>96353521.684729636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1072881.7142857127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1341443.265165329</v>
      </c>
      <c r="Q203" s="2">
        <f t="shared" si="42"/>
        <v>600000</v>
      </c>
      <c r="R203" s="2">
        <f t="shared" si="40"/>
        <v>97404538.354679286</v>
      </c>
      <c r="S203" s="2">
        <f t="shared" si="17"/>
        <v>596135.85714285076</v>
      </c>
      <c r="T203" s="2">
        <f t="shared" si="18"/>
        <v>3864.1428571429569</v>
      </c>
      <c r="U203" s="2">
        <f t="shared" si="19"/>
        <v>600000</v>
      </c>
      <c r="V203" s="2">
        <f t="shared" si="34"/>
        <v>46278109.684729919</v>
      </c>
      <c r="W203" s="2">
        <f t="shared" si="20"/>
        <v>596135.85714285821</v>
      </c>
      <c r="X203" s="2">
        <f t="shared" si="6"/>
        <v>3864.1428571417928</v>
      </c>
      <c r="Y203" s="2">
        <f t="shared" si="37"/>
        <v>51126428.669949383</v>
      </c>
      <c r="Z203" s="2" t="str">
        <f t="shared" si="8"/>
        <v>HERE</v>
      </c>
      <c r="AA203" s="2">
        <f>IF(Z203="HERE",Y203,AA202+Graph!$G$1*1000)</f>
        <v>51126428.669949383</v>
      </c>
      <c r="AB203" s="2">
        <f t="shared" si="21"/>
        <v>3864.1428571417928</v>
      </c>
      <c r="AC203" s="2">
        <f t="shared" si="38"/>
        <v>46278109.684729919</v>
      </c>
      <c r="AD203" s="3">
        <f t="shared" si="10"/>
        <v>51126428.669949383</v>
      </c>
      <c r="AE203" s="2">
        <f>IF(AE201&gt;=52800000,52800000,IF(AB182=Graph!G$1*1000,AE202+Graph!G$1*1000,AC203))</f>
        <v>46278109.684729919</v>
      </c>
      <c r="AF203" s="3">
        <f t="shared" si="11"/>
        <v>46278109.684729919</v>
      </c>
      <c r="AG203" s="3">
        <f t="shared" si="29"/>
        <v>47628716.337190963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139</v>
      </c>
      <c r="C204" s="7"/>
      <c r="D204" s="2" t="e">
        <f t="shared" si="12"/>
        <v>#N/A</v>
      </c>
      <c r="E204" s="2" t="e">
        <f t="shared" si="22"/>
        <v>#N/A</v>
      </c>
      <c r="F204" s="2">
        <v>1347799.494933188</v>
      </c>
      <c r="G204" s="2">
        <f t="shared" si="41"/>
        <v>596135.85714285716</v>
      </c>
      <c r="H204" s="2">
        <f t="shared" si="39"/>
        <v>96949657.541872486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1076745.8571428556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1347742.915341258</v>
      </c>
      <c r="Q204" s="2">
        <f t="shared" si="42"/>
        <v>600000</v>
      </c>
      <c r="R204" s="2">
        <f t="shared" si="40"/>
        <v>98004538.354679286</v>
      </c>
      <c r="S204" s="2">
        <f t="shared" si="17"/>
        <v>596135.85714285076</v>
      </c>
      <c r="T204" s="2">
        <f t="shared" si="18"/>
        <v>3864.1428571429569</v>
      </c>
      <c r="U204" s="2">
        <f t="shared" si="19"/>
        <v>600000</v>
      </c>
      <c r="V204" s="2">
        <f t="shared" si="34"/>
        <v>46874245.541872777</v>
      </c>
      <c r="W204" s="2">
        <f t="shared" si="20"/>
        <v>596135.85714285821</v>
      </c>
      <c r="X204" s="2">
        <f t="shared" si="6"/>
        <v>3864.1428571417928</v>
      </c>
      <c r="Y204" s="2">
        <f t="shared" si="37"/>
        <v>51130292.812806524</v>
      </c>
      <c r="Z204" s="2" t="str">
        <f t="shared" si="8"/>
        <v>HERE</v>
      </c>
      <c r="AA204" s="2">
        <f>IF(Z204="HERE",Y204,AA203+Graph!$G$1*1000)</f>
        <v>51130292.812806524</v>
      </c>
      <c r="AB204" s="2">
        <f t="shared" si="21"/>
        <v>3864.1428571417928</v>
      </c>
      <c r="AC204" s="2">
        <f t="shared" si="38"/>
        <v>46874245.541872777</v>
      </c>
      <c r="AD204" s="3">
        <f t="shared" si="10"/>
        <v>51130292.812806524</v>
      </c>
      <c r="AE204" s="2">
        <f>IF(AE202&gt;=52800000,52800000,IF(AB183=Graph!G$1*1000,AE203+Graph!G$1*1000,AC204))</f>
        <v>46874245.541872777</v>
      </c>
      <c r="AF204" s="3">
        <f t="shared" si="11"/>
        <v>46874245.541872777</v>
      </c>
      <c r="AG204" s="3">
        <f t="shared" si="29"/>
        <v>47662000.858619526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140</v>
      </c>
      <c r="C205" s="7"/>
      <c r="D205" s="2" t="e">
        <f t="shared" si="12"/>
        <v>#N/A</v>
      </c>
      <c r="E205" s="2" t="e">
        <f t="shared" si="22"/>
        <v>#N/A</v>
      </c>
      <c r="F205" s="2">
        <v>1354121.1487684846</v>
      </c>
      <c r="G205" s="2">
        <f t="shared" si="41"/>
        <v>596135.85714285716</v>
      </c>
      <c r="H205" s="2">
        <f t="shared" si="39"/>
        <v>97545793.399015337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1080609.9999999986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1354042.5655171871</v>
      </c>
      <c r="Q205" s="2">
        <f t="shared" si="42"/>
        <v>600000</v>
      </c>
      <c r="R205" s="2">
        <f t="shared" si="40"/>
        <v>98604538.354679286</v>
      </c>
      <c r="S205" s="2">
        <f t="shared" si="17"/>
        <v>596135.85714285076</v>
      </c>
      <c r="T205" s="2">
        <f t="shared" si="18"/>
        <v>3864.1428571429569</v>
      </c>
      <c r="U205" s="2">
        <f t="shared" si="19"/>
        <v>600000</v>
      </c>
      <c r="V205" s="2">
        <f t="shared" si="34"/>
        <v>47470381.399015635</v>
      </c>
      <c r="W205" s="2">
        <f t="shared" si="20"/>
        <v>596135.85714285821</v>
      </c>
      <c r="X205" s="2">
        <f t="shared" si="6"/>
        <v>3864.1428571417928</v>
      </c>
      <c r="Y205" s="2">
        <f t="shared" si="37"/>
        <v>51134156.955663666</v>
      </c>
      <c r="Z205" s="2" t="str">
        <f t="shared" si="8"/>
        <v>HERE</v>
      </c>
      <c r="AA205" s="2">
        <f>IF(Z205="HERE",Y205,AA204+Graph!$G$1*1000)</f>
        <v>51134156.955663666</v>
      </c>
      <c r="AB205" s="2">
        <f t="shared" si="21"/>
        <v>3864.1428571417928</v>
      </c>
      <c r="AC205" s="2">
        <f t="shared" si="38"/>
        <v>47470381.399015635</v>
      </c>
      <c r="AD205" s="3">
        <f t="shared" si="10"/>
        <v>51134156.955663666</v>
      </c>
      <c r="AE205" s="2">
        <f>IF(AE203&gt;=52800000,52800000,IF(AB184=Graph!G$1*1000,AE204+Graph!G$1*1000,AC205))</f>
        <v>47470381.399015635</v>
      </c>
      <c r="AF205" s="3">
        <f t="shared" si="11"/>
        <v>47470381.399015635</v>
      </c>
      <c r="AG205" s="3">
        <f t="shared" si="29"/>
        <v>47695285.380048104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141</v>
      </c>
      <c r="C206" s="7"/>
      <c r="D206" s="2" t="e">
        <f t="shared" si="12"/>
        <v>#N/A</v>
      </c>
      <c r="E206" s="2" t="e">
        <f t="shared" si="22"/>
        <v>#N/A</v>
      </c>
      <c r="F206" s="2">
        <v>1360442.8026038408</v>
      </c>
      <c r="G206" s="2">
        <f t="shared" si="41"/>
        <v>596135.85714285716</v>
      </c>
      <c r="H206" s="2">
        <f t="shared" si="39"/>
        <v>98141929.256158188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1084474.1428571416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1360342.2156931162</v>
      </c>
      <c r="Q206" s="2">
        <f t="shared" si="42"/>
        <v>600000</v>
      </c>
      <c r="R206" s="2">
        <f t="shared" si="40"/>
        <v>99204538.354679286</v>
      </c>
      <c r="S206" s="2">
        <f t="shared" si="17"/>
        <v>596135.85714285076</v>
      </c>
      <c r="T206" s="2">
        <f t="shared" si="18"/>
        <v>3864.1428571429569</v>
      </c>
      <c r="U206" s="2">
        <f t="shared" si="19"/>
        <v>600000</v>
      </c>
      <c r="V206" s="2">
        <f t="shared" si="34"/>
        <v>48066517.256158493</v>
      </c>
      <c r="W206" s="2">
        <f t="shared" si="20"/>
        <v>596135.85714285821</v>
      </c>
      <c r="X206" s="2">
        <f t="shared" si="6"/>
        <v>3864.1428571417928</v>
      </c>
      <c r="Y206" s="2">
        <f t="shared" si="37"/>
        <v>51138021.098520808</v>
      </c>
      <c r="Z206" s="2" t="str">
        <f t="shared" si="8"/>
        <v>HERE</v>
      </c>
      <c r="AA206" s="2">
        <f>IF(Z206="HERE",Y206,AA205+Graph!$G$1*1000)</f>
        <v>51138021.098520808</v>
      </c>
      <c r="AB206" s="2">
        <f t="shared" si="21"/>
        <v>3864.1428571417928</v>
      </c>
      <c r="AC206" s="2">
        <f t="shared" si="38"/>
        <v>48066517.256158493</v>
      </c>
      <c r="AD206" s="3">
        <f t="shared" si="10"/>
        <v>51138021.098520808</v>
      </c>
      <c r="AE206" s="2">
        <f>IF(AE204&gt;=52800000,52800000,IF(AB185=Graph!G$1*1000,AE205+Graph!G$1*1000,AC206))</f>
        <v>48066517.256158493</v>
      </c>
      <c r="AF206" s="3">
        <f t="shared" si="11"/>
        <v>48066517.256158493</v>
      </c>
      <c r="AG206" s="3">
        <f t="shared" si="29"/>
        <v>47728569.901476674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142</v>
      </c>
      <c r="C207" s="7"/>
      <c r="D207" s="2" t="e">
        <f t="shared" si="12"/>
        <v>#N/A</v>
      </c>
      <c r="E207" s="2" t="e">
        <f t="shared" si="22"/>
        <v>#N/A</v>
      </c>
      <c r="F207" s="2">
        <v>1366764.4564391971</v>
      </c>
      <c r="G207" s="2">
        <f t="shared" si="41"/>
        <v>596135.85714285716</v>
      </c>
      <c r="H207" s="2">
        <f t="shared" si="39"/>
        <v>98738065.113301039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1088338.2857142845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1366641.8658691049</v>
      </c>
      <c r="Q207" s="2">
        <f t="shared" si="42"/>
        <v>600000</v>
      </c>
      <c r="R207" s="2">
        <f t="shared" si="40"/>
        <v>99804538.354679286</v>
      </c>
      <c r="S207" s="2">
        <f t="shared" si="17"/>
        <v>596135.85714285076</v>
      </c>
      <c r="T207" s="2">
        <f t="shared" si="18"/>
        <v>3864.1428571429569</v>
      </c>
      <c r="U207" s="2">
        <f t="shared" si="19"/>
        <v>600000</v>
      </c>
      <c r="V207" s="2">
        <f t="shared" si="34"/>
        <v>48662653.113301352</v>
      </c>
      <c r="W207" s="2">
        <f t="shared" si="20"/>
        <v>596135.85714285821</v>
      </c>
      <c r="X207" s="2">
        <f t="shared" si="6"/>
        <v>3864.1428571417928</v>
      </c>
      <c r="Y207" s="2">
        <f t="shared" si="37"/>
        <v>51141885.24137795</v>
      </c>
      <c r="Z207" s="2" t="str">
        <f t="shared" si="8"/>
        <v>HERE</v>
      </c>
      <c r="AA207" s="2">
        <f>IF(Z207="HERE",Y207,AA206+Graph!$G$1*1000)</f>
        <v>51141885.24137795</v>
      </c>
      <c r="AB207" s="2">
        <f t="shared" si="21"/>
        <v>3864.1428571417928</v>
      </c>
      <c r="AC207" s="2">
        <f t="shared" si="38"/>
        <v>48662653.113301352</v>
      </c>
      <c r="AD207" s="3">
        <f t="shared" si="10"/>
        <v>51141885.24137795</v>
      </c>
      <c r="AE207" s="2">
        <f>IF(AE205&gt;=52800000,52800000,IF(AB186=Graph!G$1*1000,AE206+Graph!G$1*1000,AC207))</f>
        <v>48662653.113301352</v>
      </c>
      <c r="AF207" s="3">
        <f t="shared" si="11"/>
        <v>48662653.113301352</v>
      </c>
      <c r="AG207" s="3">
        <f t="shared" si="29"/>
        <v>47761854.422905236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143</v>
      </c>
      <c r="C208" s="7"/>
      <c r="D208" s="2" t="e">
        <f t="shared" si="12"/>
        <v>#N/A</v>
      </c>
      <c r="E208" s="2" t="e">
        <f t="shared" si="22"/>
        <v>#N/A</v>
      </c>
      <c r="F208" s="2">
        <v>1373086.1102744937</v>
      </c>
      <c r="G208" s="2">
        <f t="shared" si="41"/>
        <v>596135.85714285716</v>
      </c>
      <c r="H208" s="2">
        <f t="shared" si="39"/>
        <v>99334200.970443889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1092202.4285714275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1372941.5160450339</v>
      </c>
      <c r="Q208" s="2">
        <f t="shared" si="42"/>
        <v>600000</v>
      </c>
      <c r="R208" s="2">
        <f t="shared" si="40"/>
        <v>100404538.35467929</v>
      </c>
      <c r="S208" s="2">
        <f t="shared" si="17"/>
        <v>596135.85714285076</v>
      </c>
      <c r="T208" s="2">
        <f t="shared" si="18"/>
        <v>3864.1428571429569</v>
      </c>
      <c r="U208" s="2">
        <f t="shared" si="19"/>
        <v>600000</v>
      </c>
      <c r="V208" s="2">
        <f t="shared" si="34"/>
        <v>49258788.97044421</v>
      </c>
      <c r="W208" s="2">
        <f t="shared" si="20"/>
        <v>596135.85714285821</v>
      </c>
      <c r="X208" s="2">
        <f t="shared" si="6"/>
        <v>3864.1428571417928</v>
      </c>
      <c r="Y208" s="2">
        <f t="shared" si="37"/>
        <v>51145749.384235092</v>
      </c>
      <c r="Z208" s="2" t="str">
        <f t="shared" si="8"/>
        <v>HERE</v>
      </c>
      <c r="AA208" s="2">
        <f>IF(Z208="HERE",Y208,AA207+Graph!$G$1*1000)</f>
        <v>51145749.384235092</v>
      </c>
      <c r="AB208" s="2">
        <f t="shared" si="21"/>
        <v>3864.1428571417928</v>
      </c>
      <c r="AC208" s="2">
        <f t="shared" si="38"/>
        <v>49258788.97044421</v>
      </c>
      <c r="AD208" s="3">
        <f t="shared" si="10"/>
        <v>51145749.384235092</v>
      </c>
      <c r="AE208" s="2">
        <f>IF(AE206&gt;=52800000,52800000,IF(AB187=Graph!G$1*1000,AE207+Graph!G$1*1000,AC208))</f>
        <v>49258788.97044421</v>
      </c>
      <c r="AF208" s="3">
        <f t="shared" si="11"/>
        <v>49258788.97044421</v>
      </c>
      <c r="AG208" s="3">
        <f t="shared" si="29"/>
        <v>47795138.944333814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144</v>
      </c>
      <c r="C209" s="7"/>
      <c r="D209" s="2" t="e">
        <f t="shared" si="12"/>
        <v>#N/A</v>
      </c>
      <c r="E209" s="2" t="e">
        <f t="shared" si="22"/>
        <v>#N/A</v>
      </c>
      <c r="F209" s="2">
        <v>1379407.7641098499</v>
      </c>
      <c r="G209" s="2">
        <f t="shared" si="41"/>
        <v>596135.85714285716</v>
      </c>
      <c r="H209" s="2">
        <f t="shared" si="39"/>
        <v>99930336.82758674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1096066.5714285704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1379241.166220963</v>
      </c>
      <c r="Q209" s="2">
        <f t="shared" si="42"/>
        <v>600000</v>
      </c>
      <c r="R209" s="2">
        <f t="shared" si="40"/>
        <v>101004538.35467929</v>
      </c>
      <c r="S209" s="2">
        <f t="shared" si="17"/>
        <v>596135.85714285076</v>
      </c>
      <c r="T209" s="2">
        <f t="shared" si="18"/>
        <v>3864.1428571429569</v>
      </c>
      <c r="U209" s="2">
        <f t="shared" si="19"/>
        <v>600000</v>
      </c>
      <c r="V209" s="2">
        <f t="shared" si="34"/>
        <v>49854924.827587068</v>
      </c>
      <c r="W209" s="2">
        <f t="shared" si="20"/>
        <v>596135.85714285821</v>
      </c>
      <c r="X209" s="2">
        <f t="shared" si="6"/>
        <v>3864.1428571417928</v>
      </c>
      <c r="Y209" s="2">
        <f t="shared" si="37"/>
        <v>51149613.527092233</v>
      </c>
      <c r="Z209" s="2" t="str">
        <f t="shared" si="8"/>
        <v>HERE</v>
      </c>
      <c r="AA209" s="2">
        <f>IF(Z209="HERE",Y209,AA208+Graph!$G$1*1000)</f>
        <v>51149613.527092233</v>
      </c>
      <c r="AB209" s="2">
        <f t="shared" si="21"/>
        <v>3864.1428571417928</v>
      </c>
      <c r="AC209" s="2">
        <f t="shared" si="38"/>
        <v>49854924.827587068</v>
      </c>
      <c r="AD209" s="3">
        <f t="shared" si="10"/>
        <v>51149613.527092233</v>
      </c>
      <c r="AE209" s="2">
        <f>IF(AE207&gt;=52800000,52800000,IF(AB188=Graph!G$1*1000,AE208+Graph!G$1*1000,AC209))</f>
        <v>49854924.827587068</v>
      </c>
      <c r="AF209" s="3">
        <f t="shared" si="11"/>
        <v>49854924.827587068</v>
      </c>
      <c r="AG209" s="3">
        <f t="shared" si="29"/>
        <v>47828423.465762384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145</v>
      </c>
      <c r="C210" s="7"/>
      <c r="D210" s="2" t="e">
        <f t="shared" si="12"/>
        <v>#N/A</v>
      </c>
      <c r="E210" s="2" t="e">
        <f t="shared" si="22"/>
        <v>#N/A</v>
      </c>
      <c r="F210" s="2">
        <v>1385729.4179451466</v>
      </c>
      <c r="G210" s="2">
        <f t="shared" si="41"/>
        <v>596135.85714285716</v>
      </c>
      <c r="H210" s="2">
        <f t="shared" si="39"/>
        <v>100526472.68472959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1099930.7142857134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1385540.8163968921</v>
      </c>
      <c r="Q210" s="2">
        <f t="shared" si="42"/>
        <v>600000</v>
      </c>
      <c r="R210" s="2">
        <f t="shared" si="40"/>
        <v>101604538.35467929</v>
      </c>
      <c r="S210" s="2">
        <f t="shared" si="17"/>
        <v>596135.85714285076</v>
      </c>
      <c r="T210" s="2">
        <f t="shared" si="18"/>
        <v>3864.1428571429569</v>
      </c>
      <c r="U210" s="2">
        <f t="shared" si="19"/>
        <v>600000</v>
      </c>
      <c r="V210" s="2">
        <f t="shared" si="34"/>
        <v>50451060.684729926</v>
      </c>
      <c r="W210" s="2">
        <f t="shared" si="20"/>
        <v>596135.85714285821</v>
      </c>
      <c r="X210" s="2">
        <f t="shared" si="6"/>
        <v>3864.1428571417928</v>
      </c>
      <c r="Y210" s="2">
        <f t="shared" si="37"/>
        <v>51153477.669949375</v>
      </c>
      <c r="Z210" s="2" t="str">
        <f t="shared" si="8"/>
        <v>HERE</v>
      </c>
      <c r="AA210" s="2">
        <f>IF(Z210="HERE",Y210,AA209+Graph!$G$1*1000)</f>
        <v>51153477.669949375</v>
      </c>
      <c r="AB210" s="2">
        <f t="shared" si="21"/>
        <v>3864.1428571417928</v>
      </c>
      <c r="AC210" s="2">
        <f t="shared" si="38"/>
        <v>50451060.684729926</v>
      </c>
      <c r="AD210" s="3">
        <f t="shared" si="10"/>
        <v>51153477.669949375</v>
      </c>
      <c r="AE210" s="2">
        <f>IF(AE208&gt;=52800000,52800000,IF(AB189=Graph!G$1*1000,AE209+Graph!G$1*1000,AC210))</f>
        <v>50451060.684729926</v>
      </c>
      <c r="AF210" s="3">
        <f t="shared" si="11"/>
        <v>50451060.684729926</v>
      </c>
      <c r="AG210" s="3">
        <f t="shared" si="29"/>
        <v>47861707.987190954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146</v>
      </c>
      <c r="C211" s="7"/>
      <c r="D211" s="2" t="e">
        <f t="shared" si="12"/>
        <v>#N/A</v>
      </c>
      <c r="E211" s="2" t="e">
        <f t="shared" si="22"/>
        <v>#N/A</v>
      </c>
      <c r="F211" s="2">
        <v>1392051.0717805028</v>
      </c>
      <c r="G211" s="2">
        <f t="shared" si="41"/>
        <v>596135.85714285716</v>
      </c>
      <c r="H211" s="2">
        <f t="shared" si="39"/>
        <v>101122608.54187244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1103794.8571428563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1391840.4665728211</v>
      </c>
      <c r="Q211" s="2">
        <f t="shared" si="42"/>
        <v>600000</v>
      </c>
      <c r="R211" s="2">
        <f t="shared" si="40"/>
        <v>102204538.35467929</v>
      </c>
      <c r="S211" s="2">
        <f t="shared" si="17"/>
        <v>596135.85714285076</v>
      </c>
      <c r="T211" s="2">
        <f t="shared" si="18"/>
        <v>3864.1428571429569</v>
      </c>
      <c r="U211" s="2">
        <f t="shared" si="19"/>
        <v>600000</v>
      </c>
      <c r="V211" s="2">
        <f t="shared" si="34"/>
        <v>51047196.541872784</v>
      </c>
      <c r="W211" s="2">
        <f t="shared" si="20"/>
        <v>596135.85714285821</v>
      </c>
      <c r="X211" s="2">
        <f t="shared" si="6"/>
        <v>3864.1428571417928</v>
      </c>
      <c r="Y211" s="2">
        <f t="shared" si="37"/>
        <v>51157341.812806517</v>
      </c>
      <c r="Z211" s="2" t="str">
        <f t="shared" si="8"/>
        <v>HERE</v>
      </c>
      <c r="AA211" s="2">
        <f>IF(Z211="HERE",Y211,AA210+Graph!$G$1*1000)</f>
        <v>51157341.812806517</v>
      </c>
      <c r="AB211" s="2">
        <f t="shared" si="21"/>
        <v>3864.1428571417928</v>
      </c>
      <c r="AC211" s="2">
        <f t="shared" si="38"/>
        <v>50451060.684729926</v>
      </c>
      <c r="AD211" s="3">
        <f t="shared" si="10"/>
        <v>51157341.812806517</v>
      </c>
      <c r="AE211" s="2">
        <f>IF(AE209&gt;=52800000,52800000,IF(AB190=Graph!G$1*1000,AE210+Graph!G$1*1000,AC211))</f>
        <v>50451060.684729926</v>
      </c>
      <c r="AF211" s="3">
        <f t="shared" si="11"/>
        <v>50451060.684729926</v>
      </c>
      <c r="AG211" s="3">
        <f t="shared" si="29"/>
        <v>47894992.508619525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147</v>
      </c>
      <c r="C212" s="7"/>
      <c r="D212" s="2" t="e">
        <f t="shared" si="12"/>
        <v>#N/A</v>
      </c>
      <c r="E212" s="2" t="e">
        <f t="shared" si="22"/>
        <v>#N/A</v>
      </c>
      <c r="F212" s="2">
        <v>1398372.7256157994</v>
      </c>
      <c r="G212" s="2">
        <f t="shared" si="41"/>
        <v>596135.85714285716</v>
      </c>
      <c r="H212" s="2">
        <f t="shared" si="39"/>
        <v>101718744.39901529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1107658.9999999993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1398140.1167487502</v>
      </c>
      <c r="Q212" s="2">
        <f t="shared" si="42"/>
        <v>600000</v>
      </c>
      <c r="R212" s="2">
        <f t="shared" si="40"/>
        <v>102804538.35467929</v>
      </c>
      <c r="S212" s="2">
        <f t="shared" si="17"/>
        <v>596135.85714285076</v>
      </c>
      <c r="T212" s="2">
        <f t="shared" si="18"/>
        <v>3864.1428571429569</v>
      </c>
      <c r="U212" s="2">
        <f t="shared" si="19"/>
        <v>600000</v>
      </c>
      <c r="V212" s="2">
        <f t="shared" si="34"/>
        <v>51643332.399015643</v>
      </c>
      <c r="W212" s="2">
        <f t="shared" si="20"/>
        <v>596135.85714285821</v>
      </c>
      <c r="X212" s="2">
        <f t="shared" si="6"/>
        <v>3864.1428571417928</v>
      </c>
      <c r="Y212" s="2">
        <f t="shared" si="37"/>
        <v>51161205.955663659</v>
      </c>
      <c r="Z212" s="2" t="str">
        <f t="shared" si="8"/>
        <v>MEEP</v>
      </c>
      <c r="AA212" s="2">
        <f>IF(Z212="HERE",Y212,AA211+Graph!$G$1*1000)</f>
        <v>51957341.812806517</v>
      </c>
      <c r="AB212" s="2">
        <f t="shared" si="21"/>
        <v>800000</v>
      </c>
      <c r="AC212" s="2">
        <f t="shared" si="38"/>
        <v>50451060.684729926</v>
      </c>
      <c r="AD212" s="3">
        <f t="shared" si="10"/>
        <v>51957341.812806517</v>
      </c>
      <c r="AE212" s="2">
        <f>IF(AE210&gt;=52800000,52800000,IF(AB191=Graph!G$1*1000,AE211+Graph!G$1*1000,AC212))</f>
        <v>50451060.684729926</v>
      </c>
      <c r="AF212" s="3">
        <f t="shared" si="11"/>
        <v>50451060.684729926</v>
      </c>
      <c r="AG212" s="3">
        <f t="shared" si="29"/>
        <v>47928277.030048095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148</v>
      </c>
      <c r="C213" s="7"/>
      <c r="D213" s="2" t="e">
        <f t="shared" si="12"/>
        <v>#N/A</v>
      </c>
      <c r="E213" s="2" t="e">
        <f t="shared" si="22"/>
        <v>#N/A</v>
      </c>
      <c r="F213" s="2">
        <v>1404694.3794511557</v>
      </c>
      <c r="G213" s="2">
        <f t="shared" si="41"/>
        <v>596135.85714285716</v>
      </c>
      <c r="H213" s="2">
        <f t="shared" si="39"/>
        <v>102314880.25615814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1111523.1428571423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1404439.7669246793</v>
      </c>
      <c r="Q213" s="2">
        <f t="shared" si="42"/>
        <v>600000</v>
      </c>
      <c r="R213" s="2">
        <f t="shared" si="40"/>
        <v>103404538.35467929</v>
      </c>
      <c r="S213" s="2">
        <f t="shared" si="17"/>
        <v>596135.85714285076</v>
      </c>
      <c r="T213" s="2">
        <f t="shared" si="18"/>
        <v>3864.1428571429569</v>
      </c>
      <c r="U213" s="2">
        <f t="shared" si="19"/>
        <v>600000</v>
      </c>
      <c r="V213" s="2">
        <f t="shared" si="34"/>
        <v>52239468.256158501</v>
      </c>
      <c r="W213" s="2">
        <f t="shared" si="20"/>
        <v>596135.85714285821</v>
      </c>
      <c r="X213" s="2">
        <f t="shared" si="6"/>
        <v>3864.1428571417928</v>
      </c>
      <c r="Y213" s="2">
        <f t="shared" si="37"/>
        <v>51165070.0985208</v>
      </c>
      <c r="Z213" s="2" t="str">
        <f t="shared" si="8"/>
        <v>MEEP</v>
      </c>
      <c r="AA213" s="2">
        <f>IF(Z213="HERE",Y213,AA212+Graph!$G$1*1000)</f>
        <v>52757341.812806517</v>
      </c>
      <c r="AB213" s="2">
        <f t="shared" si="21"/>
        <v>800000</v>
      </c>
      <c r="AC213" s="2">
        <f t="shared" si="38"/>
        <v>50451060.684729926</v>
      </c>
      <c r="AD213" s="3">
        <f t="shared" si="10"/>
        <v>52757341.812806517</v>
      </c>
      <c r="AE213" s="2">
        <f>IF(AE211&gt;=52800000,52800000,IF(AB192=Graph!G$1*1000,AE212+Graph!G$1*1000,AC213))</f>
        <v>50451060.684729926</v>
      </c>
      <c r="AF213" s="3">
        <f t="shared" si="11"/>
        <v>50451060.684729926</v>
      </c>
      <c r="AG213" s="3">
        <f t="shared" si="29"/>
        <v>47961561.551476665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149</v>
      </c>
      <c r="C214" s="7"/>
      <c r="D214" s="2" t="e">
        <f t="shared" si="12"/>
        <v>#N/A</v>
      </c>
      <c r="E214" s="2" t="e">
        <f t="shared" si="22"/>
        <v>#N/A</v>
      </c>
      <c r="F214" s="2">
        <v>1411016.0332864523</v>
      </c>
      <c r="G214" s="2">
        <f t="shared" si="41"/>
        <v>596135.85714285716</v>
      </c>
      <c r="H214" s="2">
        <f t="shared" si="39"/>
        <v>102911016.11330099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1115387.2857142852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1410739.4171006083</v>
      </c>
      <c r="Q214" s="2">
        <f t="shared" si="42"/>
        <v>600000</v>
      </c>
      <c r="R214" s="2">
        <f t="shared" si="40"/>
        <v>104004538.35467929</v>
      </c>
      <c r="S214" s="2">
        <f t="shared" si="17"/>
        <v>596135.85714285076</v>
      </c>
      <c r="T214" s="2">
        <f t="shared" si="18"/>
        <v>3864.1428571429569</v>
      </c>
      <c r="U214" s="2">
        <f t="shared" si="19"/>
        <v>600000</v>
      </c>
      <c r="V214" s="2">
        <f t="shared" si="34"/>
        <v>52835604.113301359</v>
      </c>
      <c r="W214" s="2">
        <f t="shared" si="20"/>
        <v>596135.85714285821</v>
      </c>
      <c r="X214" s="2">
        <f t="shared" si="6"/>
        <v>3864.1428571417928</v>
      </c>
      <c r="Y214" s="2">
        <f t="shared" si="37"/>
        <v>51168934.241377942</v>
      </c>
      <c r="Z214" s="2" t="str">
        <f t="shared" si="8"/>
        <v>MEEP</v>
      </c>
      <c r="AA214" s="2">
        <f>IF(Z214="HERE",Y214,AA213+Graph!$G$1*1000)</f>
        <v>53557341.812806517</v>
      </c>
      <c r="AB214" s="2">
        <f t="shared" si="21"/>
        <v>800000</v>
      </c>
      <c r="AC214" s="2">
        <f t="shared" si="38"/>
        <v>50451060.684729926</v>
      </c>
      <c r="AD214" s="3">
        <f t="shared" si="10"/>
        <v>52800000</v>
      </c>
      <c r="AE214" s="2">
        <f>IF(AE212&gt;=52800000,52800000,IF(AB193=Graph!G$1*1000,AE213+Graph!G$1*1000,AC214))</f>
        <v>50451060.684729926</v>
      </c>
      <c r="AF214" s="3">
        <f t="shared" si="11"/>
        <v>50451060.684729926</v>
      </c>
      <c r="AG214" s="3">
        <f t="shared" si="29"/>
        <v>47994846.072905235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150</v>
      </c>
      <c r="C215" s="7"/>
      <c r="D215" s="2" t="e">
        <f t="shared" si="12"/>
        <v>#N/A</v>
      </c>
      <c r="E215" s="2" t="e">
        <f t="shared" si="22"/>
        <v>#N/A</v>
      </c>
      <c r="F215" s="2">
        <v>1417337.6871218085</v>
      </c>
      <c r="G215" s="2">
        <f t="shared" si="41"/>
        <v>596135.85714285716</v>
      </c>
      <c r="H215" s="2">
        <f t="shared" si="39"/>
        <v>103507151.97044384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1119251.4285714282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1417039.0672765374</v>
      </c>
      <c r="Q215" s="2">
        <f t="shared" si="42"/>
        <v>600000</v>
      </c>
      <c r="R215" s="2">
        <f t="shared" si="40"/>
        <v>104604538.35467929</v>
      </c>
      <c r="S215" s="2">
        <f t="shared" si="17"/>
        <v>596135.85714285076</v>
      </c>
      <c r="T215" s="2">
        <f t="shared" si="18"/>
        <v>3864.1428571429569</v>
      </c>
      <c r="U215" s="2">
        <f t="shared" si="19"/>
        <v>600000</v>
      </c>
      <c r="V215" s="2">
        <f t="shared" si="34"/>
        <v>53431739.970444217</v>
      </c>
      <c r="W215" s="2">
        <f t="shared" si="20"/>
        <v>596135.85714285821</v>
      </c>
      <c r="X215" s="2">
        <f t="shared" si="6"/>
        <v>3864.1428571417928</v>
      </c>
      <c r="Y215" s="2">
        <f t="shared" si="37"/>
        <v>51172798.384235084</v>
      </c>
      <c r="Z215" s="2" t="str">
        <f t="shared" si="8"/>
        <v>MEEP</v>
      </c>
      <c r="AA215" s="2">
        <f>IF(Z215="HERE",Y215,AA214+Graph!$G$1*1000)</f>
        <v>54357341.812806517</v>
      </c>
      <c r="AB215" s="2">
        <f t="shared" si="21"/>
        <v>800000</v>
      </c>
      <c r="AC215" s="2">
        <f t="shared" si="38"/>
        <v>50451060.684729926</v>
      </c>
      <c r="AD215" s="3">
        <f t="shared" si="10"/>
        <v>52800000</v>
      </c>
      <c r="AE215" s="2">
        <f>IF(AE213&gt;=52800000,52800000,IF(AB194=Graph!G$1*1000,AE214+Graph!G$1*1000,AC215))</f>
        <v>50451060.684729926</v>
      </c>
      <c r="AF215" s="3">
        <f t="shared" si="11"/>
        <v>50451060.684729926</v>
      </c>
      <c r="AG215" s="3">
        <f t="shared" si="29"/>
        <v>48028130.594333805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151</v>
      </c>
      <c r="C216" s="7"/>
      <c r="D216" s="2" t="e">
        <f t="shared" si="12"/>
        <v>#N/A</v>
      </c>
      <c r="E216" s="2" t="e">
        <f t="shared" si="22"/>
        <v>#N/A</v>
      </c>
      <c r="F216" s="2">
        <v>1423659.3409571052</v>
      </c>
      <c r="G216" s="2">
        <f t="shared" si="41"/>
        <v>596135.85714285716</v>
      </c>
      <c r="H216" s="2">
        <f t="shared" si="39"/>
        <v>104103287.8275867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1123115.5714285711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1423338.7174524665</v>
      </c>
      <c r="Q216" s="2">
        <f t="shared" si="42"/>
        <v>600000</v>
      </c>
      <c r="R216" s="2">
        <f t="shared" si="40"/>
        <v>105204538.35467929</v>
      </c>
      <c r="S216" s="2">
        <f t="shared" si="17"/>
        <v>596135.85714285076</v>
      </c>
      <c r="T216" s="2">
        <f t="shared" si="18"/>
        <v>3864.1428571429569</v>
      </c>
      <c r="U216" s="2">
        <f t="shared" si="19"/>
        <v>600000</v>
      </c>
      <c r="V216" s="2">
        <f t="shared" si="34"/>
        <v>54027875.827587076</v>
      </c>
      <c r="W216" s="2">
        <f t="shared" si="20"/>
        <v>596135.85714285821</v>
      </c>
      <c r="X216" s="2">
        <f t="shared" si="6"/>
        <v>3864.1428571417928</v>
      </c>
      <c r="Y216" s="2">
        <f t="shared" si="37"/>
        <v>51176662.527092226</v>
      </c>
      <c r="Z216" s="2" t="str">
        <f t="shared" si="8"/>
        <v>MEEP</v>
      </c>
      <c r="AA216" s="2">
        <f>IF(Z216="HERE",Y216,AA215+Graph!$G$1*1000)</f>
        <v>55157341.812806517</v>
      </c>
      <c r="AB216" s="2">
        <f t="shared" si="21"/>
        <v>800000</v>
      </c>
      <c r="AC216" s="2">
        <f t="shared" si="38"/>
        <v>50451060.684729926</v>
      </c>
      <c r="AD216" s="3">
        <f t="shared" si="10"/>
        <v>52800000</v>
      </c>
      <c r="AE216" s="2">
        <f>IF(AE214&gt;=52800000,52800000,IF(AB195=Graph!G$1*1000,AE215+Graph!G$1*1000,AC216))</f>
        <v>50451060.684729926</v>
      </c>
      <c r="AF216" s="3">
        <f t="shared" si="11"/>
        <v>50451060.684729926</v>
      </c>
      <c r="AG216" s="3">
        <f t="shared" si="29"/>
        <v>48061415.115762383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152</v>
      </c>
      <c r="C217" s="7"/>
      <c r="D217" s="2" t="e">
        <f t="shared" si="12"/>
        <v>#N/A</v>
      </c>
      <c r="E217" s="2" t="e">
        <f t="shared" si="22"/>
        <v>#N/A</v>
      </c>
      <c r="F217" s="2">
        <v>1429980.9947924614</v>
      </c>
      <c r="G217" s="2">
        <f t="shared" si="41"/>
        <v>596135.85714285716</v>
      </c>
      <c r="H217" s="2">
        <f t="shared" si="39"/>
        <v>104699423.68472955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1126979.7142857141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1429638.3676283956</v>
      </c>
      <c r="Q217" s="2">
        <f t="shared" si="42"/>
        <v>600000</v>
      </c>
      <c r="R217" s="2">
        <f t="shared" si="40"/>
        <v>105804538.35467929</v>
      </c>
      <c r="S217" s="2">
        <f t="shared" si="17"/>
        <v>596135.85714285076</v>
      </c>
      <c r="T217" s="2">
        <f t="shared" si="18"/>
        <v>3864.1428571429569</v>
      </c>
      <c r="U217" s="2">
        <f t="shared" si="19"/>
        <v>600000</v>
      </c>
      <c r="V217" s="2">
        <f t="shared" si="34"/>
        <v>54624011.684729934</v>
      </c>
      <c r="W217" s="2">
        <f t="shared" si="20"/>
        <v>596135.85714285821</v>
      </c>
      <c r="X217" s="2">
        <f t="shared" si="6"/>
        <v>3864.1428571417928</v>
      </c>
      <c r="Y217" s="2">
        <f t="shared" si="37"/>
        <v>51180526.669949368</v>
      </c>
      <c r="Z217" s="2" t="str">
        <f t="shared" si="8"/>
        <v>MEEP</v>
      </c>
      <c r="AA217" s="2">
        <f>IF(Z217="HERE",Y217,AA216+Graph!$G$1*1000)</f>
        <v>55957341.812806517</v>
      </c>
      <c r="AB217" s="2">
        <f t="shared" si="21"/>
        <v>800000</v>
      </c>
      <c r="AC217" s="2">
        <f t="shared" si="38"/>
        <v>50451060.684729926</v>
      </c>
      <c r="AD217" s="3">
        <f t="shared" si="10"/>
        <v>52800000</v>
      </c>
      <c r="AE217" s="2">
        <f>IF(AE215&gt;=52800000,52800000,IF(AB196=Graph!G$1*1000,AE216+Graph!G$1*1000,AC217))</f>
        <v>50451060.684729926</v>
      </c>
      <c r="AF217" s="3">
        <f t="shared" si="11"/>
        <v>50451060.684729926</v>
      </c>
      <c r="AG217" s="3">
        <f t="shared" si="29"/>
        <v>48094699.637190945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153</v>
      </c>
      <c r="C218" s="7"/>
      <c r="D218" s="2" t="e">
        <f t="shared" si="12"/>
        <v>#N/A</v>
      </c>
      <c r="E218" s="2" t="e">
        <f t="shared" si="22"/>
        <v>#N/A</v>
      </c>
      <c r="F218" s="2">
        <v>1436302.648627758</v>
      </c>
      <c r="G218" s="2">
        <f t="shared" si="41"/>
        <v>596135.85714285716</v>
      </c>
      <c r="H218" s="2">
        <f t="shared" si="39"/>
        <v>105295559.5418724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1130843.857142857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1435938.0178043246</v>
      </c>
      <c r="Q218" s="2">
        <f t="shared" si="42"/>
        <v>600000</v>
      </c>
      <c r="R218" s="2">
        <f t="shared" si="40"/>
        <v>106404538.35467929</v>
      </c>
      <c r="S218" s="2">
        <f t="shared" si="17"/>
        <v>596135.85714285076</v>
      </c>
      <c r="T218" s="2">
        <f t="shared" si="18"/>
        <v>3864.1428571429569</v>
      </c>
      <c r="U218" s="2">
        <f t="shared" si="19"/>
        <v>600000</v>
      </c>
      <c r="V218" s="2">
        <f t="shared" si="34"/>
        <v>55220147.541872792</v>
      </c>
      <c r="W218" s="2">
        <f t="shared" si="20"/>
        <v>596135.85714285821</v>
      </c>
      <c r="X218" s="2">
        <f t="shared" si="6"/>
        <v>3864.1428571417928</v>
      </c>
      <c r="Y218" s="2">
        <f t="shared" si="37"/>
        <v>51184390.812806509</v>
      </c>
      <c r="Z218" s="2" t="str">
        <f t="shared" si="8"/>
        <v>MEEP</v>
      </c>
      <c r="AA218" s="2">
        <f>IF(Z218="HERE",Y218,AA217+Graph!$G$1*1000)</f>
        <v>56757341.812806517</v>
      </c>
      <c r="AB218" s="2">
        <f t="shared" si="21"/>
        <v>800000</v>
      </c>
      <c r="AC218" s="2">
        <f t="shared" si="38"/>
        <v>50451060.684729926</v>
      </c>
      <c r="AD218" s="3">
        <f t="shared" si="10"/>
        <v>52800000</v>
      </c>
      <c r="AE218" s="2">
        <f>IF(AE216&gt;=52800000,52800000,IF(AB197=Graph!G$1*1000,AE217+Graph!G$1*1000,AC218))</f>
        <v>50451060.684729926</v>
      </c>
      <c r="AF218" s="3">
        <f t="shared" si="11"/>
        <v>50451060.684729926</v>
      </c>
      <c r="AG218" s="3">
        <f t="shared" si="29"/>
        <v>48127984.158619516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154</v>
      </c>
      <c r="C219" s="7"/>
      <c r="D219" s="2" t="e">
        <f t="shared" si="12"/>
        <v>#N/A</v>
      </c>
      <c r="E219" s="2" t="e">
        <f t="shared" si="22"/>
        <v>#N/A</v>
      </c>
      <c r="F219" s="2">
        <v>1442624.3024631143</v>
      </c>
      <c r="G219" s="2">
        <f t="shared" si="41"/>
        <v>596135.85714285716</v>
      </c>
      <c r="H219" s="2">
        <f t="shared" si="39"/>
        <v>105891695.39901525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1134708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1442237.6679802537</v>
      </c>
      <c r="Q219" s="2">
        <f t="shared" si="42"/>
        <v>600000</v>
      </c>
      <c r="R219" s="2">
        <f t="shared" si="40"/>
        <v>107004538.35467929</v>
      </c>
      <c r="S219" s="2">
        <f t="shared" si="17"/>
        <v>596135.85714285076</v>
      </c>
      <c r="T219" s="2">
        <f t="shared" si="18"/>
        <v>3864.1428571429569</v>
      </c>
      <c r="U219" s="2">
        <f t="shared" si="19"/>
        <v>600000</v>
      </c>
      <c r="V219" s="2">
        <f t="shared" si="34"/>
        <v>55816283.39901565</v>
      </c>
      <c r="W219" s="2">
        <f t="shared" si="20"/>
        <v>596135.85714285821</v>
      </c>
      <c r="X219" s="2">
        <f t="shared" si="6"/>
        <v>3864.1428571417928</v>
      </c>
      <c r="Y219" s="2">
        <f t="shared" si="37"/>
        <v>51188254.955663651</v>
      </c>
      <c r="Z219" s="2" t="str">
        <f t="shared" si="8"/>
        <v>MEEP</v>
      </c>
      <c r="AA219" s="2">
        <f>IF(Z219="HERE",Y219,AA218+Graph!$G$1*1000)</f>
        <v>57557341.812806517</v>
      </c>
      <c r="AB219" s="2">
        <f t="shared" si="21"/>
        <v>800000</v>
      </c>
      <c r="AC219" s="2">
        <f t="shared" si="38"/>
        <v>50451060.684729926</v>
      </c>
      <c r="AD219" s="3">
        <f t="shared" si="10"/>
        <v>52800000</v>
      </c>
      <c r="AE219" s="2">
        <f>IF(AE217&gt;=52800000,52800000,IF(AB198=Graph!G$1*1000,AE218+Graph!G$1*1000,AC219))</f>
        <v>50451060.684729926</v>
      </c>
      <c r="AF219" s="3">
        <f t="shared" si="11"/>
        <v>50451060.684729926</v>
      </c>
      <c r="AG219" s="3">
        <f t="shared" si="29"/>
        <v>48161268.680048093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155</v>
      </c>
      <c r="C220" s="7"/>
      <c r="D220" s="2" t="e">
        <f t="shared" si="12"/>
        <v>#N/A</v>
      </c>
      <c r="E220" s="2" t="e">
        <f t="shared" si="22"/>
        <v>#N/A</v>
      </c>
      <c r="F220" s="2">
        <v>1448945.9562984109</v>
      </c>
      <c r="G220" s="2">
        <f t="shared" si="41"/>
        <v>596135.85714285716</v>
      </c>
      <c r="H220" s="2">
        <f t="shared" si="39"/>
        <v>106487831.2561581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1138572.142857143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1448537.3181561828</v>
      </c>
      <c r="Q220" s="2">
        <f t="shared" si="42"/>
        <v>600000</v>
      </c>
      <c r="R220" s="2">
        <f t="shared" si="40"/>
        <v>107604538.35467929</v>
      </c>
      <c r="S220" s="2">
        <f t="shared" si="17"/>
        <v>596135.85714285076</v>
      </c>
      <c r="T220" s="2">
        <f t="shared" si="18"/>
        <v>3864.1428571429569</v>
      </c>
      <c r="U220" s="2">
        <f t="shared" si="19"/>
        <v>600000</v>
      </c>
      <c r="V220" s="2">
        <f t="shared" si="34"/>
        <v>56412419.256158508</v>
      </c>
      <c r="W220" s="2">
        <f t="shared" si="20"/>
        <v>596135.85714285821</v>
      </c>
      <c r="X220" s="2">
        <f t="shared" si="6"/>
        <v>3864.1428571417928</v>
      </c>
      <c r="Y220" s="2">
        <f t="shared" si="37"/>
        <v>51192119.098520793</v>
      </c>
      <c r="Z220" s="2" t="str">
        <f t="shared" si="8"/>
        <v>MEEP</v>
      </c>
      <c r="AA220" s="2">
        <f>IF(Z220="HERE",Y220,AA219+Graph!$G$1*1000)</f>
        <v>58357341.812806517</v>
      </c>
      <c r="AB220" s="2">
        <f t="shared" si="21"/>
        <v>800000</v>
      </c>
      <c r="AC220" s="2">
        <f t="shared" si="38"/>
        <v>50451060.684729926</v>
      </c>
      <c r="AD220" s="3">
        <f t="shared" si="10"/>
        <v>52800000</v>
      </c>
      <c r="AE220" s="2">
        <f>IF(AE218&gt;=52800000,52800000,IF(AB199=Graph!G$1*1000,AE219+Graph!G$1*1000,AC220))</f>
        <v>50451060.684729926</v>
      </c>
      <c r="AF220" s="3">
        <f t="shared" si="11"/>
        <v>50451060.684729926</v>
      </c>
      <c r="AG220" s="3">
        <f t="shared" si="29"/>
        <v>48194553.201476663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156</v>
      </c>
      <c r="C221" s="7"/>
      <c r="D221" s="2" t="e">
        <f t="shared" si="12"/>
        <v>#N/A</v>
      </c>
      <c r="E221" s="2" t="e">
        <f t="shared" si="22"/>
        <v>#N/A</v>
      </c>
      <c r="F221" s="2">
        <v>1455267.6101337671</v>
      </c>
      <c r="G221" s="2">
        <f t="shared" si="41"/>
        <v>596135.85714285716</v>
      </c>
      <c r="H221" s="2">
        <f t="shared" si="39"/>
        <v>107083967.11330095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1142436.2857142859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1454836.9683321118</v>
      </c>
      <c r="Q221" s="2">
        <f t="shared" si="42"/>
        <v>600000</v>
      </c>
      <c r="R221" s="2">
        <f t="shared" si="40"/>
        <v>108204538.35467929</v>
      </c>
      <c r="S221" s="2">
        <f t="shared" si="17"/>
        <v>596135.85714285076</v>
      </c>
      <c r="T221" s="2">
        <f t="shared" si="18"/>
        <v>3864.1428571429569</v>
      </c>
      <c r="U221" s="2">
        <f t="shared" si="19"/>
        <v>600000</v>
      </c>
      <c r="V221" s="2">
        <f t="shared" si="34"/>
        <v>57008555.113301367</v>
      </c>
      <c r="W221" s="2">
        <f t="shared" si="20"/>
        <v>596135.85714285821</v>
      </c>
      <c r="X221" s="2">
        <f t="shared" si="6"/>
        <v>3864.1428571417928</v>
      </c>
      <c r="Y221" s="2">
        <f t="shared" si="37"/>
        <v>51195983.241377935</v>
      </c>
      <c r="Z221" s="2" t="str">
        <f t="shared" si="8"/>
        <v>MEEP</v>
      </c>
      <c r="AA221" s="2">
        <f>IF(Z221="HERE",Y221,AA220+Graph!$G$1*1000)</f>
        <v>59157341.812806517</v>
      </c>
      <c r="AB221" s="2">
        <f t="shared" si="21"/>
        <v>800000</v>
      </c>
      <c r="AC221" s="2">
        <f t="shared" si="38"/>
        <v>50451060.684729926</v>
      </c>
      <c r="AD221" s="3">
        <f t="shared" si="10"/>
        <v>52800000</v>
      </c>
      <c r="AE221" s="2">
        <f>IF(AE219&gt;=52800000,52800000,IF(AB200=Graph!G$1*1000,AE220+Graph!G$1*1000,AC221))</f>
        <v>50451060.684729926</v>
      </c>
      <c r="AF221" s="3">
        <f t="shared" si="11"/>
        <v>50451060.684729926</v>
      </c>
      <c r="AG221" s="3">
        <f t="shared" si="29"/>
        <v>48227837.722905226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157</v>
      </c>
      <c r="C222" s="7"/>
      <c r="D222" s="2" t="e">
        <f t="shared" si="12"/>
        <v>#N/A</v>
      </c>
      <c r="E222" s="2" t="e">
        <f t="shared" si="22"/>
        <v>#N/A</v>
      </c>
      <c r="F222" s="2">
        <v>1461589.2639690638</v>
      </c>
      <c r="G222" s="2">
        <f t="shared" si="41"/>
        <v>596135.85714285716</v>
      </c>
      <c r="H222" s="2">
        <f t="shared" si="39"/>
        <v>107680102.9704438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1146300.4285714289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1461136.6185080409</v>
      </c>
      <c r="Q222" s="2">
        <f t="shared" si="42"/>
        <v>600000</v>
      </c>
      <c r="R222" s="2">
        <f t="shared" si="40"/>
        <v>108804538.35467929</v>
      </c>
      <c r="S222" s="2">
        <f t="shared" si="17"/>
        <v>596135.85714285076</v>
      </c>
      <c r="T222" s="2">
        <f t="shared" si="18"/>
        <v>3864.1428571429569</v>
      </c>
      <c r="U222" s="2">
        <f t="shared" si="19"/>
        <v>600000</v>
      </c>
      <c r="V222" s="2">
        <f t="shared" si="34"/>
        <v>57604690.970444225</v>
      </c>
      <c r="W222" s="2">
        <f t="shared" si="20"/>
        <v>596135.85714285821</v>
      </c>
      <c r="X222" s="2">
        <f t="shared" si="6"/>
        <v>3864.1428571417928</v>
      </c>
      <c r="Y222" s="2">
        <f t="shared" si="37"/>
        <v>51199847.384235077</v>
      </c>
      <c r="Z222" s="2" t="str">
        <f t="shared" si="8"/>
        <v>MEEP</v>
      </c>
      <c r="AA222" s="2">
        <f>IF(Z222="HERE",Y222,AA221+Graph!$G$1*1000)</f>
        <v>59957341.812806517</v>
      </c>
      <c r="AB222" s="2">
        <f t="shared" si="21"/>
        <v>800000</v>
      </c>
      <c r="AC222" s="2">
        <f t="shared" si="38"/>
        <v>50451060.684729926</v>
      </c>
      <c r="AD222" s="3">
        <f t="shared" si="10"/>
        <v>52800000</v>
      </c>
      <c r="AE222" s="2">
        <f>IF(AE220&gt;=52800000,52800000,IF(AB201=Graph!G$1*1000,AE221+Graph!G$1*1000,AC222))</f>
        <v>50451060.684729926</v>
      </c>
      <c r="AF222" s="3">
        <f t="shared" si="11"/>
        <v>50451060.684729926</v>
      </c>
      <c r="AG222" s="3">
        <f t="shared" si="29"/>
        <v>48261122.244333804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158</v>
      </c>
      <c r="C223" s="7"/>
      <c r="D223" s="2" t="e">
        <f t="shared" si="12"/>
        <v>#N/A</v>
      </c>
      <c r="E223" s="2" t="e">
        <f t="shared" si="22"/>
        <v>#N/A</v>
      </c>
      <c r="F223" s="2">
        <v>1467910.91780442</v>
      </c>
      <c r="G223" s="2">
        <f t="shared" si="41"/>
        <v>596135.85714285716</v>
      </c>
      <c r="H223" s="2">
        <f t="shared" si="39"/>
        <v>108276238.82758665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1150164.5714285718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1467436.26868397</v>
      </c>
      <c r="Q223" s="2">
        <f t="shared" si="42"/>
        <v>600000</v>
      </c>
      <c r="R223" s="2">
        <f t="shared" si="40"/>
        <v>109404538.35467929</v>
      </c>
      <c r="S223" s="2">
        <f t="shared" si="17"/>
        <v>596135.85714285076</v>
      </c>
      <c r="T223" s="2">
        <f t="shared" si="18"/>
        <v>3864.1428571429569</v>
      </c>
      <c r="U223" s="2">
        <f t="shared" si="19"/>
        <v>600000</v>
      </c>
      <c r="V223" s="2">
        <f t="shared" si="34"/>
        <v>58200826.827587083</v>
      </c>
      <c r="W223" s="2">
        <f t="shared" si="20"/>
        <v>596135.85714285821</v>
      </c>
      <c r="X223" s="2">
        <f t="shared" si="6"/>
        <v>3864.1428571417928</v>
      </c>
      <c r="Y223" s="2">
        <f t="shared" ref="Y223:Y286" si="43">IF(COUNT($C224)=0,IF(COUNT($C223)=1,C223,SUM(Y222+X223)),C223)</f>
        <v>51203711.527092218</v>
      </c>
      <c r="Z223" s="2" t="str">
        <f t="shared" si="8"/>
        <v>MEEP</v>
      </c>
      <c r="AA223" s="2">
        <f>IF(Z223="HERE",Y223,AA222+Graph!$G$1*1000)</f>
        <v>60757341.812806517</v>
      </c>
      <c r="AB223" s="2">
        <f t="shared" si="21"/>
        <v>800000</v>
      </c>
      <c r="AC223" s="2">
        <f t="shared" ref="AC223:AC286" si="44">IF(Z224="HERE",V223,AC222)</f>
        <v>50451060.684729926</v>
      </c>
      <c r="AD223" s="3">
        <f t="shared" si="10"/>
        <v>52800000</v>
      </c>
      <c r="AE223" s="2">
        <f>IF(AE221&gt;=52800000,52800000,IF(AB202=Graph!G$1*1000,AE222+Graph!G$1*1000,AC223))</f>
        <v>50451060.684729926</v>
      </c>
      <c r="AF223" s="3">
        <f t="shared" si="11"/>
        <v>50451060.684729926</v>
      </c>
      <c r="AG223" s="3">
        <f t="shared" si="29"/>
        <v>48294406.765762374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159</v>
      </c>
      <c r="C224" s="7"/>
      <c r="D224" s="2" t="e">
        <f t="shared" si="12"/>
        <v>#N/A</v>
      </c>
      <c r="E224" s="2" t="e">
        <f t="shared" si="22"/>
        <v>#N/A</v>
      </c>
      <c r="F224" s="2">
        <v>1474232.5716397166</v>
      </c>
      <c r="G224" s="2">
        <f t="shared" si="41"/>
        <v>596135.85714285716</v>
      </c>
      <c r="H224" s="2">
        <f t="shared" ref="H224:H287" si="45">IF(COUNT($C225)=0,IF(COUNT($C224)=1,C224,SUM(H223+G224)),C224)</f>
        <v>108872374.6847295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1154028.7142857148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1473735.918859899</v>
      </c>
      <c r="Q224" s="2">
        <f t="shared" si="42"/>
        <v>600000</v>
      </c>
      <c r="R224" s="2">
        <f t="shared" ref="R224:R287" si="46">IF(COUNT($C225)=0,IF(COUNT($C224)=1,M224,SUM(R223+Q224)),M224)</f>
        <v>110004538.35467929</v>
      </c>
      <c r="S224" s="2">
        <f t="shared" si="17"/>
        <v>596135.85714285076</v>
      </c>
      <c r="T224" s="2">
        <f t="shared" si="18"/>
        <v>3864.1428571429569</v>
      </c>
      <c r="U224" s="2">
        <f t="shared" si="19"/>
        <v>600000</v>
      </c>
      <c r="V224" s="2">
        <f t="shared" si="34"/>
        <v>58796962.684729941</v>
      </c>
      <c r="W224" s="2">
        <f t="shared" si="20"/>
        <v>596135.85714285821</v>
      </c>
      <c r="X224" s="2">
        <f t="shared" si="6"/>
        <v>3864.1428571417928</v>
      </c>
      <c r="Y224" s="2">
        <f t="shared" si="43"/>
        <v>51207575.66994936</v>
      </c>
      <c r="Z224" s="2" t="str">
        <f t="shared" si="8"/>
        <v>MEEP</v>
      </c>
      <c r="AA224" s="2">
        <f>IF(Z224="HERE",Y224,AA223+Graph!$G$1*1000)</f>
        <v>61557341.812806517</v>
      </c>
      <c r="AB224" s="2">
        <f t="shared" si="21"/>
        <v>800000</v>
      </c>
      <c r="AC224" s="2">
        <f t="shared" si="44"/>
        <v>50451060.684729926</v>
      </c>
      <c r="AD224" s="3">
        <f t="shared" si="10"/>
        <v>52800000</v>
      </c>
      <c r="AE224" s="2">
        <f>IF(AE222&gt;=52800000,52800000,IF(AB203=Graph!G$1*1000,AE223+Graph!G$1*1000,AC224))</f>
        <v>50451060.684729926</v>
      </c>
      <c r="AF224" s="3">
        <f t="shared" si="11"/>
        <v>50451060.684729926</v>
      </c>
      <c r="AG224" s="3">
        <f t="shared" si="29"/>
        <v>48327691.287190937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160</v>
      </c>
      <c r="C225" s="7"/>
      <c r="D225" s="2" t="e">
        <f t="shared" si="12"/>
        <v>#N/A</v>
      </c>
      <c r="E225" s="2" t="e">
        <f t="shared" si="22"/>
        <v>#N/A</v>
      </c>
      <c r="F225" s="2">
        <v>1480554.2254750729</v>
      </c>
      <c r="G225" s="2">
        <f t="shared" si="41"/>
        <v>596135.85714285716</v>
      </c>
      <c r="H225" s="2">
        <f t="shared" si="45"/>
        <v>109468510.54187235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1157892.8571428577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1480035.5690358877</v>
      </c>
      <c r="Q225" s="2">
        <f t="shared" si="42"/>
        <v>600000</v>
      </c>
      <c r="R225" s="2">
        <f t="shared" si="46"/>
        <v>110604538.35467929</v>
      </c>
      <c r="S225" s="2">
        <f t="shared" si="17"/>
        <v>596135.85714285076</v>
      </c>
      <c r="T225" s="2">
        <f t="shared" si="18"/>
        <v>3864.1428571429569</v>
      </c>
      <c r="U225" s="2">
        <f t="shared" si="19"/>
        <v>600000</v>
      </c>
      <c r="V225" s="2">
        <f t="shared" si="34"/>
        <v>59393098.541872799</v>
      </c>
      <c r="W225" s="2">
        <f t="shared" si="20"/>
        <v>596135.85714285821</v>
      </c>
      <c r="X225" s="2">
        <f t="shared" si="6"/>
        <v>3864.1428571417928</v>
      </c>
      <c r="Y225" s="2">
        <f t="shared" si="43"/>
        <v>51211439.812806502</v>
      </c>
      <c r="Z225" s="2" t="str">
        <f t="shared" si="8"/>
        <v>MEEP</v>
      </c>
      <c r="AA225" s="2">
        <f>IF(Z225="HERE",Y225,AA224+Graph!$G$1*1000)</f>
        <v>62357341.812806517</v>
      </c>
      <c r="AB225" s="2">
        <f t="shared" si="21"/>
        <v>800000</v>
      </c>
      <c r="AC225" s="2">
        <f t="shared" si="44"/>
        <v>50451060.684729926</v>
      </c>
      <c r="AD225" s="3">
        <f t="shared" si="10"/>
        <v>52800000</v>
      </c>
      <c r="AE225" s="2">
        <f>IF(AE223&gt;=52800000,52800000,IF(AB204=Graph!G$1*1000,AE224+Graph!G$1*1000,AC225))</f>
        <v>50451060.684729926</v>
      </c>
      <c r="AF225" s="3">
        <f t="shared" si="11"/>
        <v>50451060.684729926</v>
      </c>
      <c r="AG225" s="3">
        <f t="shared" si="29"/>
        <v>48360975.808619514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161</v>
      </c>
      <c r="C226" s="7"/>
      <c r="D226" s="2" t="e">
        <f t="shared" si="12"/>
        <v>#N/A</v>
      </c>
      <c r="E226" s="2" t="e">
        <f t="shared" si="22"/>
        <v>#N/A</v>
      </c>
      <c r="F226" s="2">
        <v>1486875.8793103695</v>
      </c>
      <c r="G226" s="2">
        <f t="shared" si="41"/>
        <v>596135.85714285716</v>
      </c>
      <c r="H226" s="2">
        <f t="shared" si="45"/>
        <v>110064646.3990152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1161757.0000000007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1486335.2192118168</v>
      </c>
      <c r="Q226" s="2">
        <f t="shared" si="42"/>
        <v>600000</v>
      </c>
      <c r="R226" s="2">
        <f t="shared" si="46"/>
        <v>111204538.35467929</v>
      </c>
      <c r="S226" s="2">
        <f t="shared" si="17"/>
        <v>596135.85714285076</v>
      </c>
      <c r="T226" s="2">
        <f t="shared" si="18"/>
        <v>3864.1428571429569</v>
      </c>
      <c r="U226" s="2">
        <f t="shared" si="19"/>
        <v>600000</v>
      </c>
      <c r="V226" s="2">
        <f t="shared" si="34"/>
        <v>59989234.399015658</v>
      </c>
      <c r="W226" s="2">
        <f t="shared" si="20"/>
        <v>596135.85714285821</v>
      </c>
      <c r="X226" s="2">
        <f t="shared" si="6"/>
        <v>3864.1428571417928</v>
      </c>
      <c r="Y226" s="2">
        <f t="shared" si="43"/>
        <v>51215303.955663644</v>
      </c>
      <c r="Z226" s="2" t="str">
        <f t="shared" si="8"/>
        <v>MEEP</v>
      </c>
      <c r="AA226" s="2">
        <f>IF(Z226="HERE",Y226,AA225+Graph!$G$1*1000)</f>
        <v>63157341.812806517</v>
      </c>
      <c r="AB226" s="2">
        <f t="shared" si="21"/>
        <v>800000</v>
      </c>
      <c r="AC226" s="2">
        <f t="shared" si="44"/>
        <v>50451060.684729926</v>
      </c>
      <c r="AD226" s="3">
        <f t="shared" si="10"/>
        <v>52800000</v>
      </c>
      <c r="AE226" s="2">
        <f>IF(AE224&gt;=52800000,52800000,IF(AB205=Graph!G$1*1000,AE225+Graph!G$1*1000,AC226))</f>
        <v>50451060.684729926</v>
      </c>
      <c r="AF226" s="3">
        <f t="shared" si="11"/>
        <v>50451060.684729926</v>
      </c>
      <c r="AG226" s="3">
        <f t="shared" si="29"/>
        <v>48394260.330048084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162</v>
      </c>
      <c r="C227" s="7"/>
      <c r="D227" s="2" t="e">
        <f t="shared" si="12"/>
        <v>#N/A</v>
      </c>
      <c r="E227" s="2" t="e">
        <f t="shared" si="22"/>
        <v>#N/A</v>
      </c>
      <c r="F227" s="2">
        <v>1493197.5331457257</v>
      </c>
      <c r="G227" s="2">
        <f t="shared" si="41"/>
        <v>596135.85714285716</v>
      </c>
      <c r="H227" s="2">
        <f t="shared" si="45"/>
        <v>110660782.25615805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1165621.1428571437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1492634.8693877459</v>
      </c>
      <c r="Q227" s="2">
        <f t="shared" si="42"/>
        <v>600000</v>
      </c>
      <c r="R227" s="2">
        <f t="shared" si="46"/>
        <v>111804538.35467929</v>
      </c>
      <c r="S227" s="2">
        <f t="shared" si="17"/>
        <v>596135.85714285076</v>
      </c>
      <c r="T227" s="2">
        <f t="shared" si="18"/>
        <v>3864.1428571429569</v>
      </c>
      <c r="U227" s="2">
        <f t="shared" si="19"/>
        <v>600000</v>
      </c>
      <c r="V227" s="2">
        <f t="shared" si="34"/>
        <v>60585370.256158516</v>
      </c>
      <c r="W227" s="2">
        <f t="shared" si="20"/>
        <v>596135.85714285821</v>
      </c>
      <c r="X227" s="2">
        <f t="shared" si="6"/>
        <v>3864.1428571417928</v>
      </c>
      <c r="Y227" s="2">
        <f t="shared" si="43"/>
        <v>51219168.098520786</v>
      </c>
      <c r="Z227" s="2" t="str">
        <f t="shared" si="8"/>
        <v>MEEP</v>
      </c>
      <c r="AA227" s="2">
        <f>IF(Z227="HERE",Y227,AA226+Graph!$G$1*1000)</f>
        <v>63957341.812806517</v>
      </c>
      <c r="AB227" s="2">
        <f t="shared" si="21"/>
        <v>800000</v>
      </c>
      <c r="AC227" s="2">
        <f t="shared" si="44"/>
        <v>50451060.684729926</v>
      </c>
      <c r="AD227" s="3">
        <f t="shared" si="10"/>
        <v>52800000</v>
      </c>
      <c r="AE227" s="2">
        <f>IF(AE225&gt;=52800000,52800000,IF(AB206=Graph!G$1*1000,AE226+Graph!G$1*1000,AC227))</f>
        <v>50451060.684729926</v>
      </c>
      <c r="AF227" s="3">
        <f t="shared" si="11"/>
        <v>50451060.684729926</v>
      </c>
      <c r="AG227" s="3">
        <f t="shared" si="29"/>
        <v>48427544.851476647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163</v>
      </c>
      <c r="C228" s="7"/>
      <c r="D228" s="2" t="e">
        <f t="shared" si="12"/>
        <v>#N/A</v>
      </c>
      <c r="E228" s="2" t="e">
        <f t="shared" si="22"/>
        <v>#N/A</v>
      </c>
      <c r="F228" s="2">
        <v>1499519.1869810224</v>
      </c>
      <c r="G228" s="2">
        <f t="shared" si="41"/>
        <v>596135.85714285716</v>
      </c>
      <c r="H228" s="2">
        <f t="shared" si="45"/>
        <v>111256918.1133009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1169485.2857142866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1498934.5195636749</v>
      </c>
      <c r="Q228" s="2">
        <f t="shared" si="42"/>
        <v>600000</v>
      </c>
      <c r="R228" s="2">
        <f t="shared" si="46"/>
        <v>112404538.35467929</v>
      </c>
      <c r="S228" s="2">
        <f t="shared" si="17"/>
        <v>596135.85714285076</v>
      </c>
      <c r="T228" s="2">
        <f t="shared" si="18"/>
        <v>3864.1428571429569</v>
      </c>
      <c r="U228" s="2">
        <f t="shared" si="19"/>
        <v>600000</v>
      </c>
      <c r="V228" s="2">
        <f t="shared" si="34"/>
        <v>61181506.113301374</v>
      </c>
      <c r="W228" s="2">
        <f t="shared" si="20"/>
        <v>596135.85714285821</v>
      </c>
      <c r="X228" s="2">
        <f t="shared" si="6"/>
        <v>3864.1428571417928</v>
      </c>
      <c r="Y228" s="2">
        <f t="shared" si="43"/>
        <v>51223032.241377927</v>
      </c>
      <c r="Z228" s="2" t="str">
        <f t="shared" si="8"/>
        <v>MEEP</v>
      </c>
      <c r="AA228" s="2">
        <f>IF(Z228="HERE",Y228,AA227+Graph!$G$1*1000)</f>
        <v>64757341.812806517</v>
      </c>
      <c r="AB228" s="2">
        <f t="shared" si="21"/>
        <v>800000</v>
      </c>
      <c r="AC228" s="2">
        <f t="shared" si="44"/>
        <v>50451060.684729926</v>
      </c>
      <c r="AD228" s="3">
        <f t="shared" si="10"/>
        <v>52800000</v>
      </c>
      <c r="AE228" s="2">
        <f>IF(AE226&gt;=52800000,52800000,IF(AB207=Graph!G$1*1000,AE227+Graph!G$1*1000,AC228))</f>
        <v>50451060.684729926</v>
      </c>
      <c r="AF228" s="3">
        <f t="shared" si="11"/>
        <v>50451060.684729926</v>
      </c>
      <c r="AG228" s="3">
        <f t="shared" si="29"/>
        <v>48460829.372905225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164</v>
      </c>
      <c r="C229" s="7"/>
      <c r="D229" s="2" t="e">
        <f t="shared" si="12"/>
        <v>#N/A</v>
      </c>
      <c r="E229" s="2" t="e">
        <f t="shared" si="22"/>
        <v>#N/A</v>
      </c>
      <c r="F229" s="2">
        <v>1505840.8408163786</v>
      </c>
      <c r="G229" s="2">
        <f t="shared" si="41"/>
        <v>596135.85714285716</v>
      </c>
      <c r="H229" s="2">
        <f t="shared" si="45"/>
        <v>111853053.97044376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1173349.4285714296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1505234.169739604</v>
      </c>
      <c r="Q229" s="2">
        <f t="shared" si="42"/>
        <v>600000</v>
      </c>
      <c r="R229" s="2">
        <f t="shared" si="46"/>
        <v>113004538.35467929</v>
      </c>
      <c r="S229" s="2">
        <f t="shared" si="17"/>
        <v>596135.85714285076</v>
      </c>
      <c r="T229" s="2">
        <f t="shared" si="18"/>
        <v>3864.1428571429569</v>
      </c>
      <c r="U229" s="2">
        <f t="shared" si="19"/>
        <v>600000</v>
      </c>
      <c r="V229" s="2">
        <f t="shared" si="34"/>
        <v>61777641.970444232</v>
      </c>
      <c r="W229" s="2">
        <f t="shared" si="20"/>
        <v>596135.85714285821</v>
      </c>
      <c r="X229" s="2">
        <f t="shared" si="6"/>
        <v>3864.1428571417928</v>
      </c>
      <c r="Y229" s="2">
        <f t="shared" si="43"/>
        <v>51226896.384235069</v>
      </c>
      <c r="Z229" s="2" t="str">
        <f t="shared" si="8"/>
        <v>MEEP</v>
      </c>
      <c r="AA229" s="2">
        <f>IF(Z229="HERE",Y229,AA228+Graph!$G$1*1000)</f>
        <v>65557341.812806517</v>
      </c>
      <c r="AB229" s="2">
        <f t="shared" si="21"/>
        <v>800000</v>
      </c>
      <c r="AC229" s="2">
        <f t="shared" si="44"/>
        <v>50451060.684729926</v>
      </c>
      <c r="AD229" s="3">
        <f t="shared" si="10"/>
        <v>52800000</v>
      </c>
      <c r="AE229" s="2">
        <f>IF(AE227&gt;=52800000,52800000,IF(AB208=Graph!G$1*1000,AE228+Graph!G$1*1000,AC229))</f>
        <v>50451060.684729926</v>
      </c>
      <c r="AF229" s="3">
        <f t="shared" si="11"/>
        <v>50451060.684729926</v>
      </c>
      <c r="AG229" s="3">
        <f t="shared" si="29"/>
        <v>48494113.894333795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165</v>
      </c>
      <c r="C230" s="7"/>
      <c r="D230" s="2" t="e">
        <f t="shared" si="12"/>
        <v>#N/A</v>
      </c>
      <c r="E230" s="2" t="e">
        <f t="shared" si="22"/>
        <v>#N/A</v>
      </c>
      <c r="F230" s="2">
        <v>1512162.4946516752</v>
      </c>
      <c r="G230" s="2">
        <f t="shared" ref="G230:G293" si="47">IF(F230&gt;600000,$AK$31*1000,F230)</f>
        <v>596135.85714285716</v>
      </c>
      <c r="H230" s="2">
        <f t="shared" si="45"/>
        <v>112449189.82758661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1177213.5714285725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1511533.8199155331</v>
      </c>
      <c r="Q230" s="2">
        <f t="shared" ref="Q230:Q293" si="48">IF(P230&gt;600000,600000,P230)</f>
        <v>600000</v>
      </c>
      <c r="R230" s="2">
        <f t="shared" si="46"/>
        <v>113604538.35467929</v>
      </c>
      <c r="S230" s="2">
        <f t="shared" si="17"/>
        <v>596135.85714285076</v>
      </c>
      <c r="T230" s="2">
        <f t="shared" si="18"/>
        <v>3864.1428571429569</v>
      </c>
      <c r="U230" s="2">
        <f t="shared" si="19"/>
        <v>600000</v>
      </c>
      <c r="V230" s="2">
        <f t="shared" si="34"/>
        <v>62373777.82758709</v>
      </c>
      <c r="W230" s="2">
        <f t="shared" si="20"/>
        <v>596135.85714285821</v>
      </c>
      <c r="X230" s="2">
        <f t="shared" si="6"/>
        <v>3864.1428571417928</v>
      </c>
      <c r="Y230" s="2">
        <f t="shared" si="43"/>
        <v>51230760.527092211</v>
      </c>
      <c r="Z230" s="2" t="str">
        <f t="shared" si="8"/>
        <v>MEEP</v>
      </c>
      <c r="AA230" s="2">
        <f>IF(Z230="HERE",Y230,AA229+Graph!$G$1*1000)</f>
        <v>66357341.812806517</v>
      </c>
      <c r="AB230" s="2">
        <f t="shared" si="21"/>
        <v>800000</v>
      </c>
      <c r="AC230" s="2">
        <f t="shared" si="44"/>
        <v>50451060.684729926</v>
      </c>
      <c r="AD230" s="3">
        <f t="shared" si="10"/>
        <v>52800000</v>
      </c>
      <c r="AE230" s="2">
        <f>IF(AE228&gt;=52800000,52800000,IF(AB209=Graph!G$1*1000,AE229+Graph!G$1*1000,AC230))</f>
        <v>50451060.684729926</v>
      </c>
      <c r="AF230" s="3">
        <f t="shared" si="11"/>
        <v>50451060.684729926</v>
      </c>
      <c r="AG230" s="3">
        <f t="shared" si="29"/>
        <v>48527398.415762365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166</v>
      </c>
      <c r="C231" s="7"/>
      <c r="D231" s="2" t="e">
        <f t="shared" si="12"/>
        <v>#N/A</v>
      </c>
      <c r="E231" s="2" t="e">
        <f t="shared" si="22"/>
        <v>#N/A</v>
      </c>
      <c r="F231" s="2">
        <v>1518484.1484870315</v>
      </c>
      <c r="G231" s="2">
        <f t="shared" si="47"/>
        <v>596135.85714285716</v>
      </c>
      <c r="H231" s="2">
        <f t="shared" si="45"/>
        <v>113045325.68472946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1181077.7142857155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1517833.4700914621</v>
      </c>
      <c r="Q231" s="2">
        <f t="shared" si="48"/>
        <v>600000</v>
      </c>
      <c r="R231" s="2">
        <f t="shared" si="46"/>
        <v>114204538.35467929</v>
      </c>
      <c r="S231" s="2">
        <f t="shared" si="17"/>
        <v>596135.85714285076</v>
      </c>
      <c r="T231" s="2">
        <f t="shared" si="18"/>
        <v>3864.1428571429569</v>
      </c>
      <c r="U231" s="2">
        <f t="shared" si="19"/>
        <v>600000</v>
      </c>
      <c r="V231" s="2">
        <f t="shared" si="34"/>
        <v>62969913.684729949</v>
      </c>
      <c r="W231" s="2">
        <f t="shared" si="20"/>
        <v>596135.85714285821</v>
      </c>
      <c r="X231" s="2">
        <f t="shared" si="6"/>
        <v>3864.1428571417928</v>
      </c>
      <c r="Y231" s="2">
        <f t="shared" si="43"/>
        <v>51234624.669949353</v>
      </c>
      <c r="Z231" s="2" t="str">
        <f t="shared" si="8"/>
        <v>MEEP</v>
      </c>
      <c r="AA231" s="2">
        <f>IF(Z231="HERE",Y231,AA230+Graph!$G$1*1000)</f>
        <v>67157341.812806517</v>
      </c>
      <c r="AB231" s="2">
        <f t="shared" si="21"/>
        <v>800000</v>
      </c>
      <c r="AC231" s="2">
        <f t="shared" si="44"/>
        <v>50451060.684729926</v>
      </c>
      <c r="AD231" s="3">
        <f t="shared" si="10"/>
        <v>52800000</v>
      </c>
      <c r="AE231" s="2">
        <f>IF(AE229&gt;=52800000,52800000,IF(AB210=Graph!G$1*1000,AE230+Graph!G$1*1000,AC231))</f>
        <v>50451060.684729926</v>
      </c>
      <c r="AF231" s="3">
        <f t="shared" si="11"/>
        <v>50451060.684729926</v>
      </c>
      <c r="AG231" s="3">
        <f t="shared" si="29"/>
        <v>48560682.937190935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167</v>
      </c>
      <c r="C232" s="7"/>
      <c r="D232" s="2" t="e">
        <f t="shared" si="12"/>
        <v>#N/A</v>
      </c>
      <c r="E232" s="2" t="e">
        <f t="shared" si="22"/>
        <v>#N/A</v>
      </c>
      <c r="F232" s="2">
        <v>1524805.8023223281</v>
      </c>
      <c r="G232" s="2">
        <f t="shared" si="47"/>
        <v>596135.85714285716</v>
      </c>
      <c r="H232" s="2">
        <f t="shared" si="45"/>
        <v>113641461.54187231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1184941.8571428584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1524133.1202673912</v>
      </c>
      <c r="Q232" s="2">
        <f t="shared" si="48"/>
        <v>600000</v>
      </c>
      <c r="R232" s="2">
        <f t="shared" si="46"/>
        <v>114804538.35467929</v>
      </c>
      <c r="S232" s="2">
        <f t="shared" si="17"/>
        <v>596135.85714285076</v>
      </c>
      <c r="T232" s="2">
        <f t="shared" si="18"/>
        <v>3864.1428571429569</v>
      </c>
      <c r="U232" s="2">
        <f t="shared" si="19"/>
        <v>600000</v>
      </c>
      <c r="V232" s="2">
        <f t="shared" si="34"/>
        <v>63566049.541872807</v>
      </c>
      <c r="W232" s="2">
        <f t="shared" si="20"/>
        <v>596135.85714285821</v>
      </c>
      <c r="X232" s="2">
        <f t="shared" si="6"/>
        <v>3864.1428571417928</v>
      </c>
      <c r="Y232" s="2">
        <f t="shared" si="43"/>
        <v>51238488.812806495</v>
      </c>
      <c r="Z232" s="2" t="str">
        <f t="shared" si="8"/>
        <v>MEEP</v>
      </c>
      <c r="AA232" s="2">
        <f>IF(Z232="HERE",Y232,AA231+Graph!$G$1*1000)</f>
        <v>67957341.812806517</v>
      </c>
      <c r="AB232" s="2">
        <f t="shared" si="21"/>
        <v>800000</v>
      </c>
      <c r="AC232" s="2">
        <f t="shared" si="44"/>
        <v>50451060.684729926</v>
      </c>
      <c r="AD232" s="3">
        <f t="shared" si="10"/>
        <v>52800000</v>
      </c>
      <c r="AE232" s="2">
        <f>IF(AE230&gt;=52800000,52800000,IF(AB211=Graph!G$1*1000,AE231+Graph!G$1*1000,AC232))</f>
        <v>50451060.684729926</v>
      </c>
      <c r="AF232" s="3">
        <f t="shared" si="11"/>
        <v>50451060.684729926</v>
      </c>
      <c r="AG232" s="3">
        <f t="shared" si="29"/>
        <v>48564160.665762365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168</v>
      </c>
      <c r="C233" s="7"/>
      <c r="D233" s="2" t="e">
        <f t="shared" si="12"/>
        <v>#N/A</v>
      </c>
      <c r="E233" s="2" t="e">
        <f t="shared" si="22"/>
        <v>#N/A</v>
      </c>
      <c r="F233" s="2">
        <v>1531127.4561576843</v>
      </c>
      <c r="G233" s="2">
        <f t="shared" si="47"/>
        <v>596135.85714285716</v>
      </c>
      <c r="H233" s="2">
        <f t="shared" si="45"/>
        <v>114237597.39901516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1188806.0000000014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1530432.7704433203</v>
      </c>
      <c r="Q233" s="2">
        <f t="shared" si="48"/>
        <v>600000</v>
      </c>
      <c r="R233" s="2">
        <f t="shared" si="46"/>
        <v>115404538.35467929</v>
      </c>
      <c r="S233" s="2">
        <f t="shared" si="17"/>
        <v>596135.85714285076</v>
      </c>
      <c r="T233" s="2">
        <f t="shared" si="18"/>
        <v>3864.1428571429569</v>
      </c>
      <c r="U233" s="2">
        <f t="shared" si="19"/>
        <v>600000</v>
      </c>
      <c r="V233" s="2">
        <f t="shared" si="34"/>
        <v>64162185.399015665</v>
      </c>
      <c r="W233" s="2">
        <f t="shared" si="20"/>
        <v>596135.85714285821</v>
      </c>
      <c r="X233" s="2">
        <f t="shared" si="6"/>
        <v>3864.1428571417928</v>
      </c>
      <c r="Y233" s="2">
        <f t="shared" si="43"/>
        <v>51242352.955663636</v>
      </c>
      <c r="Z233" s="2" t="str">
        <f t="shared" si="8"/>
        <v>MEEP</v>
      </c>
      <c r="AA233" s="2">
        <f>IF(Z233="HERE",Y233,AA232+Graph!$G$1*1000)</f>
        <v>68757341.812806517</v>
      </c>
      <c r="AB233" s="2">
        <f t="shared" si="21"/>
        <v>800000</v>
      </c>
      <c r="AC233" s="2">
        <f t="shared" si="44"/>
        <v>50451060.684729926</v>
      </c>
      <c r="AD233" s="3">
        <f t="shared" si="10"/>
        <v>52800000</v>
      </c>
      <c r="AE233" s="2">
        <f>IF(AE231&gt;=52800000,52800000,IF(AB212=Graph!G$1*1000,AE232+Graph!G$1*1000,AC233))</f>
        <v>51251060.684729926</v>
      </c>
      <c r="AF233" s="3">
        <f t="shared" si="11"/>
        <v>51251060.684729926</v>
      </c>
      <c r="AG233" s="3">
        <f t="shared" si="29"/>
        <v>49284160.665762365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169</v>
      </c>
      <c r="C234" s="7"/>
      <c r="D234" s="2" t="e">
        <f t="shared" si="12"/>
        <v>#N/A</v>
      </c>
      <c r="E234" s="2" t="e">
        <f t="shared" si="22"/>
        <v>#N/A</v>
      </c>
      <c r="F234" s="2">
        <v>1537449.109992981</v>
      </c>
      <c r="G234" s="2">
        <f t="shared" si="47"/>
        <v>596135.85714285716</v>
      </c>
      <c r="H234" s="2">
        <f t="shared" si="45"/>
        <v>114833733.25615801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1192670.1428571444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1536732.4206192493</v>
      </c>
      <c r="Q234" s="2">
        <f t="shared" si="48"/>
        <v>600000</v>
      </c>
      <c r="R234" s="2">
        <f t="shared" si="46"/>
        <v>116004538.35467929</v>
      </c>
      <c r="S234" s="2">
        <f t="shared" si="17"/>
        <v>596135.85714285076</v>
      </c>
      <c r="T234" s="2">
        <f t="shared" si="18"/>
        <v>3864.1428571429569</v>
      </c>
      <c r="U234" s="2">
        <f t="shared" si="19"/>
        <v>600000</v>
      </c>
      <c r="V234" s="2">
        <f t="shared" si="34"/>
        <v>64758321.256158523</v>
      </c>
      <c r="W234" s="2">
        <f t="shared" si="20"/>
        <v>596135.85714285821</v>
      </c>
      <c r="X234" s="2">
        <f t="shared" si="6"/>
        <v>3864.1428571417928</v>
      </c>
      <c r="Y234" s="2">
        <f t="shared" si="43"/>
        <v>51246217.098520778</v>
      </c>
      <c r="Z234" s="2" t="str">
        <f t="shared" si="8"/>
        <v>MEEP</v>
      </c>
      <c r="AA234" s="2">
        <f>IF(Z234="HERE",Y234,AA233+Graph!$G$1*1000)</f>
        <v>69557341.812806517</v>
      </c>
      <c r="AB234" s="2">
        <f t="shared" si="21"/>
        <v>800000</v>
      </c>
      <c r="AC234" s="2">
        <f t="shared" si="44"/>
        <v>50451060.684729926</v>
      </c>
      <c r="AD234" s="3">
        <f t="shared" si="10"/>
        <v>52800000</v>
      </c>
      <c r="AE234" s="2">
        <f>IF(AE232&gt;=52800000,52800000,IF(AB213=Graph!G$1*1000,AE233+Graph!G$1*1000,AC234))</f>
        <v>52051060.684729926</v>
      </c>
      <c r="AF234" s="3">
        <f t="shared" si="11"/>
        <v>52051060.684729926</v>
      </c>
      <c r="AG234" s="3">
        <f t="shared" si="29"/>
        <v>50004160.665762365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170</v>
      </c>
      <c r="C235" s="7"/>
      <c r="D235" s="2" t="e">
        <f t="shared" si="12"/>
        <v>#N/A</v>
      </c>
      <c r="E235" s="2" t="e">
        <f t="shared" si="22"/>
        <v>#N/A</v>
      </c>
      <c r="F235" s="2">
        <v>1543770.7638283372</v>
      </c>
      <c r="G235" s="2">
        <f t="shared" si="47"/>
        <v>596135.85714285716</v>
      </c>
      <c r="H235" s="2">
        <f t="shared" si="45"/>
        <v>115429869.11330086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1196534.2857142873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1543032.0707951784</v>
      </c>
      <c r="Q235" s="2">
        <f t="shared" si="48"/>
        <v>600000</v>
      </c>
      <c r="R235" s="2">
        <f t="shared" si="46"/>
        <v>116604538.35467929</v>
      </c>
      <c r="S235" s="2">
        <f t="shared" si="17"/>
        <v>596135.85714285076</v>
      </c>
      <c r="T235" s="2">
        <f t="shared" si="18"/>
        <v>3864.1428571429569</v>
      </c>
      <c r="U235" s="2">
        <f t="shared" si="19"/>
        <v>600000</v>
      </c>
      <c r="V235" s="2">
        <f t="shared" si="34"/>
        <v>65354457.113301381</v>
      </c>
      <c r="W235" s="2">
        <f t="shared" si="20"/>
        <v>596135.85714285821</v>
      </c>
      <c r="X235" s="2">
        <f t="shared" si="6"/>
        <v>3864.1428571417928</v>
      </c>
      <c r="Y235" s="2">
        <f t="shared" si="43"/>
        <v>51250081.24137792</v>
      </c>
      <c r="Z235" s="2" t="str">
        <f t="shared" si="8"/>
        <v>MEEP</v>
      </c>
      <c r="AA235" s="2">
        <f>IF(Z235="HERE",Y235,AA234+Graph!$G$1*1000)</f>
        <v>70357341.812806517</v>
      </c>
      <c r="AB235" s="2">
        <f t="shared" si="21"/>
        <v>800000</v>
      </c>
      <c r="AC235" s="2">
        <f t="shared" si="44"/>
        <v>50451060.684729926</v>
      </c>
      <c r="AD235" s="3">
        <f t="shared" si="10"/>
        <v>52800000</v>
      </c>
      <c r="AE235" s="2">
        <f>IF(AE233&gt;=52800000,52800000,IF(AB214=Graph!G$1*1000,AE234+Graph!G$1*1000,AC235))</f>
        <v>52851060.684729926</v>
      </c>
      <c r="AF235" s="3">
        <f t="shared" si="11"/>
        <v>52800000</v>
      </c>
      <c r="AG235" s="3">
        <f t="shared" si="29"/>
        <v>50042553.034236498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171</v>
      </c>
      <c r="C236" s="7"/>
      <c r="D236" s="2" t="e">
        <f t="shared" si="12"/>
        <v>#N/A</v>
      </c>
      <c r="E236" s="2" t="e">
        <f t="shared" si="22"/>
        <v>#N/A</v>
      </c>
      <c r="F236" s="2">
        <v>1550092.4176636338</v>
      </c>
      <c r="G236" s="2">
        <f t="shared" si="47"/>
        <v>596135.85714285716</v>
      </c>
      <c r="H236" s="2">
        <f t="shared" si="45"/>
        <v>116026004.97044371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1200398.4285714303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1549331.7209711075</v>
      </c>
      <c r="Q236" s="2">
        <f t="shared" si="48"/>
        <v>600000</v>
      </c>
      <c r="R236" s="2">
        <f t="shared" si="46"/>
        <v>117204538.35467929</v>
      </c>
      <c r="S236" s="2">
        <f t="shared" si="17"/>
        <v>596135.85714285076</v>
      </c>
      <c r="T236" s="2">
        <f t="shared" si="18"/>
        <v>3864.1428571429569</v>
      </c>
      <c r="U236" s="2">
        <f t="shared" si="19"/>
        <v>600000</v>
      </c>
      <c r="V236" s="2">
        <f t="shared" si="34"/>
        <v>65950592.97044424</v>
      </c>
      <c r="W236" s="2">
        <f t="shared" si="20"/>
        <v>596135.85714285821</v>
      </c>
      <c r="X236" s="2">
        <f t="shared" si="6"/>
        <v>3864.1428571417928</v>
      </c>
      <c r="Y236" s="2">
        <f t="shared" si="43"/>
        <v>51253945.384235062</v>
      </c>
      <c r="Z236" s="2" t="str">
        <f t="shared" si="8"/>
        <v>MEEP</v>
      </c>
      <c r="AA236" s="2">
        <f>IF(Z236="HERE",Y236,AA235+Graph!$G$1*1000)</f>
        <v>71157341.812806517</v>
      </c>
      <c r="AB236" s="2">
        <f t="shared" si="21"/>
        <v>800000</v>
      </c>
      <c r="AC236" s="2">
        <f t="shared" si="44"/>
        <v>50451060.684729926</v>
      </c>
      <c r="AD236" s="3">
        <f t="shared" si="10"/>
        <v>52800000</v>
      </c>
      <c r="AE236" s="2">
        <f>IF(AE234&gt;=52800000,52800000,IF(AB215=Graph!G$1*1000,AE235+Graph!G$1*1000,AC236))</f>
        <v>53651060.684729926</v>
      </c>
      <c r="AF236" s="3">
        <f t="shared" si="11"/>
        <v>52800000</v>
      </c>
      <c r="AG236" s="3">
        <f t="shared" si="29"/>
        <v>50042553.034236498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172</v>
      </c>
      <c r="C237" s="7"/>
      <c r="D237" s="2" t="e">
        <f t="shared" si="12"/>
        <v>#N/A</v>
      </c>
      <c r="E237" s="2" t="e">
        <f t="shared" si="22"/>
        <v>#N/A</v>
      </c>
      <c r="F237" s="2">
        <v>1556414.0714989901</v>
      </c>
      <c r="G237" s="2">
        <f t="shared" si="47"/>
        <v>596135.85714285716</v>
      </c>
      <c r="H237" s="2">
        <f t="shared" si="45"/>
        <v>116622140.82758656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1204262.5714285732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1555631.3711470366</v>
      </c>
      <c r="Q237" s="2">
        <f t="shared" si="48"/>
        <v>600000</v>
      </c>
      <c r="R237" s="2">
        <f t="shared" si="46"/>
        <v>117804538.35467929</v>
      </c>
      <c r="S237" s="2">
        <f t="shared" si="17"/>
        <v>596135.85714285076</v>
      </c>
      <c r="T237" s="2">
        <f t="shared" si="18"/>
        <v>3864.1428571429569</v>
      </c>
      <c r="U237" s="2">
        <f t="shared" si="19"/>
        <v>600000</v>
      </c>
      <c r="V237" s="2">
        <f t="shared" si="34"/>
        <v>66546728.827587098</v>
      </c>
      <c r="W237" s="2">
        <f t="shared" si="20"/>
        <v>596135.85714285821</v>
      </c>
      <c r="X237" s="2">
        <f t="shared" si="6"/>
        <v>3864.1428571417928</v>
      </c>
      <c r="Y237" s="2">
        <f t="shared" si="43"/>
        <v>51257809.527092203</v>
      </c>
      <c r="Z237" s="2" t="str">
        <f t="shared" si="8"/>
        <v>MEEP</v>
      </c>
      <c r="AA237" s="2">
        <f>IF(Z237="HERE",Y237,AA236+Graph!$G$1*1000)</f>
        <v>71957341.812806517</v>
      </c>
      <c r="AB237" s="2">
        <f t="shared" si="21"/>
        <v>800000</v>
      </c>
      <c r="AC237" s="2">
        <f t="shared" si="44"/>
        <v>50451060.684729926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50042553.034236498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173</v>
      </c>
      <c r="C238" s="7"/>
      <c r="D238" s="2" t="e">
        <f t="shared" si="12"/>
        <v>#N/A</v>
      </c>
      <c r="E238" s="2" t="e">
        <f t="shared" si="22"/>
        <v>#N/A</v>
      </c>
      <c r="F238" s="2">
        <v>1562735.7253342867</v>
      </c>
      <c r="G238" s="2">
        <f t="shared" si="47"/>
        <v>596135.85714285716</v>
      </c>
      <c r="H238" s="2">
        <f t="shared" si="45"/>
        <v>117218276.68472941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1208126.7142857162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1561931.0213229656</v>
      </c>
      <c r="Q238" s="2">
        <f t="shared" si="48"/>
        <v>600000</v>
      </c>
      <c r="R238" s="2">
        <f t="shared" si="46"/>
        <v>118404538.35467929</v>
      </c>
      <c r="S238" s="2">
        <f t="shared" si="17"/>
        <v>596135.85714285076</v>
      </c>
      <c r="T238" s="2">
        <f t="shared" si="18"/>
        <v>3864.1428571429569</v>
      </c>
      <c r="U238" s="2">
        <f t="shared" si="19"/>
        <v>600000</v>
      </c>
      <c r="V238" s="2">
        <f t="shared" si="34"/>
        <v>67142864.684729949</v>
      </c>
      <c r="W238" s="2">
        <f t="shared" si="20"/>
        <v>596135.85714285076</v>
      </c>
      <c r="X238" s="2">
        <f t="shared" si="6"/>
        <v>3864.1428571492434</v>
      </c>
      <c r="Y238" s="2">
        <f t="shared" si="43"/>
        <v>51261673.669949353</v>
      </c>
      <c r="Z238" s="2" t="str">
        <f t="shared" si="8"/>
        <v>MEEP</v>
      </c>
      <c r="AA238" s="2">
        <f>IF(Z238="HERE",Y238,AA237+Graph!$G$1*1000)</f>
        <v>72757341.812806517</v>
      </c>
      <c r="AB238" s="2">
        <f t="shared" si="21"/>
        <v>800000</v>
      </c>
      <c r="AC238" s="2">
        <f t="shared" si="44"/>
        <v>50451060.684729926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50042553.034236498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174</v>
      </c>
      <c r="C239" s="7"/>
      <c r="D239" s="2" t="e">
        <f t="shared" si="12"/>
        <v>#N/A</v>
      </c>
      <c r="E239" s="2" t="e">
        <f t="shared" si="22"/>
        <v>#N/A</v>
      </c>
      <c r="F239" s="2">
        <v>1569057.3791696429</v>
      </c>
      <c r="G239" s="2">
        <f t="shared" si="47"/>
        <v>596135.85714285716</v>
      </c>
      <c r="H239" s="2">
        <f t="shared" si="45"/>
        <v>117814412.54187226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1211990.8571428591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1568230.6714988947</v>
      </c>
      <c r="Q239" s="2">
        <f t="shared" si="48"/>
        <v>600000</v>
      </c>
      <c r="R239" s="2">
        <f t="shared" si="46"/>
        <v>119004538.35467929</v>
      </c>
      <c r="S239" s="2">
        <f t="shared" si="17"/>
        <v>596135.85714285076</v>
      </c>
      <c r="T239" s="2">
        <f t="shared" si="18"/>
        <v>3864.1428571429569</v>
      </c>
      <c r="U239" s="2">
        <f t="shared" si="19"/>
        <v>600000</v>
      </c>
      <c r="V239" s="2">
        <f t="shared" si="34"/>
        <v>67739000.541872799</v>
      </c>
      <c r="W239" s="2">
        <f t="shared" si="20"/>
        <v>596135.85714285076</v>
      </c>
      <c r="X239" s="2">
        <f t="shared" si="6"/>
        <v>3864.1428571492434</v>
      </c>
      <c r="Y239" s="2">
        <f t="shared" si="43"/>
        <v>51265537.812806502</v>
      </c>
      <c r="Z239" s="2" t="str">
        <f t="shared" si="8"/>
        <v>MEEP</v>
      </c>
      <c r="AA239" s="2">
        <f>IF(Z239="HERE",Y239,AA238+Graph!$G$1*1000)</f>
        <v>73557341.812806517</v>
      </c>
      <c r="AB239" s="2">
        <f t="shared" si="21"/>
        <v>800000</v>
      </c>
      <c r="AC239" s="2">
        <f t="shared" si="44"/>
        <v>50451060.684729926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50042553.034236498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175</v>
      </c>
      <c r="C240" s="7"/>
      <c r="D240" s="2" t="e">
        <f t="shared" si="12"/>
        <v>#N/A</v>
      </c>
      <c r="E240" s="2" t="e">
        <f t="shared" si="22"/>
        <v>#N/A</v>
      </c>
      <c r="F240" s="2">
        <v>1575379.0330049396</v>
      </c>
      <c r="G240" s="2">
        <f t="shared" si="47"/>
        <v>596135.85714285716</v>
      </c>
      <c r="H240" s="2">
        <f t="shared" si="45"/>
        <v>118410548.39901511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1215855.0000000021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1574530.3216748238</v>
      </c>
      <c r="Q240" s="2">
        <f t="shared" si="48"/>
        <v>600000</v>
      </c>
      <c r="R240" s="2">
        <f t="shared" si="46"/>
        <v>119604538.35467929</v>
      </c>
      <c r="S240" s="2">
        <f t="shared" si="17"/>
        <v>596135.85714285076</v>
      </c>
      <c r="T240" s="2">
        <f t="shared" si="18"/>
        <v>3864.1428571429569</v>
      </c>
      <c r="U240" s="2">
        <f t="shared" si="19"/>
        <v>600000</v>
      </c>
      <c r="V240" s="2">
        <f t="shared" si="34"/>
        <v>68335136.39901565</v>
      </c>
      <c r="W240" s="2">
        <f t="shared" si="20"/>
        <v>596135.85714285076</v>
      </c>
      <c r="X240" s="2">
        <f t="shared" si="6"/>
        <v>3864.1428571492434</v>
      </c>
      <c r="Y240" s="2">
        <f t="shared" si="43"/>
        <v>51269401.955663651</v>
      </c>
      <c r="Z240" s="2" t="str">
        <f t="shared" si="8"/>
        <v>MEEP</v>
      </c>
      <c r="AA240" s="2">
        <f>IF(Z240="HERE",Y240,AA239+Graph!$G$1*1000)</f>
        <v>74357341.812806517</v>
      </c>
      <c r="AB240" s="2">
        <f t="shared" si="21"/>
        <v>800000</v>
      </c>
      <c r="AC240" s="2">
        <f t="shared" si="44"/>
        <v>50451060.684729926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50042553.034236498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176</v>
      </c>
      <c r="C241" s="7"/>
      <c r="D241" s="2" t="e">
        <f t="shared" si="12"/>
        <v>#N/A</v>
      </c>
      <c r="E241" s="2" t="e">
        <f t="shared" si="22"/>
        <v>#N/A</v>
      </c>
      <c r="F241" s="2">
        <v>1581700.6868402958</v>
      </c>
      <c r="G241" s="2">
        <f t="shared" si="47"/>
        <v>596135.85714285716</v>
      </c>
      <c r="H241" s="2">
        <f t="shared" si="45"/>
        <v>119006684.25615796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1219719.1428571451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1580829.9718507528</v>
      </c>
      <c r="Q241" s="2">
        <f t="shared" si="48"/>
        <v>600000</v>
      </c>
      <c r="R241" s="2">
        <f t="shared" si="46"/>
        <v>120204538.35467929</v>
      </c>
      <c r="S241" s="2">
        <f t="shared" si="17"/>
        <v>596135.85714285076</v>
      </c>
      <c r="T241" s="2">
        <f t="shared" si="18"/>
        <v>3864.1428571429569</v>
      </c>
      <c r="U241" s="2">
        <f t="shared" si="19"/>
        <v>600000</v>
      </c>
      <c r="V241" s="2">
        <f t="shared" si="34"/>
        <v>68931272.256158501</v>
      </c>
      <c r="W241" s="2">
        <f t="shared" si="20"/>
        <v>596135.85714285076</v>
      </c>
      <c r="X241" s="2">
        <f t="shared" si="6"/>
        <v>3864.1428571492434</v>
      </c>
      <c r="Y241" s="2">
        <f t="shared" si="43"/>
        <v>51273266.0985208</v>
      </c>
      <c r="Z241" s="2" t="str">
        <f t="shared" si="8"/>
        <v>MEEP</v>
      </c>
      <c r="AA241" s="2">
        <f>IF(Z241="HERE",Y241,AA240+Graph!$G$1*1000)</f>
        <v>75157341.812806517</v>
      </c>
      <c r="AB241" s="2">
        <f t="shared" si="21"/>
        <v>800000</v>
      </c>
      <c r="AC241" s="2">
        <f t="shared" si="44"/>
        <v>50451060.684729926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50042553.034236498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177</v>
      </c>
      <c r="C242" s="7"/>
      <c r="D242" s="2" t="e">
        <f t="shared" si="12"/>
        <v>#N/A</v>
      </c>
      <c r="E242" s="2" t="e">
        <f t="shared" si="22"/>
        <v>#N/A</v>
      </c>
      <c r="F242" s="2">
        <v>1588022.3406755924</v>
      </c>
      <c r="G242" s="2">
        <f t="shared" si="47"/>
        <v>596135.85714285716</v>
      </c>
      <c r="H242" s="2">
        <f t="shared" si="45"/>
        <v>119602820.11330082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1223583.285714288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1587129.6220267415</v>
      </c>
      <c r="Q242" s="2">
        <f t="shared" si="48"/>
        <v>600000</v>
      </c>
      <c r="R242" s="2">
        <f t="shared" si="46"/>
        <v>120804538.35467929</v>
      </c>
      <c r="S242" s="2">
        <f t="shared" si="17"/>
        <v>596135.85714285076</v>
      </c>
      <c r="T242" s="2">
        <f t="shared" si="18"/>
        <v>3864.1428571429569</v>
      </c>
      <c r="U242" s="2">
        <f t="shared" si="19"/>
        <v>600000</v>
      </c>
      <c r="V242" s="2">
        <f t="shared" si="34"/>
        <v>69527408.113301352</v>
      </c>
      <c r="W242" s="2">
        <f t="shared" si="20"/>
        <v>596135.85714285076</v>
      </c>
      <c r="X242" s="2">
        <f t="shared" si="6"/>
        <v>3864.1428571492434</v>
      </c>
      <c r="Y242" s="2">
        <f t="shared" si="43"/>
        <v>51277130.24137795</v>
      </c>
      <c r="Z242" s="2" t="str">
        <f t="shared" si="8"/>
        <v>MEEP</v>
      </c>
      <c r="AA242" s="2">
        <f>IF(Z242="HERE",Y242,AA241+Graph!$G$1*1000)</f>
        <v>75957341.812806517</v>
      </c>
      <c r="AB242" s="2">
        <f t="shared" si="21"/>
        <v>800000</v>
      </c>
      <c r="AC242" s="2">
        <f t="shared" si="44"/>
        <v>50451060.684729926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50042553.034236498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178</v>
      </c>
      <c r="C243" s="7"/>
      <c r="D243" s="2" t="e">
        <f t="shared" si="12"/>
        <v>#N/A</v>
      </c>
      <c r="E243" s="2" t="e">
        <f t="shared" si="22"/>
        <v>#N/A</v>
      </c>
      <c r="F243" s="2">
        <v>1594343.9945109487</v>
      </c>
      <c r="G243" s="2">
        <f t="shared" si="47"/>
        <v>596135.85714285716</v>
      </c>
      <c r="H243" s="2">
        <f t="shared" si="45"/>
        <v>120198955.97044367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1227447.428571431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1593429.2722026706</v>
      </c>
      <c r="Q243" s="2">
        <f t="shared" si="48"/>
        <v>600000</v>
      </c>
      <c r="R243" s="2">
        <f t="shared" si="46"/>
        <v>121404538.35467929</v>
      </c>
      <c r="S243" s="2">
        <f t="shared" si="17"/>
        <v>596135.85714285076</v>
      </c>
      <c r="T243" s="2">
        <f t="shared" si="18"/>
        <v>3864.1428571429569</v>
      </c>
      <c r="U243" s="2">
        <f t="shared" si="19"/>
        <v>600000</v>
      </c>
      <c r="V243" s="2">
        <f t="shared" si="34"/>
        <v>70123543.970444202</v>
      </c>
      <c r="W243" s="2">
        <f t="shared" si="20"/>
        <v>596135.85714285076</v>
      </c>
      <c r="X243" s="2">
        <f t="shared" si="6"/>
        <v>3864.1428571492434</v>
      </c>
      <c r="Y243" s="2">
        <f t="shared" si="43"/>
        <v>51280994.384235099</v>
      </c>
      <c r="Z243" s="2" t="str">
        <f t="shared" si="8"/>
        <v>MEEP</v>
      </c>
      <c r="AA243" s="2">
        <f>IF(Z243="HERE",Y243,AA242+Graph!$G$1*1000)</f>
        <v>76757341.812806517</v>
      </c>
      <c r="AB243" s="2">
        <f t="shared" si="21"/>
        <v>800000</v>
      </c>
      <c r="AC243" s="2">
        <f t="shared" si="44"/>
        <v>50451060.684729926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50042553.034236498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179</v>
      </c>
      <c r="C244" s="7"/>
      <c r="D244" s="2" t="e">
        <f t="shared" si="12"/>
        <v>#N/A</v>
      </c>
      <c r="E244" s="2" t="e">
        <f t="shared" si="22"/>
        <v>#N/A</v>
      </c>
      <c r="F244" s="2">
        <v>1600665.6483463049</v>
      </c>
      <c r="G244" s="2">
        <f t="shared" si="47"/>
        <v>596135.85714285716</v>
      </c>
      <c r="H244" s="2">
        <f t="shared" si="45"/>
        <v>120795091.82758652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1231311.5714285739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1599728.9223785996</v>
      </c>
      <c r="Q244" s="2">
        <f t="shared" si="48"/>
        <v>600000</v>
      </c>
      <c r="R244" s="2">
        <f t="shared" si="46"/>
        <v>122004538.35467929</v>
      </c>
      <c r="S244" s="2">
        <f t="shared" si="17"/>
        <v>596135.85714285076</v>
      </c>
      <c r="T244" s="2">
        <f t="shared" si="18"/>
        <v>3864.1428571429569</v>
      </c>
      <c r="U244" s="2">
        <f t="shared" si="19"/>
        <v>600000</v>
      </c>
      <c r="V244" s="2">
        <f t="shared" si="34"/>
        <v>70719679.827587053</v>
      </c>
      <c r="W244" s="2">
        <f t="shared" si="20"/>
        <v>596135.85714285076</v>
      </c>
      <c r="X244" s="2">
        <f t="shared" si="6"/>
        <v>3864.1428571492434</v>
      </c>
      <c r="Y244" s="2">
        <f t="shared" si="43"/>
        <v>51284858.527092248</v>
      </c>
      <c r="Z244" s="2" t="str">
        <f t="shared" si="8"/>
        <v>MEEP</v>
      </c>
      <c r="AA244" s="2">
        <f>IF(Z244="HERE",Y244,AA243+Graph!$G$1*1000)</f>
        <v>77557341.812806517</v>
      </c>
      <c r="AB244" s="2">
        <f t="shared" si="21"/>
        <v>800000</v>
      </c>
      <c r="AC244" s="2">
        <f t="shared" si="44"/>
        <v>50451060.684729926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50042553.034236498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180</v>
      </c>
      <c r="C245" s="7"/>
      <c r="D245" s="2" t="e">
        <f t="shared" si="12"/>
        <v>#N/A</v>
      </c>
      <c r="E245" s="2" t="e">
        <f t="shared" si="22"/>
        <v>#N/A</v>
      </c>
      <c r="F245" s="2">
        <v>1606987.3021816015</v>
      </c>
      <c r="G245" s="2">
        <f t="shared" si="47"/>
        <v>596135.85714285716</v>
      </c>
      <c r="H245" s="2">
        <f t="shared" si="45"/>
        <v>121391227.68472937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1235175.7142857169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1606028.5725545287</v>
      </c>
      <c r="Q245" s="2">
        <f t="shared" si="48"/>
        <v>600000</v>
      </c>
      <c r="R245" s="2">
        <f t="shared" si="46"/>
        <v>122604538.35467929</v>
      </c>
      <c r="S245" s="2">
        <f t="shared" si="17"/>
        <v>596135.85714285076</v>
      </c>
      <c r="T245" s="2">
        <f t="shared" si="18"/>
        <v>3864.1428571429569</v>
      </c>
      <c r="U245" s="2">
        <f t="shared" si="19"/>
        <v>600000</v>
      </c>
      <c r="V245" s="2">
        <f t="shared" si="34"/>
        <v>71315815.684729904</v>
      </c>
      <c r="W245" s="2">
        <f t="shared" si="20"/>
        <v>596135.85714285076</v>
      </c>
      <c r="X245" s="2">
        <f t="shared" si="6"/>
        <v>3864.1428571492434</v>
      </c>
      <c r="Y245" s="2">
        <f t="shared" si="43"/>
        <v>51288722.669949397</v>
      </c>
      <c r="Z245" s="2" t="str">
        <f t="shared" si="8"/>
        <v>MEEP</v>
      </c>
      <c r="AA245" s="2">
        <f>IF(Z245="HERE",Y245,AA244+Graph!$G$1*1000)</f>
        <v>78357341.812806517</v>
      </c>
      <c r="AB245" s="2">
        <f t="shared" si="21"/>
        <v>800000</v>
      </c>
      <c r="AC245" s="2">
        <f t="shared" si="44"/>
        <v>50451060.684729926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50042553.034236498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181</v>
      </c>
      <c r="C246" s="7"/>
      <c r="D246" s="2" t="e">
        <f t="shared" si="12"/>
        <v>#N/A</v>
      </c>
      <c r="E246" s="2" t="e">
        <f t="shared" si="22"/>
        <v>#N/A</v>
      </c>
      <c r="F246" s="2">
        <v>1613308.9560169578</v>
      </c>
      <c r="G246" s="2">
        <f t="shared" si="47"/>
        <v>596135.85714285716</v>
      </c>
      <c r="H246" s="2">
        <f t="shared" si="45"/>
        <v>121987363.54187222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1239039.8571428598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1612328.2227304578</v>
      </c>
      <c r="Q246" s="2">
        <f t="shared" si="48"/>
        <v>600000</v>
      </c>
      <c r="R246" s="2">
        <f t="shared" si="46"/>
        <v>123204538.35467929</v>
      </c>
      <c r="S246" s="2">
        <f t="shared" si="17"/>
        <v>596135.85714285076</v>
      </c>
      <c r="T246" s="2">
        <f t="shared" si="18"/>
        <v>3864.1428571429569</v>
      </c>
      <c r="U246" s="2">
        <f t="shared" si="19"/>
        <v>600000</v>
      </c>
      <c r="V246" s="2">
        <f t="shared" si="34"/>
        <v>71911951.541872755</v>
      </c>
      <c r="W246" s="2">
        <f t="shared" si="20"/>
        <v>596135.85714285076</v>
      </c>
      <c r="X246" s="2">
        <f t="shared" si="6"/>
        <v>3864.1428571492434</v>
      </c>
      <c r="Y246" s="2">
        <f t="shared" si="43"/>
        <v>51292586.812806547</v>
      </c>
      <c r="Z246" s="2" t="str">
        <f t="shared" si="8"/>
        <v>MEEP</v>
      </c>
      <c r="AA246" s="2">
        <f>IF(Z246="HERE",Y246,AA245+Graph!$G$1*1000)</f>
        <v>79157341.812806517</v>
      </c>
      <c r="AB246" s="2">
        <f t="shared" si="21"/>
        <v>800000</v>
      </c>
      <c r="AC246" s="2">
        <f t="shared" si="44"/>
        <v>50451060.684729926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50042553.034236498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182</v>
      </c>
      <c r="C247" s="7"/>
      <c r="D247" s="2" t="e">
        <f t="shared" si="12"/>
        <v>#N/A</v>
      </c>
      <c r="E247" s="2" t="e">
        <f t="shared" si="22"/>
        <v>#N/A</v>
      </c>
      <c r="F247" s="2">
        <v>1619630.6098522544</v>
      </c>
      <c r="G247" s="2">
        <f t="shared" si="47"/>
        <v>596135.85714285716</v>
      </c>
      <c r="H247" s="2">
        <f t="shared" si="45"/>
        <v>122583499.39901507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1242904.0000000028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1618627.8729063869</v>
      </c>
      <c r="Q247" s="2">
        <f t="shared" si="48"/>
        <v>600000</v>
      </c>
      <c r="R247" s="2">
        <f t="shared" si="46"/>
        <v>123804538.35467929</v>
      </c>
      <c r="S247" s="2">
        <f t="shared" si="17"/>
        <v>596135.85714285076</v>
      </c>
      <c r="T247" s="2">
        <f t="shared" si="18"/>
        <v>3864.1428571429569</v>
      </c>
      <c r="U247" s="2">
        <f t="shared" si="19"/>
        <v>600000</v>
      </c>
      <c r="V247" s="2">
        <f t="shared" si="34"/>
        <v>72508087.399015605</v>
      </c>
      <c r="W247" s="2">
        <f t="shared" si="20"/>
        <v>596135.85714285076</v>
      </c>
      <c r="X247" s="2">
        <f t="shared" si="6"/>
        <v>3864.1428571492434</v>
      </c>
      <c r="Y247" s="2">
        <f t="shared" si="43"/>
        <v>51296450.955663696</v>
      </c>
      <c r="Z247" s="2" t="str">
        <f t="shared" si="8"/>
        <v>MEEP</v>
      </c>
      <c r="AA247" s="2">
        <f>IF(Z247="HERE",Y247,AA246+Graph!$G$1*1000)</f>
        <v>79957341.812806517</v>
      </c>
      <c r="AB247" s="2">
        <f t="shared" si="21"/>
        <v>800000</v>
      </c>
      <c r="AC247" s="2">
        <f t="shared" si="44"/>
        <v>50451060.684729926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50042553.034236498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183</v>
      </c>
      <c r="C248" s="7"/>
      <c r="D248" s="2" t="e">
        <f t="shared" si="12"/>
        <v>#N/A</v>
      </c>
      <c r="E248" s="2" t="e">
        <f t="shared" si="22"/>
        <v>#N/A</v>
      </c>
      <c r="F248" s="2">
        <v>1625952.2636876106</v>
      </c>
      <c r="G248" s="2">
        <f t="shared" si="47"/>
        <v>596135.85714285716</v>
      </c>
      <c r="H248" s="2">
        <f t="shared" si="45"/>
        <v>123179635.25615792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1246768.1428571458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1624927.5230823159</v>
      </c>
      <c r="Q248" s="2">
        <f t="shared" si="48"/>
        <v>600000</v>
      </c>
      <c r="R248" s="2">
        <f t="shared" si="46"/>
        <v>124404538.35467929</v>
      </c>
      <c r="S248" s="2">
        <f t="shared" si="17"/>
        <v>596135.85714285076</v>
      </c>
      <c r="T248" s="2">
        <f t="shared" si="18"/>
        <v>3864.1428571429569</v>
      </c>
      <c r="U248" s="2">
        <f t="shared" si="19"/>
        <v>600000</v>
      </c>
      <c r="V248" s="2">
        <f t="shared" si="34"/>
        <v>73104223.256158456</v>
      </c>
      <c r="W248" s="2">
        <f t="shared" si="20"/>
        <v>596135.85714285076</v>
      </c>
      <c r="X248" s="2">
        <f t="shared" si="6"/>
        <v>3864.1428571492434</v>
      </c>
      <c r="Y248" s="2">
        <f t="shared" si="43"/>
        <v>51300315.098520845</v>
      </c>
      <c r="Z248" s="2" t="str">
        <f t="shared" si="8"/>
        <v>MEEP</v>
      </c>
      <c r="AA248" s="2">
        <f>IF(Z248="HERE",Y248,AA247+Graph!$G$1*1000)</f>
        <v>80757341.812806517</v>
      </c>
      <c r="AB248" s="2">
        <f t="shared" si="21"/>
        <v>800000</v>
      </c>
      <c r="AC248" s="2">
        <f t="shared" si="44"/>
        <v>50451060.684729926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50042553.034236498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184</v>
      </c>
      <c r="C249" s="7"/>
      <c r="D249" s="2" t="e">
        <f t="shared" si="12"/>
        <v>#N/A</v>
      </c>
      <c r="E249" s="2" t="e">
        <f t="shared" si="22"/>
        <v>#N/A</v>
      </c>
      <c r="F249" s="2">
        <v>1632273.9175229073</v>
      </c>
      <c r="G249" s="2">
        <f t="shared" si="47"/>
        <v>596135.85714285716</v>
      </c>
      <c r="H249" s="2">
        <f t="shared" si="45"/>
        <v>123775771.11330077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1250632.2857142887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1631227.173258245</v>
      </c>
      <c r="Q249" s="2">
        <f t="shared" si="48"/>
        <v>600000</v>
      </c>
      <c r="R249" s="2">
        <f t="shared" si="46"/>
        <v>125004538.35467929</v>
      </c>
      <c r="S249" s="2">
        <f t="shared" si="17"/>
        <v>596135.85714285076</v>
      </c>
      <c r="T249" s="2">
        <f t="shared" si="18"/>
        <v>3864.1428571429569</v>
      </c>
      <c r="U249" s="2">
        <f t="shared" si="19"/>
        <v>600000</v>
      </c>
      <c r="V249" s="2">
        <f t="shared" si="34"/>
        <v>73700359.113301307</v>
      </c>
      <c r="W249" s="2">
        <f t="shared" si="20"/>
        <v>596135.85714285076</v>
      </c>
      <c r="X249" s="2">
        <f t="shared" si="6"/>
        <v>3864.1428571492434</v>
      </c>
      <c r="Y249" s="2">
        <f t="shared" si="43"/>
        <v>51304179.241377994</v>
      </c>
      <c r="Z249" s="2" t="str">
        <f t="shared" si="8"/>
        <v>MEEP</v>
      </c>
      <c r="AA249" s="2">
        <f>IF(Z249="HERE",Y249,AA248+Graph!$G$1*1000)</f>
        <v>81557341.812806517</v>
      </c>
      <c r="AB249" s="2">
        <f t="shared" si="21"/>
        <v>800000</v>
      </c>
      <c r="AC249" s="2">
        <f t="shared" si="44"/>
        <v>50451060.684729926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50042553.034236498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185</v>
      </c>
      <c r="C250" s="7"/>
      <c r="D250" s="2" t="e">
        <f t="shared" si="12"/>
        <v>#N/A</v>
      </c>
      <c r="E250" s="2" t="e">
        <f t="shared" si="22"/>
        <v>#N/A</v>
      </c>
      <c r="F250" s="2">
        <v>1638595.5713582635</v>
      </c>
      <c r="G250" s="2">
        <f t="shared" si="47"/>
        <v>596135.85714285716</v>
      </c>
      <c r="H250" s="2">
        <f t="shared" si="45"/>
        <v>124371906.97044362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1254496.4285714317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1637526.8234341741</v>
      </c>
      <c r="Q250" s="2">
        <f t="shared" si="48"/>
        <v>600000</v>
      </c>
      <c r="R250" s="2">
        <f t="shared" si="46"/>
        <v>125604538.35467929</v>
      </c>
      <c r="S250" s="2">
        <f t="shared" si="17"/>
        <v>596135.85714285076</v>
      </c>
      <c r="T250" s="2">
        <f t="shared" si="18"/>
        <v>3864.1428571429569</v>
      </c>
      <c r="U250" s="2">
        <f t="shared" si="19"/>
        <v>600000</v>
      </c>
      <c r="V250" s="2">
        <f t="shared" si="34"/>
        <v>74296494.970444158</v>
      </c>
      <c r="W250" s="2">
        <f t="shared" si="20"/>
        <v>596135.85714285076</v>
      </c>
      <c r="X250" s="2">
        <f t="shared" si="6"/>
        <v>3864.1428571492434</v>
      </c>
      <c r="Y250" s="2">
        <f t="shared" si="43"/>
        <v>51308043.384235144</v>
      </c>
      <c r="Z250" s="2" t="str">
        <f t="shared" si="8"/>
        <v>MEEP</v>
      </c>
      <c r="AA250" s="2">
        <f>IF(Z250="HERE",Y250,AA249+Graph!$G$1*1000)</f>
        <v>82357341.812806517</v>
      </c>
      <c r="AB250" s="2">
        <f t="shared" si="21"/>
        <v>800000</v>
      </c>
      <c r="AC250" s="2">
        <f t="shared" si="44"/>
        <v>50451060.684729926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50042553.034236498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186</v>
      </c>
      <c r="C251" s="7"/>
      <c r="D251" s="2" t="e">
        <f t="shared" si="12"/>
        <v>#N/A</v>
      </c>
      <c r="E251" s="2" t="e">
        <f t="shared" si="22"/>
        <v>#N/A</v>
      </c>
      <c r="F251" s="2">
        <v>1644917.2251935601</v>
      </c>
      <c r="G251" s="2">
        <f t="shared" si="47"/>
        <v>596135.85714285716</v>
      </c>
      <c r="H251" s="2">
        <f t="shared" si="45"/>
        <v>124968042.82758647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1258360.5714285746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1643826.4736101031</v>
      </c>
      <c r="Q251" s="2">
        <f t="shared" si="48"/>
        <v>600000</v>
      </c>
      <c r="R251" s="2">
        <f t="shared" si="46"/>
        <v>126204538.35467929</v>
      </c>
      <c r="S251" s="2">
        <f t="shared" si="17"/>
        <v>596135.85714285076</v>
      </c>
      <c r="T251" s="2">
        <f t="shared" si="18"/>
        <v>3864.1428571429569</v>
      </c>
      <c r="U251" s="2">
        <f t="shared" si="19"/>
        <v>600000</v>
      </c>
      <c r="V251" s="2">
        <f t="shared" si="34"/>
        <v>74892630.827587008</v>
      </c>
      <c r="W251" s="2">
        <f t="shared" si="20"/>
        <v>596135.85714285076</v>
      </c>
      <c r="X251" s="2">
        <f t="shared" si="6"/>
        <v>3864.1428571492434</v>
      </c>
      <c r="Y251" s="2">
        <f t="shared" si="43"/>
        <v>51311907.527092293</v>
      </c>
      <c r="Z251" s="2" t="str">
        <f t="shared" si="8"/>
        <v>MEEP</v>
      </c>
      <c r="AA251" s="2">
        <f>IF(Z251="HERE",Y251,AA250+Graph!$G$1*1000)</f>
        <v>83157341.812806517</v>
      </c>
      <c r="AB251" s="2">
        <f t="shared" si="21"/>
        <v>800000</v>
      </c>
      <c r="AC251" s="2">
        <f t="shared" si="44"/>
        <v>50451060.684729926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50042553.034236498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187</v>
      </c>
      <c r="C252" s="7"/>
      <c r="D252" s="2" t="e">
        <f t="shared" si="12"/>
        <v>#N/A</v>
      </c>
      <c r="E252" s="2" t="e">
        <f t="shared" si="22"/>
        <v>#N/A</v>
      </c>
      <c r="F252" s="2">
        <v>1651238.8790289164</v>
      </c>
      <c r="G252" s="2">
        <f t="shared" si="47"/>
        <v>596135.85714285716</v>
      </c>
      <c r="H252" s="2">
        <f t="shared" si="45"/>
        <v>125564178.68472932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1262224.7142857176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1650126.1237860322</v>
      </c>
      <c r="Q252" s="2">
        <f t="shared" si="48"/>
        <v>600000</v>
      </c>
      <c r="R252" s="2">
        <f t="shared" si="46"/>
        <v>126804538.35467929</v>
      </c>
      <c r="S252" s="2">
        <f t="shared" si="17"/>
        <v>596135.85714285076</v>
      </c>
      <c r="T252" s="2">
        <f t="shared" si="18"/>
        <v>3864.1428571429569</v>
      </c>
      <c r="U252" s="2">
        <f t="shared" si="19"/>
        <v>600000</v>
      </c>
      <c r="V252" s="2">
        <f t="shared" si="34"/>
        <v>75488766.684729859</v>
      </c>
      <c r="W252" s="2">
        <f t="shared" si="20"/>
        <v>596135.85714285076</v>
      </c>
      <c r="X252" s="2">
        <f t="shared" si="6"/>
        <v>3864.1428571492434</v>
      </c>
      <c r="Y252" s="2">
        <f t="shared" si="43"/>
        <v>51315771.669949442</v>
      </c>
      <c r="Z252" s="2" t="str">
        <f t="shared" si="8"/>
        <v>MEEP</v>
      </c>
      <c r="AA252" s="2">
        <f>IF(Z252="HERE",Y252,AA251+Graph!$G$1*1000)</f>
        <v>83957341.812806517</v>
      </c>
      <c r="AB252" s="2">
        <f t="shared" si="21"/>
        <v>800000</v>
      </c>
      <c r="AC252" s="2">
        <f t="shared" si="44"/>
        <v>50451060.684729926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50042553.034236498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188</v>
      </c>
      <c r="C253" s="7"/>
      <c r="D253" s="2" t="e">
        <f t="shared" si="12"/>
        <v>#N/A</v>
      </c>
      <c r="E253" s="2" t="e">
        <f t="shared" si="22"/>
        <v>#N/A</v>
      </c>
      <c r="F253" s="2">
        <v>1657560.532864213</v>
      </c>
      <c r="G253" s="2">
        <f t="shared" si="47"/>
        <v>596135.85714285716</v>
      </c>
      <c r="H253" s="2">
        <f t="shared" si="45"/>
        <v>126160314.54187217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1266088.8571428605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1656425.7739619613</v>
      </c>
      <c r="Q253" s="2">
        <f t="shared" si="48"/>
        <v>600000</v>
      </c>
      <c r="R253" s="2">
        <f t="shared" si="46"/>
        <v>127404538.35467929</v>
      </c>
      <c r="S253" s="2">
        <f t="shared" si="17"/>
        <v>596135.85714285076</v>
      </c>
      <c r="T253" s="2">
        <f t="shared" si="18"/>
        <v>3864.1428571429569</v>
      </c>
      <c r="U253" s="2">
        <f t="shared" si="19"/>
        <v>600000</v>
      </c>
      <c r="V253" s="2">
        <f t="shared" si="34"/>
        <v>76084902.54187271</v>
      </c>
      <c r="W253" s="2">
        <f t="shared" si="20"/>
        <v>596135.85714285076</v>
      </c>
      <c r="X253" s="2">
        <f t="shared" si="6"/>
        <v>3864.1428571492434</v>
      </c>
      <c r="Y253" s="2">
        <f t="shared" si="43"/>
        <v>51319635.812806591</v>
      </c>
      <c r="Z253" s="2" t="str">
        <f t="shared" si="8"/>
        <v>MEEP</v>
      </c>
      <c r="AA253" s="2">
        <f>IF(Z253="HERE",Y253,AA252+Graph!$G$1*1000)</f>
        <v>84757341.812806517</v>
      </c>
      <c r="AB253" s="2">
        <f t="shared" si="21"/>
        <v>800000</v>
      </c>
      <c r="AC253" s="2">
        <f t="shared" si="44"/>
        <v>50451060.684729926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50042553.034236498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189</v>
      </c>
      <c r="C254" s="7"/>
      <c r="D254" s="2" t="e">
        <f t="shared" si="12"/>
        <v>#N/A</v>
      </c>
      <c r="E254" s="2" t="e">
        <f t="shared" si="22"/>
        <v>#N/A</v>
      </c>
      <c r="F254" s="2">
        <v>1663882.1866995692</v>
      </c>
      <c r="G254" s="2">
        <f t="shared" si="47"/>
        <v>596135.85714285716</v>
      </c>
      <c r="H254" s="2">
        <f t="shared" si="45"/>
        <v>126756450.39901502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1269953.0000000035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1662725.4241378903</v>
      </c>
      <c r="Q254" s="2">
        <f t="shared" si="48"/>
        <v>600000</v>
      </c>
      <c r="R254" s="2">
        <f t="shared" si="46"/>
        <v>128004538.35467929</v>
      </c>
      <c r="S254" s="2">
        <f t="shared" si="17"/>
        <v>596135.85714285076</v>
      </c>
      <c r="T254" s="2">
        <f t="shared" si="18"/>
        <v>3864.1428571429569</v>
      </c>
      <c r="U254" s="2">
        <f t="shared" si="19"/>
        <v>600000</v>
      </c>
      <c r="V254" s="2">
        <f t="shared" si="34"/>
        <v>76681038.399015561</v>
      </c>
      <c r="W254" s="2">
        <f t="shared" si="20"/>
        <v>596135.85714285076</v>
      </c>
      <c r="X254" s="2">
        <f t="shared" si="6"/>
        <v>3864.1428571492434</v>
      </c>
      <c r="Y254" s="2">
        <f t="shared" si="43"/>
        <v>51323499.955663741</v>
      </c>
      <c r="Z254" s="2" t="str">
        <f t="shared" si="8"/>
        <v>MEEP</v>
      </c>
      <c r="AA254" s="2">
        <f>IF(Z254="HERE",Y254,AA253+Graph!$G$1*1000)</f>
        <v>85557341.812806517</v>
      </c>
      <c r="AB254" s="2">
        <f t="shared" si="21"/>
        <v>800000</v>
      </c>
      <c r="AC254" s="2">
        <f t="shared" si="44"/>
        <v>50451060.684729926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50082553.034236498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190</v>
      </c>
      <c r="C255" s="7"/>
      <c r="D255" s="2" t="e">
        <f t="shared" si="12"/>
        <v>#N/A</v>
      </c>
      <c r="E255" s="2" t="e">
        <f t="shared" si="22"/>
        <v>#N/A</v>
      </c>
      <c r="F255" s="2">
        <v>1670203.8405348659</v>
      </c>
      <c r="G255" s="2">
        <f t="shared" si="47"/>
        <v>596135.85714285716</v>
      </c>
      <c r="H255" s="2">
        <f t="shared" si="45"/>
        <v>127352586.25615788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1273817.1428571464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1669025.0743138194</v>
      </c>
      <c r="Q255" s="2">
        <f t="shared" si="48"/>
        <v>600000</v>
      </c>
      <c r="R255" s="2">
        <f t="shared" si="46"/>
        <v>128604538.35467929</v>
      </c>
      <c r="S255" s="2">
        <f t="shared" si="17"/>
        <v>596135.85714285076</v>
      </c>
      <c r="T255" s="2">
        <f t="shared" si="18"/>
        <v>3864.1428571429569</v>
      </c>
      <c r="U255" s="2">
        <f t="shared" si="19"/>
        <v>600000</v>
      </c>
      <c r="V255" s="2">
        <f t="shared" si="34"/>
        <v>77277174.256158412</v>
      </c>
      <c r="W255" s="2">
        <f t="shared" si="20"/>
        <v>596135.85714285076</v>
      </c>
      <c r="X255" s="2">
        <f t="shared" si="6"/>
        <v>3864.1428571492434</v>
      </c>
      <c r="Y255" s="2">
        <f t="shared" si="43"/>
        <v>51327364.09852089</v>
      </c>
      <c r="Z255" s="2" t="str">
        <f t="shared" si="8"/>
        <v>MEEP</v>
      </c>
      <c r="AA255" s="2">
        <f>IF(Z255="HERE",Y255,AA254+Graph!$G$1*1000)</f>
        <v>86357341.812806517</v>
      </c>
      <c r="AB255" s="2">
        <f t="shared" si="21"/>
        <v>800000</v>
      </c>
      <c r="AC255" s="2">
        <f t="shared" si="44"/>
        <v>50451060.684729926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50122553.034236498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191</v>
      </c>
      <c r="C256" s="7"/>
      <c r="D256" s="2" t="e">
        <f t="shared" si="12"/>
        <v>#N/A</v>
      </c>
      <c r="E256" s="2" t="e">
        <f t="shared" si="22"/>
        <v>#N/A</v>
      </c>
      <c r="F256" s="2">
        <v>1676525.4943702221</v>
      </c>
      <c r="G256" s="2">
        <f t="shared" si="47"/>
        <v>596135.85714285716</v>
      </c>
      <c r="H256" s="2">
        <f t="shared" si="45"/>
        <v>127948722.11330073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1277681.2857142894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1675324.7244897485</v>
      </c>
      <c r="Q256" s="2">
        <f t="shared" si="48"/>
        <v>600000</v>
      </c>
      <c r="R256" s="2">
        <f t="shared" si="46"/>
        <v>129204538.35467929</v>
      </c>
      <c r="S256" s="2">
        <f t="shared" si="17"/>
        <v>596135.85714285076</v>
      </c>
      <c r="T256" s="2">
        <f t="shared" si="18"/>
        <v>3864.1428571429569</v>
      </c>
      <c r="U256" s="2">
        <f t="shared" si="19"/>
        <v>600000</v>
      </c>
      <c r="V256" s="2">
        <f t="shared" si="34"/>
        <v>77873310.113301262</v>
      </c>
      <c r="W256" s="2">
        <f t="shared" si="20"/>
        <v>596135.85714285076</v>
      </c>
      <c r="X256" s="2">
        <f t="shared" si="6"/>
        <v>3864.1428571492434</v>
      </c>
      <c r="Y256" s="2">
        <f t="shared" si="43"/>
        <v>51331228.241378039</v>
      </c>
      <c r="Z256" s="2" t="str">
        <f t="shared" si="8"/>
        <v>MEEP</v>
      </c>
      <c r="AA256" s="2">
        <f>IF(Z256="HERE",Y256,AA255+Graph!$G$1*1000)</f>
        <v>87157341.812806517</v>
      </c>
      <c r="AB256" s="2">
        <f t="shared" si="21"/>
        <v>800000</v>
      </c>
      <c r="AC256" s="2">
        <f t="shared" si="44"/>
        <v>50451060.684729926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192</v>
      </c>
      <c r="C257" s="7"/>
      <c r="D257" s="2" t="e">
        <f t="shared" si="12"/>
        <v>#N/A</v>
      </c>
      <c r="E257" s="2" t="e">
        <f t="shared" si="22"/>
        <v>#N/A</v>
      </c>
      <c r="F257" s="2">
        <v>1682847.1482055187</v>
      </c>
      <c r="G257" s="2">
        <f t="shared" si="47"/>
        <v>596135.85714285716</v>
      </c>
      <c r="H257" s="2">
        <f t="shared" si="45"/>
        <v>128544857.97044358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1281545.4285714324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1681624.3746656775</v>
      </c>
      <c r="Q257" s="2">
        <f t="shared" si="48"/>
        <v>600000</v>
      </c>
      <c r="R257" s="2">
        <f t="shared" si="46"/>
        <v>129804538.35467929</v>
      </c>
      <c r="S257" s="2">
        <f t="shared" si="17"/>
        <v>596135.85714285076</v>
      </c>
      <c r="T257" s="2">
        <f t="shared" si="18"/>
        <v>3864.1428571429569</v>
      </c>
      <c r="U257" s="2">
        <f t="shared" si="19"/>
        <v>600000</v>
      </c>
      <c r="V257" s="2">
        <f t="shared" si="34"/>
        <v>78469445.970444113</v>
      </c>
      <c r="W257" s="2">
        <f t="shared" si="20"/>
        <v>596135.85714285076</v>
      </c>
      <c r="X257" s="2">
        <f t="shared" si="6"/>
        <v>3864.1428571492434</v>
      </c>
      <c r="Y257" s="2">
        <f t="shared" si="43"/>
        <v>51335092.384235188</v>
      </c>
      <c r="Z257" s="2" t="str">
        <f t="shared" si="8"/>
        <v>MEEP</v>
      </c>
      <c r="AA257" s="2">
        <f>IF(Z257="HERE",Y257,AA256+Graph!$G$1*1000)</f>
        <v>87957341.812806517</v>
      </c>
      <c r="AB257" s="2">
        <f t="shared" si="21"/>
        <v>800000</v>
      </c>
      <c r="AC257" s="2">
        <f t="shared" si="44"/>
        <v>50451060.684729926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193</v>
      </c>
      <c r="C258" s="7"/>
      <c r="D258" s="2" t="e">
        <f t="shared" si="12"/>
        <v>#N/A</v>
      </c>
      <c r="E258" s="2" t="e">
        <f t="shared" si="22"/>
        <v>#N/A</v>
      </c>
      <c r="F258" s="2">
        <v>1689168.802040875</v>
      </c>
      <c r="G258" s="2">
        <f t="shared" si="47"/>
        <v>596135.85714285716</v>
      </c>
      <c r="H258" s="2">
        <f t="shared" si="45"/>
        <v>129140993.82758643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1285409.5714285753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1687924.0248416066</v>
      </c>
      <c r="Q258" s="2">
        <f t="shared" si="48"/>
        <v>600000</v>
      </c>
      <c r="R258" s="2">
        <f t="shared" si="46"/>
        <v>130404538.35467929</v>
      </c>
      <c r="S258" s="2">
        <f t="shared" si="17"/>
        <v>596135.85714285076</v>
      </c>
      <c r="T258" s="2">
        <f t="shared" si="18"/>
        <v>3864.1428571429569</v>
      </c>
      <c r="U258" s="2">
        <f t="shared" si="19"/>
        <v>600000</v>
      </c>
      <c r="V258" s="2">
        <f t="shared" si="34"/>
        <v>79065581.827586964</v>
      </c>
      <c r="W258" s="2">
        <f t="shared" si="20"/>
        <v>596135.85714285076</v>
      </c>
      <c r="X258" s="2">
        <f t="shared" si="6"/>
        <v>3864.1428571492434</v>
      </c>
      <c r="Y258" s="2">
        <f t="shared" si="43"/>
        <v>51338956.527092338</v>
      </c>
      <c r="Z258" s="2" t="str">
        <f t="shared" si="8"/>
        <v>MEEP</v>
      </c>
      <c r="AA258" s="2">
        <f>IF(Z258="HERE",Y258,AA257+Graph!$G$1*1000)</f>
        <v>88757341.812806517</v>
      </c>
      <c r="AB258" s="2">
        <f t="shared" si="21"/>
        <v>800000</v>
      </c>
      <c r="AC258" s="2">
        <f t="shared" si="44"/>
        <v>50451060.684729926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194</v>
      </c>
      <c r="C259" s="7"/>
      <c r="D259" s="2" t="e">
        <f t="shared" si="12"/>
        <v>#N/A</v>
      </c>
      <c r="E259" s="2" t="e">
        <f t="shared" si="22"/>
        <v>#N/A</v>
      </c>
      <c r="F259" s="2">
        <v>1695490.4558761716</v>
      </c>
      <c r="G259" s="2">
        <f t="shared" si="47"/>
        <v>596135.85714285716</v>
      </c>
      <c r="H259" s="2">
        <f t="shared" si="45"/>
        <v>129737129.68472928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1289273.7142857183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1694223.6750175357</v>
      </c>
      <c r="Q259" s="2">
        <f t="shared" si="48"/>
        <v>600000</v>
      </c>
      <c r="R259" s="2">
        <f t="shared" si="46"/>
        <v>131004538.35467929</v>
      </c>
      <c r="S259" s="2">
        <f t="shared" si="17"/>
        <v>596135.85714285076</v>
      </c>
      <c r="T259" s="2">
        <f t="shared" si="18"/>
        <v>3864.1428571429569</v>
      </c>
      <c r="U259" s="2">
        <f t="shared" si="19"/>
        <v>600000</v>
      </c>
      <c r="V259" s="2">
        <f t="shared" si="34"/>
        <v>79661717.684729815</v>
      </c>
      <c r="W259" s="2">
        <f t="shared" si="20"/>
        <v>596135.85714285076</v>
      </c>
      <c r="X259" s="2">
        <f t="shared" si="6"/>
        <v>3864.1428571492434</v>
      </c>
      <c r="Y259" s="2">
        <f t="shared" si="43"/>
        <v>51342820.669949487</v>
      </c>
      <c r="Z259" s="2" t="str">
        <f t="shared" si="8"/>
        <v>MEEP</v>
      </c>
      <c r="AA259" s="2">
        <f>IF(Z259="HERE",Y259,AA258+Graph!$G$1*1000)</f>
        <v>89557341.812806517</v>
      </c>
      <c r="AB259" s="2">
        <f t="shared" si="21"/>
        <v>800000</v>
      </c>
      <c r="AC259" s="2">
        <f t="shared" si="44"/>
        <v>50451060.684729926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195</v>
      </c>
      <c r="C260" s="7"/>
      <c r="D260" s="2" t="e">
        <f t="shared" si="12"/>
        <v>#N/A</v>
      </c>
      <c r="E260" s="2" t="e">
        <f t="shared" si="22"/>
        <v>#N/A</v>
      </c>
      <c r="F260" s="2">
        <v>1701812.1097115278</v>
      </c>
      <c r="G260" s="2">
        <f t="shared" si="47"/>
        <v>596135.85714285716</v>
      </c>
      <c r="H260" s="2">
        <f t="shared" si="45"/>
        <v>130333265.54187213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1293137.8571428612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1700523.3251935244</v>
      </c>
      <c r="Q260" s="2">
        <f t="shared" si="48"/>
        <v>600000</v>
      </c>
      <c r="R260" s="2">
        <f t="shared" si="46"/>
        <v>131604538.35467929</v>
      </c>
      <c r="S260" s="2">
        <f t="shared" si="17"/>
        <v>596135.85714285076</v>
      </c>
      <c r="T260" s="2">
        <f t="shared" si="18"/>
        <v>3864.1428571429569</v>
      </c>
      <c r="U260" s="2">
        <f t="shared" si="19"/>
        <v>600000</v>
      </c>
      <c r="V260" s="2">
        <f t="shared" si="34"/>
        <v>80257853.541872665</v>
      </c>
      <c r="W260" s="2">
        <f t="shared" si="20"/>
        <v>596135.85714285076</v>
      </c>
      <c r="X260" s="2">
        <f t="shared" si="6"/>
        <v>3864.1428571492434</v>
      </c>
      <c r="Y260" s="2">
        <f t="shared" si="43"/>
        <v>51346684.812806636</v>
      </c>
      <c r="Z260" s="2" t="str">
        <f t="shared" si="8"/>
        <v>MEEP</v>
      </c>
      <c r="AA260" s="2">
        <f>IF(Z260="HERE",Y260,AA259+Graph!$G$1*1000)</f>
        <v>90357341.812806517</v>
      </c>
      <c r="AB260" s="2">
        <f t="shared" si="21"/>
        <v>800000</v>
      </c>
      <c r="AC260" s="2">
        <f t="shared" si="44"/>
        <v>50451060.684729926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196</v>
      </c>
      <c r="C261" s="7"/>
      <c r="D261" s="2" t="e">
        <f t="shared" si="12"/>
        <v>#N/A</v>
      </c>
      <c r="E261" s="2" t="e">
        <f t="shared" si="22"/>
        <v>#N/A</v>
      </c>
      <c r="F261" s="2">
        <v>1708133.7635468245</v>
      </c>
      <c r="G261" s="2">
        <f t="shared" si="47"/>
        <v>596135.85714285716</v>
      </c>
      <c r="H261" s="2">
        <f t="shared" si="45"/>
        <v>130929401.39901498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1297002.0000000042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1706822.9753694534</v>
      </c>
      <c r="Q261" s="2">
        <f t="shared" si="48"/>
        <v>600000</v>
      </c>
      <c r="R261" s="2">
        <f t="shared" si="46"/>
        <v>132204538.35467929</v>
      </c>
      <c r="S261" s="2">
        <f t="shared" si="17"/>
        <v>596135.85714285076</v>
      </c>
      <c r="T261" s="2">
        <f t="shared" si="18"/>
        <v>3864.1428571429569</v>
      </c>
      <c r="U261" s="2">
        <f t="shared" si="19"/>
        <v>600000</v>
      </c>
      <c r="V261" s="2">
        <f t="shared" si="34"/>
        <v>80853989.399015516</v>
      </c>
      <c r="W261" s="2">
        <f t="shared" si="20"/>
        <v>596135.85714285076</v>
      </c>
      <c r="X261" s="2">
        <f t="shared" si="6"/>
        <v>3864.1428571492434</v>
      </c>
      <c r="Y261" s="2">
        <f t="shared" si="43"/>
        <v>51350548.955663785</v>
      </c>
      <c r="Z261" s="2" t="str">
        <f t="shared" si="8"/>
        <v>MEEP</v>
      </c>
      <c r="AA261" s="2">
        <f>IF(Z261="HERE",Y261,AA260+Graph!$G$1*1000)</f>
        <v>91157341.812806517</v>
      </c>
      <c r="AB261" s="2">
        <f t="shared" si="21"/>
        <v>800000</v>
      </c>
      <c r="AC261" s="2">
        <f t="shared" si="44"/>
        <v>50451060.684729926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197</v>
      </c>
      <c r="C262" s="7"/>
      <c r="D262" s="2" t="e">
        <f t="shared" si="12"/>
        <v>#N/A</v>
      </c>
      <c r="E262" s="2" t="e">
        <f t="shared" si="22"/>
        <v>#N/A</v>
      </c>
      <c r="F262" s="2">
        <v>1714455.4173821807</v>
      </c>
      <c r="G262" s="2">
        <f t="shared" si="47"/>
        <v>596135.85714285716</v>
      </c>
      <c r="H262" s="2">
        <f t="shared" si="45"/>
        <v>131525537.25615783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1300866.1428571471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1713122.6255453825</v>
      </c>
      <c r="Q262" s="2">
        <f t="shared" si="48"/>
        <v>600000</v>
      </c>
      <c r="R262" s="2">
        <f t="shared" si="46"/>
        <v>132804538.35467929</v>
      </c>
      <c r="S262" s="2">
        <f t="shared" si="17"/>
        <v>596135.85714285076</v>
      </c>
      <c r="T262" s="2">
        <f t="shared" si="18"/>
        <v>3864.1428571429569</v>
      </c>
      <c r="U262" s="2">
        <f t="shared" si="19"/>
        <v>600000</v>
      </c>
      <c r="V262" s="2">
        <f t="shared" si="34"/>
        <v>81450125.256158367</v>
      </c>
      <c r="W262" s="2">
        <f t="shared" si="20"/>
        <v>596135.85714285076</v>
      </c>
      <c r="X262" s="2">
        <f t="shared" si="6"/>
        <v>3864.1428571492434</v>
      </c>
      <c r="Y262" s="2">
        <f t="shared" si="43"/>
        <v>51354413.098520935</v>
      </c>
      <c r="Z262" s="2" t="str">
        <f t="shared" si="8"/>
        <v>MEEP</v>
      </c>
      <c r="AA262" s="2">
        <f>IF(Z262="HERE",Y262,AA261+Graph!$G$1*1000)</f>
        <v>91957341.812806517</v>
      </c>
      <c r="AB262" s="2">
        <f t="shared" si="21"/>
        <v>800000</v>
      </c>
      <c r="AC262" s="2">
        <f t="shared" si="44"/>
        <v>50451060.684729926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198</v>
      </c>
      <c r="C263" s="7"/>
      <c r="D263" s="2" t="e">
        <f t="shared" si="12"/>
        <v>#N/A</v>
      </c>
      <c r="E263" s="2" t="e">
        <f t="shared" si="22"/>
        <v>#N/A</v>
      </c>
      <c r="F263" s="2">
        <v>1720777.0712174773</v>
      </c>
      <c r="G263" s="2">
        <f t="shared" si="47"/>
        <v>596135.85714285716</v>
      </c>
      <c r="H263" s="2">
        <f t="shared" si="45"/>
        <v>132121673.11330068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1304730.2857142901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1719422.2757213116</v>
      </c>
      <c r="Q263" s="2">
        <f t="shared" si="48"/>
        <v>600000</v>
      </c>
      <c r="R263" s="2">
        <f t="shared" si="46"/>
        <v>133404538.35467929</v>
      </c>
      <c r="S263" s="2">
        <f t="shared" si="17"/>
        <v>596135.85714285076</v>
      </c>
      <c r="T263" s="2">
        <f t="shared" si="18"/>
        <v>3864.1428571429569</v>
      </c>
      <c r="U263" s="2">
        <f t="shared" si="19"/>
        <v>600000</v>
      </c>
      <c r="V263" s="2">
        <f t="shared" si="34"/>
        <v>82046261.113301218</v>
      </c>
      <c r="W263" s="2">
        <f t="shared" si="20"/>
        <v>596135.85714285076</v>
      </c>
      <c r="X263" s="2">
        <f t="shared" si="6"/>
        <v>3864.1428571492434</v>
      </c>
      <c r="Y263" s="2">
        <f t="shared" si="43"/>
        <v>51358277.241378084</v>
      </c>
      <c r="Z263" s="2" t="str">
        <f t="shared" si="8"/>
        <v>MEEP</v>
      </c>
      <c r="AA263" s="2">
        <f>IF(Z263="HERE",Y263,AA262+Graph!$G$1*1000)</f>
        <v>92757341.812806517</v>
      </c>
      <c r="AB263" s="2">
        <f t="shared" si="21"/>
        <v>800000</v>
      </c>
      <c r="AC263" s="2">
        <f t="shared" si="44"/>
        <v>50451060.684729926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199</v>
      </c>
      <c r="C264" s="7"/>
      <c r="D264" s="2" t="e">
        <f t="shared" si="12"/>
        <v>#N/A</v>
      </c>
      <c r="E264" s="2" t="e">
        <f t="shared" si="22"/>
        <v>#N/A</v>
      </c>
      <c r="F264" s="2">
        <v>1727098.7250528336</v>
      </c>
      <c r="G264" s="2">
        <f t="shared" si="47"/>
        <v>596135.85714285716</v>
      </c>
      <c r="H264" s="2">
        <f t="shared" si="45"/>
        <v>132717808.97044353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1308594.4285714331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1725721.9258972406</v>
      </c>
      <c r="Q264" s="2">
        <f t="shared" si="48"/>
        <v>600000</v>
      </c>
      <c r="R264" s="2">
        <f t="shared" si="46"/>
        <v>134004538.35467929</v>
      </c>
      <c r="S264" s="2">
        <f t="shared" si="17"/>
        <v>596135.85714285076</v>
      </c>
      <c r="T264" s="2">
        <f t="shared" si="18"/>
        <v>3864.1428571429569</v>
      </c>
      <c r="U264" s="2">
        <f t="shared" si="19"/>
        <v>600000</v>
      </c>
      <c r="V264" s="2">
        <f t="shared" si="34"/>
        <v>82642396.970444068</v>
      </c>
      <c r="W264" s="2">
        <f t="shared" si="20"/>
        <v>596135.85714285076</v>
      </c>
      <c r="X264" s="2">
        <f t="shared" si="6"/>
        <v>3864.1428571492434</v>
      </c>
      <c r="Y264" s="2">
        <f t="shared" si="43"/>
        <v>51362141.384235233</v>
      </c>
      <c r="Z264" s="2" t="str">
        <f t="shared" si="8"/>
        <v>MEEP</v>
      </c>
      <c r="AA264" s="2">
        <f>IF(Z264="HERE",Y264,AA263+Graph!$G$1*1000)</f>
        <v>93557341.812806517</v>
      </c>
      <c r="AB264" s="2">
        <f t="shared" si="21"/>
        <v>800000</v>
      </c>
      <c r="AC264" s="2">
        <f t="shared" si="44"/>
        <v>50451060.684729926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200</v>
      </c>
      <c r="C265" s="7"/>
      <c r="D265" s="2" t="e">
        <f t="shared" si="12"/>
        <v>#N/A</v>
      </c>
      <c r="E265" s="2" t="e">
        <f t="shared" si="22"/>
        <v>#N/A</v>
      </c>
      <c r="F265" s="2">
        <v>1733420.3788881302</v>
      </c>
      <c r="G265" s="2">
        <f t="shared" si="47"/>
        <v>596135.85714285716</v>
      </c>
      <c r="H265" s="2">
        <f t="shared" si="45"/>
        <v>133313944.82758638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1312458.571428576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1732021.5760731697</v>
      </c>
      <c r="Q265" s="2">
        <f t="shared" si="48"/>
        <v>600000</v>
      </c>
      <c r="R265" s="2">
        <f t="shared" si="46"/>
        <v>134604538.35467929</v>
      </c>
      <c r="S265" s="2">
        <f t="shared" si="17"/>
        <v>596135.85714285076</v>
      </c>
      <c r="T265" s="2">
        <f t="shared" si="18"/>
        <v>3864.1428571429569</v>
      </c>
      <c r="U265" s="2">
        <f t="shared" si="19"/>
        <v>600000</v>
      </c>
      <c r="V265" s="2">
        <f t="shared" si="34"/>
        <v>83238532.827586919</v>
      </c>
      <c r="W265" s="2">
        <f t="shared" si="20"/>
        <v>596135.85714285076</v>
      </c>
      <c r="X265" s="2">
        <f t="shared" si="6"/>
        <v>3864.1428571492434</v>
      </c>
      <c r="Y265" s="2">
        <f t="shared" si="43"/>
        <v>51366005.527092382</v>
      </c>
      <c r="Z265" s="2" t="str">
        <f t="shared" si="8"/>
        <v>MEEP</v>
      </c>
      <c r="AA265" s="2">
        <f>IF(Z265="HERE",Y265,AA264+Graph!$G$1*1000)</f>
        <v>94357341.812806517</v>
      </c>
      <c r="AB265" s="2">
        <f t="shared" si="21"/>
        <v>800000</v>
      </c>
      <c r="AC265" s="2">
        <f t="shared" si="44"/>
        <v>50451060.684729926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201</v>
      </c>
      <c r="C266" s="7"/>
      <c r="D266" s="2" t="e">
        <f t="shared" si="12"/>
        <v>#N/A</v>
      </c>
      <c r="E266" s="2" t="e">
        <f t="shared" si="22"/>
        <v>#N/A</v>
      </c>
      <c r="F266" s="2">
        <v>1739742.0327234864</v>
      </c>
      <c r="G266" s="2">
        <f t="shared" si="47"/>
        <v>596135.85714285716</v>
      </c>
      <c r="H266" s="2">
        <f t="shared" si="45"/>
        <v>133910080.68472923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1316322.714285719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1738321.2262490988</v>
      </c>
      <c r="Q266" s="2">
        <f t="shared" si="48"/>
        <v>600000</v>
      </c>
      <c r="R266" s="2">
        <f t="shared" si="46"/>
        <v>135204538.35467929</v>
      </c>
      <c r="S266" s="2">
        <f t="shared" si="17"/>
        <v>596135.85714285076</v>
      </c>
      <c r="T266" s="2">
        <f t="shared" si="18"/>
        <v>3864.1428571429569</v>
      </c>
      <c r="U266" s="2">
        <f t="shared" si="19"/>
        <v>600000</v>
      </c>
      <c r="V266" s="2">
        <f t="shared" si="34"/>
        <v>83834668.68472977</v>
      </c>
      <c r="W266" s="2">
        <f t="shared" si="20"/>
        <v>596135.85714285076</v>
      </c>
      <c r="X266" s="2">
        <f t="shared" si="6"/>
        <v>3864.1428571492434</v>
      </c>
      <c r="Y266" s="2">
        <f t="shared" si="43"/>
        <v>51369869.669949532</v>
      </c>
      <c r="Z266" s="2" t="str">
        <f t="shared" si="8"/>
        <v>MEEP</v>
      </c>
      <c r="AA266" s="2">
        <f>IF(Z266="HERE",Y266,AA265+Graph!$G$1*1000)</f>
        <v>95157341.812806517</v>
      </c>
      <c r="AB266" s="2">
        <f t="shared" si="21"/>
        <v>800000</v>
      </c>
      <c r="AC266" s="2">
        <f t="shared" si="44"/>
        <v>50451060.684729926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202</v>
      </c>
      <c r="C267" s="7"/>
      <c r="D267" s="2" t="e">
        <f t="shared" si="12"/>
        <v>#N/A</v>
      </c>
      <c r="E267" s="2" t="e">
        <f t="shared" si="22"/>
        <v>#N/A</v>
      </c>
      <c r="F267" s="2">
        <v>1746063.6865587831</v>
      </c>
      <c r="G267" s="2">
        <f t="shared" si="47"/>
        <v>596135.85714285716</v>
      </c>
      <c r="H267" s="2">
        <f t="shared" si="45"/>
        <v>134506216.54187208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1320186.8571428619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1744620.8764250278</v>
      </c>
      <c r="Q267" s="2">
        <f t="shared" si="48"/>
        <v>600000</v>
      </c>
      <c r="R267" s="2">
        <f t="shared" si="46"/>
        <v>135804538.35467929</v>
      </c>
      <c r="S267" s="2">
        <f t="shared" si="17"/>
        <v>596135.85714285076</v>
      </c>
      <c r="T267" s="2">
        <f t="shared" si="18"/>
        <v>3864.1428571429569</v>
      </c>
      <c r="U267" s="2">
        <f t="shared" si="19"/>
        <v>600000</v>
      </c>
      <c r="V267" s="2">
        <f t="shared" si="34"/>
        <v>84430804.541872621</v>
      </c>
      <c r="W267" s="2">
        <f t="shared" si="20"/>
        <v>596135.85714285076</v>
      </c>
      <c r="X267" s="2">
        <f t="shared" si="6"/>
        <v>3864.1428571492434</v>
      </c>
      <c r="Y267" s="2">
        <f t="shared" si="43"/>
        <v>51373733.812806681</v>
      </c>
      <c r="Z267" s="2" t="str">
        <f t="shared" si="8"/>
        <v>MEEP</v>
      </c>
      <c r="AA267" s="2">
        <f>IF(Z267="HERE",Y267,AA266+Graph!$G$1*1000)</f>
        <v>95957341.812806517</v>
      </c>
      <c r="AB267" s="2">
        <f t="shared" si="21"/>
        <v>800000</v>
      </c>
      <c r="AC267" s="2">
        <f t="shared" si="44"/>
        <v>50451060.684729926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203</v>
      </c>
      <c r="C268" s="7"/>
      <c r="D268" s="2" t="e">
        <f t="shared" si="12"/>
        <v>#N/A</v>
      </c>
      <c r="E268" s="2" t="e">
        <f t="shared" si="22"/>
        <v>#N/A</v>
      </c>
      <c r="F268" s="2">
        <v>1752385.3403941393</v>
      </c>
      <c r="G268" s="2">
        <f t="shared" si="47"/>
        <v>596135.85714285716</v>
      </c>
      <c r="H268" s="2">
        <f t="shared" si="45"/>
        <v>135102352.39901495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1324051.0000000049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1750920.5266009569</v>
      </c>
      <c r="Q268" s="2">
        <f t="shared" si="48"/>
        <v>600000</v>
      </c>
      <c r="R268" s="2">
        <f t="shared" si="46"/>
        <v>136404538.35467929</v>
      </c>
      <c r="S268" s="2">
        <f t="shared" si="17"/>
        <v>596135.85714286566</v>
      </c>
      <c r="T268" s="2">
        <f t="shared" si="18"/>
        <v>3864.1428571429569</v>
      </c>
      <c r="U268" s="2">
        <f t="shared" si="19"/>
        <v>600000</v>
      </c>
      <c r="V268" s="2">
        <f t="shared" si="34"/>
        <v>85026940.399015471</v>
      </c>
      <c r="W268" s="2">
        <f t="shared" si="20"/>
        <v>596135.85714285076</v>
      </c>
      <c r="X268" s="2">
        <f t="shared" si="6"/>
        <v>3864.1428571492434</v>
      </c>
      <c r="Y268" s="2">
        <f t="shared" si="43"/>
        <v>51377597.95566383</v>
      </c>
      <c r="Z268" s="2" t="str">
        <f t="shared" si="8"/>
        <v>MEEP</v>
      </c>
      <c r="AA268" s="2">
        <f>IF(Z268="HERE",Y268,AA267+Graph!$G$1*1000)</f>
        <v>96757341.812806517</v>
      </c>
      <c r="AB268" s="2">
        <f t="shared" si="21"/>
        <v>800000</v>
      </c>
      <c r="AC268" s="2">
        <f t="shared" si="44"/>
        <v>50451060.684729926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204</v>
      </c>
      <c r="C269" s="7"/>
      <c r="D269" s="2" t="e">
        <f t="shared" si="12"/>
        <v>#N/A</v>
      </c>
      <c r="E269" s="2" t="e">
        <f t="shared" si="22"/>
        <v>#N/A</v>
      </c>
      <c r="F269" s="2">
        <v>1758706.9942294359</v>
      </c>
      <c r="G269" s="2">
        <f t="shared" si="47"/>
        <v>596135.85714285716</v>
      </c>
      <c r="H269" s="2">
        <f t="shared" si="45"/>
        <v>135698488.25615782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1327915.1428571478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1757220.176776886</v>
      </c>
      <c r="Q269" s="2">
        <f t="shared" si="48"/>
        <v>600000</v>
      </c>
      <c r="R269" s="2">
        <f t="shared" si="46"/>
        <v>137004538.35467929</v>
      </c>
      <c r="S269" s="2">
        <f t="shared" si="17"/>
        <v>596135.85714286566</v>
      </c>
      <c r="T269" s="2">
        <f t="shared" si="18"/>
        <v>3864.1428571429569</v>
      </c>
      <c r="U269" s="2">
        <f t="shared" si="19"/>
        <v>600000</v>
      </c>
      <c r="V269" s="2">
        <f t="shared" si="34"/>
        <v>85623076.256158322</v>
      </c>
      <c r="W269" s="2">
        <f t="shared" si="20"/>
        <v>596135.85714285076</v>
      </c>
      <c r="X269" s="2">
        <f t="shared" si="6"/>
        <v>3864.1428571492434</v>
      </c>
      <c r="Y269" s="2">
        <f t="shared" si="43"/>
        <v>51381462.098520979</v>
      </c>
      <c r="Z269" s="2" t="str">
        <f t="shared" si="8"/>
        <v>MEEP</v>
      </c>
      <c r="AA269" s="2">
        <f>IF(Z269="HERE",Y269,AA268+Graph!$G$1*1000)</f>
        <v>97557341.812806517</v>
      </c>
      <c r="AB269" s="2">
        <f t="shared" si="21"/>
        <v>800000</v>
      </c>
      <c r="AC269" s="2">
        <f t="shared" si="44"/>
        <v>50451060.684729926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205</v>
      </c>
      <c r="C270" s="7"/>
      <c r="D270" s="2" t="e">
        <f t="shared" si="12"/>
        <v>#N/A</v>
      </c>
      <c r="E270" s="2" t="e">
        <f t="shared" si="22"/>
        <v>#N/A</v>
      </c>
      <c r="F270" s="2">
        <v>1765028.6480647922</v>
      </c>
      <c r="G270" s="2">
        <f t="shared" si="47"/>
        <v>596135.85714285716</v>
      </c>
      <c r="H270" s="2">
        <f t="shared" si="45"/>
        <v>136294624.11330068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1331779.2857142908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1763519.8269528151</v>
      </c>
      <c r="Q270" s="2">
        <f t="shared" si="48"/>
        <v>600000</v>
      </c>
      <c r="R270" s="2">
        <f t="shared" si="46"/>
        <v>137604538.35467929</v>
      </c>
      <c r="S270" s="2">
        <f t="shared" si="17"/>
        <v>596135.85714286566</v>
      </c>
      <c r="T270" s="2">
        <f t="shared" si="18"/>
        <v>3864.1428571429569</v>
      </c>
      <c r="U270" s="2">
        <f t="shared" si="19"/>
        <v>600000</v>
      </c>
      <c r="V270" s="2">
        <f t="shared" si="34"/>
        <v>86219212.113301173</v>
      </c>
      <c r="W270" s="2">
        <f t="shared" si="20"/>
        <v>596135.85714285076</v>
      </c>
      <c r="X270" s="2">
        <f t="shared" si="6"/>
        <v>3864.1428571492434</v>
      </c>
      <c r="Y270" s="2">
        <f t="shared" si="43"/>
        <v>51385326.241378129</v>
      </c>
      <c r="Z270" s="2" t="str">
        <f t="shared" si="8"/>
        <v>MEEP</v>
      </c>
      <c r="AA270" s="2">
        <f>IF(Z270="HERE",Y270,AA269+Graph!$G$1*1000)</f>
        <v>98357341.812806517</v>
      </c>
      <c r="AB270" s="2">
        <f t="shared" si="21"/>
        <v>800000</v>
      </c>
      <c r="AC270" s="2">
        <f t="shared" si="44"/>
        <v>50451060.684729926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206</v>
      </c>
      <c r="C271" s="7"/>
      <c r="D271" s="2" t="e">
        <f t="shared" si="12"/>
        <v>#N/A</v>
      </c>
      <c r="E271" s="2" t="e">
        <f t="shared" si="22"/>
        <v>#N/A</v>
      </c>
      <c r="F271" s="2">
        <v>1771350.3019000888</v>
      </c>
      <c r="G271" s="2">
        <f t="shared" si="47"/>
        <v>596135.85714285716</v>
      </c>
      <c r="H271" s="2">
        <f t="shared" si="45"/>
        <v>136890759.97044355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1335643.4285714338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1769819.4771287441</v>
      </c>
      <c r="Q271" s="2">
        <f t="shared" si="48"/>
        <v>600000</v>
      </c>
      <c r="R271" s="2">
        <f t="shared" si="46"/>
        <v>138204538.35467929</v>
      </c>
      <c r="S271" s="2">
        <f t="shared" si="17"/>
        <v>596135.85714286566</v>
      </c>
      <c r="T271" s="2">
        <f t="shared" si="18"/>
        <v>3864.1428571429569</v>
      </c>
      <c r="U271" s="2">
        <f t="shared" si="19"/>
        <v>600000</v>
      </c>
      <c r="V271" s="2">
        <f t="shared" si="34"/>
        <v>86815347.970444024</v>
      </c>
      <c r="W271" s="2">
        <f t="shared" si="20"/>
        <v>596135.85714285076</v>
      </c>
      <c r="X271" s="2">
        <f t="shared" si="6"/>
        <v>3864.1428571492434</v>
      </c>
      <c r="Y271" s="2">
        <f t="shared" si="43"/>
        <v>51389190.384235278</v>
      </c>
      <c r="Z271" s="2" t="str">
        <f t="shared" si="8"/>
        <v>MEEP</v>
      </c>
      <c r="AA271" s="2">
        <f>IF(Z271="HERE",Y271,AA270+Graph!$G$1*1000)</f>
        <v>99157341.812806517</v>
      </c>
      <c r="AB271" s="2">
        <f t="shared" si="21"/>
        <v>800000</v>
      </c>
      <c r="AC271" s="2">
        <f t="shared" si="44"/>
        <v>50451060.684729926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207</v>
      </c>
      <c r="C272" s="7"/>
      <c r="D272" s="2" t="e">
        <f t="shared" si="12"/>
        <v>#N/A</v>
      </c>
      <c r="E272" s="2" t="e">
        <f t="shared" si="22"/>
        <v>#N/A</v>
      </c>
      <c r="F272" s="2">
        <v>1777671.955735445</v>
      </c>
      <c r="G272" s="2">
        <f t="shared" si="47"/>
        <v>596135.85714285716</v>
      </c>
      <c r="H272" s="2">
        <f t="shared" si="45"/>
        <v>137486895.82758641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1339507.5714285767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1776119.1273046732</v>
      </c>
      <c r="Q272" s="2">
        <f t="shared" si="48"/>
        <v>600000</v>
      </c>
      <c r="R272" s="2">
        <f t="shared" si="46"/>
        <v>138804538.35467929</v>
      </c>
      <c r="S272" s="2">
        <f t="shared" si="17"/>
        <v>596135.85714286566</v>
      </c>
      <c r="T272" s="2">
        <f t="shared" si="18"/>
        <v>3864.1428571429569</v>
      </c>
      <c r="U272" s="2">
        <f t="shared" si="19"/>
        <v>600000</v>
      </c>
      <c r="V272" s="2">
        <f t="shared" si="34"/>
        <v>87411483.827586874</v>
      </c>
      <c r="W272" s="2">
        <f t="shared" si="20"/>
        <v>596135.85714285076</v>
      </c>
      <c r="X272" s="2">
        <f t="shared" si="6"/>
        <v>3864.1428571492434</v>
      </c>
      <c r="Y272" s="2">
        <f t="shared" si="43"/>
        <v>51393054.527092427</v>
      </c>
      <c r="Z272" s="2" t="str">
        <f t="shared" si="8"/>
        <v>MEEP</v>
      </c>
      <c r="AA272" s="2">
        <f>IF(Z272="HERE",Y272,AA271+Graph!$G$1*1000)</f>
        <v>99957341.812806517</v>
      </c>
      <c r="AB272" s="2">
        <f t="shared" si="21"/>
        <v>800000</v>
      </c>
      <c r="AC272" s="2">
        <f t="shared" si="44"/>
        <v>50451060.684729926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208</v>
      </c>
      <c r="C273" s="7"/>
      <c r="D273" s="2" t="e">
        <f t="shared" si="12"/>
        <v>#N/A</v>
      </c>
      <c r="E273" s="2" t="e">
        <f t="shared" si="22"/>
        <v>#N/A</v>
      </c>
      <c r="F273" s="2">
        <v>1783993.6095707417</v>
      </c>
      <c r="G273" s="2">
        <f t="shared" si="47"/>
        <v>596135.85714285716</v>
      </c>
      <c r="H273" s="2">
        <f t="shared" si="45"/>
        <v>138083031.68472928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1343371.7142857197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1782418.7774806023</v>
      </c>
      <c r="Q273" s="2">
        <f t="shared" si="48"/>
        <v>600000</v>
      </c>
      <c r="R273" s="2">
        <f t="shared" si="46"/>
        <v>139404538.35467929</v>
      </c>
      <c r="S273" s="2">
        <f t="shared" si="17"/>
        <v>596135.85714286566</v>
      </c>
      <c r="T273" s="2">
        <f t="shared" si="18"/>
        <v>3864.1428571429569</v>
      </c>
      <c r="U273" s="2">
        <f t="shared" si="19"/>
        <v>600000</v>
      </c>
      <c r="V273" s="2">
        <f t="shared" si="34"/>
        <v>88007619.684729725</v>
      </c>
      <c r="W273" s="2">
        <f t="shared" si="20"/>
        <v>596135.85714285076</v>
      </c>
      <c r="X273" s="2">
        <f t="shared" si="6"/>
        <v>3864.1428571492434</v>
      </c>
      <c r="Y273" s="2">
        <f t="shared" si="43"/>
        <v>51396918.669949576</v>
      </c>
      <c r="Z273" s="2" t="str">
        <f t="shared" si="8"/>
        <v>MEEP</v>
      </c>
      <c r="AA273" s="2">
        <f>IF(Z273="HERE",Y273,AA272+Graph!$G$1*1000)</f>
        <v>100757341.81280652</v>
      </c>
      <c r="AB273" s="2">
        <f t="shared" si="21"/>
        <v>800000</v>
      </c>
      <c r="AC273" s="2">
        <f t="shared" si="44"/>
        <v>50451060.684729926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209</v>
      </c>
      <c r="C274" s="7"/>
      <c r="D274" s="2" t="e">
        <f t="shared" si="12"/>
        <v>#N/A</v>
      </c>
      <c r="E274" s="2" t="e">
        <f t="shared" si="22"/>
        <v>#N/A</v>
      </c>
      <c r="F274" s="2">
        <v>1790315.2634060979</v>
      </c>
      <c r="G274" s="2">
        <f t="shared" si="47"/>
        <v>596135.85714285716</v>
      </c>
      <c r="H274" s="2">
        <f t="shared" si="45"/>
        <v>138679167.54187214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1347235.8571428626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1788718.4276565313</v>
      </c>
      <c r="Q274" s="2">
        <f t="shared" si="48"/>
        <v>600000</v>
      </c>
      <c r="R274" s="2">
        <f t="shared" si="46"/>
        <v>140004538.35467929</v>
      </c>
      <c r="S274" s="2">
        <f t="shared" si="17"/>
        <v>596135.85714286566</v>
      </c>
      <c r="T274" s="2">
        <f t="shared" si="18"/>
        <v>3864.1428571429569</v>
      </c>
      <c r="U274" s="2">
        <f t="shared" si="19"/>
        <v>600000</v>
      </c>
      <c r="V274" s="2">
        <f t="shared" si="34"/>
        <v>88603755.541872576</v>
      </c>
      <c r="W274" s="2">
        <f t="shared" si="20"/>
        <v>596135.85714285076</v>
      </c>
      <c r="X274" s="2">
        <f t="shared" si="6"/>
        <v>3864.1428571492434</v>
      </c>
      <c r="Y274" s="2">
        <f t="shared" si="43"/>
        <v>51400782.812806726</v>
      </c>
      <c r="Z274" s="2" t="str">
        <f t="shared" si="8"/>
        <v>MEEP</v>
      </c>
      <c r="AA274" s="2">
        <f>IF(Z274="HERE",Y274,AA273+Graph!$G$1*1000)</f>
        <v>101557341.81280652</v>
      </c>
      <c r="AB274" s="2">
        <f t="shared" si="21"/>
        <v>800000</v>
      </c>
      <c r="AC274" s="2">
        <f t="shared" si="44"/>
        <v>50451060.684729926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210</v>
      </c>
      <c r="C275" s="7"/>
      <c r="D275" s="2" t="e">
        <f t="shared" si="12"/>
        <v>#N/A</v>
      </c>
      <c r="E275" s="2" t="e">
        <f t="shared" si="22"/>
        <v>#N/A</v>
      </c>
      <c r="F275" s="2">
        <v>1796636.9172413945</v>
      </c>
      <c r="G275" s="2">
        <f t="shared" si="47"/>
        <v>596135.85714285716</v>
      </c>
      <c r="H275" s="2">
        <f t="shared" si="45"/>
        <v>139275303.39901501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1351100.0000000056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1795018.0778324604</v>
      </c>
      <c r="Q275" s="2">
        <f t="shared" si="48"/>
        <v>600000</v>
      </c>
      <c r="R275" s="2">
        <f t="shared" si="46"/>
        <v>140604538.35467929</v>
      </c>
      <c r="S275" s="2">
        <f t="shared" si="17"/>
        <v>596135.85714286566</v>
      </c>
      <c r="T275" s="2">
        <f t="shared" si="18"/>
        <v>3864.1428571429569</v>
      </c>
      <c r="U275" s="2">
        <f t="shared" si="19"/>
        <v>600000</v>
      </c>
      <c r="V275" s="2">
        <f t="shared" si="34"/>
        <v>89199891.399015427</v>
      </c>
      <c r="W275" s="2">
        <f t="shared" si="20"/>
        <v>596135.85714285076</v>
      </c>
      <c r="X275" s="2">
        <f t="shared" si="6"/>
        <v>3864.1428571492434</v>
      </c>
      <c r="Y275" s="2">
        <f t="shared" si="43"/>
        <v>51404646.955663875</v>
      </c>
      <c r="Z275" s="2" t="str">
        <f t="shared" si="8"/>
        <v>MEEP</v>
      </c>
      <c r="AA275" s="2">
        <f>IF(Z275="HERE",Y275,AA274+Graph!$G$1*1000)</f>
        <v>102357341.81280652</v>
      </c>
      <c r="AB275" s="2">
        <f t="shared" si="21"/>
        <v>800000</v>
      </c>
      <c r="AC275" s="2">
        <f t="shared" si="44"/>
        <v>50451060.684729926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211</v>
      </c>
      <c r="C276" s="7"/>
      <c r="D276" s="2" t="e">
        <f t="shared" si="12"/>
        <v>#N/A</v>
      </c>
      <c r="E276" s="2" t="e">
        <f t="shared" si="22"/>
        <v>#N/A</v>
      </c>
      <c r="F276" s="2">
        <v>1802958.5710767508</v>
      </c>
      <c r="G276" s="2">
        <f t="shared" si="47"/>
        <v>596135.85714285716</v>
      </c>
      <c r="H276" s="2">
        <f t="shared" si="45"/>
        <v>139871439.25615788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1354964.1428571485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1801317.7280083895</v>
      </c>
      <c r="Q276" s="2">
        <f t="shared" si="48"/>
        <v>600000</v>
      </c>
      <c r="R276" s="2">
        <f t="shared" si="46"/>
        <v>141204538.35467929</v>
      </c>
      <c r="S276" s="2">
        <f t="shared" si="17"/>
        <v>596135.85714286566</v>
      </c>
      <c r="T276" s="2">
        <f t="shared" si="18"/>
        <v>3864.1428571429569</v>
      </c>
      <c r="U276" s="2">
        <f t="shared" si="19"/>
        <v>600000</v>
      </c>
      <c r="V276" s="2">
        <f t="shared" si="34"/>
        <v>89796027.256158277</v>
      </c>
      <c r="W276" s="2">
        <f t="shared" si="20"/>
        <v>596135.85714285076</v>
      </c>
      <c r="X276" s="2">
        <f t="shared" si="6"/>
        <v>3864.1428571492434</v>
      </c>
      <c r="Y276" s="2">
        <f t="shared" si="43"/>
        <v>51408511.098521024</v>
      </c>
      <c r="Z276" s="2" t="str">
        <f t="shared" si="8"/>
        <v>MEEP</v>
      </c>
      <c r="AA276" s="2">
        <f>IF(Z276="HERE",Y276,AA275+Graph!$G$1*1000)</f>
        <v>103157341.81280652</v>
      </c>
      <c r="AB276" s="2">
        <f t="shared" si="21"/>
        <v>800000</v>
      </c>
      <c r="AC276" s="2">
        <f t="shared" si="44"/>
        <v>50451060.684729926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212</v>
      </c>
      <c r="C277" s="7"/>
      <c r="D277" s="2" t="e">
        <f t="shared" si="12"/>
        <v>#N/A</v>
      </c>
      <c r="E277" s="2" t="e">
        <f t="shared" si="22"/>
        <v>#N/A</v>
      </c>
      <c r="F277" s="2">
        <v>1809280.2249120474</v>
      </c>
      <c r="G277" s="2">
        <f t="shared" si="47"/>
        <v>596135.85714285716</v>
      </c>
      <c r="H277" s="2">
        <f t="shared" si="45"/>
        <v>140467575.11330074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1358828.2857142915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1807617.3781843185</v>
      </c>
      <c r="Q277" s="2">
        <f t="shared" si="48"/>
        <v>600000</v>
      </c>
      <c r="R277" s="2">
        <f t="shared" si="46"/>
        <v>141804538.35467929</v>
      </c>
      <c r="S277" s="2">
        <f t="shared" si="17"/>
        <v>596135.85714286566</v>
      </c>
      <c r="T277" s="2">
        <f t="shared" si="18"/>
        <v>3864.1428571429569</v>
      </c>
      <c r="U277" s="2">
        <f t="shared" si="19"/>
        <v>600000</v>
      </c>
      <c r="V277" s="2">
        <f t="shared" si="34"/>
        <v>90392163.113301128</v>
      </c>
      <c r="W277" s="2">
        <f t="shared" si="20"/>
        <v>596135.85714285076</v>
      </c>
      <c r="X277" s="2">
        <f t="shared" si="6"/>
        <v>3864.1428571492434</v>
      </c>
      <c r="Y277" s="2">
        <f t="shared" si="43"/>
        <v>51412375.241378173</v>
      </c>
      <c r="Z277" s="2" t="str">
        <f t="shared" si="8"/>
        <v>MEEP</v>
      </c>
      <c r="AA277" s="2">
        <f>IF(Z277="HERE",Y277,AA276+Graph!$G$1*1000)</f>
        <v>103957341.81280652</v>
      </c>
      <c r="AB277" s="2">
        <f t="shared" si="21"/>
        <v>800000</v>
      </c>
      <c r="AC277" s="2">
        <f t="shared" si="44"/>
        <v>50451060.684729926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213</v>
      </c>
      <c r="C278" s="7"/>
      <c r="D278" s="2" t="e">
        <f t="shared" si="12"/>
        <v>#N/A</v>
      </c>
      <c r="E278" s="2" t="e">
        <f t="shared" si="22"/>
        <v>#N/A</v>
      </c>
      <c r="F278" s="2">
        <v>1815601.8787474036</v>
      </c>
      <c r="G278" s="2">
        <f t="shared" si="47"/>
        <v>596135.85714285716</v>
      </c>
      <c r="H278" s="2">
        <f t="shared" si="45"/>
        <v>141063710.97044361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1362692.4285714345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1813917.0283603072</v>
      </c>
      <c r="Q278" s="2">
        <f t="shared" si="48"/>
        <v>600000</v>
      </c>
      <c r="R278" s="2">
        <f t="shared" si="46"/>
        <v>142404538.35467929</v>
      </c>
      <c r="S278" s="2">
        <f t="shared" si="17"/>
        <v>596135.85714286566</v>
      </c>
      <c r="T278" s="2">
        <f t="shared" si="18"/>
        <v>3864.1428571429569</v>
      </c>
      <c r="U278" s="2">
        <f t="shared" si="19"/>
        <v>600000</v>
      </c>
      <c r="V278" s="2">
        <f t="shared" si="34"/>
        <v>90988298.970443979</v>
      </c>
      <c r="W278" s="2">
        <f t="shared" si="20"/>
        <v>596135.85714285076</v>
      </c>
      <c r="X278" s="2">
        <f t="shared" si="6"/>
        <v>3864.1428571492434</v>
      </c>
      <c r="Y278" s="2">
        <f t="shared" si="43"/>
        <v>51416239.384235322</v>
      </c>
      <c r="Z278" s="2" t="str">
        <f t="shared" si="8"/>
        <v>MEEP</v>
      </c>
      <c r="AA278" s="2">
        <f>IF(Z278="HERE",Y278,AA277+Graph!$G$1*1000)</f>
        <v>104757341.81280652</v>
      </c>
      <c r="AB278" s="2">
        <f t="shared" si="21"/>
        <v>800000</v>
      </c>
      <c r="AC278" s="2">
        <f t="shared" si="44"/>
        <v>50451060.684729926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214</v>
      </c>
      <c r="C279" s="7"/>
      <c r="D279" s="2" t="e">
        <f t="shared" si="12"/>
        <v>#N/A</v>
      </c>
      <c r="E279" s="2" t="e">
        <f t="shared" si="22"/>
        <v>#N/A</v>
      </c>
      <c r="F279" s="2">
        <v>1821923.5325827003</v>
      </c>
      <c r="G279" s="2">
        <f t="shared" si="47"/>
        <v>596135.85714285716</v>
      </c>
      <c r="H279" s="2">
        <f t="shared" si="45"/>
        <v>141659846.82758647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1366556.5714285774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1820216.6785362363</v>
      </c>
      <c r="Q279" s="2">
        <f t="shared" si="48"/>
        <v>600000</v>
      </c>
      <c r="R279" s="2">
        <f t="shared" si="46"/>
        <v>143004538.35467929</v>
      </c>
      <c r="S279" s="2">
        <f t="shared" si="17"/>
        <v>596135.85714286566</v>
      </c>
      <c r="T279" s="2">
        <f t="shared" si="18"/>
        <v>3864.1428571429569</v>
      </c>
      <c r="U279" s="2">
        <f t="shared" si="19"/>
        <v>600000</v>
      </c>
      <c r="V279" s="2">
        <f t="shared" si="34"/>
        <v>91584434.82758683</v>
      </c>
      <c r="W279" s="2">
        <f t="shared" si="20"/>
        <v>596135.85714285076</v>
      </c>
      <c r="X279" s="2">
        <f t="shared" si="6"/>
        <v>3864.1428571492434</v>
      </c>
      <c r="Y279" s="2">
        <f t="shared" si="43"/>
        <v>51420103.527092472</v>
      </c>
      <c r="Z279" s="2" t="str">
        <f t="shared" si="8"/>
        <v>MEEP</v>
      </c>
      <c r="AA279" s="2">
        <f>IF(Z279="HERE",Y279,AA278+Graph!$G$1*1000)</f>
        <v>105557341.81280652</v>
      </c>
      <c r="AB279" s="2">
        <f t="shared" si="21"/>
        <v>800000</v>
      </c>
      <c r="AC279" s="2">
        <f t="shared" si="44"/>
        <v>50451060.684729926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215</v>
      </c>
      <c r="C280" s="7"/>
      <c r="D280" s="2" t="e">
        <f t="shared" si="12"/>
        <v>#N/A</v>
      </c>
      <c r="E280" s="2" t="e">
        <f t="shared" si="22"/>
        <v>#N/A</v>
      </c>
      <c r="F280" s="2">
        <v>1828245.1864180565</v>
      </c>
      <c r="G280" s="2">
        <f t="shared" si="47"/>
        <v>596135.85714285716</v>
      </c>
      <c r="H280" s="2">
        <f t="shared" si="45"/>
        <v>142255982.68472934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1370420.7142857204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1826516.3287121654</v>
      </c>
      <c r="Q280" s="2">
        <f t="shared" si="48"/>
        <v>600000</v>
      </c>
      <c r="R280" s="2">
        <f t="shared" si="46"/>
        <v>143604538.35467929</v>
      </c>
      <c r="S280" s="2">
        <f t="shared" si="17"/>
        <v>596135.85714286566</v>
      </c>
      <c r="T280" s="2">
        <f t="shared" si="18"/>
        <v>3864.1428571429569</v>
      </c>
      <c r="U280" s="2">
        <f t="shared" si="19"/>
        <v>600000</v>
      </c>
      <c r="V280" s="2">
        <f t="shared" si="34"/>
        <v>92180570.68472968</v>
      </c>
      <c r="W280" s="2">
        <f t="shared" si="20"/>
        <v>596135.85714285076</v>
      </c>
      <c r="X280" s="2">
        <f t="shared" si="6"/>
        <v>3864.1428571492434</v>
      </c>
      <c r="Y280" s="2">
        <f t="shared" si="43"/>
        <v>51423967.669949621</v>
      </c>
      <c r="Z280" s="2" t="str">
        <f t="shared" si="8"/>
        <v>MEEP</v>
      </c>
      <c r="AA280" s="2">
        <f>IF(Z280="HERE",Y280,AA279+Graph!$G$1*1000)</f>
        <v>106357341.81280652</v>
      </c>
      <c r="AB280" s="2">
        <f t="shared" si="21"/>
        <v>800000</v>
      </c>
      <c r="AC280" s="2">
        <f t="shared" si="44"/>
        <v>50451060.684729926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216</v>
      </c>
      <c r="C281" s="7"/>
      <c r="D281" s="2" t="e">
        <f t="shared" si="12"/>
        <v>#N/A</v>
      </c>
      <c r="E281" s="2" t="e">
        <f t="shared" si="22"/>
        <v>#N/A</v>
      </c>
      <c r="F281" s="2">
        <v>1834566.8402534127</v>
      </c>
      <c r="G281" s="2">
        <f t="shared" si="47"/>
        <v>596135.85714285716</v>
      </c>
      <c r="H281" s="2">
        <f t="shared" si="45"/>
        <v>142852118.5418722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1374284.8571428633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1832815.9788880944</v>
      </c>
      <c r="Q281" s="2">
        <f t="shared" si="48"/>
        <v>600000</v>
      </c>
      <c r="R281" s="2">
        <f t="shared" si="46"/>
        <v>144204538.35467929</v>
      </c>
      <c r="S281" s="2">
        <f t="shared" si="17"/>
        <v>596135.85714286566</v>
      </c>
      <c r="T281" s="2">
        <f t="shared" si="18"/>
        <v>3864.1428571429569</v>
      </c>
      <c r="U281" s="2">
        <f t="shared" si="19"/>
        <v>600000</v>
      </c>
      <c r="V281" s="2">
        <f t="shared" si="34"/>
        <v>92776706.541872531</v>
      </c>
      <c r="W281" s="2">
        <f t="shared" si="20"/>
        <v>596135.85714285076</v>
      </c>
      <c r="X281" s="2">
        <f t="shared" si="6"/>
        <v>3864.1428571492434</v>
      </c>
      <c r="Y281" s="2">
        <f t="shared" si="43"/>
        <v>51427831.81280677</v>
      </c>
      <c r="Z281" s="2" t="str">
        <f t="shared" si="8"/>
        <v>MEEP</v>
      </c>
      <c r="AA281" s="2">
        <f>IF(Z281="HERE",Y281,AA280+Graph!$G$1*1000)</f>
        <v>107157341.81280652</v>
      </c>
      <c r="AB281" s="2">
        <f t="shared" si="21"/>
        <v>800000</v>
      </c>
      <c r="AC281" s="2">
        <f t="shared" si="44"/>
        <v>50451060.684729926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217</v>
      </c>
      <c r="C282" s="7"/>
      <c r="D282" s="2" t="e">
        <f t="shared" si="12"/>
        <v>#N/A</v>
      </c>
      <c r="E282" s="2" t="e">
        <f t="shared" si="22"/>
        <v>#N/A</v>
      </c>
      <c r="F282" s="2">
        <v>1840888.4940887094</v>
      </c>
      <c r="G282" s="2">
        <f t="shared" si="47"/>
        <v>596135.85714285716</v>
      </c>
      <c r="H282" s="2">
        <f t="shared" si="45"/>
        <v>143448254.39901507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1378149.0000000063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1839115.6290640235</v>
      </c>
      <c r="Q282" s="2">
        <f t="shared" si="48"/>
        <v>600000</v>
      </c>
      <c r="R282" s="2">
        <f t="shared" si="46"/>
        <v>144804538.35467929</v>
      </c>
      <c r="S282" s="2">
        <f t="shared" si="17"/>
        <v>596135.85714286566</v>
      </c>
      <c r="T282" s="2">
        <f t="shared" si="18"/>
        <v>3864.1428571429569</v>
      </c>
      <c r="U282" s="2">
        <f t="shared" si="19"/>
        <v>600000</v>
      </c>
      <c r="V282" s="2">
        <f t="shared" si="34"/>
        <v>93372842.399015382</v>
      </c>
      <c r="W282" s="2">
        <f t="shared" si="20"/>
        <v>596135.85714285076</v>
      </c>
      <c r="X282" s="2">
        <f t="shared" si="6"/>
        <v>3864.1428571492434</v>
      </c>
      <c r="Y282" s="2">
        <f t="shared" si="43"/>
        <v>51431695.955663919</v>
      </c>
      <c r="Z282" s="2" t="str">
        <f t="shared" si="8"/>
        <v>MEEP</v>
      </c>
      <c r="AA282" s="2">
        <f>IF(Z282="HERE",Y282,AA281+Graph!$G$1*1000)</f>
        <v>107957341.81280652</v>
      </c>
      <c r="AB282" s="2">
        <f t="shared" si="21"/>
        <v>800000</v>
      </c>
      <c r="AC282" s="2">
        <f t="shared" si="44"/>
        <v>50451060.684729926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218</v>
      </c>
      <c r="C283" s="7"/>
      <c r="D283" s="2" t="e">
        <f t="shared" si="12"/>
        <v>#N/A</v>
      </c>
      <c r="E283" s="2" t="e">
        <f t="shared" si="22"/>
        <v>#N/A</v>
      </c>
      <c r="F283" s="2">
        <v>1847210.1479240656</v>
      </c>
      <c r="G283" s="2">
        <f t="shared" si="47"/>
        <v>596135.85714285716</v>
      </c>
      <c r="H283" s="2">
        <f t="shared" si="45"/>
        <v>144044390.25615793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1382013.1428571492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1845415.2792399526</v>
      </c>
      <c r="Q283" s="2">
        <f t="shared" si="48"/>
        <v>600000</v>
      </c>
      <c r="R283" s="2">
        <f t="shared" si="46"/>
        <v>145404538.35467929</v>
      </c>
      <c r="S283" s="2">
        <f t="shared" si="17"/>
        <v>596135.85714286566</v>
      </c>
      <c r="T283" s="2">
        <f t="shared" si="18"/>
        <v>3864.1428571429569</v>
      </c>
      <c r="U283" s="2">
        <f t="shared" si="19"/>
        <v>600000</v>
      </c>
      <c r="V283" s="2">
        <f t="shared" si="34"/>
        <v>93968978.256158233</v>
      </c>
      <c r="W283" s="2">
        <f t="shared" si="20"/>
        <v>596135.85714285076</v>
      </c>
      <c r="X283" s="2">
        <f t="shared" si="6"/>
        <v>3864.1428571492434</v>
      </c>
      <c r="Y283" s="2">
        <f t="shared" si="43"/>
        <v>51435560.098521069</v>
      </c>
      <c r="Z283" s="2" t="str">
        <f t="shared" si="8"/>
        <v>MEEP</v>
      </c>
      <c r="AA283" s="2">
        <f>IF(Z283="HERE",Y283,AA282+Graph!$G$1*1000)</f>
        <v>108757341.81280652</v>
      </c>
      <c r="AB283" s="2">
        <f t="shared" si="21"/>
        <v>800000</v>
      </c>
      <c r="AC283" s="2">
        <f t="shared" si="44"/>
        <v>50451060.684729926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219</v>
      </c>
      <c r="C284" s="7"/>
      <c r="D284" s="2" t="e">
        <f t="shared" si="12"/>
        <v>#N/A</v>
      </c>
      <c r="E284" s="2" t="e">
        <f t="shared" si="22"/>
        <v>#N/A</v>
      </c>
      <c r="F284" s="2">
        <v>1853531.8017593622</v>
      </c>
      <c r="G284" s="2">
        <f t="shared" si="47"/>
        <v>596135.85714285716</v>
      </c>
      <c r="H284" s="2">
        <f t="shared" si="45"/>
        <v>144640526.1133008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1385877.2857142922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1851714.9294158816</v>
      </c>
      <c r="Q284" s="2">
        <f t="shared" si="48"/>
        <v>600000</v>
      </c>
      <c r="R284" s="2">
        <f t="shared" si="46"/>
        <v>146004538.35467929</v>
      </c>
      <c r="S284" s="2">
        <f t="shared" si="17"/>
        <v>596135.85714286566</v>
      </c>
      <c r="T284" s="2">
        <f t="shared" si="18"/>
        <v>3864.1428571429569</v>
      </c>
      <c r="U284" s="2">
        <f t="shared" si="19"/>
        <v>600000</v>
      </c>
      <c r="V284" s="2">
        <f t="shared" si="34"/>
        <v>94565114.113301083</v>
      </c>
      <c r="W284" s="2">
        <f t="shared" si="20"/>
        <v>596135.85714285076</v>
      </c>
      <c r="X284" s="2">
        <f t="shared" si="6"/>
        <v>3864.1428571492434</v>
      </c>
      <c r="Y284" s="2">
        <f t="shared" si="43"/>
        <v>51439424.241378218</v>
      </c>
      <c r="Z284" s="2" t="str">
        <f t="shared" si="8"/>
        <v>MEEP</v>
      </c>
      <c r="AA284" s="2">
        <f>IF(Z284="HERE",Y284,AA283+Graph!$G$1*1000)</f>
        <v>109557341.81280652</v>
      </c>
      <c r="AB284" s="2">
        <f t="shared" si="21"/>
        <v>800000</v>
      </c>
      <c r="AC284" s="2">
        <f t="shared" si="44"/>
        <v>50451060.684729926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220</v>
      </c>
      <c r="C285" s="7"/>
      <c r="D285" s="2" t="e">
        <f t="shared" si="12"/>
        <v>#N/A</v>
      </c>
      <c r="E285" s="2" t="e">
        <f t="shared" si="22"/>
        <v>#N/A</v>
      </c>
      <c r="F285" s="2">
        <v>1859853.4555947185</v>
      </c>
      <c r="G285" s="2">
        <f t="shared" si="47"/>
        <v>596135.85714285716</v>
      </c>
      <c r="H285" s="2">
        <f t="shared" si="45"/>
        <v>145236661.97044367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1389741.4285714352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1858014.5795918107</v>
      </c>
      <c r="Q285" s="2">
        <f t="shared" si="48"/>
        <v>600000</v>
      </c>
      <c r="R285" s="2">
        <f t="shared" si="46"/>
        <v>146604538.35467929</v>
      </c>
      <c r="S285" s="2">
        <f t="shared" si="17"/>
        <v>596135.85714286566</v>
      </c>
      <c r="T285" s="2">
        <f t="shared" si="18"/>
        <v>3864.1428571429569</v>
      </c>
      <c r="U285" s="2">
        <f t="shared" si="19"/>
        <v>600000</v>
      </c>
      <c r="V285" s="2">
        <f t="shared" si="34"/>
        <v>95161249.970443934</v>
      </c>
      <c r="W285" s="2">
        <f t="shared" si="20"/>
        <v>596135.85714285076</v>
      </c>
      <c r="X285" s="2">
        <f t="shared" si="6"/>
        <v>3864.1428571492434</v>
      </c>
      <c r="Y285" s="2">
        <f t="shared" si="43"/>
        <v>51443288.384235367</v>
      </c>
      <c r="Z285" s="2" t="str">
        <f t="shared" si="8"/>
        <v>MEEP</v>
      </c>
      <c r="AA285" s="2">
        <f>IF(Z285="HERE",Y285,AA284+Graph!$G$1*1000)</f>
        <v>110357341.81280652</v>
      </c>
      <c r="AB285" s="2">
        <f t="shared" si="21"/>
        <v>800000</v>
      </c>
      <c r="AC285" s="2">
        <f t="shared" si="44"/>
        <v>50451060.684729926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221</v>
      </c>
      <c r="C286" s="7"/>
      <c r="D286" s="2" t="e">
        <f t="shared" si="12"/>
        <v>#N/A</v>
      </c>
      <c r="E286" s="2" t="e">
        <f t="shared" si="22"/>
        <v>#N/A</v>
      </c>
      <c r="F286" s="2">
        <v>1866175.1094300151</v>
      </c>
      <c r="G286" s="2">
        <f t="shared" si="47"/>
        <v>596135.85714285716</v>
      </c>
      <c r="H286" s="2">
        <f t="shared" si="45"/>
        <v>145832797.82758653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1393605.5714285781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1864314.2297677398</v>
      </c>
      <c r="Q286" s="2">
        <f t="shared" si="48"/>
        <v>600000</v>
      </c>
      <c r="R286" s="2">
        <f t="shared" si="46"/>
        <v>147204538.35467929</v>
      </c>
      <c r="S286" s="2">
        <f t="shared" si="17"/>
        <v>596135.85714286566</v>
      </c>
      <c r="T286" s="2">
        <f t="shared" si="18"/>
        <v>3864.1428571429569</v>
      </c>
      <c r="U286" s="2">
        <f t="shared" si="19"/>
        <v>600000</v>
      </c>
      <c r="V286" s="2">
        <f t="shared" si="34"/>
        <v>95757385.827586785</v>
      </c>
      <c r="W286" s="2">
        <f t="shared" si="20"/>
        <v>596135.85714285076</v>
      </c>
      <c r="X286" s="2">
        <f t="shared" ref="X286:X385" si="51">SUM(U286-W286)</f>
        <v>3864.1428571492434</v>
      </c>
      <c r="Y286" s="2">
        <f t="shared" si="43"/>
        <v>51447152.527092516</v>
      </c>
      <c r="Z286" s="2" t="str">
        <f t="shared" ref="Z286:Z385" si="52">IF(V286&lt;Y286,"HERE","MEEP")</f>
        <v>MEEP</v>
      </c>
      <c r="AA286" s="2">
        <f>IF(Z286="HERE",Y286,AA285+Graph!$G$1*1000)</f>
        <v>111157341.81280652</v>
      </c>
      <c r="AB286" s="2">
        <f t="shared" si="21"/>
        <v>800000</v>
      </c>
      <c r="AC286" s="2">
        <f t="shared" si="44"/>
        <v>50451060.684729926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222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1872496.7632653713</v>
      </c>
      <c r="G287" s="2">
        <f t="shared" si="47"/>
        <v>596135.85714285716</v>
      </c>
      <c r="H287" s="2">
        <f t="shared" si="45"/>
        <v>146428933.6847294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1397469.7142857211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1870613.8799436688</v>
      </c>
      <c r="Q287" s="2">
        <f t="shared" si="48"/>
        <v>600000</v>
      </c>
      <c r="R287" s="2">
        <f t="shared" si="46"/>
        <v>147804538.35467929</v>
      </c>
      <c r="S287" s="2">
        <f t="shared" ref="S287:S385" si="58">SUM(H287-H286)</f>
        <v>596135.85714286566</v>
      </c>
      <c r="T287" s="2">
        <f t="shared" ref="T287:T385" si="59">SUM(L287-L286)</f>
        <v>3864.1428571429569</v>
      </c>
      <c r="U287" s="2">
        <f t="shared" ref="U287:U385" si="60">SUM(R287-R286)</f>
        <v>600000</v>
      </c>
      <c r="V287" s="2">
        <f t="shared" si="34"/>
        <v>96353521.684729636</v>
      </c>
      <c r="W287" s="2">
        <f t="shared" ref="W287:W385" si="61">SUM(V287-V286)</f>
        <v>596135.85714285076</v>
      </c>
      <c r="X287" s="2">
        <f t="shared" si="51"/>
        <v>3864.1428571492434</v>
      </c>
      <c r="Y287" s="2">
        <f t="shared" ref="Y287:Y350" si="62">IF(COUNT($C288)=0,IF(COUNT($C287)=1,C287,SUM(Y286+X287)),C287)</f>
        <v>51451016.669949666</v>
      </c>
      <c r="Z287" s="2" t="str">
        <f t="shared" si="52"/>
        <v>MEEP</v>
      </c>
      <c r="AA287" s="2">
        <f>IF(Z287="HERE",Y287,AA286+Graph!$G$1*1000)</f>
        <v>111957341.81280652</v>
      </c>
      <c r="AB287" s="2">
        <f t="shared" ref="AB287:AB385" si="63">SUM(AA287-AA286)</f>
        <v>800000</v>
      </c>
      <c r="AC287" s="2">
        <f t="shared" ref="AC287:AC350" si="64">IF(Z288="HERE",V287,AC286)</f>
        <v>50451060.684729926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223</v>
      </c>
      <c r="C288" s="7"/>
      <c r="D288" s="2" t="e">
        <f t="shared" si="55"/>
        <v>#N/A</v>
      </c>
      <c r="E288" s="2" t="e">
        <f t="shared" si="22"/>
        <v>#N/A</v>
      </c>
      <c r="F288" s="2">
        <v>1878818.417100668</v>
      </c>
      <c r="G288" s="2">
        <f t="shared" si="47"/>
        <v>596135.85714285716</v>
      </c>
      <c r="H288" s="2">
        <f t="shared" ref="H288:H351" si="65">IF(COUNT($C289)=0,IF(COUNT($C288)=1,C288,SUM(H287+G288)),C288)</f>
        <v>147025069.54187226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1401333.857142864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1876913.5301195979</v>
      </c>
      <c r="Q288" s="2">
        <f t="shared" si="48"/>
        <v>600000</v>
      </c>
      <c r="R288" s="2">
        <f t="shared" ref="R288:R351" si="66">IF(COUNT($C289)=0,IF(COUNT($C288)=1,M288,SUM(R287+Q288)),M288)</f>
        <v>148404538.35467929</v>
      </c>
      <c r="S288" s="2">
        <f t="shared" si="58"/>
        <v>596135.85714286566</v>
      </c>
      <c r="T288" s="2">
        <f t="shared" si="59"/>
        <v>3864.1428571429569</v>
      </c>
      <c r="U288" s="2">
        <f t="shared" si="60"/>
        <v>600000</v>
      </c>
      <c r="V288" s="2">
        <f t="shared" si="34"/>
        <v>96949657.541872486</v>
      </c>
      <c r="W288" s="2">
        <f t="shared" si="61"/>
        <v>596135.85714285076</v>
      </c>
      <c r="X288" s="2">
        <f t="shared" si="51"/>
        <v>3864.1428571492434</v>
      </c>
      <c r="Y288" s="2">
        <f t="shared" si="62"/>
        <v>51454880.812806815</v>
      </c>
      <c r="Z288" s="2" t="str">
        <f t="shared" si="52"/>
        <v>MEEP</v>
      </c>
      <c r="AA288" s="2">
        <f>IF(Z288="HERE",Y288,AA287+Graph!$G$1*1000)</f>
        <v>112757341.81280652</v>
      </c>
      <c r="AB288" s="2">
        <f t="shared" si="63"/>
        <v>800000</v>
      </c>
      <c r="AC288" s="2">
        <f t="shared" si="64"/>
        <v>50451060.684729926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224</v>
      </c>
      <c r="C289" s="7"/>
      <c r="D289" s="2" t="e">
        <f t="shared" si="55"/>
        <v>#N/A</v>
      </c>
      <c r="E289" s="2" t="e">
        <f t="shared" si="22"/>
        <v>#N/A</v>
      </c>
      <c r="F289" s="2">
        <v>1885140.0709360242</v>
      </c>
      <c r="G289" s="2">
        <f t="shared" si="47"/>
        <v>596135.85714285716</v>
      </c>
      <c r="H289" s="2">
        <f t="shared" si="65"/>
        <v>147621205.39901513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1405198.000000007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1883213.180295527</v>
      </c>
      <c r="Q289" s="2">
        <f t="shared" si="48"/>
        <v>600000</v>
      </c>
      <c r="R289" s="2">
        <f t="shared" si="66"/>
        <v>149004538.35467929</v>
      </c>
      <c r="S289" s="2">
        <f t="shared" si="58"/>
        <v>596135.85714286566</v>
      </c>
      <c r="T289" s="2">
        <f t="shared" si="59"/>
        <v>3864.1428571429569</v>
      </c>
      <c r="U289" s="2">
        <f t="shared" si="60"/>
        <v>600000</v>
      </c>
      <c r="V289" s="2">
        <f t="shared" si="34"/>
        <v>97545793.399015337</v>
      </c>
      <c r="W289" s="2">
        <f t="shared" si="61"/>
        <v>596135.85714285076</v>
      </c>
      <c r="X289" s="2">
        <f t="shared" si="51"/>
        <v>3864.1428571492434</v>
      </c>
      <c r="Y289" s="2">
        <f t="shared" si="62"/>
        <v>51458744.955663964</v>
      </c>
      <c r="Z289" s="2" t="str">
        <f t="shared" si="52"/>
        <v>MEEP</v>
      </c>
      <c r="AA289" s="2">
        <f>IF(Z289="HERE",Y289,AA288+Graph!$G$1*1000)</f>
        <v>113557341.81280652</v>
      </c>
      <c r="AB289" s="2">
        <f t="shared" si="63"/>
        <v>800000</v>
      </c>
      <c r="AC289" s="2">
        <f t="shared" si="64"/>
        <v>50451060.684729926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225</v>
      </c>
      <c r="C290" s="7"/>
      <c r="D290" s="2" t="e">
        <f t="shared" si="55"/>
        <v>#N/A</v>
      </c>
      <c r="E290" s="2" t="e">
        <f t="shared" si="22"/>
        <v>#N/A</v>
      </c>
      <c r="F290" s="2">
        <v>1891461.7247713208</v>
      </c>
      <c r="G290" s="2">
        <f t="shared" si="47"/>
        <v>596135.85714285716</v>
      </c>
      <c r="H290" s="2">
        <f t="shared" si="65"/>
        <v>148217341.25615799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1409062.1428571499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1889512.8304714561</v>
      </c>
      <c r="Q290" s="2">
        <f t="shared" si="48"/>
        <v>600000</v>
      </c>
      <c r="R290" s="2">
        <f t="shared" si="66"/>
        <v>149604538.35467929</v>
      </c>
      <c r="S290" s="2">
        <f t="shared" si="58"/>
        <v>596135.85714286566</v>
      </c>
      <c r="T290" s="2">
        <f t="shared" si="59"/>
        <v>3864.1428571429569</v>
      </c>
      <c r="U290" s="2">
        <f t="shared" si="60"/>
        <v>600000</v>
      </c>
      <c r="V290" s="2">
        <f t="shared" si="34"/>
        <v>98141929.256158188</v>
      </c>
      <c r="W290" s="2">
        <f t="shared" si="61"/>
        <v>596135.85714285076</v>
      </c>
      <c r="X290" s="2">
        <f t="shared" si="51"/>
        <v>3864.1428571492434</v>
      </c>
      <c r="Y290" s="2">
        <f t="shared" si="62"/>
        <v>51462609.098521113</v>
      </c>
      <c r="Z290" s="2" t="str">
        <f t="shared" si="52"/>
        <v>MEEP</v>
      </c>
      <c r="AA290" s="2">
        <f>IF(Z290="HERE",Y290,AA289+Graph!$G$1*1000)</f>
        <v>114357341.81280652</v>
      </c>
      <c r="AB290" s="2">
        <f t="shared" si="63"/>
        <v>800000</v>
      </c>
      <c r="AC290" s="2">
        <f t="shared" si="64"/>
        <v>50451060.684729926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226</v>
      </c>
      <c r="C291" s="7"/>
      <c r="D291" s="2" t="e">
        <f t="shared" si="55"/>
        <v>#N/A</v>
      </c>
      <c r="E291" s="2" t="e">
        <f t="shared" si="22"/>
        <v>#N/A</v>
      </c>
      <c r="F291" s="2">
        <v>1897783.3786066771</v>
      </c>
      <c r="G291" s="2">
        <f t="shared" si="47"/>
        <v>596135.85714285716</v>
      </c>
      <c r="H291" s="2">
        <f t="shared" si="65"/>
        <v>148813477.11330086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1412926.2857142929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1895812.4806473851</v>
      </c>
      <c r="Q291" s="2">
        <f t="shared" si="48"/>
        <v>600000</v>
      </c>
      <c r="R291" s="2">
        <f t="shared" si="66"/>
        <v>150204538.35467929</v>
      </c>
      <c r="S291" s="2">
        <f t="shared" si="58"/>
        <v>596135.85714286566</v>
      </c>
      <c r="T291" s="2">
        <f t="shared" si="59"/>
        <v>3864.1428571429569</v>
      </c>
      <c r="U291" s="2">
        <f t="shared" si="60"/>
        <v>600000</v>
      </c>
      <c r="V291" s="2">
        <f t="shared" si="34"/>
        <v>98738065.113301039</v>
      </c>
      <c r="W291" s="2">
        <f t="shared" si="61"/>
        <v>596135.85714285076</v>
      </c>
      <c r="X291" s="2">
        <f t="shared" si="51"/>
        <v>3864.1428571492434</v>
      </c>
      <c r="Y291" s="2">
        <f t="shared" si="62"/>
        <v>51466473.241378263</v>
      </c>
      <c r="Z291" s="2" t="str">
        <f t="shared" si="52"/>
        <v>MEEP</v>
      </c>
      <c r="AA291" s="2">
        <f>IF(Z291="HERE",Y291,AA290+Graph!$G$1*1000)</f>
        <v>115157341.81280652</v>
      </c>
      <c r="AB291" s="2">
        <f t="shared" si="63"/>
        <v>800000</v>
      </c>
      <c r="AC291" s="2">
        <f t="shared" si="64"/>
        <v>50451060.684729926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227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1904105.0324419737</v>
      </c>
      <c r="G292" s="2">
        <f t="shared" si="47"/>
        <v>596135.85714285716</v>
      </c>
      <c r="H292" s="2">
        <f t="shared" si="65"/>
        <v>149409612.97044373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1416790.4285714359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1902112.1308233142</v>
      </c>
      <c r="Q292" s="2">
        <f t="shared" si="48"/>
        <v>600000</v>
      </c>
      <c r="R292" s="2">
        <f t="shared" si="66"/>
        <v>150804538.35467929</v>
      </c>
      <c r="S292" s="2">
        <f t="shared" si="58"/>
        <v>596135.85714286566</v>
      </c>
      <c r="T292" s="2">
        <f t="shared" si="59"/>
        <v>3864.1428571429569</v>
      </c>
      <c r="U292" s="2">
        <f t="shared" si="60"/>
        <v>600000</v>
      </c>
      <c r="V292" s="2">
        <f t="shared" si="34"/>
        <v>99334200.970443889</v>
      </c>
      <c r="W292" s="2">
        <f t="shared" si="61"/>
        <v>596135.85714285076</v>
      </c>
      <c r="X292" s="2">
        <f t="shared" si="51"/>
        <v>3864.1428571492434</v>
      </c>
      <c r="Y292" s="2">
        <f t="shared" si="62"/>
        <v>51470337.384235412</v>
      </c>
      <c r="Z292" s="2" t="str">
        <f t="shared" si="52"/>
        <v>MEEP</v>
      </c>
      <c r="AA292" s="2">
        <f>IF(Z292="HERE",Y292,AA291+Graph!$G$1*1000)</f>
        <v>115957341.81280652</v>
      </c>
      <c r="AB292" s="2">
        <f t="shared" si="63"/>
        <v>800000</v>
      </c>
      <c r="AC292" s="2">
        <f t="shared" si="64"/>
        <v>50451060.684729926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228</v>
      </c>
      <c r="C293" s="7"/>
      <c r="D293" s="2" t="e">
        <f t="shared" si="55"/>
        <v>#N/A</v>
      </c>
      <c r="E293" s="2" t="e">
        <f t="shared" si="67"/>
        <v>#N/A</v>
      </c>
      <c r="F293" s="2">
        <v>1910426.6862773299</v>
      </c>
      <c r="G293" s="2">
        <f t="shared" si="47"/>
        <v>596135.85714285716</v>
      </c>
      <c r="H293" s="2">
        <f t="shared" si="65"/>
        <v>150005748.82758659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1420654.5714285788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1908411.7809992433</v>
      </c>
      <c r="Q293" s="2">
        <f t="shared" si="48"/>
        <v>600000</v>
      </c>
      <c r="R293" s="2">
        <f t="shared" si="66"/>
        <v>151404538.35467929</v>
      </c>
      <c r="S293" s="2">
        <f t="shared" si="58"/>
        <v>596135.85714286566</v>
      </c>
      <c r="T293" s="2">
        <f t="shared" si="59"/>
        <v>3864.1428571429569</v>
      </c>
      <c r="U293" s="2">
        <f t="shared" si="60"/>
        <v>600000</v>
      </c>
      <c r="V293" s="2">
        <f t="shared" si="34"/>
        <v>99930336.82758674</v>
      </c>
      <c r="W293" s="2">
        <f t="shared" si="61"/>
        <v>596135.85714285076</v>
      </c>
      <c r="X293" s="2">
        <f t="shared" si="51"/>
        <v>3864.1428571492434</v>
      </c>
      <c r="Y293" s="2">
        <f t="shared" si="62"/>
        <v>51474201.527092561</v>
      </c>
      <c r="Z293" s="2" t="str">
        <f t="shared" si="52"/>
        <v>MEEP</v>
      </c>
      <c r="AA293" s="2">
        <f>IF(Z293="HERE",Y293,AA292+Graph!$G$1*1000)</f>
        <v>116757341.81280652</v>
      </c>
      <c r="AB293" s="2">
        <f t="shared" si="63"/>
        <v>800000</v>
      </c>
      <c r="AC293" s="2">
        <f t="shared" si="64"/>
        <v>50451060.684729926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229</v>
      </c>
      <c r="C294" s="7"/>
      <c r="D294" s="2" t="e">
        <f t="shared" si="55"/>
        <v>#N/A</v>
      </c>
      <c r="E294" s="2" t="e">
        <f t="shared" si="67"/>
        <v>#N/A</v>
      </c>
      <c r="F294" s="2">
        <v>1916748.3401126266</v>
      </c>
      <c r="G294" s="2">
        <f t="shared" ref="G294:G357" si="70">IF(F294&gt;600000,$AK$31*1000,F294)</f>
        <v>596135.85714285716</v>
      </c>
      <c r="H294" s="2">
        <f t="shared" si="65"/>
        <v>150601884.68472946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1424518.7142857218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1914711.4311751723</v>
      </c>
      <c r="Q294" s="2">
        <f t="shared" ref="Q294:Q357" si="71">IF(P294&gt;600000,600000,P294)</f>
        <v>600000</v>
      </c>
      <c r="R294" s="2">
        <f t="shared" si="66"/>
        <v>152004538.35467929</v>
      </c>
      <c r="S294" s="2">
        <f t="shared" si="58"/>
        <v>596135.85714286566</v>
      </c>
      <c r="T294" s="2">
        <f t="shared" si="59"/>
        <v>3864.1428571429569</v>
      </c>
      <c r="U294" s="2">
        <f t="shared" si="60"/>
        <v>600000</v>
      </c>
      <c r="V294" s="2">
        <f t="shared" si="34"/>
        <v>100526472.68472959</v>
      </c>
      <c r="W294" s="2">
        <f t="shared" si="61"/>
        <v>596135.85714285076</v>
      </c>
      <c r="X294" s="2">
        <f t="shared" si="51"/>
        <v>3864.1428571492434</v>
      </c>
      <c r="Y294" s="2">
        <f t="shared" si="62"/>
        <v>51478065.66994971</v>
      </c>
      <c r="Z294" s="2" t="str">
        <f t="shared" si="52"/>
        <v>MEEP</v>
      </c>
      <c r="AA294" s="2">
        <f>IF(Z294="HERE",Y294,AA293+Graph!$G$1*1000)</f>
        <v>117557341.81280652</v>
      </c>
      <c r="AB294" s="2">
        <f t="shared" si="63"/>
        <v>800000</v>
      </c>
      <c r="AC294" s="2">
        <f t="shared" si="64"/>
        <v>50451060.684729926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230</v>
      </c>
      <c r="C295" s="7"/>
      <c r="D295" s="2" t="e">
        <f t="shared" si="55"/>
        <v>#N/A</v>
      </c>
      <c r="E295" s="2" t="e">
        <f t="shared" si="67"/>
        <v>#N/A</v>
      </c>
      <c r="F295" s="2">
        <v>1923069.9939479828</v>
      </c>
      <c r="G295" s="2">
        <f t="shared" si="70"/>
        <v>596135.85714285716</v>
      </c>
      <c r="H295" s="2">
        <f t="shared" si="65"/>
        <v>151198020.54187232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1428382.8571428647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1921011.081351161</v>
      </c>
      <c r="Q295" s="2">
        <f t="shared" si="71"/>
        <v>600000</v>
      </c>
      <c r="R295" s="2">
        <f t="shared" si="66"/>
        <v>152604538.35467929</v>
      </c>
      <c r="S295" s="2">
        <f t="shared" si="58"/>
        <v>596135.85714286566</v>
      </c>
      <c r="T295" s="2">
        <f t="shared" si="59"/>
        <v>3864.1428571429569</v>
      </c>
      <c r="U295" s="2">
        <f t="shared" si="60"/>
        <v>600000</v>
      </c>
      <c r="V295" s="2">
        <f t="shared" si="34"/>
        <v>101122608.54187244</v>
      </c>
      <c r="W295" s="2">
        <f t="shared" si="61"/>
        <v>596135.85714285076</v>
      </c>
      <c r="X295" s="2">
        <f t="shared" si="51"/>
        <v>3864.1428571492434</v>
      </c>
      <c r="Y295" s="2">
        <f t="shared" si="62"/>
        <v>51481929.81280686</v>
      </c>
      <c r="Z295" s="2" t="str">
        <f t="shared" si="52"/>
        <v>MEEP</v>
      </c>
      <c r="AA295" s="2">
        <f>IF(Z295="HERE",Y295,AA294+Graph!$G$1*1000)</f>
        <v>118357341.81280652</v>
      </c>
      <c r="AB295" s="2">
        <f t="shared" si="63"/>
        <v>800000</v>
      </c>
      <c r="AC295" s="2">
        <f t="shared" si="64"/>
        <v>50451060.684729926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231</v>
      </c>
      <c r="C296" s="7"/>
      <c r="D296" s="2" t="e">
        <f t="shared" si="55"/>
        <v>#N/A</v>
      </c>
      <c r="E296" s="2" t="e">
        <f t="shared" si="67"/>
        <v>#N/A</v>
      </c>
      <c r="F296" s="2">
        <v>1929391.6477832794</v>
      </c>
      <c r="G296" s="2">
        <f t="shared" si="70"/>
        <v>596135.85714285716</v>
      </c>
      <c r="H296" s="2">
        <f t="shared" si="65"/>
        <v>151794156.39901519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1432247.0000000077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1927310.7315270901</v>
      </c>
      <c r="Q296" s="2">
        <f t="shared" si="71"/>
        <v>600000</v>
      </c>
      <c r="R296" s="2">
        <f t="shared" si="66"/>
        <v>153204538.35467929</v>
      </c>
      <c r="S296" s="2">
        <f t="shared" si="58"/>
        <v>596135.85714286566</v>
      </c>
      <c r="T296" s="2">
        <f t="shared" si="59"/>
        <v>3864.1428571429569</v>
      </c>
      <c r="U296" s="2">
        <f t="shared" si="60"/>
        <v>600000</v>
      </c>
      <c r="V296" s="2">
        <f t="shared" si="34"/>
        <v>101718744.39901529</v>
      </c>
      <c r="W296" s="2">
        <f t="shared" si="61"/>
        <v>596135.85714285076</v>
      </c>
      <c r="X296" s="2">
        <f t="shared" si="51"/>
        <v>3864.1428571492434</v>
      </c>
      <c r="Y296" s="2">
        <f t="shared" si="62"/>
        <v>51485793.955664009</v>
      </c>
      <c r="Z296" s="2" t="str">
        <f t="shared" si="52"/>
        <v>MEEP</v>
      </c>
      <c r="AA296" s="2">
        <f>IF(Z296="HERE",Y296,AA295+Graph!$G$1*1000)</f>
        <v>119157341.81280652</v>
      </c>
      <c r="AB296" s="2">
        <f t="shared" si="63"/>
        <v>800000</v>
      </c>
      <c r="AC296" s="2">
        <f t="shared" si="64"/>
        <v>50451060.684729926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232</v>
      </c>
      <c r="C297" s="7"/>
      <c r="D297" s="2" t="e">
        <f t="shared" si="55"/>
        <v>#N/A</v>
      </c>
      <c r="E297" s="2" t="e">
        <f t="shared" si="67"/>
        <v>#N/A</v>
      </c>
      <c r="F297" s="2">
        <v>1935713.3016186357</v>
      </c>
      <c r="G297" s="2">
        <f t="shared" si="70"/>
        <v>596135.85714285716</v>
      </c>
      <c r="H297" s="2">
        <f t="shared" si="65"/>
        <v>152390292.25615805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1436111.1428571506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1933610.3817030191</v>
      </c>
      <c r="Q297" s="2">
        <f t="shared" si="71"/>
        <v>600000</v>
      </c>
      <c r="R297" s="2">
        <f t="shared" si="66"/>
        <v>153804538.35467929</v>
      </c>
      <c r="S297" s="2">
        <f t="shared" si="58"/>
        <v>596135.85714286566</v>
      </c>
      <c r="T297" s="2">
        <f t="shared" si="59"/>
        <v>3864.1428571429569</v>
      </c>
      <c r="U297" s="2">
        <f t="shared" si="60"/>
        <v>600000</v>
      </c>
      <c r="V297" s="2">
        <f t="shared" si="34"/>
        <v>102314880.25615814</v>
      </c>
      <c r="W297" s="2">
        <f t="shared" si="61"/>
        <v>596135.85714285076</v>
      </c>
      <c r="X297" s="2">
        <f t="shared" si="51"/>
        <v>3864.1428571492434</v>
      </c>
      <c r="Y297" s="2">
        <f t="shared" si="62"/>
        <v>51489658.098521158</v>
      </c>
      <c r="Z297" s="2" t="str">
        <f t="shared" si="52"/>
        <v>MEEP</v>
      </c>
      <c r="AA297" s="2">
        <f>IF(Z297="HERE",Y297,AA296+Graph!$G$1*1000)</f>
        <v>119957341.81280652</v>
      </c>
      <c r="AB297" s="2">
        <f t="shared" si="63"/>
        <v>800000</v>
      </c>
      <c r="AC297" s="2">
        <f t="shared" si="64"/>
        <v>50451060.684729926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233</v>
      </c>
      <c r="C298" s="7"/>
      <c r="D298" s="2" t="e">
        <f t="shared" si="55"/>
        <v>#N/A</v>
      </c>
      <c r="E298" s="2" t="e">
        <f t="shared" si="67"/>
        <v>#N/A</v>
      </c>
      <c r="F298" s="2">
        <v>1942034.9554539323</v>
      </c>
      <c r="G298" s="2">
        <f t="shared" si="70"/>
        <v>596135.85714285716</v>
      </c>
      <c r="H298" s="2">
        <f t="shared" si="65"/>
        <v>152986428.11330092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1439975.2857142936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1939910.0318789482</v>
      </c>
      <c r="Q298" s="2">
        <f t="shared" si="71"/>
        <v>600000</v>
      </c>
      <c r="R298" s="2">
        <f t="shared" si="66"/>
        <v>154404538.35467929</v>
      </c>
      <c r="S298" s="2">
        <f t="shared" si="58"/>
        <v>596135.85714286566</v>
      </c>
      <c r="T298" s="2">
        <f t="shared" si="59"/>
        <v>3864.1428571429569</v>
      </c>
      <c r="U298" s="2">
        <f t="shared" si="60"/>
        <v>600000</v>
      </c>
      <c r="V298" s="2">
        <f t="shared" si="34"/>
        <v>102911016.11330099</v>
      </c>
      <c r="W298" s="2">
        <f t="shared" si="61"/>
        <v>596135.85714285076</v>
      </c>
      <c r="X298" s="2">
        <f t="shared" si="51"/>
        <v>3864.1428571492434</v>
      </c>
      <c r="Y298" s="2">
        <f t="shared" si="62"/>
        <v>51493522.241378307</v>
      </c>
      <c r="Z298" s="2" t="str">
        <f t="shared" si="52"/>
        <v>MEEP</v>
      </c>
      <c r="AA298" s="2">
        <f>IF(Z298="HERE",Y298,AA297+Graph!$G$1*1000)</f>
        <v>120757341.81280652</v>
      </c>
      <c r="AB298" s="2">
        <f t="shared" si="63"/>
        <v>800000</v>
      </c>
      <c r="AC298" s="2">
        <f t="shared" si="64"/>
        <v>50451060.684729926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234</v>
      </c>
      <c r="C299" s="7"/>
      <c r="D299" s="2" t="e">
        <f t="shared" si="55"/>
        <v>#N/A</v>
      </c>
      <c r="E299" s="2" t="e">
        <f t="shared" si="67"/>
        <v>#N/A</v>
      </c>
      <c r="F299" s="2">
        <v>1948356.6092892885</v>
      </c>
      <c r="G299" s="2">
        <f t="shared" si="70"/>
        <v>596135.85714285716</v>
      </c>
      <c r="H299" s="2">
        <f t="shared" si="65"/>
        <v>153582563.97044379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1443839.4285714366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1946209.6820548773</v>
      </c>
      <c r="Q299" s="2">
        <f t="shared" si="71"/>
        <v>600000</v>
      </c>
      <c r="R299" s="2">
        <f t="shared" si="66"/>
        <v>155004538.35467929</v>
      </c>
      <c r="S299" s="2">
        <f t="shared" si="58"/>
        <v>596135.85714286566</v>
      </c>
      <c r="T299" s="2">
        <f t="shared" si="59"/>
        <v>3864.1428571429569</v>
      </c>
      <c r="U299" s="2">
        <f t="shared" si="60"/>
        <v>600000</v>
      </c>
      <c r="V299" s="2">
        <f t="shared" si="34"/>
        <v>103507151.97044384</v>
      </c>
      <c r="W299" s="2">
        <f t="shared" si="61"/>
        <v>596135.85714285076</v>
      </c>
      <c r="X299" s="2">
        <f t="shared" si="51"/>
        <v>3864.1428571492434</v>
      </c>
      <c r="Y299" s="2">
        <f t="shared" si="62"/>
        <v>51497386.384235457</v>
      </c>
      <c r="Z299" s="2" t="str">
        <f t="shared" si="52"/>
        <v>MEEP</v>
      </c>
      <c r="AA299" s="2">
        <f>IF(Z299="HERE",Y299,AA298+Graph!$G$1*1000)</f>
        <v>121557341.81280652</v>
      </c>
      <c r="AB299" s="2">
        <f t="shared" si="63"/>
        <v>800000</v>
      </c>
      <c r="AC299" s="2">
        <f t="shared" si="64"/>
        <v>50451060.684729926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235</v>
      </c>
      <c r="C300" s="7"/>
      <c r="D300" s="2" t="e">
        <f t="shared" si="55"/>
        <v>#N/A</v>
      </c>
      <c r="E300" s="2" t="e">
        <f t="shared" si="67"/>
        <v>#N/A</v>
      </c>
      <c r="F300" s="2">
        <v>1954678.2631245852</v>
      </c>
      <c r="G300" s="2">
        <f t="shared" si="70"/>
        <v>596135.85714285716</v>
      </c>
      <c r="H300" s="2">
        <f t="shared" si="65"/>
        <v>154178699.82758665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1447703.5714285795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1952509.3322308064</v>
      </c>
      <c r="Q300" s="2">
        <f t="shared" si="71"/>
        <v>600000</v>
      </c>
      <c r="R300" s="2">
        <f t="shared" si="66"/>
        <v>155604538.35467929</v>
      </c>
      <c r="S300" s="2">
        <f t="shared" si="58"/>
        <v>596135.85714286566</v>
      </c>
      <c r="T300" s="2">
        <f t="shared" si="59"/>
        <v>3864.1428571429569</v>
      </c>
      <c r="U300" s="2">
        <f t="shared" si="60"/>
        <v>600000</v>
      </c>
      <c r="V300" s="2">
        <f t="shared" si="34"/>
        <v>104103287.8275867</v>
      </c>
      <c r="W300" s="2">
        <f t="shared" si="61"/>
        <v>596135.85714285076</v>
      </c>
      <c r="X300" s="2">
        <f t="shared" si="51"/>
        <v>3864.1428571492434</v>
      </c>
      <c r="Y300" s="2">
        <f t="shared" si="62"/>
        <v>51501250.527092606</v>
      </c>
      <c r="Z300" s="2" t="str">
        <f t="shared" si="52"/>
        <v>MEEP</v>
      </c>
      <c r="AA300" s="2">
        <f>IF(Z300="HERE",Y300,AA299+Graph!$G$1*1000)</f>
        <v>122357341.81280652</v>
      </c>
      <c r="AB300" s="2">
        <f t="shared" si="63"/>
        <v>800000</v>
      </c>
      <c r="AC300" s="2">
        <f t="shared" si="64"/>
        <v>50451060.684729926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236</v>
      </c>
      <c r="C301" s="7"/>
      <c r="D301" s="2" t="e">
        <f t="shared" si="55"/>
        <v>#N/A</v>
      </c>
      <c r="E301" s="2" t="e">
        <f t="shared" si="67"/>
        <v>#N/A</v>
      </c>
      <c r="F301" s="2">
        <v>1960999.9169599414</v>
      </c>
      <c r="G301" s="2">
        <f t="shared" si="70"/>
        <v>596135.85714285716</v>
      </c>
      <c r="H301" s="2">
        <f t="shared" si="65"/>
        <v>154774835.68472952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1451567.7142857225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1958808.9824067354</v>
      </c>
      <c r="Q301" s="2">
        <f t="shared" si="71"/>
        <v>600000</v>
      </c>
      <c r="R301" s="2">
        <f t="shared" si="66"/>
        <v>156204538.35467929</v>
      </c>
      <c r="S301" s="2">
        <f t="shared" si="58"/>
        <v>596135.85714286566</v>
      </c>
      <c r="T301" s="2">
        <f t="shared" si="59"/>
        <v>3864.1428571429569</v>
      </c>
      <c r="U301" s="2">
        <f t="shared" si="60"/>
        <v>600000</v>
      </c>
      <c r="V301" s="2">
        <f t="shared" si="34"/>
        <v>104699423.68472955</v>
      </c>
      <c r="W301" s="2">
        <f t="shared" si="61"/>
        <v>596135.85714285076</v>
      </c>
      <c r="X301" s="2">
        <f t="shared" si="51"/>
        <v>3864.1428571492434</v>
      </c>
      <c r="Y301" s="2">
        <f t="shared" si="62"/>
        <v>51505114.669949755</v>
      </c>
      <c r="Z301" s="2" t="str">
        <f t="shared" si="52"/>
        <v>MEEP</v>
      </c>
      <c r="AA301" s="2">
        <f>IF(Z301="HERE",Y301,AA300+Graph!$G$1*1000)</f>
        <v>123157341.81280652</v>
      </c>
      <c r="AB301" s="2">
        <f t="shared" si="63"/>
        <v>800000</v>
      </c>
      <c r="AC301" s="2">
        <f t="shared" si="64"/>
        <v>50451060.684729926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237</v>
      </c>
      <c r="C302" s="7"/>
      <c r="D302" s="2" t="e">
        <f t="shared" si="55"/>
        <v>#N/A</v>
      </c>
      <c r="E302" s="2" t="e">
        <f t="shared" si="67"/>
        <v>#N/A</v>
      </c>
      <c r="F302" s="2">
        <v>1967321.570795238</v>
      </c>
      <c r="G302" s="2">
        <f t="shared" si="70"/>
        <v>596135.85714285716</v>
      </c>
      <c r="H302" s="2">
        <f t="shared" si="65"/>
        <v>155370971.54187238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1455431.8571428654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1965108.6325826645</v>
      </c>
      <c r="Q302" s="2">
        <f t="shared" si="71"/>
        <v>600000</v>
      </c>
      <c r="R302" s="2">
        <f t="shared" si="66"/>
        <v>156804538.35467929</v>
      </c>
      <c r="S302" s="2">
        <f t="shared" si="58"/>
        <v>596135.85714286566</v>
      </c>
      <c r="T302" s="2">
        <f t="shared" si="59"/>
        <v>3864.1428571429569</v>
      </c>
      <c r="U302" s="2">
        <f t="shared" si="60"/>
        <v>600000</v>
      </c>
      <c r="V302" s="2">
        <f t="shared" si="34"/>
        <v>105295559.5418724</v>
      </c>
      <c r="W302" s="2">
        <f t="shared" si="61"/>
        <v>596135.85714285076</v>
      </c>
      <c r="X302" s="2">
        <f t="shared" si="51"/>
        <v>3864.1428571492434</v>
      </c>
      <c r="Y302" s="2">
        <f t="shared" si="62"/>
        <v>51508978.812806904</v>
      </c>
      <c r="Z302" s="2" t="str">
        <f t="shared" si="52"/>
        <v>MEEP</v>
      </c>
      <c r="AA302" s="2">
        <f>IF(Z302="HERE",Y302,AA301+Graph!$G$1*1000)</f>
        <v>123957341.81280652</v>
      </c>
      <c r="AB302" s="2">
        <f t="shared" si="63"/>
        <v>800000</v>
      </c>
      <c r="AC302" s="2">
        <f t="shared" si="64"/>
        <v>50451060.684729926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238</v>
      </c>
      <c r="C303" s="7"/>
      <c r="D303" s="2" t="e">
        <f t="shared" si="55"/>
        <v>#N/A</v>
      </c>
      <c r="E303" s="2" t="e">
        <f t="shared" si="67"/>
        <v>#N/A</v>
      </c>
      <c r="F303" s="2">
        <v>1973643.2246305943</v>
      </c>
      <c r="G303" s="2">
        <f t="shared" si="70"/>
        <v>596135.85714285716</v>
      </c>
      <c r="H303" s="2">
        <f t="shared" si="65"/>
        <v>155967107.39901525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1459296.0000000084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1971408.2827585936</v>
      </c>
      <c r="Q303" s="2">
        <f t="shared" si="71"/>
        <v>600000</v>
      </c>
      <c r="R303" s="2">
        <f t="shared" si="66"/>
        <v>157404538.35467929</v>
      </c>
      <c r="S303" s="2">
        <f t="shared" si="58"/>
        <v>596135.85714286566</v>
      </c>
      <c r="T303" s="2">
        <f t="shared" si="59"/>
        <v>3864.1428571429569</v>
      </c>
      <c r="U303" s="2">
        <f t="shared" si="60"/>
        <v>600000</v>
      </c>
      <c r="V303" s="2">
        <f t="shared" si="34"/>
        <v>105891695.39901525</v>
      </c>
      <c r="W303" s="2">
        <f t="shared" si="61"/>
        <v>596135.85714285076</v>
      </c>
      <c r="X303" s="2">
        <f t="shared" si="51"/>
        <v>3864.1428571492434</v>
      </c>
      <c r="Y303" s="2">
        <f t="shared" si="62"/>
        <v>51512842.955664054</v>
      </c>
      <c r="Z303" s="2" t="str">
        <f t="shared" si="52"/>
        <v>MEEP</v>
      </c>
      <c r="AA303" s="2">
        <f>IF(Z303="HERE",Y303,AA302+Graph!$G$1*1000)</f>
        <v>124757341.81280652</v>
      </c>
      <c r="AB303" s="2">
        <f t="shared" si="63"/>
        <v>800000</v>
      </c>
      <c r="AC303" s="2">
        <f t="shared" si="64"/>
        <v>50451060.684729926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239</v>
      </c>
      <c r="C304" s="7"/>
      <c r="D304" s="2" t="e">
        <f t="shared" si="55"/>
        <v>#N/A</v>
      </c>
      <c r="E304" s="2" t="e">
        <f t="shared" si="67"/>
        <v>#N/A</v>
      </c>
      <c r="F304" s="2">
        <v>1979964.8784658909</v>
      </c>
      <c r="G304" s="2">
        <f t="shared" si="70"/>
        <v>596135.85714285716</v>
      </c>
      <c r="H304" s="2">
        <f t="shared" si="65"/>
        <v>156563243.25615811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1463160.1428571513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1977707.9329345226</v>
      </c>
      <c r="Q304" s="2">
        <f t="shared" si="71"/>
        <v>600000</v>
      </c>
      <c r="R304" s="2">
        <f t="shared" si="66"/>
        <v>158004538.35467929</v>
      </c>
      <c r="S304" s="2">
        <f t="shared" si="58"/>
        <v>596135.85714286566</v>
      </c>
      <c r="T304" s="2">
        <f t="shared" si="59"/>
        <v>3864.1428571429569</v>
      </c>
      <c r="U304" s="2">
        <f t="shared" si="60"/>
        <v>600000</v>
      </c>
      <c r="V304" s="2">
        <f t="shared" si="34"/>
        <v>106487831.2561581</v>
      </c>
      <c r="W304" s="2">
        <f t="shared" si="61"/>
        <v>596135.85714285076</v>
      </c>
      <c r="X304" s="2">
        <f t="shared" si="51"/>
        <v>3864.1428571492434</v>
      </c>
      <c r="Y304" s="2">
        <f t="shared" si="62"/>
        <v>51516707.098521203</v>
      </c>
      <c r="Z304" s="2" t="str">
        <f t="shared" si="52"/>
        <v>MEEP</v>
      </c>
      <c r="AA304" s="2">
        <f>IF(Z304="HERE",Y304,AA303+Graph!$G$1*1000)</f>
        <v>125557341.81280652</v>
      </c>
      <c r="AB304" s="2">
        <f t="shared" si="63"/>
        <v>800000</v>
      </c>
      <c r="AC304" s="2">
        <f t="shared" si="64"/>
        <v>50451060.684729926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240</v>
      </c>
      <c r="C305" s="7"/>
      <c r="D305" s="2" t="e">
        <f t="shared" si="55"/>
        <v>#N/A</v>
      </c>
      <c r="E305" s="2" t="e">
        <f t="shared" si="67"/>
        <v>#N/A</v>
      </c>
      <c r="F305" s="2">
        <v>1986286.5323012471</v>
      </c>
      <c r="G305" s="2">
        <f t="shared" si="70"/>
        <v>596135.85714285716</v>
      </c>
      <c r="H305" s="2">
        <f t="shared" si="65"/>
        <v>157159379.11330098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1467024.2857142943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1984007.5831104517</v>
      </c>
      <c r="Q305" s="2">
        <f t="shared" si="71"/>
        <v>600000</v>
      </c>
      <c r="R305" s="2">
        <f t="shared" si="66"/>
        <v>158604538.35467929</v>
      </c>
      <c r="S305" s="2">
        <f t="shared" si="58"/>
        <v>596135.85714286566</v>
      </c>
      <c r="T305" s="2">
        <f t="shared" si="59"/>
        <v>3864.1428571429569</v>
      </c>
      <c r="U305" s="2">
        <f t="shared" si="60"/>
        <v>600000</v>
      </c>
      <c r="V305" s="2">
        <f t="shared" si="34"/>
        <v>107083967.11330095</v>
      </c>
      <c r="W305" s="2">
        <f t="shared" si="61"/>
        <v>596135.85714285076</v>
      </c>
      <c r="X305" s="2">
        <f t="shared" si="51"/>
        <v>3864.1428571492434</v>
      </c>
      <c r="Y305" s="2">
        <f t="shared" si="62"/>
        <v>51520571.241378352</v>
      </c>
      <c r="Z305" s="2" t="str">
        <f t="shared" si="52"/>
        <v>MEEP</v>
      </c>
      <c r="AA305" s="2">
        <f>IF(Z305="HERE",Y305,AA304+Graph!$G$1*1000)</f>
        <v>126357341.81280652</v>
      </c>
      <c r="AB305" s="2">
        <f t="shared" si="63"/>
        <v>800000</v>
      </c>
      <c r="AC305" s="2">
        <f t="shared" si="64"/>
        <v>50451060.684729926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241</v>
      </c>
      <c r="C306" s="7"/>
      <c r="D306" s="2" t="e">
        <f t="shared" si="55"/>
        <v>#N/A</v>
      </c>
      <c r="E306" s="2" t="e">
        <f t="shared" si="67"/>
        <v>#N/A</v>
      </c>
      <c r="F306" s="2">
        <v>1992608.1861365438</v>
      </c>
      <c r="G306" s="2">
        <f t="shared" si="70"/>
        <v>596135.85714285716</v>
      </c>
      <c r="H306" s="2">
        <f t="shared" si="65"/>
        <v>157755514.97044384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1470888.4285714373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1990307.2332863808</v>
      </c>
      <c r="Q306" s="2">
        <f t="shared" si="71"/>
        <v>600000</v>
      </c>
      <c r="R306" s="2">
        <f t="shared" si="66"/>
        <v>159204538.35467929</v>
      </c>
      <c r="S306" s="2">
        <f t="shared" si="58"/>
        <v>596135.85714286566</v>
      </c>
      <c r="T306" s="2">
        <f t="shared" si="59"/>
        <v>3864.1428571429569</v>
      </c>
      <c r="U306" s="2">
        <f t="shared" si="60"/>
        <v>600000</v>
      </c>
      <c r="V306" s="2">
        <f t="shared" si="34"/>
        <v>107680102.9704438</v>
      </c>
      <c r="W306" s="2">
        <f t="shared" si="61"/>
        <v>596135.85714285076</v>
      </c>
      <c r="X306" s="2">
        <f t="shared" si="51"/>
        <v>3864.1428571492434</v>
      </c>
      <c r="Y306" s="2">
        <f t="shared" si="62"/>
        <v>51524435.384235501</v>
      </c>
      <c r="Z306" s="2" t="str">
        <f t="shared" si="52"/>
        <v>MEEP</v>
      </c>
      <c r="AA306" s="2">
        <f>IF(Z306="HERE",Y306,AA305+Graph!$G$1*1000)</f>
        <v>127157341.81280652</v>
      </c>
      <c r="AB306" s="2">
        <f t="shared" si="63"/>
        <v>800000</v>
      </c>
      <c r="AC306" s="2">
        <f t="shared" si="64"/>
        <v>50451060.684729926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242</v>
      </c>
      <c r="C307" s="7"/>
      <c r="D307" s="2" t="e">
        <f t="shared" si="55"/>
        <v>#N/A</v>
      </c>
      <c r="E307" s="2" t="e">
        <f t="shared" si="67"/>
        <v>#N/A</v>
      </c>
      <c r="F307" s="2">
        <v>1998929.8399719</v>
      </c>
      <c r="G307" s="2">
        <f t="shared" si="70"/>
        <v>596135.85714285716</v>
      </c>
      <c r="H307" s="2">
        <f t="shared" si="65"/>
        <v>158351650.82758671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1474752.5714285802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1996606.8834623098</v>
      </c>
      <c r="Q307" s="2">
        <f t="shared" si="71"/>
        <v>600000</v>
      </c>
      <c r="R307" s="2">
        <f t="shared" si="66"/>
        <v>159804538.35467929</v>
      </c>
      <c r="S307" s="2">
        <f t="shared" si="58"/>
        <v>596135.85714286566</v>
      </c>
      <c r="T307" s="2">
        <f t="shared" si="59"/>
        <v>3864.1428571429569</v>
      </c>
      <c r="U307" s="2">
        <f t="shared" si="60"/>
        <v>600000</v>
      </c>
      <c r="V307" s="2">
        <f t="shared" si="34"/>
        <v>108276238.82758665</v>
      </c>
      <c r="W307" s="2">
        <f t="shared" si="61"/>
        <v>596135.85714285076</v>
      </c>
      <c r="X307" s="2">
        <f t="shared" si="51"/>
        <v>3864.1428571492434</v>
      </c>
      <c r="Y307" s="2">
        <f t="shared" si="62"/>
        <v>51528299.527092651</v>
      </c>
      <c r="Z307" s="2" t="str">
        <f t="shared" si="52"/>
        <v>MEEP</v>
      </c>
      <c r="AA307" s="2">
        <f>IF(Z307="HERE",Y307,AA306+Graph!$G$1*1000)</f>
        <v>127957341.81280652</v>
      </c>
      <c r="AB307" s="2">
        <f t="shared" si="63"/>
        <v>800000</v>
      </c>
      <c r="AC307" s="2">
        <f t="shared" si="64"/>
        <v>50451060.684729926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243</v>
      </c>
      <c r="C308" s="7"/>
      <c r="D308" s="2" t="e">
        <f t="shared" si="55"/>
        <v>#N/A</v>
      </c>
      <c r="E308" s="2" t="e">
        <f t="shared" si="67"/>
        <v>#N/A</v>
      </c>
      <c r="F308" s="2">
        <v>2005251.4938071966</v>
      </c>
      <c r="G308" s="2">
        <f t="shared" si="70"/>
        <v>596135.85714285716</v>
      </c>
      <c r="H308" s="2">
        <f t="shared" si="65"/>
        <v>158947786.68472958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1478616.7142857232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2002906.5336382389</v>
      </c>
      <c r="Q308" s="2">
        <f t="shared" si="71"/>
        <v>600000</v>
      </c>
      <c r="R308" s="2">
        <f t="shared" si="66"/>
        <v>160404538.35467929</v>
      </c>
      <c r="S308" s="2">
        <f t="shared" si="58"/>
        <v>596135.85714286566</v>
      </c>
      <c r="T308" s="2">
        <f t="shared" si="59"/>
        <v>3864.1428571429569</v>
      </c>
      <c r="U308" s="2">
        <f t="shared" si="60"/>
        <v>600000</v>
      </c>
      <c r="V308" s="2">
        <f t="shared" si="34"/>
        <v>108872374.6847295</v>
      </c>
      <c r="W308" s="2">
        <f t="shared" si="61"/>
        <v>596135.85714285076</v>
      </c>
      <c r="X308" s="2">
        <f t="shared" si="51"/>
        <v>3864.1428571492434</v>
      </c>
      <c r="Y308" s="2">
        <f t="shared" si="62"/>
        <v>51532163.6699498</v>
      </c>
      <c r="Z308" s="2" t="str">
        <f t="shared" si="52"/>
        <v>MEEP</v>
      </c>
      <c r="AA308" s="2">
        <f>IF(Z308="HERE",Y308,AA307+Graph!$G$1*1000)</f>
        <v>128757341.81280652</v>
      </c>
      <c r="AB308" s="2">
        <f t="shared" si="63"/>
        <v>800000</v>
      </c>
      <c r="AC308" s="2">
        <f t="shared" si="64"/>
        <v>50451060.684729926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244</v>
      </c>
      <c r="C309" s="7"/>
      <c r="D309" s="2" t="e">
        <f t="shared" si="55"/>
        <v>#N/A</v>
      </c>
      <c r="E309" s="2" t="e">
        <f t="shared" si="67"/>
        <v>#N/A</v>
      </c>
      <c r="F309" s="2">
        <v>2011573.1476425529</v>
      </c>
      <c r="G309" s="2">
        <f t="shared" si="70"/>
        <v>596135.85714285716</v>
      </c>
      <c r="H309" s="2">
        <f t="shared" si="65"/>
        <v>159543922.54187244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1482480.8571428661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2009206.183814168</v>
      </c>
      <c r="Q309" s="2">
        <f t="shared" si="71"/>
        <v>600000</v>
      </c>
      <c r="R309" s="2">
        <f t="shared" si="66"/>
        <v>161004538.35467929</v>
      </c>
      <c r="S309" s="2">
        <f t="shared" si="58"/>
        <v>596135.85714286566</v>
      </c>
      <c r="T309" s="2">
        <f t="shared" si="59"/>
        <v>3864.1428571429569</v>
      </c>
      <c r="U309" s="2">
        <f t="shared" si="60"/>
        <v>600000</v>
      </c>
      <c r="V309" s="2">
        <f t="shared" si="34"/>
        <v>109468510.54187235</v>
      </c>
      <c r="W309" s="2">
        <f t="shared" si="61"/>
        <v>596135.85714285076</v>
      </c>
      <c r="X309" s="2">
        <f t="shared" si="51"/>
        <v>3864.1428571492434</v>
      </c>
      <c r="Y309" s="2">
        <f t="shared" si="62"/>
        <v>51536027.812806949</v>
      </c>
      <c r="Z309" s="2" t="str">
        <f t="shared" si="52"/>
        <v>MEEP</v>
      </c>
      <c r="AA309" s="2">
        <f>IF(Z309="HERE",Y309,AA308+Graph!$G$1*1000)</f>
        <v>129557341.81280652</v>
      </c>
      <c r="AB309" s="2">
        <f t="shared" si="63"/>
        <v>800000</v>
      </c>
      <c r="AC309" s="2">
        <f t="shared" si="64"/>
        <v>50451060.684729926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245</v>
      </c>
      <c r="C310" s="7"/>
      <c r="D310" s="2" t="e">
        <f t="shared" si="55"/>
        <v>#N/A</v>
      </c>
      <c r="E310" s="2" t="e">
        <f t="shared" si="67"/>
        <v>#N/A</v>
      </c>
      <c r="F310" s="2">
        <v>2017894.8014778495</v>
      </c>
      <c r="G310" s="2">
        <f t="shared" si="70"/>
        <v>596135.85714285716</v>
      </c>
      <c r="H310" s="2">
        <f t="shared" si="65"/>
        <v>160140058.39901531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1486345.0000000091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2015505.833990097</v>
      </c>
      <c r="Q310" s="2">
        <f t="shared" si="71"/>
        <v>600000</v>
      </c>
      <c r="R310" s="2">
        <f t="shared" si="66"/>
        <v>161604538.35467929</v>
      </c>
      <c r="S310" s="2">
        <f t="shared" si="58"/>
        <v>596135.85714286566</v>
      </c>
      <c r="T310" s="2">
        <f t="shared" si="59"/>
        <v>3864.1428571429569</v>
      </c>
      <c r="U310" s="2">
        <f t="shared" si="60"/>
        <v>600000</v>
      </c>
      <c r="V310" s="2">
        <f t="shared" si="34"/>
        <v>110064646.3990152</v>
      </c>
      <c r="W310" s="2">
        <f t="shared" si="61"/>
        <v>596135.85714285076</v>
      </c>
      <c r="X310" s="2">
        <f t="shared" si="51"/>
        <v>3864.1428571492434</v>
      </c>
      <c r="Y310" s="2">
        <f t="shared" si="62"/>
        <v>51539891.955664098</v>
      </c>
      <c r="Z310" s="2" t="str">
        <f t="shared" si="52"/>
        <v>MEEP</v>
      </c>
      <c r="AA310" s="2">
        <f>IF(Z310="HERE",Y310,AA309+Graph!$G$1*1000)</f>
        <v>130357341.81280652</v>
      </c>
      <c r="AB310" s="2">
        <f t="shared" si="63"/>
        <v>800000</v>
      </c>
      <c r="AC310" s="2">
        <f t="shared" si="64"/>
        <v>50451060.684729926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246</v>
      </c>
      <c r="C311" s="7"/>
      <c r="D311" s="2" t="e">
        <f t="shared" si="55"/>
        <v>#N/A</v>
      </c>
      <c r="E311" s="2" t="e">
        <f t="shared" si="67"/>
        <v>#N/A</v>
      </c>
      <c r="F311" s="2">
        <v>2024216.4553132057</v>
      </c>
      <c r="G311" s="2">
        <f t="shared" si="70"/>
        <v>596135.85714285716</v>
      </c>
      <c r="H311" s="2">
        <f t="shared" si="65"/>
        <v>160736194.25615817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1490209.142857152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2021805.4841660261</v>
      </c>
      <c r="Q311" s="2">
        <f t="shared" si="71"/>
        <v>600000</v>
      </c>
      <c r="R311" s="2">
        <f t="shared" si="66"/>
        <v>162204538.35467929</v>
      </c>
      <c r="S311" s="2">
        <f t="shared" si="58"/>
        <v>596135.85714286566</v>
      </c>
      <c r="T311" s="2">
        <f t="shared" si="59"/>
        <v>3864.1428571429569</v>
      </c>
      <c r="U311" s="2">
        <f t="shared" si="60"/>
        <v>600000</v>
      </c>
      <c r="V311" s="2">
        <f t="shared" si="34"/>
        <v>110660782.25615805</v>
      </c>
      <c r="W311" s="2">
        <f t="shared" si="61"/>
        <v>596135.85714285076</v>
      </c>
      <c r="X311" s="2">
        <f t="shared" si="51"/>
        <v>3864.1428571492434</v>
      </c>
      <c r="Y311" s="2">
        <f t="shared" si="62"/>
        <v>51543756.098521248</v>
      </c>
      <c r="Z311" s="2" t="str">
        <f t="shared" si="52"/>
        <v>MEEP</v>
      </c>
      <c r="AA311" s="2">
        <f>IF(Z311="HERE",Y311,AA310+Graph!$G$1*1000)</f>
        <v>131157341.81280652</v>
      </c>
      <c r="AB311" s="2">
        <f t="shared" si="63"/>
        <v>800000</v>
      </c>
      <c r="AC311" s="2">
        <f t="shared" si="64"/>
        <v>50451060.684729926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247</v>
      </c>
      <c r="C312" s="7"/>
      <c r="D312" s="2" t="e">
        <f t="shared" si="55"/>
        <v>#N/A</v>
      </c>
      <c r="E312" s="2" t="e">
        <f t="shared" si="67"/>
        <v>#N/A</v>
      </c>
      <c r="F312" s="2">
        <v>2030538.1091485023</v>
      </c>
      <c r="G312" s="2">
        <f t="shared" si="70"/>
        <v>596135.85714285716</v>
      </c>
      <c r="H312" s="2">
        <f t="shared" si="65"/>
        <v>161332330.11330104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1494073.285714295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2028105.1343419552</v>
      </c>
      <c r="Q312" s="2">
        <f t="shared" si="71"/>
        <v>600000</v>
      </c>
      <c r="R312" s="2">
        <f t="shared" si="66"/>
        <v>162804538.35467929</v>
      </c>
      <c r="S312" s="2">
        <f t="shared" si="58"/>
        <v>596135.85714286566</v>
      </c>
      <c r="T312" s="2">
        <f t="shared" si="59"/>
        <v>3864.1428571429569</v>
      </c>
      <c r="U312" s="2">
        <f t="shared" si="60"/>
        <v>600000</v>
      </c>
      <c r="V312" s="2">
        <f t="shared" si="34"/>
        <v>111256918.1133009</v>
      </c>
      <c r="W312" s="2">
        <f t="shared" si="61"/>
        <v>596135.85714285076</v>
      </c>
      <c r="X312" s="2">
        <f t="shared" si="51"/>
        <v>3864.1428571492434</v>
      </c>
      <c r="Y312" s="2">
        <f t="shared" si="62"/>
        <v>51547620.241378397</v>
      </c>
      <c r="Z312" s="2" t="str">
        <f t="shared" si="52"/>
        <v>MEEP</v>
      </c>
      <c r="AA312" s="2">
        <f>IF(Z312="HERE",Y312,AA311+Graph!$G$1*1000)</f>
        <v>131957341.81280652</v>
      </c>
      <c r="AB312" s="2">
        <f t="shared" si="63"/>
        <v>800000</v>
      </c>
      <c r="AC312" s="2">
        <f t="shared" si="64"/>
        <v>50451060.684729926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248</v>
      </c>
      <c r="C313" s="7"/>
      <c r="D313" s="2" t="e">
        <f t="shared" si="55"/>
        <v>#N/A</v>
      </c>
      <c r="E313" s="2" t="e">
        <f t="shared" si="67"/>
        <v>#N/A</v>
      </c>
      <c r="F313" s="2">
        <v>2036859.7629838586</v>
      </c>
      <c r="G313" s="2">
        <f t="shared" si="70"/>
        <v>596135.85714285716</v>
      </c>
      <c r="H313" s="2">
        <f t="shared" si="65"/>
        <v>161928465.9704439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1497937.428571438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2034404.7845179439</v>
      </c>
      <c r="Q313" s="2">
        <f t="shared" si="71"/>
        <v>600000</v>
      </c>
      <c r="R313" s="2">
        <f t="shared" si="66"/>
        <v>163404538.35467929</v>
      </c>
      <c r="S313" s="2">
        <f t="shared" si="58"/>
        <v>596135.85714286566</v>
      </c>
      <c r="T313" s="2">
        <f t="shared" si="59"/>
        <v>3864.1428571429569</v>
      </c>
      <c r="U313" s="2">
        <f t="shared" si="60"/>
        <v>600000</v>
      </c>
      <c r="V313" s="2">
        <f t="shared" si="34"/>
        <v>111853053.97044376</v>
      </c>
      <c r="W313" s="2">
        <f t="shared" si="61"/>
        <v>596135.85714285076</v>
      </c>
      <c r="X313" s="2">
        <f t="shared" si="51"/>
        <v>3864.1428571492434</v>
      </c>
      <c r="Y313" s="2">
        <f t="shared" si="62"/>
        <v>51551484.384235546</v>
      </c>
      <c r="Z313" s="2" t="str">
        <f t="shared" si="52"/>
        <v>MEEP</v>
      </c>
      <c r="AA313" s="2">
        <f>IF(Z313="HERE",Y313,AA312+Graph!$G$1*1000)</f>
        <v>132757341.81280652</v>
      </c>
      <c r="AB313" s="2">
        <f t="shared" si="63"/>
        <v>800000</v>
      </c>
      <c r="AC313" s="2">
        <f t="shared" si="64"/>
        <v>50451060.684729926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249</v>
      </c>
      <c r="C314" s="7"/>
      <c r="D314" s="2" t="e">
        <f t="shared" si="55"/>
        <v>#N/A</v>
      </c>
      <c r="E314" s="2" t="e">
        <f t="shared" si="67"/>
        <v>#N/A</v>
      </c>
      <c r="F314" s="2">
        <v>2043181.4168191552</v>
      </c>
      <c r="G314" s="2">
        <f t="shared" si="70"/>
        <v>596135.85714285716</v>
      </c>
      <c r="H314" s="2">
        <f t="shared" si="65"/>
        <v>162524601.82758677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1501801.5714285809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2040704.4346938729</v>
      </c>
      <c r="Q314" s="2">
        <f t="shared" si="71"/>
        <v>600000</v>
      </c>
      <c r="R314" s="2">
        <f t="shared" si="66"/>
        <v>164004538.35467929</v>
      </c>
      <c r="S314" s="2">
        <f t="shared" si="58"/>
        <v>596135.85714286566</v>
      </c>
      <c r="T314" s="2">
        <f t="shared" si="59"/>
        <v>3864.1428571429569</v>
      </c>
      <c r="U314" s="2">
        <f t="shared" si="60"/>
        <v>600000</v>
      </c>
      <c r="V314" s="2">
        <f t="shared" si="34"/>
        <v>112449189.82758661</v>
      </c>
      <c r="W314" s="2">
        <f t="shared" si="61"/>
        <v>596135.85714285076</v>
      </c>
      <c r="X314" s="2">
        <f t="shared" si="51"/>
        <v>3864.1428571492434</v>
      </c>
      <c r="Y314" s="2">
        <f t="shared" si="62"/>
        <v>51555348.527092695</v>
      </c>
      <c r="Z314" s="2" t="str">
        <f t="shared" si="52"/>
        <v>MEEP</v>
      </c>
      <c r="AA314" s="2">
        <f>IF(Z314="HERE",Y314,AA313+Graph!$G$1*1000)</f>
        <v>133557341.81280652</v>
      </c>
      <c r="AB314" s="2">
        <f t="shared" si="63"/>
        <v>800000</v>
      </c>
      <c r="AC314" s="2">
        <f t="shared" si="64"/>
        <v>50451060.684729926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250</v>
      </c>
      <c r="C315" s="7"/>
      <c r="D315" s="2" t="e">
        <f t="shared" si="55"/>
        <v>#N/A</v>
      </c>
      <c r="E315" s="2" t="e">
        <f t="shared" si="67"/>
        <v>#N/A</v>
      </c>
      <c r="F315" s="2">
        <v>2049503.0706545115</v>
      </c>
      <c r="G315" s="2">
        <f t="shared" si="70"/>
        <v>596135.85714285716</v>
      </c>
      <c r="H315" s="2">
        <f t="shared" si="65"/>
        <v>163120737.68472964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1505665.7142857239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2047004.084869802</v>
      </c>
      <c r="Q315" s="2">
        <f t="shared" si="71"/>
        <v>600000</v>
      </c>
      <c r="R315" s="2">
        <f t="shared" si="66"/>
        <v>164604538.35467929</v>
      </c>
      <c r="S315" s="2">
        <f t="shared" si="58"/>
        <v>596135.85714286566</v>
      </c>
      <c r="T315" s="2">
        <f t="shared" si="59"/>
        <v>3864.1428571429569</v>
      </c>
      <c r="U315" s="2">
        <f t="shared" si="60"/>
        <v>600000</v>
      </c>
      <c r="V315" s="2">
        <f t="shared" si="34"/>
        <v>113045325.68472946</v>
      </c>
      <c r="W315" s="2">
        <f t="shared" si="61"/>
        <v>596135.85714285076</v>
      </c>
      <c r="X315" s="2">
        <f t="shared" si="51"/>
        <v>3864.1428571492434</v>
      </c>
      <c r="Y315" s="2">
        <f t="shared" si="62"/>
        <v>51559212.669949844</v>
      </c>
      <c r="Z315" s="2" t="str">
        <f t="shared" si="52"/>
        <v>MEEP</v>
      </c>
      <c r="AA315" s="2">
        <f>IF(Z315="HERE",Y315,AA314+Graph!$G$1*1000)</f>
        <v>134357341.81280652</v>
      </c>
      <c r="AB315" s="2">
        <f t="shared" si="63"/>
        <v>800000</v>
      </c>
      <c r="AC315" s="2">
        <f t="shared" si="64"/>
        <v>50451060.684729926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251</v>
      </c>
      <c r="C316" s="7"/>
      <c r="D316" s="2" t="e">
        <f t="shared" si="55"/>
        <v>#N/A</v>
      </c>
      <c r="E316" s="2" t="e">
        <f t="shared" si="67"/>
        <v>#N/A</v>
      </c>
      <c r="F316" s="2">
        <v>2055824.7244898677</v>
      </c>
      <c r="G316" s="2">
        <f t="shared" si="70"/>
        <v>596135.85714285716</v>
      </c>
      <c r="H316" s="2">
        <f t="shared" si="65"/>
        <v>163716873.5418725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1509529.8571428668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2053303.7350457311</v>
      </c>
      <c r="Q316" s="2">
        <f t="shared" si="71"/>
        <v>600000</v>
      </c>
      <c r="R316" s="2">
        <f t="shared" si="66"/>
        <v>165204538.35467929</v>
      </c>
      <c r="S316" s="2">
        <f t="shared" si="58"/>
        <v>596135.85714286566</v>
      </c>
      <c r="T316" s="2">
        <f t="shared" si="59"/>
        <v>3864.1428571429569</v>
      </c>
      <c r="U316" s="2">
        <f t="shared" si="60"/>
        <v>600000</v>
      </c>
      <c r="V316" s="2">
        <f t="shared" si="34"/>
        <v>113641461.54187231</v>
      </c>
      <c r="W316" s="2">
        <f t="shared" si="61"/>
        <v>596135.85714285076</v>
      </c>
      <c r="X316" s="2">
        <f t="shared" si="51"/>
        <v>3864.1428571492434</v>
      </c>
      <c r="Y316" s="2">
        <f t="shared" si="62"/>
        <v>51563076.812806994</v>
      </c>
      <c r="Z316" s="2" t="str">
        <f t="shared" si="52"/>
        <v>MEEP</v>
      </c>
      <c r="AA316" s="2">
        <f>IF(Z316="HERE",Y316,AA315+Graph!$G$1*1000)</f>
        <v>135157341.81280652</v>
      </c>
      <c r="AB316" s="2">
        <f t="shared" si="63"/>
        <v>800000</v>
      </c>
      <c r="AC316" s="2">
        <f t="shared" si="64"/>
        <v>50451060.684729926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252</v>
      </c>
      <c r="C317" s="7"/>
      <c r="D317" s="2" t="e">
        <f t="shared" si="55"/>
        <v>#N/A</v>
      </c>
      <c r="E317" s="2" t="e">
        <f t="shared" si="67"/>
        <v>#N/A</v>
      </c>
      <c r="F317" s="2">
        <v>2062146.3783251643</v>
      </c>
      <c r="G317" s="2">
        <f t="shared" si="70"/>
        <v>596135.85714285716</v>
      </c>
      <c r="H317" s="2">
        <f t="shared" si="65"/>
        <v>164313009.39901537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1513394.0000000098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2059603.3852216601</v>
      </c>
      <c r="Q317" s="2">
        <f t="shared" si="71"/>
        <v>600000</v>
      </c>
      <c r="R317" s="2">
        <f t="shared" si="66"/>
        <v>165804538.35467929</v>
      </c>
      <c r="S317" s="2">
        <f t="shared" si="58"/>
        <v>596135.85714286566</v>
      </c>
      <c r="T317" s="2">
        <f t="shared" si="59"/>
        <v>3864.1428571429569</v>
      </c>
      <c r="U317" s="2">
        <f t="shared" si="60"/>
        <v>600000</v>
      </c>
      <c r="V317" s="2">
        <f t="shared" si="34"/>
        <v>114237597.39901516</v>
      </c>
      <c r="W317" s="2">
        <f t="shared" si="61"/>
        <v>596135.85714285076</v>
      </c>
      <c r="X317" s="2">
        <f t="shared" si="51"/>
        <v>3864.1428571492434</v>
      </c>
      <c r="Y317" s="2">
        <f t="shared" si="62"/>
        <v>51566940.955664143</v>
      </c>
      <c r="Z317" s="2" t="str">
        <f t="shared" si="52"/>
        <v>MEEP</v>
      </c>
      <c r="AA317" s="2">
        <f>IF(Z317="HERE",Y317,AA316+Graph!$G$1*1000)</f>
        <v>135957341.81280652</v>
      </c>
      <c r="AB317" s="2">
        <f t="shared" si="63"/>
        <v>800000</v>
      </c>
      <c r="AC317" s="2">
        <f t="shared" si="64"/>
        <v>50451060.684729926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253</v>
      </c>
      <c r="C318" s="7"/>
      <c r="D318" s="2" t="e">
        <f t="shared" si="55"/>
        <v>#N/A</v>
      </c>
      <c r="E318" s="2" t="e">
        <f t="shared" si="67"/>
        <v>#N/A</v>
      </c>
      <c r="F318" s="2">
        <v>2068468.0321605206</v>
      </c>
      <c r="G318" s="2">
        <f t="shared" si="70"/>
        <v>596135.85714285716</v>
      </c>
      <c r="H318" s="2">
        <f t="shared" si="65"/>
        <v>164909145.25615823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1517258.1428571527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2065903.0353975892</v>
      </c>
      <c r="Q318" s="2">
        <f t="shared" si="71"/>
        <v>600000</v>
      </c>
      <c r="R318" s="2">
        <f t="shared" si="66"/>
        <v>166404538.35467929</v>
      </c>
      <c r="S318" s="2">
        <f t="shared" si="58"/>
        <v>596135.85714286566</v>
      </c>
      <c r="T318" s="2">
        <f t="shared" si="59"/>
        <v>3864.1428571429569</v>
      </c>
      <c r="U318" s="2">
        <f t="shared" si="60"/>
        <v>600000</v>
      </c>
      <c r="V318" s="2">
        <f t="shared" si="34"/>
        <v>114833733.25615801</v>
      </c>
      <c r="W318" s="2">
        <f t="shared" si="61"/>
        <v>596135.85714285076</v>
      </c>
      <c r="X318" s="2">
        <f t="shared" si="51"/>
        <v>3864.1428571492434</v>
      </c>
      <c r="Y318" s="2">
        <f t="shared" si="62"/>
        <v>51570805.098521292</v>
      </c>
      <c r="Z318" s="2" t="str">
        <f t="shared" si="52"/>
        <v>MEEP</v>
      </c>
      <c r="AA318" s="2">
        <f>IF(Z318="HERE",Y318,AA317+Graph!$G$1*1000)</f>
        <v>136757341.81280652</v>
      </c>
      <c r="AB318" s="2">
        <f t="shared" si="63"/>
        <v>800000</v>
      </c>
      <c r="AC318" s="2">
        <f t="shared" si="64"/>
        <v>50451060.684729926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254</v>
      </c>
      <c r="C319" s="7"/>
      <c r="D319" s="2" t="e">
        <f t="shared" si="55"/>
        <v>#N/A</v>
      </c>
      <c r="E319" s="2" t="e">
        <f t="shared" si="67"/>
        <v>#N/A</v>
      </c>
      <c r="F319" s="2">
        <v>2074789.6859958172</v>
      </c>
      <c r="G319" s="2">
        <f t="shared" si="70"/>
        <v>596135.85714285716</v>
      </c>
      <c r="H319" s="2">
        <f t="shared" si="65"/>
        <v>165505281.1133011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1521122.2857142957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2072202.6855735183</v>
      </c>
      <c r="Q319" s="2">
        <f t="shared" si="71"/>
        <v>600000</v>
      </c>
      <c r="R319" s="2">
        <f t="shared" si="66"/>
        <v>167004538.35467929</v>
      </c>
      <c r="S319" s="2">
        <f t="shared" si="58"/>
        <v>596135.85714286566</v>
      </c>
      <c r="T319" s="2">
        <f t="shared" si="59"/>
        <v>3864.1428571429569</v>
      </c>
      <c r="U319" s="2">
        <f t="shared" si="60"/>
        <v>600000</v>
      </c>
      <c r="V319" s="2">
        <f t="shared" si="34"/>
        <v>115429869.11330086</v>
      </c>
      <c r="W319" s="2">
        <f t="shared" si="61"/>
        <v>596135.85714285076</v>
      </c>
      <c r="X319" s="2">
        <f t="shared" si="51"/>
        <v>3864.1428571492434</v>
      </c>
      <c r="Y319" s="2">
        <f t="shared" si="62"/>
        <v>51574669.241378441</v>
      </c>
      <c r="Z319" s="2" t="str">
        <f t="shared" si="52"/>
        <v>MEEP</v>
      </c>
      <c r="AA319" s="2">
        <f>IF(Z319="HERE",Y319,AA318+Graph!$G$1*1000)</f>
        <v>137557341.81280652</v>
      </c>
      <c r="AB319" s="2">
        <f t="shared" si="63"/>
        <v>800000</v>
      </c>
      <c r="AC319" s="2">
        <f t="shared" si="64"/>
        <v>50451060.684729926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255</v>
      </c>
      <c r="C320" s="7"/>
      <c r="D320" s="2" t="e">
        <f t="shared" si="55"/>
        <v>#N/A</v>
      </c>
      <c r="E320" s="2" t="e">
        <f t="shared" si="67"/>
        <v>#N/A</v>
      </c>
      <c r="F320" s="2">
        <v>2081111.3398311734</v>
      </c>
      <c r="G320" s="2">
        <f t="shared" si="70"/>
        <v>596135.85714285716</v>
      </c>
      <c r="H320" s="2">
        <f t="shared" si="65"/>
        <v>166101416.97044396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1524986.4285714386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2078502.3357494473</v>
      </c>
      <c r="Q320" s="2">
        <f t="shared" si="71"/>
        <v>600000</v>
      </c>
      <c r="R320" s="2">
        <f t="shared" si="66"/>
        <v>167604538.35467929</v>
      </c>
      <c r="S320" s="2">
        <f t="shared" si="58"/>
        <v>596135.85714286566</v>
      </c>
      <c r="T320" s="2">
        <f t="shared" si="59"/>
        <v>3864.1428571429569</v>
      </c>
      <c r="U320" s="2">
        <f t="shared" si="60"/>
        <v>600000</v>
      </c>
      <c r="V320" s="2">
        <f t="shared" si="34"/>
        <v>116026004.97044371</v>
      </c>
      <c r="W320" s="2">
        <f t="shared" si="61"/>
        <v>596135.85714285076</v>
      </c>
      <c r="X320" s="2">
        <f t="shared" si="51"/>
        <v>3864.1428571492434</v>
      </c>
      <c r="Y320" s="2">
        <f t="shared" si="62"/>
        <v>51578533.384235591</v>
      </c>
      <c r="Z320" s="2" t="str">
        <f t="shared" si="52"/>
        <v>MEEP</v>
      </c>
      <c r="AA320" s="2">
        <f>IF(Z320="HERE",Y320,AA319+Graph!$G$1*1000)</f>
        <v>138357341.81280652</v>
      </c>
      <c r="AB320" s="2">
        <f t="shared" si="63"/>
        <v>800000</v>
      </c>
      <c r="AC320" s="2">
        <f t="shared" si="64"/>
        <v>50451060.684729926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256</v>
      </c>
      <c r="C321" s="7"/>
      <c r="D321" s="2" t="e">
        <f t="shared" si="55"/>
        <v>#N/A</v>
      </c>
      <c r="E321" s="2" t="e">
        <f t="shared" si="67"/>
        <v>#N/A</v>
      </c>
      <c r="F321" s="2">
        <v>2087432.9936664701</v>
      </c>
      <c r="G321" s="2">
        <f t="shared" si="70"/>
        <v>596135.85714285716</v>
      </c>
      <c r="H321" s="2">
        <f t="shared" si="65"/>
        <v>166697552.82758683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1528850.5714285816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2084801.9859253764</v>
      </c>
      <c r="Q321" s="2">
        <f t="shared" si="71"/>
        <v>600000</v>
      </c>
      <c r="R321" s="2">
        <f t="shared" si="66"/>
        <v>168204538.35467929</v>
      </c>
      <c r="S321" s="2">
        <f t="shared" si="58"/>
        <v>596135.85714286566</v>
      </c>
      <c r="T321" s="2">
        <f t="shared" si="59"/>
        <v>3864.1428571429569</v>
      </c>
      <c r="U321" s="2">
        <f t="shared" si="60"/>
        <v>600000</v>
      </c>
      <c r="V321" s="2">
        <f t="shared" si="34"/>
        <v>116622140.82758656</v>
      </c>
      <c r="W321" s="2">
        <f t="shared" si="61"/>
        <v>596135.85714285076</v>
      </c>
      <c r="X321" s="2">
        <f t="shared" si="51"/>
        <v>3864.1428571492434</v>
      </c>
      <c r="Y321" s="2">
        <f t="shared" si="62"/>
        <v>51582397.52709274</v>
      </c>
      <c r="Z321" s="2" t="str">
        <f t="shared" si="52"/>
        <v>MEEP</v>
      </c>
      <c r="AA321" s="2">
        <f>IF(Z321="HERE",Y321,AA320+Graph!$G$1*1000)</f>
        <v>139157341.81280652</v>
      </c>
      <c r="AB321" s="2">
        <f t="shared" si="63"/>
        <v>800000</v>
      </c>
      <c r="AC321" s="2">
        <f t="shared" si="64"/>
        <v>50451060.684729926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257</v>
      </c>
      <c r="C322" s="7"/>
      <c r="D322" s="2" t="e">
        <f t="shared" si="55"/>
        <v>#N/A</v>
      </c>
      <c r="E322" s="2" t="e">
        <f t="shared" si="67"/>
        <v>#N/A</v>
      </c>
      <c r="F322" s="2">
        <v>2093754.6475018263</v>
      </c>
      <c r="G322" s="2">
        <f t="shared" si="70"/>
        <v>596135.85714285716</v>
      </c>
      <c r="H322" s="2">
        <f t="shared" si="65"/>
        <v>167293688.6847297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1532714.7142857246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2091101.6361013055</v>
      </c>
      <c r="Q322" s="2">
        <f t="shared" si="71"/>
        <v>600000</v>
      </c>
      <c r="R322" s="2">
        <f t="shared" si="66"/>
        <v>168804538.35467929</v>
      </c>
      <c r="S322" s="2">
        <f t="shared" si="58"/>
        <v>596135.85714286566</v>
      </c>
      <c r="T322" s="2">
        <f t="shared" si="59"/>
        <v>3864.1428571429569</v>
      </c>
      <c r="U322" s="2">
        <f t="shared" si="60"/>
        <v>600000</v>
      </c>
      <c r="V322" s="2">
        <f t="shared" si="34"/>
        <v>117218276.68472941</v>
      </c>
      <c r="W322" s="2">
        <f t="shared" si="61"/>
        <v>596135.85714285076</v>
      </c>
      <c r="X322" s="2">
        <f t="shared" si="51"/>
        <v>3864.1428571492434</v>
      </c>
      <c r="Y322" s="2">
        <f t="shared" si="62"/>
        <v>51586261.669949889</v>
      </c>
      <c r="Z322" s="2" t="str">
        <f t="shared" si="52"/>
        <v>MEEP</v>
      </c>
      <c r="AA322" s="2">
        <f>IF(Z322="HERE",Y322,AA321+Graph!$G$1*1000)</f>
        <v>139957341.81280652</v>
      </c>
      <c r="AB322" s="2">
        <f t="shared" si="63"/>
        <v>800000</v>
      </c>
      <c r="AC322" s="2">
        <f t="shared" si="64"/>
        <v>50451060.684729926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258</v>
      </c>
      <c r="C323" s="7"/>
      <c r="D323" s="2" t="e">
        <f t="shared" si="55"/>
        <v>#N/A</v>
      </c>
      <c r="E323" s="2" t="e">
        <f t="shared" si="67"/>
        <v>#N/A</v>
      </c>
      <c r="F323" s="2">
        <v>2100076.3013371229</v>
      </c>
      <c r="G323" s="2">
        <f t="shared" si="70"/>
        <v>596135.85714285716</v>
      </c>
      <c r="H323" s="2">
        <f t="shared" si="65"/>
        <v>167889824.54187256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1536578.8571428675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2097401.2862772346</v>
      </c>
      <c r="Q323" s="2">
        <f t="shared" si="71"/>
        <v>600000</v>
      </c>
      <c r="R323" s="2">
        <f t="shared" si="66"/>
        <v>169404538.35467929</v>
      </c>
      <c r="S323" s="2">
        <f t="shared" si="58"/>
        <v>596135.85714286566</v>
      </c>
      <c r="T323" s="2">
        <f t="shared" si="59"/>
        <v>3864.1428571429569</v>
      </c>
      <c r="U323" s="2">
        <f t="shared" si="60"/>
        <v>600000</v>
      </c>
      <c r="V323" s="2">
        <f t="shared" si="34"/>
        <v>117814412.54187226</v>
      </c>
      <c r="W323" s="2">
        <f t="shared" si="61"/>
        <v>596135.85714285076</v>
      </c>
      <c r="X323" s="2">
        <f t="shared" si="51"/>
        <v>3864.1428571492434</v>
      </c>
      <c r="Y323" s="2">
        <f t="shared" si="62"/>
        <v>51590125.812807038</v>
      </c>
      <c r="Z323" s="2" t="str">
        <f t="shared" si="52"/>
        <v>MEEP</v>
      </c>
      <c r="AA323" s="2">
        <f>IF(Z323="HERE",Y323,AA322+Graph!$G$1*1000)</f>
        <v>140757341.81280652</v>
      </c>
      <c r="AB323" s="2">
        <f t="shared" si="63"/>
        <v>800000</v>
      </c>
      <c r="AC323" s="2">
        <f t="shared" si="64"/>
        <v>50451060.684729926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259</v>
      </c>
      <c r="C324" s="7"/>
      <c r="D324" s="2" t="e">
        <f t="shared" si="55"/>
        <v>#N/A</v>
      </c>
      <c r="E324" s="2" t="e">
        <f t="shared" si="67"/>
        <v>#N/A</v>
      </c>
      <c r="F324" s="2">
        <v>2106397.9551724792</v>
      </c>
      <c r="G324" s="2">
        <f t="shared" si="70"/>
        <v>596135.85714285716</v>
      </c>
      <c r="H324" s="2">
        <f t="shared" si="65"/>
        <v>168485960.39901543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1540443.0000000105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2103700.9364531636</v>
      </c>
      <c r="Q324" s="2">
        <f t="shared" si="71"/>
        <v>600000</v>
      </c>
      <c r="R324" s="2">
        <f t="shared" si="66"/>
        <v>170004538.35467929</v>
      </c>
      <c r="S324" s="2">
        <f t="shared" si="58"/>
        <v>596135.85714286566</v>
      </c>
      <c r="T324" s="2">
        <f t="shared" si="59"/>
        <v>3864.1428571429569</v>
      </c>
      <c r="U324" s="2">
        <f t="shared" si="60"/>
        <v>600000</v>
      </c>
      <c r="V324" s="2">
        <f t="shared" si="34"/>
        <v>118410548.39901511</v>
      </c>
      <c r="W324" s="2">
        <f t="shared" si="61"/>
        <v>596135.85714285076</v>
      </c>
      <c r="X324" s="2">
        <f t="shared" si="51"/>
        <v>3864.1428571492434</v>
      </c>
      <c r="Y324" s="2">
        <f t="shared" si="62"/>
        <v>51593989.955664188</v>
      </c>
      <c r="Z324" s="2" t="str">
        <f t="shared" si="52"/>
        <v>MEEP</v>
      </c>
      <c r="AA324" s="2">
        <f>IF(Z324="HERE",Y324,AA323+Graph!$G$1*1000)</f>
        <v>141557341.81280652</v>
      </c>
      <c r="AB324" s="2">
        <f t="shared" si="63"/>
        <v>800000</v>
      </c>
      <c r="AC324" s="2">
        <f t="shared" si="64"/>
        <v>50451060.684729926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260</v>
      </c>
      <c r="C325" s="7"/>
      <c r="D325" s="2" t="e">
        <f t="shared" si="55"/>
        <v>#N/A</v>
      </c>
      <c r="E325" s="2" t="e">
        <f t="shared" si="67"/>
        <v>#N/A</v>
      </c>
      <c r="F325" s="2">
        <v>2112719.6090077758</v>
      </c>
      <c r="G325" s="2">
        <f t="shared" si="70"/>
        <v>596135.85714285716</v>
      </c>
      <c r="H325" s="2">
        <f t="shared" si="65"/>
        <v>169082096.25615829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1544307.1428571534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2110000.5866290927</v>
      </c>
      <c r="Q325" s="2">
        <f t="shared" si="71"/>
        <v>600000</v>
      </c>
      <c r="R325" s="2">
        <f t="shared" si="66"/>
        <v>170604538.35467929</v>
      </c>
      <c r="S325" s="2">
        <f t="shared" si="58"/>
        <v>596135.85714286566</v>
      </c>
      <c r="T325" s="2">
        <f t="shared" si="59"/>
        <v>3864.1428571429569</v>
      </c>
      <c r="U325" s="2">
        <f t="shared" si="60"/>
        <v>600000</v>
      </c>
      <c r="V325" s="2">
        <f t="shared" si="34"/>
        <v>119006684.25615796</v>
      </c>
      <c r="W325" s="2">
        <f t="shared" si="61"/>
        <v>596135.85714285076</v>
      </c>
      <c r="X325" s="2">
        <f t="shared" si="51"/>
        <v>3864.1428571492434</v>
      </c>
      <c r="Y325" s="2">
        <f t="shared" si="62"/>
        <v>51597854.098521337</v>
      </c>
      <c r="Z325" s="2" t="str">
        <f t="shared" si="52"/>
        <v>MEEP</v>
      </c>
      <c r="AA325" s="2">
        <f>IF(Z325="HERE",Y325,AA324+Graph!$G$1*1000)</f>
        <v>142357341.81280652</v>
      </c>
      <c r="AB325" s="2">
        <f t="shared" si="63"/>
        <v>800000</v>
      </c>
      <c r="AC325" s="2">
        <f t="shared" si="64"/>
        <v>50451060.684729926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261</v>
      </c>
      <c r="C326" s="7"/>
      <c r="D326" s="2" t="e">
        <f t="shared" si="55"/>
        <v>#N/A</v>
      </c>
      <c r="E326" s="2" t="e">
        <f t="shared" si="67"/>
        <v>#N/A</v>
      </c>
      <c r="F326" s="2">
        <v>2119041.262843132</v>
      </c>
      <c r="G326" s="2">
        <f t="shared" si="70"/>
        <v>596135.85714285716</v>
      </c>
      <c r="H326" s="2">
        <f t="shared" si="65"/>
        <v>169678232.11330116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1548171.2857142964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2116300.2368050218</v>
      </c>
      <c r="Q326" s="2">
        <f t="shared" si="71"/>
        <v>600000</v>
      </c>
      <c r="R326" s="2">
        <f t="shared" si="66"/>
        <v>171204538.35467929</v>
      </c>
      <c r="S326" s="2">
        <f t="shared" si="58"/>
        <v>596135.85714286566</v>
      </c>
      <c r="T326" s="2">
        <f t="shared" si="59"/>
        <v>3864.1428571429569</v>
      </c>
      <c r="U326" s="2">
        <f t="shared" si="60"/>
        <v>600000</v>
      </c>
      <c r="V326" s="2">
        <f t="shared" si="34"/>
        <v>119602820.11330082</v>
      </c>
      <c r="W326" s="2">
        <f t="shared" si="61"/>
        <v>596135.85714285076</v>
      </c>
      <c r="X326" s="2">
        <f t="shared" si="51"/>
        <v>3864.1428571492434</v>
      </c>
      <c r="Y326" s="2">
        <f t="shared" si="62"/>
        <v>51601718.241378486</v>
      </c>
      <c r="Z326" s="2" t="str">
        <f t="shared" si="52"/>
        <v>MEEP</v>
      </c>
      <c r="AA326" s="2">
        <f>IF(Z326="HERE",Y326,AA325+Graph!$G$1*1000)</f>
        <v>143157341.81280652</v>
      </c>
      <c r="AB326" s="2">
        <f t="shared" si="63"/>
        <v>800000</v>
      </c>
      <c r="AC326" s="2">
        <f t="shared" si="64"/>
        <v>50451060.684729926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262</v>
      </c>
      <c r="C327" s="7"/>
      <c r="D327" s="2" t="e">
        <f t="shared" si="55"/>
        <v>#N/A</v>
      </c>
      <c r="E327" s="2" t="e">
        <f t="shared" si="67"/>
        <v>#N/A</v>
      </c>
      <c r="F327" s="2">
        <v>2125362.9166784286</v>
      </c>
      <c r="G327" s="2">
        <f t="shared" si="70"/>
        <v>596135.85714285716</v>
      </c>
      <c r="H327" s="2">
        <f t="shared" si="65"/>
        <v>170274367.97044402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1552035.4285714393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2122599.8869809508</v>
      </c>
      <c r="Q327" s="2">
        <f t="shared" si="71"/>
        <v>600000</v>
      </c>
      <c r="R327" s="2">
        <f t="shared" si="66"/>
        <v>171804538.35467929</v>
      </c>
      <c r="S327" s="2">
        <f t="shared" si="58"/>
        <v>596135.85714286566</v>
      </c>
      <c r="T327" s="2">
        <f t="shared" si="59"/>
        <v>3864.1428571429569</v>
      </c>
      <c r="U327" s="2">
        <f t="shared" si="60"/>
        <v>600000</v>
      </c>
      <c r="V327" s="2">
        <f t="shared" si="34"/>
        <v>120198955.97044367</v>
      </c>
      <c r="W327" s="2">
        <f t="shared" si="61"/>
        <v>596135.85714285076</v>
      </c>
      <c r="X327" s="2">
        <f t="shared" si="51"/>
        <v>3864.1428571492434</v>
      </c>
      <c r="Y327" s="2">
        <f t="shared" si="62"/>
        <v>51605582.384235635</v>
      </c>
      <c r="Z327" s="2" t="str">
        <f t="shared" si="52"/>
        <v>MEEP</v>
      </c>
      <c r="AA327" s="2">
        <f>IF(Z327="HERE",Y327,AA326+Graph!$G$1*1000)</f>
        <v>143957341.81280652</v>
      </c>
      <c r="AB327" s="2">
        <f t="shared" si="63"/>
        <v>800000</v>
      </c>
      <c r="AC327" s="2">
        <f t="shared" si="64"/>
        <v>50451060.684729926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263</v>
      </c>
      <c r="C328" s="7"/>
      <c r="D328" s="2" t="e">
        <f t="shared" si="55"/>
        <v>#N/A</v>
      </c>
      <c r="E328" s="2" t="e">
        <f t="shared" si="67"/>
        <v>#N/A</v>
      </c>
      <c r="F328" s="2">
        <v>2131684.5705137849</v>
      </c>
      <c r="G328" s="2">
        <f t="shared" si="70"/>
        <v>596135.85714285716</v>
      </c>
      <c r="H328" s="2">
        <f t="shared" si="65"/>
        <v>170870503.82758689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1555899.5714285823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2128899.5371568799</v>
      </c>
      <c r="Q328" s="2">
        <f t="shared" si="71"/>
        <v>600000</v>
      </c>
      <c r="R328" s="2">
        <f t="shared" si="66"/>
        <v>172404538.35467929</v>
      </c>
      <c r="S328" s="2">
        <f t="shared" si="58"/>
        <v>596135.85714286566</v>
      </c>
      <c r="T328" s="2">
        <f t="shared" si="59"/>
        <v>3864.1428571429569</v>
      </c>
      <c r="U328" s="2">
        <f t="shared" si="60"/>
        <v>600000</v>
      </c>
      <c r="V328" s="2">
        <f t="shared" si="34"/>
        <v>120795091.82758652</v>
      </c>
      <c r="W328" s="2">
        <f t="shared" si="61"/>
        <v>596135.85714285076</v>
      </c>
      <c r="X328" s="2">
        <f t="shared" si="51"/>
        <v>3864.1428571492434</v>
      </c>
      <c r="Y328" s="2">
        <f t="shared" si="62"/>
        <v>51609446.527092785</v>
      </c>
      <c r="Z328" s="2" t="str">
        <f t="shared" si="52"/>
        <v>MEEP</v>
      </c>
      <c r="AA328" s="2">
        <f>IF(Z328="HERE",Y328,AA327+Graph!$G$1*1000)</f>
        <v>144757341.81280652</v>
      </c>
      <c r="AB328" s="2">
        <f t="shared" si="63"/>
        <v>800000</v>
      </c>
      <c r="AC328" s="2">
        <f t="shared" si="64"/>
        <v>50451060.684729926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264</v>
      </c>
      <c r="C329" s="7"/>
      <c r="D329" s="2" t="e">
        <f t="shared" si="55"/>
        <v>#N/A</v>
      </c>
      <c r="E329" s="2" t="e">
        <f t="shared" si="67"/>
        <v>#N/A</v>
      </c>
      <c r="F329" s="2">
        <v>2138006.2243490815</v>
      </c>
      <c r="G329" s="2">
        <f t="shared" si="70"/>
        <v>596135.85714285716</v>
      </c>
      <c r="H329" s="2">
        <f t="shared" si="65"/>
        <v>171466639.68472975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1559763.7142857253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2135199.187332809</v>
      </c>
      <c r="Q329" s="2">
        <f t="shared" si="71"/>
        <v>600000</v>
      </c>
      <c r="R329" s="2">
        <f t="shared" si="66"/>
        <v>173004538.35467929</v>
      </c>
      <c r="S329" s="2">
        <f t="shared" si="58"/>
        <v>596135.85714286566</v>
      </c>
      <c r="T329" s="2">
        <f t="shared" si="59"/>
        <v>3864.1428571429569</v>
      </c>
      <c r="U329" s="2">
        <f t="shared" si="60"/>
        <v>600000</v>
      </c>
      <c r="V329" s="2">
        <f t="shared" si="34"/>
        <v>121391227.68472937</v>
      </c>
      <c r="W329" s="2">
        <f t="shared" si="61"/>
        <v>596135.85714285076</v>
      </c>
      <c r="X329" s="2">
        <f t="shared" si="51"/>
        <v>3864.1428571492434</v>
      </c>
      <c r="Y329" s="2">
        <f t="shared" si="62"/>
        <v>51613310.669949934</v>
      </c>
      <c r="Z329" s="2" t="str">
        <f t="shared" si="52"/>
        <v>MEEP</v>
      </c>
      <c r="AA329" s="2">
        <f>IF(Z329="HERE",Y329,AA328+Graph!$G$1*1000)</f>
        <v>145557341.81280652</v>
      </c>
      <c r="AB329" s="2">
        <f t="shared" si="63"/>
        <v>800000</v>
      </c>
      <c r="AC329" s="2">
        <f t="shared" si="64"/>
        <v>50451060.684729926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265</v>
      </c>
      <c r="C330" s="7"/>
      <c r="D330" s="2" t="e">
        <f t="shared" si="55"/>
        <v>#N/A</v>
      </c>
      <c r="E330" s="2" t="e">
        <f t="shared" si="67"/>
        <v>#N/A</v>
      </c>
      <c r="F330" s="2">
        <v>2144327.8781844378</v>
      </c>
      <c r="G330" s="2">
        <f t="shared" si="70"/>
        <v>596135.85714285716</v>
      </c>
      <c r="H330" s="2">
        <f t="shared" si="65"/>
        <v>172062775.54187262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1563627.8571428682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2141498.837508738</v>
      </c>
      <c r="Q330" s="2">
        <f t="shared" si="71"/>
        <v>600000</v>
      </c>
      <c r="R330" s="2">
        <f t="shared" si="66"/>
        <v>173604538.35467929</v>
      </c>
      <c r="S330" s="2">
        <f t="shared" si="58"/>
        <v>596135.85714286566</v>
      </c>
      <c r="T330" s="2">
        <f t="shared" si="59"/>
        <v>3864.1428571429569</v>
      </c>
      <c r="U330" s="2">
        <f t="shared" si="60"/>
        <v>600000</v>
      </c>
      <c r="V330" s="2">
        <f t="shared" si="34"/>
        <v>121987363.54187222</v>
      </c>
      <c r="W330" s="2">
        <f t="shared" si="61"/>
        <v>596135.85714285076</v>
      </c>
      <c r="X330" s="2">
        <f t="shared" si="51"/>
        <v>3864.1428571492434</v>
      </c>
      <c r="Y330" s="2">
        <f t="shared" si="62"/>
        <v>51617174.812807083</v>
      </c>
      <c r="Z330" s="2" t="str">
        <f t="shared" si="52"/>
        <v>MEEP</v>
      </c>
      <c r="AA330" s="2">
        <f>IF(Z330="HERE",Y330,AA329+Graph!$G$1*1000)</f>
        <v>146357341.81280652</v>
      </c>
      <c r="AB330" s="2">
        <f t="shared" si="63"/>
        <v>800000</v>
      </c>
      <c r="AC330" s="2">
        <f t="shared" si="64"/>
        <v>50451060.684729926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266</v>
      </c>
      <c r="C331" s="7"/>
      <c r="D331" s="2" t="e">
        <f t="shared" si="55"/>
        <v>#N/A</v>
      </c>
      <c r="E331" s="2" t="e">
        <f t="shared" si="67"/>
        <v>#N/A</v>
      </c>
      <c r="F331" s="2">
        <v>2150649.5320197344</v>
      </c>
      <c r="G331" s="2">
        <f t="shared" si="70"/>
        <v>596135.85714285716</v>
      </c>
      <c r="H331" s="2">
        <f t="shared" si="65"/>
        <v>172658911.39901549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1567492.0000000112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2147798.4876847267</v>
      </c>
      <c r="Q331" s="2">
        <f t="shared" si="71"/>
        <v>600000</v>
      </c>
      <c r="R331" s="2">
        <f t="shared" si="66"/>
        <v>174204538.35467929</v>
      </c>
      <c r="S331" s="2">
        <f t="shared" si="58"/>
        <v>596135.85714286566</v>
      </c>
      <c r="T331" s="2">
        <f t="shared" si="59"/>
        <v>3864.1428571429569</v>
      </c>
      <c r="U331" s="2">
        <f t="shared" si="60"/>
        <v>600000</v>
      </c>
      <c r="V331" s="2">
        <f t="shared" si="34"/>
        <v>122583499.39901507</v>
      </c>
      <c r="W331" s="2">
        <f t="shared" si="61"/>
        <v>596135.85714285076</v>
      </c>
      <c r="X331" s="2">
        <f t="shared" si="51"/>
        <v>3864.1428571492434</v>
      </c>
      <c r="Y331" s="2">
        <f t="shared" si="62"/>
        <v>51621038.955664232</v>
      </c>
      <c r="Z331" s="2" t="str">
        <f t="shared" si="52"/>
        <v>MEEP</v>
      </c>
      <c r="AA331" s="2">
        <f>IF(Z331="HERE",Y331,AA330+Graph!$G$1*1000)</f>
        <v>147157341.81280652</v>
      </c>
      <c r="AB331" s="2">
        <f t="shared" si="63"/>
        <v>800000</v>
      </c>
      <c r="AC331" s="2">
        <f t="shared" si="64"/>
        <v>50451060.684729926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267</v>
      </c>
      <c r="C332" s="7"/>
      <c r="D332" s="2" t="e">
        <f t="shared" si="55"/>
        <v>#N/A</v>
      </c>
      <c r="E332" s="2" t="e">
        <f t="shared" si="67"/>
        <v>#N/A</v>
      </c>
      <c r="F332" s="2">
        <v>2156971.1858550906</v>
      </c>
      <c r="G332" s="2">
        <f t="shared" si="70"/>
        <v>596135.85714285716</v>
      </c>
      <c r="H332" s="2">
        <f t="shared" si="65"/>
        <v>173255047.25615835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1571356.1428571541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2154098.1378606558</v>
      </c>
      <c r="Q332" s="2">
        <f t="shared" si="71"/>
        <v>600000</v>
      </c>
      <c r="R332" s="2">
        <f t="shared" si="66"/>
        <v>174804538.35467929</v>
      </c>
      <c r="S332" s="2">
        <f t="shared" si="58"/>
        <v>596135.85714286566</v>
      </c>
      <c r="T332" s="2">
        <f t="shared" si="59"/>
        <v>3864.1428571429569</v>
      </c>
      <c r="U332" s="2">
        <f t="shared" si="60"/>
        <v>600000</v>
      </c>
      <c r="V332" s="2">
        <f t="shared" si="34"/>
        <v>123179635.25615792</v>
      </c>
      <c r="W332" s="2">
        <f t="shared" si="61"/>
        <v>596135.85714285076</v>
      </c>
      <c r="X332" s="2">
        <f t="shared" si="51"/>
        <v>3864.1428571492434</v>
      </c>
      <c r="Y332" s="2">
        <f t="shared" si="62"/>
        <v>51624903.098521382</v>
      </c>
      <c r="Z332" s="2" t="str">
        <f t="shared" si="52"/>
        <v>MEEP</v>
      </c>
      <c r="AA332" s="2">
        <f>IF(Z332="HERE",Y332,AA331+Graph!$G$1*1000)</f>
        <v>147957341.81280652</v>
      </c>
      <c r="AB332" s="2">
        <f t="shared" si="63"/>
        <v>800000</v>
      </c>
      <c r="AC332" s="2">
        <f t="shared" si="64"/>
        <v>50451060.684729926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268</v>
      </c>
      <c r="C333" s="7"/>
      <c r="D333" s="2" t="e">
        <f t="shared" si="55"/>
        <v>#N/A</v>
      </c>
      <c r="E333" s="2" t="e">
        <f t="shared" si="67"/>
        <v>#N/A</v>
      </c>
      <c r="F333" s="2">
        <v>2163292.8396903872</v>
      </c>
      <c r="G333" s="2">
        <f t="shared" si="70"/>
        <v>596135.85714285716</v>
      </c>
      <c r="H333" s="2">
        <f t="shared" si="65"/>
        <v>173851183.11330122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1575220.2857142971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2160397.7880365849</v>
      </c>
      <c r="Q333" s="2">
        <f t="shared" si="71"/>
        <v>600000</v>
      </c>
      <c r="R333" s="2">
        <f t="shared" si="66"/>
        <v>175404538.35467929</v>
      </c>
      <c r="S333" s="2">
        <f t="shared" si="58"/>
        <v>596135.85714286566</v>
      </c>
      <c r="T333" s="2">
        <f t="shared" si="59"/>
        <v>3864.1428571429569</v>
      </c>
      <c r="U333" s="2">
        <f t="shared" si="60"/>
        <v>600000</v>
      </c>
      <c r="V333" s="2">
        <f t="shared" si="34"/>
        <v>123775771.11330077</v>
      </c>
      <c r="W333" s="2">
        <f t="shared" si="61"/>
        <v>596135.85714285076</v>
      </c>
      <c r="X333" s="2">
        <f t="shared" si="51"/>
        <v>3864.1428571492434</v>
      </c>
      <c r="Y333" s="2">
        <f t="shared" si="62"/>
        <v>51628767.241378531</v>
      </c>
      <c r="Z333" s="2" t="str">
        <f t="shared" si="52"/>
        <v>MEEP</v>
      </c>
      <c r="AA333" s="2">
        <f>IF(Z333="HERE",Y333,AA332+Graph!$G$1*1000)</f>
        <v>148757341.81280652</v>
      </c>
      <c r="AB333" s="2">
        <f t="shared" si="63"/>
        <v>800000</v>
      </c>
      <c r="AC333" s="2">
        <f t="shared" si="64"/>
        <v>50451060.684729926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269</v>
      </c>
      <c r="C334" s="7"/>
      <c r="D334" s="2" t="e">
        <f t="shared" si="55"/>
        <v>#N/A</v>
      </c>
      <c r="E334" s="2" t="e">
        <f t="shared" si="67"/>
        <v>#N/A</v>
      </c>
      <c r="F334" s="2">
        <v>2169614.4935257435</v>
      </c>
      <c r="G334" s="2">
        <f t="shared" si="70"/>
        <v>596135.85714285716</v>
      </c>
      <c r="H334" s="2">
        <f t="shared" si="65"/>
        <v>174447318.97044408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1579084.42857144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2166697.4382125139</v>
      </c>
      <c r="Q334" s="2">
        <f t="shared" si="71"/>
        <v>600000</v>
      </c>
      <c r="R334" s="2">
        <f t="shared" si="66"/>
        <v>176004538.35467929</v>
      </c>
      <c r="S334" s="2">
        <f t="shared" si="58"/>
        <v>596135.85714286566</v>
      </c>
      <c r="T334" s="2">
        <f t="shared" si="59"/>
        <v>3864.1428571429569</v>
      </c>
      <c r="U334" s="2">
        <f t="shared" si="60"/>
        <v>600000</v>
      </c>
      <c r="V334" s="2">
        <f t="shared" si="34"/>
        <v>124371906.97044362</v>
      </c>
      <c r="W334" s="2">
        <f t="shared" si="61"/>
        <v>596135.85714285076</v>
      </c>
      <c r="X334" s="2">
        <f t="shared" si="51"/>
        <v>3864.1428571492434</v>
      </c>
      <c r="Y334" s="2">
        <f t="shared" si="62"/>
        <v>51632631.38423568</v>
      </c>
      <c r="Z334" s="2" t="str">
        <f t="shared" si="52"/>
        <v>MEEP</v>
      </c>
      <c r="AA334" s="2">
        <f>IF(Z334="HERE",Y334,AA333+Graph!$G$1*1000)</f>
        <v>149557341.81280652</v>
      </c>
      <c r="AB334" s="2">
        <f t="shared" si="63"/>
        <v>800000</v>
      </c>
      <c r="AC334" s="2">
        <f t="shared" si="64"/>
        <v>50451060.684729926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270</v>
      </c>
      <c r="C335" s="7"/>
      <c r="D335" s="2" t="e">
        <f t="shared" si="55"/>
        <v>#N/A</v>
      </c>
      <c r="E335" s="2" t="e">
        <f t="shared" si="67"/>
        <v>#N/A</v>
      </c>
      <c r="F335" s="2">
        <v>2175936.1473610401</v>
      </c>
      <c r="G335" s="2">
        <f t="shared" si="70"/>
        <v>596135.85714285716</v>
      </c>
      <c r="H335" s="2">
        <f t="shared" si="65"/>
        <v>175043454.82758695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1582948.571428583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2172997.088388443</v>
      </c>
      <c r="Q335" s="2">
        <f t="shared" si="71"/>
        <v>600000</v>
      </c>
      <c r="R335" s="2">
        <f t="shared" si="66"/>
        <v>176604538.35467929</v>
      </c>
      <c r="S335" s="2">
        <f t="shared" si="58"/>
        <v>596135.85714286566</v>
      </c>
      <c r="T335" s="2">
        <f t="shared" si="59"/>
        <v>3864.1428571429569</v>
      </c>
      <c r="U335" s="2">
        <f t="shared" si="60"/>
        <v>600000</v>
      </c>
      <c r="V335" s="2">
        <f t="shared" si="34"/>
        <v>124968042.82758647</v>
      </c>
      <c r="W335" s="2">
        <f t="shared" si="61"/>
        <v>596135.85714285076</v>
      </c>
      <c r="X335" s="2">
        <f t="shared" si="51"/>
        <v>3864.1428571492434</v>
      </c>
      <c r="Y335" s="2">
        <f t="shared" si="62"/>
        <v>51636495.527092829</v>
      </c>
      <c r="Z335" s="2" t="str">
        <f t="shared" si="52"/>
        <v>MEEP</v>
      </c>
      <c r="AA335" s="2">
        <f>IF(Z335="HERE",Y335,AA334+Graph!$G$1*1000)</f>
        <v>150357341.81280652</v>
      </c>
      <c r="AB335" s="2">
        <f t="shared" si="63"/>
        <v>800000</v>
      </c>
      <c r="AC335" s="2">
        <f t="shared" si="64"/>
        <v>50451060.684729926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271</v>
      </c>
      <c r="C336" s="7"/>
      <c r="D336" s="2" t="e">
        <f t="shared" si="55"/>
        <v>#N/A</v>
      </c>
      <c r="E336" s="2" t="e">
        <f t="shared" si="67"/>
        <v>#N/A</v>
      </c>
      <c r="F336" s="2">
        <v>2182257.8011963964</v>
      </c>
      <c r="G336" s="2">
        <f t="shared" si="70"/>
        <v>596135.85714285716</v>
      </c>
      <c r="H336" s="2">
        <f t="shared" si="65"/>
        <v>175639590.68472981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1586812.714285726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2179296.7385643721</v>
      </c>
      <c r="Q336" s="2">
        <f t="shared" si="71"/>
        <v>600000</v>
      </c>
      <c r="R336" s="2">
        <f t="shared" si="66"/>
        <v>177204538.35467929</v>
      </c>
      <c r="S336" s="2">
        <f t="shared" si="58"/>
        <v>596135.85714286566</v>
      </c>
      <c r="T336" s="2">
        <f t="shared" si="59"/>
        <v>3864.1428571429569</v>
      </c>
      <c r="U336" s="2">
        <f t="shared" si="60"/>
        <v>600000</v>
      </c>
      <c r="V336" s="2">
        <f t="shared" si="34"/>
        <v>125564178.68472932</v>
      </c>
      <c r="W336" s="2">
        <f t="shared" si="61"/>
        <v>596135.85714285076</v>
      </c>
      <c r="X336" s="2">
        <f t="shared" si="51"/>
        <v>3864.1428571492434</v>
      </c>
      <c r="Y336" s="2">
        <f t="shared" si="62"/>
        <v>51640359.669949979</v>
      </c>
      <c r="Z336" s="2" t="str">
        <f t="shared" si="52"/>
        <v>MEEP</v>
      </c>
      <c r="AA336" s="2">
        <f>IF(Z336="HERE",Y336,AA335+Graph!$G$1*1000)</f>
        <v>151157341.81280652</v>
      </c>
      <c r="AB336" s="2">
        <f t="shared" si="63"/>
        <v>800000</v>
      </c>
      <c r="AC336" s="2">
        <f t="shared" si="64"/>
        <v>50451060.684729926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272</v>
      </c>
      <c r="C337" s="7"/>
      <c r="D337" s="2" t="e">
        <f t="shared" si="55"/>
        <v>#N/A</v>
      </c>
      <c r="E337" s="2" t="e">
        <f t="shared" si="67"/>
        <v>#N/A</v>
      </c>
      <c r="F337" s="2">
        <v>2188579.455031693</v>
      </c>
      <c r="G337" s="2">
        <f t="shared" si="70"/>
        <v>596135.85714285716</v>
      </c>
      <c r="H337" s="2">
        <f t="shared" si="65"/>
        <v>176235726.54187268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1590676.8571428689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2185596.3887403011</v>
      </c>
      <c r="Q337" s="2">
        <f t="shared" si="71"/>
        <v>600000</v>
      </c>
      <c r="R337" s="2">
        <f t="shared" si="66"/>
        <v>177804538.35467929</v>
      </c>
      <c r="S337" s="2">
        <f t="shared" si="58"/>
        <v>596135.85714286566</v>
      </c>
      <c r="T337" s="2">
        <f t="shared" si="59"/>
        <v>3864.1428571429569</v>
      </c>
      <c r="U337" s="2">
        <f t="shared" si="60"/>
        <v>600000</v>
      </c>
      <c r="V337" s="2">
        <f t="shared" si="34"/>
        <v>126160314.54187217</v>
      </c>
      <c r="W337" s="2">
        <f t="shared" si="61"/>
        <v>596135.85714285076</v>
      </c>
      <c r="X337" s="2">
        <f t="shared" si="51"/>
        <v>3864.1428571492434</v>
      </c>
      <c r="Y337" s="2">
        <f t="shared" si="62"/>
        <v>51644223.812807128</v>
      </c>
      <c r="Z337" s="2" t="str">
        <f t="shared" si="52"/>
        <v>MEEP</v>
      </c>
      <c r="AA337" s="2">
        <f>IF(Z337="HERE",Y337,AA336+Graph!$G$1*1000)</f>
        <v>151957341.81280652</v>
      </c>
      <c r="AB337" s="2">
        <f t="shared" si="63"/>
        <v>800000</v>
      </c>
      <c r="AC337" s="2">
        <f t="shared" si="64"/>
        <v>50451060.684729926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273</v>
      </c>
      <c r="C338" s="7"/>
      <c r="D338" s="2" t="e">
        <f t="shared" si="55"/>
        <v>#N/A</v>
      </c>
      <c r="E338" s="2" t="e">
        <f t="shared" si="67"/>
        <v>#N/A</v>
      </c>
      <c r="F338" s="2">
        <v>2194901.1088670492</v>
      </c>
      <c r="G338" s="2">
        <f t="shared" si="70"/>
        <v>596135.85714285716</v>
      </c>
      <c r="H338" s="2">
        <f t="shared" si="65"/>
        <v>176831862.39901555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1594541.0000000119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2191896.0389162302</v>
      </c>
      <c r="Q338" s="2">
        <f t="shared" si="71"/>
        <v>600000</v>
      </c>
      <c r="R338" s="2">
        <f t="shared" si="66"/>
        <v>178404538.35467929</v>
      </c>
      <c r="S338" s="2">
        <f t="shared" si="58"/>
        <v>596135.85714286566</v>
      </c>
      <c r="T338" s="2">
        <f t="shared" si="59"/>
        <v>3864.1428571429569</v>
      </c>
      <c r="U338" s="2">
        <f t="shared" si="60"/>
        <v>600000</v>
      </c>
      <c r="V338" s="2">
        <f t="shared" si="34"/>
        <v>126756450.39901502</v>
      </c>
      <c r="W338" s="2">
        <f t="shared" si="61"/>
        <v>596135.85714285076</v>
      </c>
      <c r="X338" s="2">
        <f t="shared" si="51"/>
        <v>3864.1428571492434</v>
      </c>
      <c r="Y338" s="2">
        <f t="shared" si="62"/>
        <v>51648087.955664277</v>
      </c>
      <c r="Z338" s="2" t="str">
        <f t="shared" si="52"/>
        <v>MEEP</v>
      </c>
      <c r="AA338" s="2">
        <f>IF(Z338="HERE",Y338,AA337+Graph!$G$1*1000)</f>
        <v>152757341.81280652</v>
      </c>
      <c r="AB338" s="2">
        <f t="shared" si="63"/>
        <v>800000</v>
      </c>
      <c r="AC338" s="2">
        <f t="shared" si="64"/>
        <v>50451060.684729926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274</v>
      </c>
      <c r="C339" s="7"/>
      <c r="D339" s="2" t="e">
        <f t="shared" si="55"/>
        <v>#N/A</v>
      </c>
      <c r="E339" s="2" t="e">
        <f t="shared" si="67"/>
        <v>#N/A</v>
      </c>
      <c r="F339" s="2">
        <v>2201222.7627023458</v>
      </c>
      <c r="G339" s="2">
        <f t="shared" si="70"/>
        <v>596135.85714285716</v>
      </c>
      <c r="H339" s="2">
        <f t="shared" si="65"/>
        <v>177427998.25615841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1598405.1428571548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2198195.6890921593</v>
      </c>
      <c r="Q339" s="2">
        <f t="shared" si="71"/>
        <v>600000</v>
      </c>
      <c r="R339" s="2">
        <f t="shared" si="66"/>
        <v>179004538.35467929</v>
      </c>
      <c r="S339" s="2">
        <f t="shared" si="58"/>
        <v>596135.85714286566</v>
      </c>
      <c r="T339" s="2">
        <f t="shared" si="59"/>
        <v>3864.1428571429569</v>
      </c>
      <c r="U339" s="2">
        <f t="shared" si="60"/>
        <v>600000</v>
      </c>
      <c r="V339" s="2">
        <f t="shared" si="34"/>
        <v>127352586.25615788</v>
      </c>
      <c r="W339" s="2">
        <f t="shared" si="61"/>
        <v>596135.85714285076</v>
      </c>
      <c r="X339" s="2">
        <f t="shared" si="51"/>
        <v>3864.1428571492434</v>
      </c>
      <c r="Y339" s="2">
        <f t="shared" si="62"/>
        <v>51651952.098521426</v>
      </c>
      <c r="Z339" s="2" t="str">
        <f t="shared" si="52"/>
        <v>MEEP</v>
      </c>
      <c r="AA339" s="2">
        <f>IF(Z339="HERE",Y339,AA338+Graph!$G$1*1000)</f>
        <v>153557341.81280652</v>
      </c>
      <c r="AB339" s="2">
        <f t="shared" si="63"/>
        <v>800000</v>
      </c>
      <c r="AC339" s="2">
        <f t="shared" si="64"/>
        <v>50451060.684729926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275</v>
      </c>
      <c r="C340" s="7"/>
      <c r="D340" s="2" t="e">
        <f t="shared" si="55"/>
        <v>#N/A</v>
      </c>
      <c r="E340" s="2" t="e">
        <f t="shared" si="67"/>
        <v>#N/A</v>
      </c>
      <c r="F340" s="2">
        <v>2207544.4165377021</v>
      </c>
      <c r="G340" s="2">
        <f t="shared" si="70"/>
        <v>596135.85714285716</v>
      </c>
      <c r="H340" s="2">
        <f t="shared" si="65"/>
        <v>178024134.11330128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1602269.2857142978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2204495.3392680883</v>
      </c>
      <c r="Q340" s="2">
        <f t="shared" si="71"/>
        <v>600000</v>
      </c>
      <c r="R340" s="2">
        <f t="shared" si="66"/>
        <v>179604538.35467929</v>
      </c>
      <c r="S340" s="2">
        <f t="shared" si="58"/>
        <v>596135.85714286566</v>
      </c>
      <c r="T340" s="2">
        <f t="shared" si="59"/>
        <v>3864.1428571429569</v>
      </c>
      <c r="U340" s="2">
        <f t="shared" si="60"/>
        <v>600000</v>
      </c>
      <c r="V340" s="2">
        <f t="shared" si="34"/>
        <v>127948722.11330073</v>
      </c>
      <c r="W340" s="2">
        <f t="shared" si="61"/>
        <v>596135.85714285076</v>
      </c>
      <c r="X340" s="2">
        <f t="shared" si="51"/>
        <v>3864.1428571492434</v>
      </c>
      <c r="Y340" s="2">
        <f t="shared" si="62"/>
        <v>51655816.241378576</v>
      </c>
      <c r="Z340" s="2" t="str">
        <f t="shared" si="52"/>
        <v>MEEP</v>
      </c>
      <c r="AA340" s="2">
        <f>IF(Z340="HERE",Y340,AA339+Graph!$G$1*1000)</f>
        <v>154357341.81280652</v>
      </c>
      <c r="AB340" s="2">
        <f t="shared" si="63"/>
        <v>800000</v>
      </c>
      <c r="AC340" s="2">
        <f t="shared" si="64"/>
        <v>50451060.684729926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276</v>
      </c>
      <c r="C341" s="7"/>
      <c r="D341" s="2" t="e">
        <f t="shared" si="55"/>
        <v>#N/A</v>
      </c>
      <c r="E341" s="2" t="e">
        <f t="shared" si="67"/>
        <v>#N/A</v>
      </c>
      <c r="F341" s="2">
        <v>2213866.0703729987</v>
      </c>
      <c r="G341" s="2">
        <f t="shared" si="70"/>
        <v>596135.85714285716</v>
      </c>
      <c r="H341" s="2">
        <f t="shared" si="65"/>
        <v>178620269.97044414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1606133.4285714407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2210794.9894440174</v>
      </c>
      <c r="Q341" s="2">
        <f t="shared" si="71"/>
        <v>600000</v>
      </c>
      <c r="R341" s="2">
        <f t="shared" si="66"/>
        <v>180204538.35467929</v>
      </c>
      <c r="S341" s="2">
        <f t="shared" si="58"/>
        <v>596135.85714286566</v>
      </c>
      <c r="T341" s="2">
        <f t="shared" si="59"/>
        <v>3864.1428571429569</v>
      </c>
      <c r="U341" s="2">
        <f t="shared" si="60"/>
        <v>600000</v>
      </c>
      <c r="V341" s="2">
        <f t="shared" si="34"/>
        <v>128544857.97044358</v>
      </c>
      <c r="W341" s="2">
        <f t="shared" si="61"/>
        <v>596135.85714285076</v>
      </c>
      <c r="X341" s="2">
        <f t="shared" si="51"/>
        <v>3864.1428571492434</v>
      </c>
      <c r="Y341" s="2">
        <f t="shared" si="62"/>
        <v>51659680.384235725</v>
      </c>
      <c r="Z341" s="2" t="str">
        <f t="shared" si="52"/>
        <v>MEEP</v>
      </c>
      <c r="AA341" s="2">
        <f>IF(Z341="HERE",Y341,AA340+Graph!$G$1*1000)</f>
        <v>155157341.81280652</v>
      </c>
      <c r="AB341" s="2">
        <f t="shared" si="63"/>
        <v>800000</v>
      </c>
      <c r="AC341" s="2">
        <f t="shared" si="64"/>
        <v>50451060.684729926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277</v>
      </c>
      <c r="C342" s="7"/>
      <c r="D342" s="2" t="e">
        <f t="shared" si="55"/>
        <v>#N/A</v>
      </c>
      <c r="E342" s="2" t="e">
        <f t="shared" si="67"/>
        <v>#N/A</v>
      </c>
      <c r="F342" s="2">
        <v>2220187.7242083549</v>
      </c>
      <c r="G342" s="2">
        <f t="shared" si="70"/>
        <v>596135.85714285716</v>
      </c>
      <c r="H342" s="2">
        <f t="shared" si="65"/>
        <v>179216405.82758701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1609997.5714285837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2217094.6396199465</v>
      </c>
      <c r="Q342" s="2">
        <f t="shared" si="71"/>
        <v>600000</v>
      </c>
      <c r="R342" s="2">
        <f t="shared" si="66"/>
        <v>180804538.35467929</v>
      </c>
      <c r="S342" s="2">
        <f t="shared" si="58"/>
        <v>596135.85714286566</v>
      </c>
      <c r="T342" s="2">
        <f t="shared" si="59"/>
        <v>3864.1428571429569</v>
      </c>
      <c r="U342" s="2">
        <f t="shared" si="60"/>
        <v>600000</v>
      </c>
      <c r="V342" s="2">
        <f t="shared" si="34"/>
        <v>129140993.82758643</v>
      </c>
      <c r="W342" s="2">
        <f t="shared" si="61"/>
        <v>596135.85714285076</v>
      </c>
      <c r="X342" s="2">
        <f t="shared" si="51"/>
        <v>3864.1428571492434</v>
      </c>
      <c r="Y342" s="2">
        <f t="shared" si="62"/>
        <v>51663544.527092874</v>
      </c>
      <c r="Z342" s="2" t="str">
        <f t="shared" si="52"/>
        <v>MEEP</v>
      </c>
      <c r="AA342" s="2">
        <f>IF(Z342="HERE",Y342,AA341+Graph!$G$1*1000)</f>
        <v>155957341.81280652</v>
      </c>
      <c r="AB342" s="2">
        <f t="shared" si="63"/>
        <v>800000</v>
      </c>
      <c r="AC342" s="2">
        <f t="shared" si="64"/>
        <v>50451060.684729926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278</v>
      </c>
      <c r="C343" s="7"/>
      <c r="D343" s="2" t="e">
        <f t="shared" si="55"/>
        <v>#N/A</v>
      </c>
      <c r="E343" s="2" t="e">
        <f t="shared" si="67"/>
        <v>#N/A</v>
      </c>
      <c r="F343" s="2">
        <v>2226509.3780436516</v>
      </c>
      <c r="G343" s="2">
        <f t="shared" si="70"/>
        <v>596135.85714285716</v>
      </c>
      <c r="H343" s="2">
        <f t="shared" si="65"/>
        <v>179812541.68472987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1613861.7142857267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2223394.2897958755</v>
      </c>
      <c r="Q343" s="2">
        <f t="shared" si="71"/>
        <v>600000</v>
      </c>
      <c r="R343" s="2">
        <f t="shared" si="66"/>
        <v>181404538.35467929</v>
      </c>
      <c r="S343" s="2">
        <f t="shared" si="58"/>
        <v>596135.85714286566</v>
      </c>
      <c r="T343" s="2">
        <f t="shared" si="59"/>
        <v>3864.1428571429569</v>
      </c>
      <c r="U343" s="2">
        <f t="shared" si="60"/>
        <v>600000</v>
      </c>
      <c r="V343" s="2">
        <f t="shared" si="34"/>
        <v>129737129.68472928</v>
      </c>
      <c r="W343" s="2">
        <f t="shared" si="61"/>
        <v>596135.85714285076</v>
      </c>
      <c r="X343" s="2">
        <f t="shared" si="51"/>
        <v>3864.1428571492434</v>
      </c>
      <c r="Y343" s="2">
        <f t="shared" si="62"/>
        <v>51667408.669950023</v>
      </c>
      <c r="Z343" s="2" t="str">
        <f t="shared" si="52"/>
        <v>MEEP</v>
      </c>
      <c r="AA343" s="2">
        <f>IF(Z343="HERE",Y343,AA342+Graph!$G$1*1000)</f>
        <v>156757341.81280652</v>
      </c>
      <c r="AB343" s="2">
        <f t="shared" si="63"/>
        <v>800000</v>
      </c>
      <c r="AC343" s="2">
        <f t="shared" si="64"/>
        <v>50451060.684729926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279</v>
      </c>
      <c r="C344" s="7"/>
      <c r="D344" s="2" t="e">
        <f t="shared" si="55"/>
        <v>#N/A</v>
      </c>
      <c r="E344" s="2" t="e">
        <f t="shared" si="67"/>
        <v>#N/A</v>
      </c>
      <c r="F344" s="2">
        <v>2232831.0318790078</v>
      </c>
      <c r="G344" s="2">
        <f t="shared" si="70"/>
        <v>596135.85714285716</v>
      </c>
      <c r="H344" s="2">
        <f t="shared" si="65"/>
        <v>180408677.54187274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1617725.8571428696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2229693.9399718046</v>
      </c>
      <c r="Q344" s="2">
        <f t="shared" si="71"/>
        <v>600000</v>
      </c>
      <c r="R344" s="2">
        <f t="shared" si="66"/>
        <v>182004538.35467929</v>
      </c>
      <c r="S344" s="2">
        <f t="shared" si="58"/>
        <v>596135.85714286566</v>
      </c>
      <c r="T344" s="2">
        <f t="shared" si="59"/>
        <v>3864.1428571429569</v>
      </c>
      <c r="U344" s="2">
        <f t="shared" si="60"/>
        <v>600000</v>
      </c>
      <c r="V344" s="2">
        <f t="shared" si="34"/>
        <v>130333265.54187213</v>
      </c>
      <c r="W344" s="2">
        <f t="shared" si="61"/>
        <v>596135.85714285076</v>
      </c>
      <c r="X344" s="2">
        <f t="shared" si="51"/>
        <v>3864.1428571492434</v>
      </c>
      <c r="Y344" s="2">
        <f t="shared" si="62"/>
        <v>51671272.812807173</v>
      </c>
      <c r="Z344" s="2" t="str">
        <f t="shared" si="52"/>
        <v>MEEP</v>
      </c>
      <c r="AA344" s="2">
        <f>IF(Z344="HERE",Y344,AA343+Graph!$G$1*1000)</f>
        <v>157557341.81280652</v>
      </c>
      <c r="AB344" s="2">
        <f t="shared" si="63"/>
        <v>800000</v>
      </c>
      <c r="AC344" s="2">
        <f t="shared" si="64"/>
        <v>50451060.684729926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280</v>
      </c>
      <c r="C345" s="7"/>
      <c r="D345" s="2" t="e">
        <f t="shared" si="55"/>
        <v>#N/A</v>
      </c>
      <c r="E345" s="2" t="e">
        <f t="shared" si="67"/>
        <v>#N/A</v>
      </c>
      <c r="F345" s="2">
        <v>2239152.6857143044</v>
      </c>
      <c r="G345" s="2">
        <f t="shared" si="70"/>
        <v>596135.85714285716</v>
      </c>
      <c r="H345" s="2">
        <f t="shared" si="65"/>
        <v>181004813.39901561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1621590.0000000126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2235993.5901477337</v>
      </c>
      <c r="Q345" s="2">
        <f t="shared" si="71"/>
        <v>600000</v>
      </c>
      <c r="R345" s="2">
        <f t="shared" si="66"/>
        <v>182604538.35467929</v>
      </c>
      <c r="S345" s="2">
        <f t="shared" si="58"/>
        <v>596135.85714286566</v>
      </c>
      <c r="T345" s="2">
        <f t="shared" si="59"/>
        <v>3864.1428571429569</v>
      </c>
      <c r="U345" s="2">
        <f t="shared" si="60"/>
        <v>600000</v>
      </c>
      <c r="V345" s="2">
        <f t="shared" si="34"/>
        <v>130929401.39901498</v>
      </c>
      <c r="W345" s="2">
        <f t="shared" si="61"/>
        <v>596135.85714285076</v>
      </c>
      <c r="X345" s="2">
        <f t="shared" si="51"/>
        <v>3864.1428571492434</v>
      </c>
      <c r="Y345" s="2">
        <f t="shared" si="62"/>
        <v>51675136.955664322</v>
      </c>
      <c r="Z345" s="2" t="str">
        <f t="shared" si="52"/>
        <v>MEEP</v>
      </c>
      <c r="AA345" s="2">
        <f>IF(Z345="HERE",Y345,AA344+Graph!$G$1*1000)</f>
        <v>158357341.81280652</v>
      </c>
      <c r="AB345" s="2">
        <f t="shared" si="63"/>
        <v>800000</v>
      </c>
      <c r="AC345" s="2">
        <f t="shared" si="64"/>
        <v>50451060.684729926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281</v>
      </c>
      <c r="C346" s="7"/>
      <c r="D346" s="2" t="e">
        <f t="shared" si="55"/>
        <v>#N/A</v>
      </c>
      <c r="E346" s="2" t="e">
        <f t="shared" si="67"/>
        <v>#N/A</v>
      </c>
      <c r="F346" s="2">
        <v>2245474.3395496607</v>
      </c>
      <c r="G346" s="2">
        <f t="shared" si="70"/>
        <v>596135.85714285716</v>
      </c>
      <c r="H346" s="2">
        <f t="shared" si="65"/>
        <v>181600949.25615847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1625454.1428571555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2242293.2403236628</v>
      </c>
      <c r="Q346" s="2">
        <f t="shared" si="71"/>
        <v>600000</v>
      </c>
      <c r="R346" s="2">
        <f t="shared" si="66"/>
        <v>183204538.35467929</v>
      </c>
      <c r="S346" s="2">
        <f t="shared" si="58"/>
        <v>596135.85714286566</v>
      </c>
      <c r="T346" s="2">
        <f t="shared" si="59"/>
        <v>3864.1428571429569</v>
      </c>
      <c r="U346" s="2">
        <f t="shared" si="60"/>
        <v>600000</v>
      </c>
      <c r="V346" s="2">
        <f t="shared" si="34"/>
        <v>131525537.25615783</v>
      </c>
      <c r="W346" s="2">
        <f t="shared" si="61"/>
        <v>596135.85714285076</v>
      </c>
      <c r="X346" s="2">
        <f t="shared" si="51"/>
        <v>3864.1428571492434</v>
      </c>
      <c r="Y346" s="2">
        <f t="shared" si="62"/>
        <v>51679001.098521471</v>
      </c>
      <c r="Z346" s="2" t="str">
        <f t="shared" si="52"/>
        <v>MEEP</v>
      </c>
      <c r="AA346" s="2">
        <f>IF(Z346="HERE",Y346,AA345+Graph!$G$1*1000)</f>
        <v>159157341.81280652</v>
      </c>
      <c r="AB346" s="2">
        <f t="shared" si="63"/>
        <v>800000</v>
      </c>
      <c r="AC346" s="2">
        <f t="shared" si="64"/>
        <v>50451060.684729926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282</v>
      </c>
      <c r="C347" s="7"/>
      <c r="D347" s="2" t="e">
        <f t="shared" si="55"/>
        <v>#N/A</v>
      </c>
      <c r="E347" s="2" t="e">
        <f t="shared" si="67"/>
        <v>#N/A</v>
      </c>
      <c r="F347" s="2">
        <v>2251795.9933849573</v>
      </c>
      <c r="G347" s="2">
        <f t="shared" si="70"/>
        <v>596135.85714285716</v>
      </c>
      <c r="H347" s="2">
        <f t="shared" si="65"/>
        <v>182197085.11330134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1629318.2857142985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2248592.8904995918</v>
      </c>
      <c r="Q347" s="2">
        <f t="shared" si="71"/>
        <v>600000</v>
      </c>
      <c r="R347" s="2">
        <f t="shared" si="66"/>
        <v>183804538.35467929</v>
      </c>
      <c r="S347" s="2">
        <f t="shared" si="58"/>
        <v>596135.85714286566</v>
      </c>
      <c r="T347" s="2">
        <f t="shared" si="59"/>
        <v>3864.1428571429569</v>
      </c>
      <c r="U347" s="2">
        <f t="shared" si="60"/>
        <v>600000</v>
      </c>
      <c r="V347" s="2">
        <f t="shared" si="34"/>
        <v>132121673.11330068</v>
      </c>
      <c r="W347" s="2">
        <f t="shared" si="61"/>
        <v>596135.85714285076</v>
      </c>
      <c r="X347" s="2">
        <f t="shared" si="51"/>
        <v>3864.1428571492434</v>
      </c>
      <c r="Y347" s="2">
        <f t="shared" si="62"/>
        <v>51682865.24137862</v>
      </c>
      <c r="Z347" s="2" t="str">
        <f t="shared" si="52"/>
        <v>MEEP</v>
      </c>
      <c r="AA347" s="2">
        <f>IF(Z347="HERE",Y347,AA346+Graph!$G$1*1000)</f>
        <v>159957341.81280652</v>
      </c>
      <c r="AB347" s="2">
        <f t="shared" si="63"/>
        <v>800000</v>
      </c>
      <c r="AC347" s="2">
        <f t="shared" si="64"/>
        <v>50451060.684729926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283</v>
      </c>
      <c r="C348" s="7"/>
      <c r="D348" s="2" t="e">
        <f t="shared" si="55"/>
        <v>#N/A</v>
      </c>
      <c r="E348" s="2" t="e">
        <f t="shared" si="67"/>
        <v>#N/A</v>
      </c>
      <c r="F348" s="2">
        <v>2258117.6472203135</v>
      </c>
      <c r="G348" s="2">
        <f t="shared" si="70"/>
        <v>596135.85714285716</v>
      </c>
      <c r="H348" s="2">
        <f t="shared" si="65"/>
        <v>182793220.9704442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1633182.4285714414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2254892.5406755805</v>
      </c>
      <c r="Q348" s="2">
        <f t="shared" si="71"/>
        <v>600000</v>
      </c>
      <c r="R348" s="2">
        <f t="shared" si="66"/>
        <v>184404538.35467929</v>
      </c>
      <c r="S348" s="2">
        <f t="shared" si="58"/>
        <v>596135.85714286566</v>
      </c>
      <c r="T348" s="2">
        <f t="shared" si="59"/>
        <v>3864.1428571429569</v>
      </c>
      <c r="U348" s="2">
        <f t="shared" si="60"/>
        <v>600000</v>
      </c>
      <c r="V348" s="2">
        <f t="shared" si="34"/>
        <v>132717808.97044353</v>
      </c>
      <c r="W348" s="2">
        <f t="shared" si="61"/>
        <v>596135.85714285076</v>
      </c>
      <c r="X348" s="2">
        <f t="shared" si="51"/>
        <v>3864.1428571492434</v>
      </c>
      <c r="Y348" s="2">
        <f t="shared" si="62"/>
        <v>51686729.38423577</v>
      </c>
      <c r="Z348" s="2" t="str">
        <f t="shared" si="52"/>
        <v>MEEP</v>
      </c>
      <c r="AA348" s="2">
        <f>IF(Z348="HERE",Y348,AA347+Graph!$G$1*1000)</f>
        <v>160757341.81280652</v>
      </c>
      <c r="AB348" s="2">
        <f t="shared" si="63"/>
        <v>800000</v>
      </c>
      <c r="AC348" s="2">
        <f t="shared" si="64"/>
        <v>50451060.684729926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284</v>
      </c>
      <c r="C349" s="7"/>
      <c r="D349" s="2" t="e">
        <f t="shared" si="55"/>
        <v>#N/A</v>
      </c>
      <c r="E349" s="2" t="e">
        <f t="shared" si="67"/>
        <v>#N/A</v>
      </c>
      <c r="F349" s="2">
        <v>2264439.3010556102</v>
      </c>
      <c r="G349" s="2">
        <f t="shared" si="70"/>
        <v>596135.85714285716</v>
      </c>
      <c r="H349" s="2">
        <f t="shared" si="65"/>
        <v>183389356.82758707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1637046.5714285844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2261192.1908515096</v>
      </c>
      <c r="Q349" s="2">
        <f t="shared" si="71"/>
        <v>600000</v>
      </c>
      <c r="R349" s="2">
        <f t="shared" si="66"/>
        <v>185004538.35467929</v>
      </c>
      <c r="S349" s="2">
        <f t="shared" si="58"/>
        <v>596135.85714286566</v>
      </c>
      <c r="T349" s="2">
        <f t="shared" si="59"/>
        <v>3864.1428571429569</v>
      </c>
      <c r="U349" s="2">
        <f t="shared" si="60"/>
        <v>600000</v>
      </c>
      <c r="V349" s="2">
        <f t="shared" si="34"/>
        <v>133313944.82758638</v>
      </c>
      <c r="W349" s="2">
        <f t="shared" si="61"/>
        <v>596135.85714285076</v>
      </c>
      <c r="X349" s="2">
        <f t="shared" si="51"/>
        <v>3864.1428571492434</v>
      </c>
      <c r="Y349" s="2">
        <f t="shared" si="62"/>
        <v>51690593.527092919</v>
      </c>
      <c r="Z349" s="2" t="str">
        <f t="shared" si="52"/>
        <v>MEEP</v>
      </c>
      <c r="AA349" s="2">
        <f>IF(Z349="HERE",Y349,AA348+Graph!$G$1*1000)</f>
        <v>161557341.81280652</v>
      </c>
      <c r="AB349" s="2">
        <f t="shared" si="63"/>
        <v>800000</v>
      </c>
      <c r="AC349" s="2">
        <f t="shared" si="64"/>
        <v>50451060.684729926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285</v>
      </c>
      <c r="C350" s="7"/>
      <c r="D350" s="2" t="e">
        <f t="shared" si="55"/>
        <v>#N/A</v>
      </c>
      <c r="E350" s="2" t="e">
        <f t="shared" si="67"/>
        <v>#N/A</v>
      </c>
      <c r="F350" s="2">
        <v>2270760.9548909664</v>
      </c>
      <c r="G350" s="2">
        <f t="shared" si="70"/>
        <v>596135.85714285716</v>
      </c>
      <c r="H350" s="2">
        <f t="shared" si="65"/>
        <v>183985492.68472993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1640910.7142857274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2267491.8410274386</v>
      </c>
      <c r="Q350" s="2">
        <f t="shared" si="71"/>
        <v>600000</v>
      </c>
      <c r="R350" s="2">
        <f t="shared" si="66"/>
        <v>185604538.35467929</v>
      </c>
      <c r="S350" s="2">
        <f t="shared" si="58"/>
        <v>596135.85714286566</v>
      </c>
      <c r="T350" s="2">
        <f t="shared" si="59"/>
        <v>3864.1428571429569</v>
      </c>
      <c r="U350" s="2">
        <f t="shared" si="60"/>
        <v>600000</v>
      </c>
      <c r="V350" s="2">
        <f t="shared" si="34"/>
        <v>133910080.68472923</v>
      </c>
      <c r="W350" s="2">
        <f t="shared" si="61"/>
        <v>596135.85714285076</v>
      </c>
      <c r="X350" s="2">
        <f t="shared" si="51"/>
        <v>3864.1428571492434</v>
      </c>
      <c r="Y350" s="2">
        <f t="shared" si="62"/>
        <v>51694457.669950068</v>
      </c>
      <c r="Z350" s="2" t="str">
        <f t="shared" si="52"/>
        <v>MEEP</v>
      </c>
      <c r="AA350" s="2">
        <f>IF(Z350="HERE",Y350,AA349+Graph!$G$1*1000)</f>
        <v>162357341.81280652</v>
      </c>
      <c r="AB350" s="2">
        <f t="shared" si="63"/>
        <v>800000</v>
      </c>
      <c r="AC350" s="2">
        <f t="shared" si="64"/>
        <v>50451060.684729926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286</v>
      </c>
      <c r="C351" s="7"/>
      <c r="D351" s="2" t="e">
        <f t="shared" si="55"/>
        <v>#N/A</v>
      </c>
      <c r="E351" s="2" t="e">
        <f t="shared" si="67"/>
        <v>#N/A</v>
      </c>
      <c r="F351" s="2">
        <v>2277082.608726263</v>
      </c>
      <c r="G351" s="2">
        <f t="shared" si="70"/>
        <v>596135.85714285716</v>
      </c>
      <c r="H351" s="2">
        <f t="shared" si="65"/>
        <v>184581628.5418728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1644774.8571428703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2273791.4912033677</v>
      </c>
      <c r="Q351" s="2">
        <f t="shared" si="71"/>
        <v>600000</v>
      </c>
      <c r="R351" s="2">
        <f t="shared" si="66"/>
        <v>186204538.35467929</v>
      </c>
      <c r="S351" s="2">
        <f t="shared" si="58"/>
        <v>596135.85714286566</v>
      </c>
      <c r="T351" s="2">
        <f t="shared" si="59"/>
        <v>3864.1428571429569</v>
      </c>
      <c r="U351" s="2">
        <f t="shared" si="60"/>
        <v>600000</v>
      </c>
      <c r="V351" s="2">
        <f t="shared" si="34"/>
        <v>134506216.54187208</v>
      </c>
      <c r="W351" s="2">
        <f t="shared" si="61"/>
        <v>596135.85714285076</v>
      </c>
      <c r="X351" s="2">
        <f t="shared" si="51"/>
        <v>3864.1428571492434</v>
      </c>
      <c r="Y351" s="2">
        <f t="shared" ref="Y351:Y385" si="74">IF(COUNT($C352)=0,IF(COUNT($C351)=1,C351,SUM(Y350+X351)),C351)</f>
        <v>51698321.812807217</v>
      </c>
      <c r="Z351" s="2" t="str">
        <f t="shared" si="52"/>
        <v>MEEP</v>
      </c>
      <c r="AA351" s="2">
        <f>IF(Z351="HERE",Y351,AA350+Graph!$G$1*1000)</f>
        <v>163157341.81280652</v>
      </c>
      <c r="AB351" s="2">
        <f t="shared" si="63"/>
        <v>800000</v>
      </c>
      <c r="AC351" s="2">
        <f t="shared" ref="AC351:AC385" si="75">IF(Z352="HERE",V351,AC350)</f>
        <v>50451060.684729926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287</v>
      </c>
      <c r="C352" s="7"/>
      <c r="D352" s="2" t="e">
        <f t="shared" si="55"/>
        <v>#N/A</v>
      </c>
      <c r="E352" s="2" t="e">
        <f t="shared" si="67"/>
        <v>#N/A</v>
      </c>
      <c r="F352" s="2">
        <v>2283404.2625616193</v>
      </c>
      <c r="G352" s="2">
        <f t="shared" si="70"/>
        <v>596135.85714285716</v>
      </c>
      <c r="H352" s="2">
        <f t="shared" ref="H352:H385" si="76">IF(COUNT($C353)=0,IF(COUNT($C352)=1,C352,SUM(H351+G352)),C352)</f>
        <v>185177764.39901567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1648639.0000000133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2280091.1413792968</v>
      </c>
      <c r="Q352" s="2">
        <f t="shared" si="71"/>
        <v>600000</v>
      </c>
      <c r="R352" s="2">
        <f t="shared" ref="R352:R385" si="77">IF(COUNT($C353)=0,IF(COUNT($C352)=1,M352,SUM(R351+Q352)),M352)</f>
        <v>186804538.35467929</v>
      </c>
      <c r="S352" s="2">
        <f t="shared" si="58"/>
        <v>596135.85714286566</v>
      </c>
      <c r="T352" s="2">
        <f t="shared" si="59"/>
        <v>3864.1428571429569</v>
      </c>
      <c r="U352" s="2">
        <f t="shared" si="60"/>
        <v>600000</v>
      </c>
      <c r="V352" s="2">
        <f t="shared" si="34"/>
        <v>135102352.39901495</v>
      </c>
      <c r="W352" s="2">
        <f t="shared" si="61"/>
        <v>596135.85714286566</v>
      </c>
      <c r="X352" s="2">
        <f t="shared" si="51"/>
        <v>3864.1428571343422</v>
      </c>
      <c r="Y352" s="2">
        <f t="shared" si="74"/>
        <v>51702185.955664352</v>
      </c>
      <c r="Z352" s="2" t="str">
        <f t="shared" si="52"/>
        <v>MEEP</v>
      </c>
      <c r="AA352" s="2">
        <f>IF(Z352="HERE",Y352,AA351+Graph!$G$1*1000)</f>
        <v>163957341.81280652</v>
      </c>
      <c r="AB352" s="2">
        <f t="shared" si="63"/>
        <v>800000</v>
      </c>
      <c r="AC352" s="2">
        <f t="shared" si="75"/>
        <v>50451060.684729926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288</v>
      </c>
      <c r="C353" s="7"/>
      <c r="D353" s="2" t="e">
        <f t="shared" si="55"/>
        <v>#N/A</v>
      </c>
      <c r="E353" s="2" t="e">
        <f t="shared" si="67"/>
        <v>#N/A</v>
      </c>
      <c r="F353" s="2">
        <v>2289725.9163969755</v>
      </c>
      <c r="G353" s="2">
        <f t="shared" si="70"/>
        <v>596135.85714285716</v>
      </c>
      <c r="H353" s="2">
        <f t="shared" si="76"/>
        <v>185773900.25615853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1652503.1428571562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2286390.7915552258</v>
      </c>
      <c r="Q353" s="2">
        <f t="shared" si="71"/>
        <v>600000</v>
      </c>
      <c r="R353" s="2">
        <f t="shared" si="77"/>
        <v>187404538.35467929</v>
      </c>
      <c r="S353" s="2">
        <f t="shared" si="58"/>
        <v>596135.85714286566</v>
      </c>
      <c r="T353" s="2">
        <f t="shared" si="59"/>
        <v>3864.1428571429569</v>
      </c>
      <c r="U353" s="2">
        <f t="shared" si="60"/>
        <v>600000</v>
      </c>
      <c r="V353" s="2">
        <f t="shared" si="34"/>
        <v>135698488.25615782</v>
      </c>
      <c r="W353" s="2">
        <f t="shared" si="61"/>
        <v>596135.85714286566</v>
      </c>
      <c r="X353" s="2">
        <f t="shared" si="51"/>
        <v>3864.1428571343422</v>
      </c>
      <c r="Y353" s="2">
        <f t="shared" si="74"/>
        <v>51706050.098521486</v>
      </c>
      <c r="Z353" s="2" t="str">
        <f t="shared" si="52"/>
        <v>MEEP</v>
      </c>
      <c r="AA353" s="2">
        <f>IF(Z353="HERE",Y353,AA352+Graph!$G$1*1000)</f>
        <v>164757341.81280652</v>
      </c>
      <c r="AB353" s="2">
        <f t="shared" si="63"/>
        <v>800000</v>
      </c>
      <c r="AC353" s="2">
        <f t="shared" si="75"/>
        <v>50451060.684729926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289</v>
      </c>
      <c r="C354" s="7"/>
      <c r="D354" s="2" t="e">
        <f t="shared" si="55"/>
        <v>#N/A</v>
      </c>
      <c r="E354" s="2" t="e">
        <f t="shared" si="67"/>
        <v>#N/A</v>
      </c>
      <c r="F354" s="2">
        <v>2296047.5702322721</v>
      </c>
      <c r="G354" s="2">
        <f t="shared" si="70"/>
        <v>596135.85714285716</v>
      </c>
      <c r="H354" s="2">
        <f t="shared" si="76"/>
        <v>186370036.1133014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1656367.2857142992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2292690.4417311549</v>
      </c>
      <c r="Q354" s="2">
        <f t="shared" si="71"/>
        <v>600000</v>
      </c>
      <c r="R354" s="2">
        <f t="shared" si="77"/>
        <v>188004538.35467929</v>
      </c>
      <c r="S354" s="2">
        <f t="shared" si="58"/>
        <v>596135.85714286566</v>
      </c>
      <c r="T354" s="2">
        <f t="shared" si="59"/>
        <v>3864.1428571429569</v>
      </c>
      <c r="U354" s="2">
        <f t="shared" si="60"/>
        <v>600000</v>
      </c>
      <c r="V354" s="2">
        <f t="shared" si="34"/>
        <v>136294624.11330068</v>
      </c>
      <c r="W354" s="2">
        <f t="shared" si="61"/>
        <v>596135.85714286566</v>
      </c>
      <c r="X354" s="2">
        <f t="shared" si="51"/>
        <v>3864.1428571343422</v>
      </c>
      <c r="Y354" s="2">
        <f t="shared" si="74"/>
        <v>51709914.24137862</v>
      </c>
      <c r="Z354" s="2" t="str">
        <f t="shared" si="52"/>
        <v>MEEP</v>
      </c>
      <c r="AA354" s="2">
        <f>IF(Z354="HERE",Y354,AA353+Graph!$G$1*1000)</f>
        <v>165557341.81280652</v>
      </c>
      <c r="AB354" s="2">
        <f t="shared" si="63"/>
        <v>800000</v>
      </c>
      <c r="AC354" s="2">
        <f t="shared" si="75"/>
        <v>50451060.684729926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290</v>
      </c>
      <c r="C355" s="7"/>
      <c r="D355" s="2" t="e">
        <f t="shared" si="55"/>
        <v>#N/A</v>
      </c>
      <c r="E355" s="2" t="e">
        <f t="shared" si="67"/>
        <v>#N/A</v>
      </c>
      <c r="F355" s="2">
        <v>2302369.2240676284</v>
      </c>
      <c r="G355" s="2">
        <f t="shared" si="70"/>
        <v>596135.85714285716</v>
      </c>
      <c r="H355" s="2">
        <f t="shared" si="76"/>
        <v>186966171.97044426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1660231.4285714421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2298990.091907084</v>
      </c>
      <c r="Q355" s="2">
        <f t="shared" si="71"/>
        <v>600000</v>
      </c>
      <c r="R355" s="2">
        <f t="shared" si="77"/>
        <v>188604538.35467929</v>
      </c>
      <c r="S355" s="2">
        <f t="shared" si="58"/>
        <v>596135.85714286566</v>
      </c>
      <c r="T355" s="2">
        <f t="shared" si="59"/>
        <v>3864.1428571429569</v>
      </c>
      <c r="U355" s="2">
        <f t="shared" si="60"/>
        <v>600000</v>
      </c>
      <c r="V355" s="2">
        <f t="shared" si="34"/>
        <v>136890759.97044355</v>
      </c>
      <c r="W355" s="2">
        <f t="shared" si="61"/>
        <v>596135.85714286566</v>
      </c>
      <c r="X355" s="2">
        <f t="shared" si="51"/>
        <v>3864.1428571343422</v>
      </c>
      <c r="Y355" s="2">
        <f t="shared" si="74"/>
        <v>51713778.384235755</v>
      </c>
      <c r="Z355" s="2" t="str">
        <f t="shared" si="52"/>
        <v>MEEP</v>
      </c>
      <c r="AA355" s="2">
        <f>IF(Z355="HERE",Y355,AA354+Graph!$G$1*1000)</f>
        <v>166357341.81280652</v>
      </c>
      <c r="AB355" s="2">
        <f t="shared" si="63"/>
        <v>800000</v>
      </c>
      <c r="AC355" s="2">
        <f t="shared" si="75"/>
        <v>50451060.684729926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291</v>
      </c>
      <c r="C356" s="7"/>
      <c r="D356" s="2" t="e">
        <f t="shared" si="55"/>
        <v>#N/A</v>
      </c>
      <c r="E356" s="2" t="e">
        <f t="shared" si="67"/>
        <v>#N/A</v>
      </c>
      <c r="F356" s="2">
        <v>2308690.877902925</v>
      </c>
      <c r="G356" s="2">
        <f t="shared" si="70"/>
        <v>596135.85714285716</v>
      </c>
      <c r="H356" s="2">
        <f t="shared" si="76"/>
        <v>187562307.82758713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1664095.5714285851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2305289.7420830131</v>
      </c>
      <c r="Q356" s="2">
        <f t="shared" si="71"/>
        <v>600000</v>
      </c>
      <c r="R356" s="2">
        <f t="shared" si="77"/>
        <v>189204538.35467929</v>
      </c>
      <c r="S356" s="2">
        <f t="shared" si="58"/>
        <v>596135.85714286566</v>
      </c>
      <c r="T356" s="2">
        <f t="shared" si="59"/>
        <v>3864.1428571429569</v>
      </c>
      <c r="U356" s="2">
        <f t="shared" si="60"/>
        <v>600000</v>
      </c>
      <c r="V356" s="2">
        <f t="shared" ref="V356:V385" si="78">H272</f>
        <v>137486895.82758641</v>
      </c>
      <c r="W356" s="2">
        <f t="shared" si="61"/>
        <v>596135.85714286566</v>
      </c>
      <c r="X356" s="2">
        <f t="shared" si="51"/>
        <v>3864.1428571343422</v>
      </c>
      <c r="Y356" s="2">
        <f t="shared" si="74"/>
        <v>51717642.527092889</v>
      </c>
      <c r="Z356" s="2" t="str">
        <f t="shared" si="52"/>
        <v>MEEP</v>
      </c>
      <c r="AA356" s="2">
        <f>IF(Z356="HERE",Y356,AA355+Graph!$G$1*1000)</f>
        <v>167157341.81280652</v>
      </c>
      <c r="AB356" s="2">
        <f t="shared" si="63"/>
        <v>800000</v>
      </c>
      <c r="AC356" s="2">
        <f t="shared" si="75"/>
        <v>50451060.684729926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292</v>
      </c>
      <c r="C357" s="7"/>
      <c r="D357" s="2" t="e">
        <f t="shared" si="55"/>
        <v>#N/A</v>
      </c>
      <c r="E357" s="2" t="e">
        <f t="shared" si="67"/>
        <v>#N/A</v>
      </c>
      <c r="F357" s="2">
        <v>2315012.5317382813</v>
      </c>
      <c r="G357" s="2">
        <f t="shared" si="70"/>
        <v>596135.85714285716</v>
      </c>
      <c r="H357" s="2">
        <f t="shared" si="76"/>
        <v>188158443.68472999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1667959.7142857281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2311589.3922589421</v>
      </c>
      <c r="Q357" s="2">
        <f t="shared" si="71"/>
        <v>600000</v>
      </c>
      <c r="R357" s="2">
        <f t="shared" si="77"/>
        <v>189804538.35467929</v>
      </c>
      <c r="S357" s="2">
        <f t="shared" si="58"/>
        <v>596135.85714286566</v>
      </c>
      <c r="T357" s="2">
        <f t="shared" si="59"/>
        <v>3864.1428571429569</v>
      </c>
      <c r="U357" s="2">
        <f t="shared" si="60"/>
        <v>600000</v>
      </c>
      <c r="V357" s="2">
        <f t="shared" si="78"/>
        <v>138083031.68472928</v>
      </c>
      <c r="W357" s="2">
        <f t="shared" si="61"/>
        <v>596135.85714286566</v>
      </c>
      <c r="X357" s="2">
        <f t="shared" si="51"/>
        <v>3864.1428571343422</v>
      </c>
      <c r="Y357" s="2">
        <f t="shared" si="74"/>
        <v>51721506.669950023</v>
      </c>
      <c r="Z357" s="2" t="str">
        <f t="shared" si="52"/>
        <v>MEEP</v>
      </c>
      <c r="AA357" s="2">
        <f>IF(Z357="HERE",Y357,AA356+Graph!$G$1*1000)</f>
        <v>167957341.81280652</v>
      </c>
      <c r="AB357" s="2">
        <f t="shared" si="63"/>
        <v>800000</v>
      </c>
      <c r="AC357" s="2">
        <f t="shared" si="75"/>
        <v>50451060.684729926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293</v>
      </c>
      <c r="C358" s="7"/>
      <c r="D358" s="2" t="e">
        <f t="shared" si="55"/>
        <v>#N/A</v>
      </c>
      <c r="E358" s="2" t="e">
        <f t="shared" si="67"/>
        <v>#N/A</v>
      </c>
      <c r="F358" s="2">
        <v>2321334.1855735779</v>
      </c>
      <c r="G358" s="2">
        <f t="shared" ref="G358:G385" si="79">IF(F358&gt;600000,$AK$31*1000,F358)</f>
        <v>596135.85714285716</v>
      </c>
      <c r="H358" s="2">
        <f t="shared" si="76"/>
        <v>188754579.54187286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1671823.857142871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2317889.0424348712</v>
      </c>
      <c r="Q358" s="2">
        <f t="shared" ref="Q358:Q385" si="80">IF(P358&gt;600000,600000,P358)</f>
        <v>600000</v>
      </c>
      <c r="R358" s="2">
        <f t="shared" si="77"/>
        <v>190404538.35467929</v>
      </c>
      <c r="S358" s="2">
        <f t="shared" si="58"/>
        <v>596135.85714286566</v>
      </c>
      <c r="T358" s="2">
        <f t="shared" si="59"/>
        <v>3864.1428571429569</v>
      </c>
      <c r="U358" s="2">
        <f t="shared" si="60"/>
        <v>600000</v>
      </c>
      <c r="V358" s="2">
        <f t="shared" si="78"/>
        <v>138679167.54187214</v>
      </c>
      <c r="W358" s="2">
        <f t="shared" si="61"/>
        <v>596135.85714286566</v>
      </c>
      <c r="X358" s="2">
        <f t="shared" si="51"/>
        <v>3864.1428571343422</v>
      </c>
      <c r="Y358" s="2">
        <f t="shared" si="74"/>
        <v>51725370.812807158</v>
      </c>
      <c r="Z358" s="2" t="str">
        <f t="shared" si="52"/>
        <v>MEEP</v>
      </c>
      <c r="AA358" s="2">
        <f>IF(Z358="HERE",Y358,AA357+Graph!$G$1*1000)</f>
        <v>168757341.81280652</v>
      </c>
      <c r="AB358" s="2">
        <f t="shared" si="63"/>
        <v>800000</v>
      </c>
      <c r="AC358" s="2">
        <f t="shared" si="75"/>
        <v>50451060.684729926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294</v>
      </c>
      <c r="C359" s="7"/>
      <c r="D359" s="2" t="e">
        <f t="shared" si="55"/>
        <v>#N/A</v>
      </c>
      <c r="E359" s="2" t="e">
        <f t="shared" si="67"/>
        <v>#N/A</v>
      </c>
      <c r="F359" s="2">
        <v>2327655.8394089341</v>
      </c>
      <c r="G359" s="2">
        <f t="shared" si="79"/>
        <v>596135.85714285716</v>
      </c>
      <c r="H359" s="2">
        <f t="shared" si="76"/>
        <v>189350715.39901572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1675688.000000014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2324188.6926108003</v>
      </c>
      <c r="Q359" s="2">
        <f t="shared" si="80"/>
        <v>600000</v>
      </c>
      <c r="R359" s="2">
        <f t="shared" si="77"/>
        <v>191004538.35467929</v>
      </c>
      <c r="S359" s="2">
        <f t="shared" si="58"/>
        <v>596135.85714286566</v>
      </c>
      <c r="T359" s="2">
        <f t="shared" si="59"/>
        <v>3864.1428571429569</v>
      </c>
      <c r="U359" s="2">
        <f t="shared" si="60"/>
        <v>600000</v>
      </c>
      <c r="V359" s="2">
        <f t="shared" si="78"/>
        <v>139275303.39901501</v>
      </c>
      <c r="W359" s="2">
        <f t="shared" si="61"/>
        <v>596135.85714286566</v>
      </c>
      <c r="X359" s="2">
        <f t="shared" si="51"/>
        <v>3864.1428571343422</v>
      </c>
      <c r="Y359" s="2">
        <f t="shared" si="74"/>
        <v>51729234.955664292</v>
      </c>
      <c r="Z359" s="2" t="str">
        <f t="shared" si="52"/>
        <v>MEEP</v>
      </c>
      <c r="AA359" s="2">
        <f>IF(Z359="HERE",Y359,AA358+Graph!$G$1*1000)</f>
        <v>169557341.81280652</v>
      </c>
      <c r="AB359" s="2">
        <f t="shared" si="63"/>
        <v>800000</v>
      </c>
      <c r="AC359" s="2">
        <f t="shared" si="75"/>
        <v>50451060.684729926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295</v>
      </c>
      <c r="C360" s="7"/>
      <c r="D360" s="2" t="e">
        <f t="shared" si="55"/>
        <v>#N/A</v>
      </c>
      <c r="E360" s="2" t="e">
        <f t="shared" si="67"/>
        <v>#N/A</v>
      </c>
      <c r="F360" s="2">
        <v>2333977.4932442307</v>
      </c>
      <c r="G360" s="2">
        <f t="shared" si="79"/>
        <v>596135.85714285716</v>
      </c>
      <c r="H360" s="2">
        <f t="shared" si="76"/>
        <v>189946851.25615859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1679552.1428571569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2330488.3427867293</v>
      </c>
      <c r="Q360" s="2">
        <f t="shared" si="80"/>
        <v>600000</v>
      </c>
      <c r="R360" s="2">
        <f t="shared" si="77"/>
        <v>191604538.35467929</v>
      </c>
      <c r="S360" s="2">
        <f t="shared" si="58"/>
        <v>596135.85714286566</v>
      </c>
      <c r="T360" s="2">
        <f t="shared" si="59"/>
        <v>3864.1428571429569</v>
      </c>
      <c r="U360" s="2">
        <f t="shared" si="60"/>
        <v>600000</v>
      </c>
      <c r="V360" s="2">
        <f t="shared" si="78"/>
        <v>139871439.25615788</v>
      </c>
      <c r="W360" s="2">
        <f t="shared" si="61"/>
        <v>596135.85714286566</v>
      </c>
      <c r="X360" s="2">
        <f t="shared" si="51"/>
        <v>3864.1428571343422</v>
      </c>
      <c r="Y360" s="2">
        <f t="shared" si="74"/>
        <v>51733099.098521426</v>
      </c>
      <c r="Z360" s="2" t="str">
        <f t="shared" si="52"/>
        <v>MEEP</v>
      </c>
      <c r="AA360" s="2">
        <f>IF(Z360="HERE",Y360,AA359+Graph!$G$1*1000)</f>
        <v>170357341.81280652</v>
      </c>
      <c r="AB360" s="2">
        <f t="shared" si="63"/>
        <v>800000</v>
      </c>
      <c r="AC360" s="2">
        <f t="shared" si="75"/>
        <v>50451060.684729926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296</v>
      </c>
      <c r="C361" s="7"/>
      <c r="D361" s="2" t="e">
        <f t="shared" si="55"/>
        <v>#N/A</v>
      </c>
      <c r="E361" s="2" t="e">
        <f t="shared" si="67"/>
        <v>#N/A</v>
      </c>
      <c r="F361" s="2">
        <v>2340299.147079587</v>
      </c>
      <c r="G361" s="2">
        <f t="shared" si="79"/>
        <v>596135.85714285716</v>
      </c>
      <c r="H361" s="2">
        <f t="shared" si="76"/>
        <v>190542987.11330146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1683416.2857142999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2336787.9929626584</v>
      </c>
      <c r="Q361" s="2">
        <f t="shared" si="80"/>
        <v>600000</v>
      </c>
      <c r="R361" s="2">
        <f t="shared" si="77"/>
        <v>192204538.35467929</v>
      </c>
      <c r="S361" s="2">
        <f t="shared" si="58"/>
        <v>596135.85714286566</v>
      </c>
      <c r="T361" s="2">
        <f t="shared" si="59"/>
        <v>3864.1428571429569</v>
      </c>
      <c r="U361" s="2">
        <f t="shared" si="60"/>
        <v>600000</v>
      </c>
      <c r="V361" s="2">
        <f t="shared" si="78"/>
        <v>140467575.11330074</v>
      </c>
      <c r="W361" s="2">
        <f t="shared" si="61"/>
        <v>596135.85714286566</v>
      </c>
      <c r="X361" s="2">
        <f t="shared" si="51"/>
        <v>3864.1428571343422</v>
      </c>
      <c r="Y361" s="2">
        <f t="shared" si="74"/>
        <v>51736963.241378561</v>
      </c>
      <c r="Z361" s="2" t="str">
        <f t="shared" si="52"/>
        <v>MEEP</v>
      </c>
      <c r="AA361" s="2">
        <f>IF(Z361="HERE",Y361,AA360+Graph!$G$1*1000)</f>
        <v>171157341.81280652</v>
      </c>
      <c r="AB361" s="2">
        <f t="shared" si="63"/>
        <v>800000</v>
      </c>
      <c r="AC361" s="2">
        <f t="shared" si="75"/>
        <v>50451060.684729926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297</v>
      </c>
      <c r="C362" s="7"/>
      <c r="D362" s="2" t="e">
        <f t="shared" si="55"/>
        <v>#N/A</v>
      </c>
      <c r="E362" s="2" t="e">
        <f t="shared" si="67"/>
        <v>#N/A</v>
      </c>
      <c r="F362" s="2">
        <v>2346620.8009148836</v>
      </c>
      <c r="G362" s="2">
        <f t="shared" si="79"/>
        <v>596135.85714285716</v>
      </c>
      <c r="H362" s="2">
        <f t="shared" si="76"/>
        <v>191139122.97044432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1687280.4285714428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2343087.6431385875</v>
      </c>
      <c r="Q362" s="2">
        <f t="shared" si="80"/>
        <v>600000</v>
      </c>
      <c r="R362" s="2">
        <f t="shared" si="77"/>
        <v>192804538.35467929</v>
      </c>
      <c r="S362" s="2">
        <f t="shared" si="58"/>
        <v>596135.85714286566</v>
      </c>
      <c r="T362" s="2">
        <f t="shared" si="59"/>
        <v>3864.1428571429569</v>
      </c>
      <c r="U362" s="2">
        <f t="shared" si="60"/>
        <v>600000</v>
      </c>
      <c r="V362" s="2">
        <f t="shared" si="78"/>
        <v>141063710.97044361</v>
      </c>
      <c r="W362" s="2">
        <f t="shared" si="61"/>
        <v>596135.85714286566</v>
      </c>
      <c r="X362" s="2">
        <f t="shared" si="51"/>
        <v>3864.1428571343422</v>
      </c>
      <c r="Y362" s="2">
        <f t="shared" si="74"/>
        <v>51740827.384235695</v>
      </c>
      <c r="Z362" s="2" t="str">
        <f t="shared" si="52"/>
        <v>MEEP</v>
      </c>
      <c r="AA362" s="2">
        <f>IF(Z362="HERE",Y362,AA361+Graph!$G$1*1000)</f>
        <v>171957341.81280652</v>
      </c>
      <c r="AB362" s="2">
        <f t="shared" si="63"/>
        <v>800000</v>
      </c>
      <c r="AC362" s="2">
        <f t="shared" si="75"/>
        <v>50451060.684729926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298</v>
      </c>
      <c r="C363" s="7"/>
      <c r="D363" s="2" t="e">
        <f t="shared" si="55"/>
        <v>#N/A</v>
      </c>
      <c r="E363" s="2" t="e">
        <f t="shared" si="67"/>
        <v>#N/A</v>
      </c>
      <c r="F363" s="2">
        <v>2352942.4547502398</v>
      </c>
      <c r="G363" s="2">
        <f t="shared" si="79"/>
        <v>596135.85714285716</v>
      </c>
      <c r="H363" s="2">
        <f t="shared" si="76"/>
        <v>191735258.82758719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1691144.5714285858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2349387.2933145165</v>
      </c>
      <c r="Q363" s="2">
        <f t="shared" si="80"/>
        <v>600000</v>
      </c>
      <c r="R363" s="2">
        <f t="shared" si="77"/>
        <v>193404538.35467929</v>
      </c>
      <c r="S363" s="2">
        <f t="shared" si="58"/>
        <v>596135.85714286566</v>
      </c>
      <c r="T363" s="2">
        <f t="shared" si="59"/>
        <v>3864.1428571429569</v>
      </c>
      <c r="U363" s="2">
        <f t="shared" si="60"/>
        <v>600000</v>
      </c>
      <c r="V363" s="2">
        <f t="shared" si="78"/>
        <v>141659846.82758647</v>
      </c>
      <c r="W363" s="2">
        <f t="shared" si="61"/>
        <v>596135.85714286566</v>
      </c>
      <c r="X363" s="2">
        <f t="shared" si="51"/>
        <v>3864.1428571343422</v>
      </c>
      <c r="Y363" s="2">
        <f t="shared" si="74"/>
        <v>51744691.527092829</v>
      </c>
      <c r="Z363" s="2" t="str">
        <f t="shared" si="52"/>
        <v>MEEP</v>
      </c>
      <c r="AA363" s="2">
        <f>IF(Z363="HERE",Y363,AA362+Graph!$G$1*1000)</f>
        <v>172757341.81280652</v>
      </c>
      <c r="AB363" s="2">
        <f t="shared" si="63"/>
        <v>800000</v>
      </c>
      <c r="AC363" s="2">
        <f t="shared" si="75"/>
        <v>50451060.684729926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299</v>
      </c>
      <c r="C364" s="7"/>
      <c r="D364" s="2" t="e">
        <f t="shared" si="55"/>
        <v>#N/A</v>
      </c>
      <c r="E364" s="2" t="e">
        <f t="shared" si="67"/>
        <v>#N/A</v>
      </c>
      <c r="F364" s="2">
        <v>2359264.1085855365</v>
      </c>
      <c r="G364" s="2">
        <f t="shared" si="79"/>
        <v>596135.85714285716</v>
      </c>
      <c r="H364" s="2">
        <f t="shared" si="76"/>
        <v>192331394.68473005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1695008.7142857288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2355686.9434904456</v>
      </c>
      <c r="Q364" s="2">
        <f t="shared" si="80"/>
        <v>600000</v>
      </c>
      <c r="R364" s="2">
        <f t="shared" si="77"/>
        <v>194004538.35467929</v>
      </c>
      <c r="S364" s="2">
        <f t="shared" si="58"/>
        <v>596135.85714286566</v>
      </c>
      <c r="T364" s="2">
        <f t="shared" si="59"/>
        <v>3864.1428571429569</v>
      </c>
      <c r="U364" s="2">
        <f t="shared" si="60"/>
        <v>600000</v>
      </c>
      <c r="V364" s="2">
        <f t="shared" si="78"/>
        <v>142255982.68472934</v>
      </c>
      <c r="W364" s="2">
        <f t="shared" si="61"/>
        <v>596135.85714286566</v>
      </c>
      <c r="X364" s="2">
        <f t="shared" si="51"/>
        <v>3864.1428571343422</v>
      </c>
      <c r="Y364" s="2">
        <f t="shared" si="74"/>
        <v>51748555.669949964</v>
      </c>
      <c r="Z364" s="2" t="str">
        <f t="shared" si="52"/>
        <v>MEEP</v>
      </c>
      <c r="AA364" s="2">
        <f>IF(Z364="HERE",Y364,AA363+Graph!$G$1*1000)</f>
        <v>173557341.81280652</v>
      </c>
      <c r="AB364" s="2">
        <f t="shared" si="63"/>
        <v>800000</v>
      </c>
      <c r="AC364" s="2">
        <f t="shared" si="75"/>
        <v>50451060.684729926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300</v>
      </c>
      <c r="C365" s="7"/>
      <c r="D365" s="2" t="e">
        <f t="shared" si="55"/>
        <v>#N/A</v>
      </c>
      <c r="E365" s="2" t="e">
        <f t="shared" si="67"/>
        <v>#N/A</v>
      </c>
      <c r="F365" s="2">
        <v>2365585.7624208927</v>
      </c>
      <c r="G365" s="2">
        <f t="shared" si="79"/>
        <v>596135.85714285716</v>
      </c>
      <c r="H365" s="2">
        <f t="shared" si="76"/>
        <v>192927530.54187292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1698872.8571428717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2361986.5936663747</v>
      </c>
      <c r="Q365" s="2">
        <f t="shared" si="80"/>
        <v>600000</v>
      </c>
      <c r="R365" s="2">
        <f t="shared" si="77"/>
        <v>194604538.35467929</v>
      </c>
      <c r="S365" s="2">
        <f t="shared" si="58"/>
        <v>596135.85714286566</v>
      </c>
      <c r="T365" s="2">
        <f t="shared" si="59"/>
        <v>3864.1428571429569</v>
      </c>
      <c r="U365" s="2">
        <f t="shared" si="60"/>
        <v>600000</v>
      </c>
      <c r="V365" s="2">
        <f t="shared" si="78"/>
        <v>142852118.5418722</v>
      </c>
      <c r="W365" s="2">
        <f t="shared" si="61"/>
        <v>596135.85714286566</v>
      </c>
      <c r="X365" s="2">
        <f t="shared" si="51"/>
        <v>3864.1428571343422</v>
      </c>
      <c r="Y365" s="2">
        <f t="shared" si="74"/>
        <v>51752419.812807098</v>
      </c>
      <c r="Z365" s="2" t="str">
        <f t="shared" si="52"/>
        <v>MEEP</v>
      </c>
      <c r="AA365" s="2">
        <f>IF(Z365="HERE",Y365,AA364+Graph!$G$1*1000)</f>
        <v>174357341.81280652</v>
      </c>
      <c r="AB365" s="2">
        <f t="shared" si="63"/>
        <v>800000</v>
      </c>
      <c r="AC365" s="2">
        <f t="shared" si="75"/>
        <v>50451060.684729926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301</v>
      </c>
      <c r="C366" s="7"/>
      <c r="D366" s="2" t="e">
        <f t="shared" si="55"/>
        <v>#N/A</v>
      </c>
      <c r="E366" s="2" t="e">
        <f t="shared" si="67"/>
        <v>#N/A</v>
      </c>
      <c r="F366" s="2">
        <v>2371907.4162561893</v>
      </c>
      <c r="G366" s="2">
        <f t="shared" si="79"/>
        <v>596135.85714285716</v>
      </c>
      <c r="H366" s="2">
        <f t="shared" si="76"/>
        <v>193523666.39901578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1702737.0000000147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2368286.2438423634</v>
      </c>
      <c r="Q366" s="2">
        <f t="shared" si="80"/>
        <v>600000</v>
      </c>
      <c r="R366" s="2">
        <f t="shared" si="77"/>
        <v>195204538.35467929</v>
      </c>
      <c r="S366" s="2">
        <f t="shared" si="58"/>
        <v>596135.85714286566</v>
      </c>
      <c r="T366" s="2">
        <f t="shared" si="59"/>
        <v>3864.1428571429569</v>
      </c>
      <c r="U366" s="2">
        <f t="shared" si="60"/>
        <v>600000</v>
      </c>
      <c r="V366" s="2">
        <f t="shared" si="78"/>
        <v>143448254.39901507</v>
      </c>
      <c r="W366" s="2">
        <f t="shared" si="61"/>
        <v>596135.85714286566</v>
      </c>
      <c r="X366" s="2">
        <f t="shared" si="51"/>
        <v>3864.1428571343422</v>
      </c>
      <c r="Y366" s="2">
        <f t="shared" si="74"/>
        <v>51756283.955664232</v>
      </c>
      <c r="Z366" s="2" t="str">
        <f t="shared" si="52"/>
        <v>MEEP</v>
      </c>
      <c r="AA366" s="2">
        <f>IF(Z366="HERE",Y366,AA365+Graph!$G$1*1000)</f>
        <v>175157341.81280652</v>
      </c>
      <c r="AB366" s="2">
        <f t="shared" si="63"/>
        <v>800000</v>
      </c>
      <c r="AC366" s="2">
        <f t="shared" si="75"/>
        <v>50451060.684729926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302</v>
      </c>
      <c r="C367" s="7"/>
      <c r="D367" s="2" t="e">
        <f t="shared" si="55"/>
        <v>#N/A</v>
      </c>
      <c r="E367" s="2" t="e">
        <f t="shared" si="67"/>
        <v>#N/A</v>
      </c>
      <c r="F367" s="2">
        <v>2378229.0700915456</v>
      </c>
      <c r="G367" s="2">
        <f t="shared" si="79"/>
        <v>596135.85714285716</v>
      </c>
      <c r="H367" s="2">
        <f t="shared" si="76"/>
        <v>194119802.25615865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1706601.1428571576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2374585.8940182924</v>
      </c>
      <c r="Q367" s="2">
        <f t="shared" si="80"/>
        <v>600000</v>
      </c>
      <c r="R367" s="2">
        <f t="shared" si="77"/>
        <v>195804538.35467929</v>
      </c>
      <c r="S367" s="2">
        <f t="shared" si="58"/>
        <v>596135.85714286566</v>
      </c>
      <c r="T367" s="2">
        <f t="shared" si="59"/>
        <v>3864.1428571429569</v>
      </c>
      <c r="U367" s="2">
        <f t="shared" si="60"/>
        <v>600000</v>
      </c>
      <c r="V367" s="2">
        <f t="shared" si="78"/>
        <v>144044390.25615793</v>
      </c>
      <c r="W367" s="2">
        <f t="shared" si="61"/>
        <v>596135.85714286566</v>
      </c>
      <c r="X367" s="2">
        <f t="shared" si="51"/>
        <v>3864.1428571343422</v>
      </c>
      <c r="Y367" s="2">
        <f t="shared" si="74"/>
        <v>51760148.098521367</v>
      </c>
      <c r="Z367" s="2" t="str">
        <f t="shared" si="52"/>
        <v>MEEP</v>
      </c>
      <c r="AA367" s="2">
        <f>IF(Z367="HERE",Y367,AA366+Graph!$G$1*1000)</f>
        <v>175957341.81280652</v>
      </c>
      <c r="AB367" s="2">
        <f t="shared" si="63"/>
        <v>800000</v>
      </c>
      <c r="AC367" s="2">
        <f t="shared" si="75"/>
        <v>50451060.684729926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303</v>
      </c>
      <c r="C368" s="7"/>
      <c r="D368" s="2" t="e">
        <f t="shared" si="55"/>
        <v>#N/A</v>
      </c>
      <c r="E368" s="2" t="e">
        <f t="shared" si="67"/>
        <v>#N/A</v>
      </c>
      <c r="F368" s="2">
        <v>2384550.7239268422</v>
      </c>
      <c r="G368" s="2">
        <f t="shared" si="79"/>
        <v>596135.85714285716</v>
      </c>
      <c r="H368" s="2">
        <f t="shared" si="76"/>
        <v>194715938.11330152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1710465.2857143006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2380885.5441942215</v>
      </c>
      <c r="Q368" s="2">
        <f t="shared" si="80"/>
        <v>600000</v>
      </c>
      <c r="R368" s="2">
        <f t="shared" si="77"/>
        <v>196404538.35467929</v>
      </c>
      <c r="S368" s="2">
        <f t="shared" si="58"/>
        <v>596135.85714286566</v>
      </c>
      <c r="T368" s="2">
        <f t="shared" si="59"/>
        <v>3864.1428571429569</v>
      </c>
      <c r="U368" s="2">
        <f t="shared" si="60"/>
        <v>600000</v>
      </c>
      <c r="V368" s="2">
        <f t="shared" si="78"/>
        <v>144640526.1133008</v>
      </c>
      <c r="W368" s="2">
        <f t="shared" si="61"/>
        <v>596135.85714286566</v>
      </c>
      <c r="X368" s="2">
        <f t="shared" si="51"/>
        <v>3864.1428571343422</v>
      </c>
      <c r="Y368" s="2">
        <f t="shared" si="74"/>
        <v>51764012.241378501</v>
      </c>
      <c r="Z368" s="2" t="str">
        <f t="shared" si="52"/>
        <v>MEEP</v>
      </c>
      <c r="AA368" s="2">
        <f>IF(Z368="HERE",Y368,AA367+Graph!$G$1*1000)</f>
        <v>176757341.81280652</v>
      </c>
      <c r="AB368" s="2">
        <f t="shared" si="63"/>
        <v>800000</v>
      </c>
      <c r="AC368" s="2">
        <f t="shared" si="75"/>
        <v>50451060.684729926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304</v>
      </c>
      <c r="C369" s="7"/>
      <c r="D369" s="2" t="e">
        <f t="shared" si="55"/>
        <v>#N/A</v>
      </c>
      <c r="E369" s="2" t="e">
        <f t="shared" si="67"/>
        <v>#N/A</v>
      </c>
      <c r="F369" s="2">
        <v>2390872.3777621984</v>
      </c>
      <c r="G369" s="2">
        <f t="shared" si="79"/>
        <v>596135.85714285716</v>
      </c>
      <c r="H369" s="2">
        <f t="shared" si="76"/>
        <v>195312073.97044438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1714329.4285714435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2387185.1943701506</v>
      </c>
      <c r="Q369" s="2">
        <f t="shared" si="80"/>
        <v>600000</v>
      </c>
      <c r="R369" s="2">
        <f t="shared" si="77"/>
        <v>197004538.35467929</v>
      </c>
      <c r="S369" s="2">
        <f t="shared" si="58"/>
        <v>596135.85714286566</v>
      </c>
      <c r="T369" s="2">
        <f t="shared" si="59"/>
        <v>3864.1428571429569</v>
      </c>
      <c r="U369" s="2">
        <f t="shared" si="60"/>
        <v>600000</v>
      </c>
      <c r="V369" s="2">
        <f t="shared" si="78"/>
        <v>145236661.97044367</v>
      </c>
      <c r="W369" s="2">
        <f t="shared" si="61"/>
        <v>596135.85714286566</v>
      </c>
      <c r="X369" s="2">
        <f t="shared" si="51"/>
        <v>3864.1428571343422</v>
      </c>
      <c r="Y369" s="2">
        <f t="shared" si="74"/>
        <v>51767876.384235635</v>
      </c>
      <c r="Z369" s="2" t="str">
        <f t="shared" si="52"/>
        <v>MEEP</v>
      </c>
      <c r="AA369" s="2">
        <f>IF(Z369="HERE",Y369,AA368+Graph!$G$1*1000)</f>
        <v>177557341.81280652</v>
      </c>
      <c r="AB369" s="2">
        <f t="shared" si="63"/>
        <v>800000</v>
      </c>
      <c r="AC369" s="2">
        <f t="shared" si="75"/>
        <v>50451060.684729926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305</v>
      </c>
      <c r="C370" s="7"/>
      <c r="D370" s="2" t="e">
        <f t="shared" si="55"/>
        <v>#N/A</v>
      </c>
      <c r="E370" s="2" t="e">
        <f t="shared" si="67"/>
        <v>#N/A</v>
      </c>
      <c r="F370" s="2">
        <v>2397194.0315974951</v>
      </c>
      <c r="G370" s="2">
        <f t="shared" si="79"/>
        <v>596135.85714285716</v>
      </c>
      <c r="H370" s="2">
        <f t="shared" si="76"/>
        <v>195908209.82758725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1718193.5714285865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2393484.8445460796</v>
      </c>
      <c r="Q370" s="2">
        <f t="shared" si="80"/>
        <v>600000</v>
      </c>
      <c r="R370" s="2">
        <f t="shared" si="77"/>
        <v>197604538.35467929</v>
      </c>
      <c r="S370" s="2">
        <f t="shared" si="58"/>
        <v>596135.85714286566</v>
      </c>
      <c r="T370" s="2">
        <f t="shared" si="59"/>
        <v>3864.1428571429569</v>
      </c>
      <c r="U370" s="2">
        <f t="shared" si="60"/>
        <v>600000</v>
      </c>
      <c r="V370" s="2">
        <f t="shared" si="78"/>
        <v>145832797.82758653</v>
      </c>
      <c r="W370" s="2">
        <f t="shared" si="61"/>
        <v>596135.85714286566</v>
      </c>
      <c r="X370" s="2">
        <f t="shared" si="51"/>
        <v>3864.1428571343422</v>
      </c>
      <c r="Y370" s="2">
        <f t="shared" si="74"/>
        <v>51771740.52709277</v>
      </c>
      <c r="Z370" s="2" t="str">
        <f t="shared" si="52"/>
        <v>MEEP</v>
      </c>
      <c r="AA370" s="2">
        <f>IF(Z370="HERE",Y370,AA369+Graph!$G$1*1000)</f>
        <v>178357341.81280652</v>
      </c>
      <c r="AB370" s="2">
        <f t="shared" si="63"/>
        <v>800000</v>
      </c>
      <c r="AC370" s="2">
        <f t="shared" si="75"/>
        <v>50451060.684729926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306</v>
      </c>
      <c r="C371" s="7"/>
      <c r="D371" s="2" t="e">
        <f t="shared" si="55"/>
        <v>#N/A</v>
      </c>
      <c r="E371" s="2" t="e">
        <f t="shared" si="67"/>
        <v>#N/A</v>
      </c>
      <c r="F371" s="2">
        <v>2403515.6854328513</v>
      </c>
      <c r="G371" s="2">
        <f t="shared" si="79"/>
        <v>596135.85714285716</v>
      </c>
      <c r="H371" s="2">
        <f t="shared" si="76"/>
        <v>196504345.68473011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1722057.7142857295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2399784.4947220087</v>
      </c>
      <c r="Q371" s="2">
        <f t="shared" si="80"/>
        <v>600000</v>
      </c>
      <c r="R371" s="2">
        <f t="shared" si="77"/>
        <v>198204538.35467929</v>
      </c>
      <c r="S371" s="2">
        <f t="shared" si="58"/>
        <v>596135.85714286566</v>
      </c>
      <c r="T371" s="2">
        <f t="shared" si="59"/>
        <v>3864.1428571429569</v>
      </c>
      <c r="U371" s="2">
        <f t="shared" si="60"/>
        <v>600000</v>
      </c>
      <c r="V371" s="2">
        <f t="shared" si="78"/>
        <v>146428933.6847294</v>
      </c>
      <c r="W371" s="2">
        <f t="shared" si="61"/>
        <v>596135.85714286566</v>
      </c>
      <c r="X371" s="2">
        <f t="shared" si="51"/>
        <v>3864.1428571343422</v>
      </c>
      <c r="Y371" s="2">
        <f t="shared" si="74"/>
        <v>51775604.669949904</v>
      </c>
      <c r="Z371" s="2" t="str">
        <f t="shared" si="52"/>
        <v>MEEP</v>
      </c>
      <c r="AA371" s="2">
        <f>IF(Z371="HERE",Y371,AA370+Graph!$G$1*1000)</f>
        <v>179157341.81280652</v>
      </c>
      <c r="AB371" s="2">
        <f t="shared" si="63"/>
        <v>800000</v>
      </c>
      <c r="AC371" s="2">
        <f t="shared" si="75"/>
        <v>50451060.684729926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307</v>
      </c>
      <c r="C372" s="7"/>
      <c r="D372" s="2" t="e">
        <f t="shared" si="55"/>
        <v>#N/A</v>
      </c>
      <c r="E372" s="2" t="e">
        <f t="shared" si="67"/>
        <v>#N/A</v>
      </c>
      <c r="F372" s="2">
        <v>2409837.3392681479</v>
      </c>
      <c r="G372" s="2">
        <f t="shared" si="79"/>
        <v>596135.85714285716</v>
      </c>
      <c r="H372" s="2">
        <f t="shared" si="76"/>
        <v>197100481.54187298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1725921.8571428724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2406084.1448979378</v>
      </c>
      <c r="Q372" s="2">
        <f t="shared" si="80"/>
        <v>600000</v>
      </c>
      <c r="R372" s="2">
        <f t="shared" si="77"/>
        <v>198804538.35467929</v>
      </c>
      <c r="S372" s="2">
        <f t="shared" si="58"/>
        <v>596135.85714286566</v>
      </c>
      <c r="T372" s="2">
        <f t="shared" si="59"/>
        <v>3864.1428571429569</v>
      </c>
      <c r="U372" s="2">
        <f t="shared" si="60"/>
        <v>600000</v>
      </c>
      <c r="V372" s="2">
        <f t="shared" si="78"/>
        <v>147025069.54187226</v>
      </c>
      <c r="W372" s="2">
        <f t="shared" si="61"/>
        <v>596135.85714286566</v>
      </c>
      <c r="X372" s="2">
        <f t="shared" si="51"/>
        <v>3864.1428571343422</v>
      </c>
      <c r="Y372" s="2">
        <f t="shared" si="74"/>
        <v>51779468.812807038</v>
      </c>
      <c r="Z372" s="2" t="str">
        <f t="shared" si="52"/>
        <v>MEEP</v>
      </c>
      <c r="AA372" s="2">
        <f>IF(Z372="HERE",Y372,AA371+Graph!$G$1*1000)</f>
        <v>179957341.81280652</v>
      </c>
      <c r="AB372" s="2">
        <f t="shared" si="63"/>
        <v>800000</v>
      </c>
      <c r="AC372" s="2">
        <f t="shared" si="75"/>
        <v>50451060.684729926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308</v>
      </c>
      <c r="C373" s="7"/>
      <c r="D373" s="2" t="e">
        <f t="shared" si="55"/>
        <v>#N/A</v>
      </c>
      <c r="E373" s="2" t="e">
        <f t="shared" si="67"/>
        <v>#N/A</v>
      </c>
      <c r="F373" s="2">
        <v>2416158.9931035042</v>
      </c>
      <c r="G373" s="2">
        <f t="shared" si="79"/>
        <v>596135.85714285716</v>
      </c>
      <c r="H373" s="2">
        <f t="shared" si="76"/>
        <v>197696617.39901584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1729786.0000000154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2412383.7950738668</v>
      </c>
      <c r="Q373" s="2">
        <f t="shared" si="80"/>
        <v>600000</v>
      </c>
      <c r="R373" s="2">
        <f t="shared" si="77"/>
        <v>199404538.35467929</v>
      </c>
      <c r="S373" s="2">
        <f t="shared" si="58"/>
        <v>596135.85714286566</v>
      </c>
      <c r="T373" s="2">
        <f t="shared" si="59"/>
        <v>3864.1428571429569</v>
      </c>
      <c r="U373" s="2">
        <f t="shared" si="60"/>
        <v>600000</v>
      </c>
      <c r="V373" s="2">
        <f t="shared" si="78"/>
        <v>147621205.39901513</v>
      </c>
      <c r="W373" s="2">
        <f t="shared" si="61"/>
        <v>596135.85714286566</v>
      </c>
      <c r="X373" s="2">
        <f t="shared" si="51"/>
        <v>3864.1428571343422</v>
      </c>
      <c r="Y373" s="2">
        <f t="shared" si="74"/>
        <v>51783332.955664173</v>
      </c>
      <c r="Z373" s="2" t="str">
        <f t="shared" si="52"/>
        <v>MEEP</v>
      </c>
      <c r="AA373" s="2">
        <f>IF(Z373="HERE",Y373,AA372+Graph!$G$1*1000)</f>
        <v>180757341.81280652</v>
      </c>
      <c r="AB373" s="2">
        <f t="shared" si="63"/>
        <v>800000</v>
      </c>
      <c r="AC373" s="2">
        <f t="shared" si="75"/>
        <v>50451060.684729926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309</v>
      </c>
      <c r="C374" s="7"/>
      <c r="D374" s="2" t="e">
        <f t="shared" si="55"/>
        <v>#N/A</v>
      </c>
      <c r="E374" s="2" t="e">
        <f t="shared" si="67"/>
        <v>#N/A</v>
      </c>
      <c r="F374" s="2">
        <v>2422480.6469388008</v>
      </c>
      <c r="G374" s="2">
        <f t="shared" si="79"/>
        <v>596135.85714285716</v>
      </c>
      <c r="H374" s="2">
        <f t="shared" si="76"/>
        <v>198292753.25615871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1733650.1428571583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2418683.4452497959</v>
      </c>
      <c r="Q374" s="2">
        <f t="shared" si="80"/>
        <v>600000</v>
      </c>
      <c r="R374" s="2">
        <f t="shared" si="77"/>
        <v>200004538.35467929</v>
      </c>
      <c r="S374" s="2">
        <f t="shared" si="58"/>
        <v>596135.85714286566</v>
      </c>
      <c r="T374" s="2">
        <f t="shared" si="59"/>
        <v>3864.1428571429569</v>
      </c>
      <c r="U374" s="2">
        <f t="shared" si="60"/>
        <v>600000</v>
      </c>
      <c r="V374" s="2">
        <f t="shared" si="78"/>
        <v>148217341.25615799</v>
      </c>
      <c r="W374" s="2">
        <f t="shared" si="61"/>
        <v>596135.85714286566</v>
      </c>
      <c r="X374" s="2">
        <f t="shared" si="51"/>
        <v>3864.1428571343422</v>
      </c>
      <c r="Y374" s="2">
        <f t="shared" si="74"/>
        <v>51787197.098521307</v>
      </c>
      <c r="Z374" s="2" t="str">
        <f t="shared" si="52"/>
        <v>MEEP</v>
      </c>
      <c r="AA374" s="2">
        <f>IF(Z374="HERE",Y374,AA373+Graph!$G$1*1000)</f>
        <v>181557341.81280652</v>
      </c>
      <c r="AB374" s="2">
        <f t="shared" si="63"/>
        <v>800000</v>
      </c>
      <c r="AC374" s="2">
        <f t="shared" si="75"/>
        <v>50451060.684729926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310</v>
      </c>
      <c r="C375" s="7"/>
      <c r="D375" s="2" t="e">
        <f t="shared" si="55"/>
        <v>#N/A</v>
      </c>
      <c r="E375" s="2" t="e">
        <f t="shared" si="67"/>
        <v>#N/A</v>
      </c>
      <c r="F375" s="2">
        <v>2428802.300774157</v>
      </c>
      <c r="G375" s="2">
        <f t="shared" si="79"/>
        <v>596135.85714285716</v>
      </c>
      <c r="H375" s="2">
        <f t="shared" si="76"/>
        <v>198888889.11330158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1737514.2857143013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2424983.095425725</v>
      </c>
      <c r="Q375" s="2">
        <f t="shared" si="80"/>
        <v>600000</v>
      </c>
      <c r="R375" s="2">
        <f t="shared" si="77"/>
        <v>200604538.35467929</v>
      </c>
      <c r="S375" s="2">
        <f t="shared" si="58"/>
        <v>596135.85714286566</v>
      </c>
      <c r="T375" s="2">
        <f t="shared" si="59"/>
        <v>3864.1428571429569</v>
      </c>
      <c r="U375" s="2">
        <f t="shared" si="60"/>
        <v>600000</v>
      </c>
      <c r="V375" s="2">
        <f t="shared" si="78"/>
        <v>148813477.11330086</v>
      </c>
      <c r="W375" s="2">
        <f t="shared" si="61"/>
        <v>596135.85714286566</v>
      </c>
      <c r="X375" s="2">
        <f t="shared" si="51"/>
        <v>3864.1428571343422</v>
      </c>
      <c r="Y375" s="2">
        <f t="shared" si="74"/>
        <v>51791061.241378441</v>
      </c>
      <c r="Z375" s="2" t="str">
        <f t="shared" si="52"/>
        <v>MEEP</v>
      </c>
      <c r="AA375" s="2">
        <f>IF(Z375="HERE",Y375,AA374+Graph!$G$1*1000)</f>
        <v>182357341.81280652</v>
      </c>
      <c r="AB375" s="2">
        <f t="shared" si="63"/>
        <v>800000</v>
      </c>
      <c r="AC375" s="2">
        <f t="shared" si="75"/>
        <v>50451060.684729926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311</v>
      </c>
      <c r="C376" s="7"/>
      <c r="D376" s="2" t="e">
        <f t="shared" si="55"/>
        <v>#N/A</v>
      </c>
      <c r="E376" s="2" t="e">
        <f t="shared" si="67"/>
        <v>#N/A</v>
      </c>
      <c r="F376" s="2">
        <v>2435123.9546094537</v>
      </c>
      <c r="G376" s="2">
        <f t="shared" si="79"/>
        <v>596135.85714285716</v>
      </c>
      <c r="H376" s="2">
        <f t="shared" si="76"/>
        <v>199485024.97044444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1741378.4285714442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2431282.7456016541</v>
      </c>
      <c r="Q376" s="2">
        <f t="shared" si="80"/>
        <v>600000</v>
      </c>
      <c r="R376" s="2">
        <f t="shared" si="77"/>
        <v>201204538.35467929</v>
      </c>
      <c r="S376" s="2">
        <f t="shared" si="58"/>
        <v>596135.85714286566</v>
      </c>
      <c r="T376" s="2">
        <f t="shared" si="59"/>
        <v>3864.1428571429569</v>
      </c>
      <c r="U376" s="2">
        <f t="shared" si="60"/>
        <v>600000</v>
      </c>
      <c r="V376" s="2">
        <f t="shared" si="78"/>
        <v>149409612.97044373</v>
      </c>
      <c r="W376" s="2">
        <f t="shared" si="61"/>
        <v>596135.85714286566</v>
      </c>
      <c r="X376" s="2">
        <f t="shared" si="51"/>
        <v>3864.1428571343422</v>
      </c>
      <c r="Y376" s="2">
        <f t="shared" si="74"/>
        <v>51794925.384235576</v>
      </c>
      <c r="Z376" s="2" t="str">
        <f t="shared" si="52"/>
        <v>MEEP</v>
      </c>
      <c r="AA376" s="2">
        <f>IF(Z376="HERE",Y376,AA375+Graph!$G$1*1000)</f>
        <v>183157341.81280652</v>
      </c>
      <c r="AB376" s="2">
        <f t="shared" si="63"/>
        <v>800000</v>
      </c>
      <c r="AC376" s="2">
        <f t="shared" si="75"/>
        <v>50451060.684729926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312</v>
      </c>
      <c r="C377" s="7"/>
      <c r="D377" s="2" t="e">
        <f t="shared" si="55"/>
        <v>#N/A</v>
      </c>
      <c r="E377" s="2" t="e">
        <f t="shared" si="67"/>
        <v>#N/A</v>
      </c>
      <c r="F377" s="2">
        <v>2441445.6084448099</v>
      </c>
      <c r="G377" s="2">
        <f t="shared" si="79"/>
        <v>596135.85714285716</v>
      </c>
      <c r="H377" s="2">
        <f t="shared" si="76"/>
        <v>200081160.82758731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1745242.5714285872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2437582.3957775831</v>
      </c>
      <c r="Q377" s="2">
        <f t="shared" si="80"/>
        <v>600000</v>
      </c>
      <c r="R377" s="2">
        <f t="shared" si="77"/>
        <v>201804538.35467929</v>
      </c>
      <c r="S377" s="2">
        <f t="shared" si="58"/>
        <v>596135.85714286566</v>
      </c>
      <c r="T377" s="2">
        <f t="shared" si="59"/>
        <v>3864.1428571429569</v>
      </c>
      <c r="U377" s="2">
        <f t="shared" si="60"/>
        <v>600000</v>
      </c>
      <c r="V377" s="2">
        <f t="shared" si="78"/>
        <v>150005748.82758659</v>
      </c>
      <c r="W377" s="2">
        <f t="shared" si="61"/>
        <v>596135.85714286566</v>
      </c>
      <c r="X377" s="2">
        <f t="shared" si="51"/>
        <v>3864.1428571343422</v>
      </c>
      <c r="Y377" s="2">
        <f t="shared" si="74"/>
        <v>51798789.52709271</v>
      </c>
      <c r="Z377" s="2" t="str">
        <f t="shared" si="52"/>
        <v>MEEP</v>
      </c>
      <c r="AA377" s="2">
        <f>IF(Z377="HERE",Y377,AA376+Graph!$G$1*1000)</f>
        <v>183957341.81280652</v>
      </c>
      <c r="AB377" s="2">
        <f t="shared" si="63"/>
        <v>800000</v>
      </c>
      <c r="AC377" s="2">
        <f t="shared" si="75"/>
        <v>50451060.684729926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313</v>
      </c>
      <c r="C378" s="7"/>
      <c r="D378" s="2" t="e">
        <f t="shared" si="55"/>
        <v>#N/A</v>
      </c>
      <c r="E378" s="2" t="e">
        <f t="shared" si="67"/>
        <v>#N/A</v>
      </c>
      <c r="F378" s="2">
        <v>2447767.2622801065</v>
      </c>
      <c r="G378" s="2">
        <f t="shared" si="79"/>
        <v>596135.85714285716</v>
      </c>
      <c r="H378" s="2">
        <f t="shared" si="76"/>
        <v>200677296.68473017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1749106.7142857302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2443882.0459535122</v>
      </c>
      <c r="Q378" s="2">
        <f t="shared" si="80"/>
        <v>600000</v>
      </c>
      <c r="R378" s="2">
        <f t="shared" si="77"/>
        <v>202404538.35467929</v>
      </c>
      <c r="S378" s="2">
        <f t="shared" si="58"/>
        <v>596135.85714286566</v>
      </c>
      <c r="T378" s="2">
        <f t="shared" si="59"/>
        <v>3864.1428571429569</v>
      </c>
      <c r="U378" s="2">
        <f t="shared" si="60"/>
        <v>600000</v>
      </c>
      <c r="V378" s="2">
        <f t="shared" si="78"/>
        <v>150601884.68472946</v>
      </c>
      <c r="W378" s="2">
        <f t="shared" si="61"/>
        <v>596135.85714286566</v>
      </c>
      <c r="X378" s="2">
        <f t="shared" si="51"/>
        <v>3864.1428571343422</v>
      </c>
      <c r="Y378" s="2">
        <f t="shared" si="74"/>
        <v>51802653.669949844</v>
      </c>
      <c r="Z378" s="2" t="str">
        <f t="shared" si="52"/>
        <v>MEEP</v>
      </c>
      <c r="AA378" s="2">
        <f>IF(Z378="HERE",Y378,AA377+Graph!$G$1*1000)</f>
        <v>184757341.81280652</v>
      </c>
      <c r="AB378" s="2">
        <f t="shared" si="63"/>
        <v>800000</v>
      </c>
      <c r="AC378" s="2">
        <f t="shared" si="75"/>
        <v>50451060.684729926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314</v>
      </c>
      <c r="C379" s="7"/>
      <c r="D379" s="2" t="e">
        <f t="shared" si="55"/>
        <v>#N/A</v>
      </c>
      <c r="E379" s="2" t="e">
        <f t="shared" si="67"/>
        <v>#N/A</v>
      </c>
      <c r="F379" s="2">
        <v>2454088.9161154628</v>
      </c>
      <c r="G379" s="2">
        <f t="shared" si="79"/>
        <v>596135.85714285716</v>
      </c>
      <c r="H379" s="2">
        <f t="shared" si="76"/>
        <v>201273432.54187304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1752970.8571428731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2450181.6961294413</v>
      </c>
      <c r="Q379" s="2">
        <f t="shared" si="80"/>
        <v>600000</v>
      </c>
      <c r="R379" s="2">
        <f t="shared" si="77"/>
        <v>203004538.35467929</v>
      </c>
      <c r="S379" s="2">
        <f t="shared" si="58"/>
        <v>596135.85714286566</v>
      </c>
      <c r="T379" s="2">
        <f t="shared" si="59"/>
        <v>3864.1428571429569</v>
      </c>
      <c r="U379" s="2">
        <f t="shared" si="60"/>
        <v>600000</v>
      </c>
      <c r="V379" s="2">
        <f t="shared" si="78"/>
        <v>151198020.54187232</v>
      </c>
      <c r="W379" s="2">
        <f t="shared" si="61"/>
        <v>596135.85714286566</v>
      </c>
      <c r="X379" s="2">
        <f t="shared" si="51"/>
        <v>3864.1428571343422</v>
      </c>
      <c r="Y379" s="2">
        <f t="shared" si="74"/>
        <v>51806517.812806979</v>
      </c>
      <c r="Z379" s="2" t="str">
        <f t="shared" si="52"/>
        <v>MEEP</v>
      </c>
      <c r="AA379" s="2">
        <f>IF(Z379="HERE",Y379,AA378+Graph!$G$1*1000)</f>
        <v>185557341.81280652</v>
      </c>
      <c r="AB379" s="2">
        <f t="shared" si="63"/>
        <v>800000</v>
      </c>
      <c r="AC379" s="2">
        <f t="shared" si="75"/>
        <v>50451060.684729926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315</v>
      </c>
      <c r="C380" s="7"/>
      <c r="D380" s="2" t="e">
        <f t="shared" si="55"/>
        <v>#N/A</v>
      </c>
      <c r="E380" s="2" t="e">
        <f t="shared" si="67"/>
        <v>#N/A</v>
      </c>
      <c r="F380" s="2">
        <v>2460410.5699507594</v>
      </c>
      <c r="G380" s="2">
        <f t="shared" si="79"/>
        <v>596135.85714285716</v>
      </c>
      <c r="H380" s="2">
        <f t="shared" si="76"/>
        <v>201869568.3990159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1756835.0000000161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2456481.3463053703</v>
      </c>
      <c r="Q380" s="2">
        <f t="shared" si="80"/>
        <v>600000</v>
      </c>
      <c r="R380" s="2">
        <f t="shared" si="77"/>
        <v>203604538.35467929</v>
      </c>
      <c r="S380" s="2">
        <f t="shared" si="58"/>
        <v>596135.85714286566</v>
      </c>
      <c r="T380" s="2">
        <f t="shared" si="59"/>
        <v>3864.1428571429569</v>
      </c>
      <c r="U380" s="2">
        <f t="shared" si="60"/>
        <v>600000</v>
      </c>
      <c r="V380" s="2">
        <f t="shared" si="78"/>
        <v>151794156.39901519</v>
      </c>
      <c r="W380" s="2">
        <f t="shared" si="61"/>
        <v>596135.85714286566</v>
      </c>
      <c r="X380" s="2">
        <f t="shared" si="51"/>
        <v>3864.1428571343422</v>
      </c>
      <c r="Y380" s="2">
        <f t="shared" si="74"/>
        <v>51810381.955664113</v>
      </c>
      <c r="Z380" s="2" t="str">
        <f t="shared" si="52"/>
        <v>MEEP</v>
      </c>
      <c r="AA380" s="2">
        <f>IF(Z380="HERE",Y380,AA379+Graph!$G$1*1000)</f>
        <v>186357341.81280652</v>
      </c>
      <c r="AB380" s="2">
        <f t="shared" si="63"/>
        <v>800000</v>
      </c>
      <c r="AC380" s="2">
        <f t="shared" si="75"/>
        <v>50451060.684729926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316</v>
      </c>
      <c r="C381" s="7"/>
      <c r="D381" s="2" t="e">
        <f t="shared" si="55"/>
        <v>#N/A</v>
      </c>
      <c r="E381" s="2" t="e">
        <f t="shared" si="67"/>
        <v>#N/A</v>
      </c>
      <c r="F381" s="2">
        <v>2466732.2237861156</v>
      </c>
      <c r="G381" s="2">
        <f t="shared" si="79"/>
        <v>596135.85714285716</v>
      </c>
      <c r="H381" s="2">
        <f t="shared" si="76"/>
        <v>202465704.25615877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1760699.142857159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2462780.9964812994</v>
      </c>
      <c r="Q381" s="2">
        <f t="shared" si="80"/>
        <v>600000</v>
      </c>
      <c r="R381" s="2">
        <f t="shared" si="77"/>
        <v>204204538.35467929</v>
      </c>
      <c r="S381" s="2">
        <f t="shared" si="58"/>
        <v>596135.85714286566</v>
      </c>
      <c r="T381" s="2">
        <f t="shared" si="59"/>
        <v>3864.1428571429569</v>
      </c>
      <c r="U381" s="2">
        <f t="shared" si="60"/>
        <v>600000</v>
      </c>
      <c r="V381" s="2">
        <f t="shared" si="78"/>
        <v>152390292.25615805</v>
      </c>
      <c r="W381" s="2">
        <f t="shared" si="61"/>
        <v>596135.85714286566</v>
      </c>
      <c r="X381" s="2">
        <f t="shared" si="51"/>
        <v>3864.1428571343422</v>
      </c>
      <c r="Y381" s="2">
        <f t="shared" si="74"/>
        <v>51814246.098521248</v>
      </c>
      <c r="Z381" s="2" t="str">
        <f t="shared" si="52"/>
        <v>MEEP</v>
      </c>
      <c r="AA381" s="2">
        <f>IF(Z381="HERE",Y381,AA380+Graph!$G$1*1000)</f>
        <v>187157341.81280652</v>
      </c>
      <c r="AB381" s="2">
        <f t="shared" si="63"/>
        <v>800000</v>
      </c>
      <c r="AC381" s="2">
        <f t="shared" si="75"/>
        <v>50451060.684729926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317</v>
      </c>
      <c r="C382" s="7"/>
      <c r="D382" s="2" t="e">
        <f t="shared" si="55"/>
        <v>#N/A</v>
      </c>
      <c r="E382" s="2" t="e">
        <f t="shared" si="67"/>
        <v>#N/A</v>
      </c>
      <c r="F382" s="2">
        <v>2473053.8776214123</v>
      </c>
      <c r="G382" s="2">
        <f t="shared" si="79"/>
        <v>596135.85714285716</v>
      </c>
      <c r="H382" s="2">
        <f t="shared" si="76"/>
        <v>203061840.11330163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1764563.285714302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2469080.6466572285</v>
      </c>
      <c r="Q382" s="2">
        <f t="shared" si="80"/>
        <v>600000</v>
      </c>
      <c r="R382" s="2">
        <f t="shared" si="77"/>
        <v>204804538.35467929</v>
      </c>
      <c r="S382" s="2">
        <f t="shared" si="58"/>
        <v>596135.85714286566</v>
      </c>
      <c r="T382" s="2">
        <f t="shared" si="59"/>
        <v>3864.1428571429569</v>
      </c>
      <c r="U382" s="2">
        <f t="shared" si="60"/>
        <v>600000</v>
      </c>
      <c r="V382" s="2">
        <f t="shared" si="78"/>
        <v>152986428.11330092</v>
      </c>
      <c r="W382" s="2">
        <f t="shared" si="61"/>
        <v>596135.85714286566</v>
      </c>
      <c r="X382" s="2">
        <f t="shared" si="51"/>
        <v>3864.1428571343422</v>
      </c>
      <c r="Y382" s="2">
        <f t="shared" si="74"/>
        <v>51818110.241378382</v>
      </c>
      <c r="Z382" s="2" t="str">
        <f t="shared" si="52"/>
        <v>MEEP</v>
      </c>
      <c r="AA382" s="2">
        <f>IF(Z382="HERE",Y382,AA381+Graph!$G$1*1000)</f>
        <v>187957341.81280652</v>
      </c>
      <c r="AB382" s="2">
        <f t="shared" si="63"/>
        <v>800000</v>
      </c>
      <c r="AC382" s="2">
        <f t="shared" si="75"/>
        <v>50451060.684729926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318</v>
      </c>
      <c r="C383" s="7"/>
      <c r="D383" s="2" t="e">
        <f t="shared" si="55"/>
        <v>#N/A</v>
      </c>
      <c r="E383" s="2" t="e">
        <f t="shared" si="67"/>
        <v>#N/A</v>
      </c>
      <c r="F383" s="2">
        <v>2479375.5314567685</v>
      </c>
      <c r="G383" s="2">
        <f t="shared" si="79"/>
        <v>596135.85714285716</v>
      </c>
      <c r="H383" s="2">
        <f t="shared" si="76"/>
        <v>203657975.9704445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1768427.4285714449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2475380.2968331575</v>
      </c>
      <c r="Q383" s="2">
        <f t="shared" si="80"/>
        <v>600000</v>
      </c>
      <c r="R383" s="2">
        <f t="shared" si="77"/>
        <v>205404538.35467929</v>
      </c>
      <c r="S383" s="2">
        <f t="shared" si="58"/>
        <v>596135.85714286566</v>
      </c>
      <c r="T383" s="2">
        <f t="shared" si="59"/>
        <v>3864.1428571429569</v>
      </c>
      <c r="U383" s="2">
        <f t="shared" si="60"/>
        <v>600000</v>
      </c>
      <c r="V383" s="2">
        <f t="shared" si="78"/>
        <v>153582563.97044379</v>
      </c>
      <c r="W383" s="2">
        <f t="shared" si="61"/>
        <v>596135.85714286566</v>
      </c>
      <c r="X383" s="2">
        <f t="shared" si="51"/>
        <v>3864.1428571343422</v>
      </c>
      <c r="Y383" s="2">
        <f t="shared" si="74"/>
        <v>51821974.384235516</v>
      </c>
      <c r="Z383" s="2" t="str">
        <f t="shared" si="52"/>
        <v>MEEP</v>
      </c>
      <c r="AA383" s="2">
        <f>IF(Z383="HERE",Y383,AA382+Graph!$G$1*1000)</f>
        <v>188757341.81280652</v>
      </c>
      <c r="AB383" s="2">
        <f t="shared" si="63"/>
        <v>800000</v>
      </c>
      <c r="AC383" s="2">
        <f t="shared" si="75"/>
        <v>50451060.684729926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319</v>
      </c>
      <c r="C384" s="7"/>
      <c r="D384" s="2" t="e">
        <f t="shared" si="55"/>
        <v>#N/A</v>
      </c>
      <c r="E384" s="2" t="e">
        <f t="shared" si="67"/>
        <v>#N/A</v>
      </c>
      <c r="F384" s="2">
        <v>2485697.1852920651</v>
      </c>
      <c r="G384" s="2">
        <f t="shared" si="79"/>
        <v>596135.85714285716</v>
      </c>
      <c r="H384" s="2">
        <f t="shared" si="76"/>
        <v>204254111.82758737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1772291.5714285879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2481679.9470091462</v>
      </c>
      <c r="Q384" s="2">
        <f t="shared" si="80"/>
        <v>600000</v>
      </c>
      <c r="R384" s="2">
        <f t="shared" si="77"/>
        <v>206004538.35467929</v>
      </c>
      <c r="S384" s="2">
        <f t="shared" si="58"/>
        <v>596135.85714286566</v>
      </c>
      <c r="T384" s="2">
        <f t="shared" si="59"/>
        <v>3864.1428571429569</v>
      </c>
      <c r="U384" s="2">
        <f t="shared" si="60"/>
        <v>600000</v>
      </c>
      <c r="V384" s="2">
        <f t="shared" si="78"/>
        <v>154178699.82758665</v>
      </c>
      <c r="W384" s="2">
        <f t="shared" si="61"/>
        <v>596135.85714286566</v>
      </c>
      <c r="X384" s="2">
        <f t="shared" si="51"/>
        <v>3864.1428571343422</v>
      </c>
      <c r="Y384" s="2">
        <f t="shared" si="74"/>
        <v>51825838.527092651</v>
      </c>
      <c r="Z384" s="2" t="str">
        <f t="shared" si="52"/>
        <v>MEEP</v>
      </c>
      <c r="AA384" s="2">
        <f>IF(Z384="HERE",Y384,AA383+Graph!$G$1*1000)</f>
        <v>189557341.81280652</v>
      </c>
      <c r="AB384" s="2">
        <f t="shared" si="63"/>
        <v>800000</v>
      </c>
      <c r="AC384" s="2">
        <f t="shared" si="75"/>
        <v>50451060.684729926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320</v>
      </c>
      <c r="C385" s="7"/>
      <c r="D385" s="2" t="e">
        <f t="shared" si="55"/>
        <v>#N/A</v>
      </c>
      <c r="E385" s="2" t="e">
        <f t="shared" si="67"/>
        <v>#N/A</v>
      </c>
      <c r="F385" s="2">
        <v>2492018.8391274214</v>
      </c>
      <c r="G385" s="2">
        <f t="shared" si="79"/>
        <v>596135.85714285716</v>
      </c>
      <c r="H385" s="2">
        <f t="shared" si="76"/>
        <v>204850247.68473023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1776155.7142857308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2487979.5971850753</v>
      </c>
      <c r="Q385" s="2">
        <f t="shared" si="80"/>
        <v>600000</v>
      </c>
      <c r="R385" s="2">
        <f t="shared" si="77"/>
        <v>206604538.35467929</v>
      </c>
      <c r="S385" s="2">
        <f t="shared" si="58"/>
        <v>596135.85714286566</v>
      </c>
      <c r="T385" s="2">
        <f t="shared" si="59"/>
        <v>3864.1428571429569</v>
      </c>
      <c r="U385" s="2">
        <f t="shared" si="60"/>
        <v>600000</v>
      </c>
      <c r="V385" s="2">
        <f t="shared" si="78"/>
        <v>154774835.68472952</v>
      </c>
      <c r="W385" s="2">
        <f t="shared" si="61"/>
        <v>596135.85714286566</v>
      </c>
      <c r="X385" s="2">
        <f t="shared" si="51"/>
        <v>3864.1428571343422</v>
      </c>
      <c r="Y385" s="2">
        <f t="shared" si="74"/>
        <v>51829702.669949785</v>
      </c>
      <c r="Z385" s="2" t="str">
        <f t="shared" si="52"/>
        <v>MEEP</v>
      </c>
      <c r="AA385" s="2">
        <f>IF(Z385="HERE",Y385,AA384+Graph!$G$1*1000)</f>
        <v>190357341.81280652</v>
      </c>
      <c r="AB385" s="2">
        <f t="shared" si="63"/>
        <v>800000</v>
      </c>
      <c r="AC385" s="2">
        <f t="shared" si="75"/>
        <v>50451060.684729926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6:I385">
    <cfRule type="cellIs" dxfId="29" priority="4" operator="greaterThan">
      <formula>0</formula>
    </cfRule>
  </conditionalFormatting>
  <conditionalFormatting sqref="C31:C64 C117:C385 C66:C114">
    <cfRule type="cellIs" dxfId="28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7" priority="7" operator="greaterThan">
      <formula>0</formula>
    </cfRule>
  </conditionalFormatting>
  <conditionalFormatting sqref="C115">
    <cfRule type="cellIs" dxfId="26" priority="8" operator="greaterThan">
      <formula>0</formula>
    </cfRule>
  </conditionalFormatting>
  <conditionalFormatting sqref="C65">
    <cfRule type="cellIs" dxfId="25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4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B6B2-3588-4261-8436-7765BB650B06}">
  <dimension ref="A1:AK385"/>
  <sheetViews>
    <sheetView workbookViewId="0">
      <selection activeCell="I65" sqref="I65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54</v>
      </c>
      <c r="AE1" s="2" t="s">
        <v>24</v>
      </c>
      <c r="AF1" s="21" t="s">
        <v>55</v>
      </c>
      <c r="AG1" s="21" t="s">
        <v>56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-59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-58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-49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-48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-39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-38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/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SUM((650000-LOOKUP(2,1/(ISNUMBER($K$1:$K$194)),$K$1:$K$194))/1000)</f>
        <v>646.13585714285716</v>
      </c>
    </row>
    <row r="32" spans="1:37" ht="15" x14ac:dyDescent="0.25">
      <c r="A32" s="1">
        <v>44208</v>
      </c>
      <c r="B32" s="2">
        <f t="shared" si="0"/>
        <v>-33</v>
      </c>
      <c r="C32" s="7">
        <v>2639309</v>
      </c>
      <c r="D32" s="2">
        <f t="shared" ref="D32:D286" si="11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2">IF(COUNT($C33)=0,IF(COUNT($C32)=1,C32,SUM(H31+G32)),C32)</f>
        <v>2639309</v>
      </c>
      <c r="I32" s="7">
        <v>428232</v>
      </c>
      <c r="J32" s="2">
        <f t="shared" ref="J32:J286" si="13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4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5">IF(COUNT($C33)=0,IF(COUNT($C32)=1,M32,SUM(R31+Q32)),M32)</f>
        <v>3067541</v>
      </c>
      <c r="S32" s="2">
        <f t="shared" ref="S32:S286" si="16">SUM(H32-H31)</f>
        <v>207661</v>
      </c>
      <c r="T32" s="2">
        <f t="shared" ref="T32:T286" si="17">SUM(L32-L31)</f>
        <v>16065</v>
      </c>
      <c r="U32" s="2">
        <f t="shared" ref="U32:U286" si="18">SUM(R32-R31)</f>
        <v>223726</v>
      </c>
      <c r="V32" s="2">
        <f t="shared" si="5"/>
        <v>428232</v>
      </c>
      <c r="W32" s="2">
        <f t="shared" ref="W32:W286" si="19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0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ref="AF32:AF285" si="21">IF(AE32&gt;52800000,52800000,AE32)</f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-32</v>
      </c>
      <c r="C33" s="7">
        <v>2918252</v>
      </c>
      <c r="D33" s="2">
        <f t="shared" si="11"/>
        <v>278943</v>
      </c>
      <c r="E33" s="2" t="e">
        <v>#N/A</v>
      </c>
      <c r="F33" s="2" t="e">
        <v>#N/A</v>
      </c>
      <c r="G33" s="2" t="e">
        <v>#N/A</v>
      </c>
      <c r="H33" s="2">
        <f t="shared" si="12"/>
        <v>2918252</v>
      </c>
      <c r="I33" s="7">
        <v>437977</v>
      </c>
      <c r="J33" s="2">
        <f t="shared" si="13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4"/>
        <v>288688</v>
      </c>
      <c r="O33" s="2" t="e">
        <v>#N/A</v>
      </c>
      <c r="P33" s="2" t="e">
        <v>#N/A</v>
      </c>
      <c r="Q33" s="2" t="e">
        <v>#N/A</v>
      </c>
      <c r="R33" s="2">
        <f t="shared" si="15"/>
        <v>3356229</v>
      </c>
      <c r="S33" s="2">
        <f t="shared" si="16"/>
        <v>278943</v>
      </c>
      <c r="T33" s="2">
        <f t="shared" si="17"/>
        <v>9745</v>
      </c>
      <c r="U33" s="2">
        <f t="shared" si="18"/>
        <v>288688</v>
      </c>
      <c r="V33" s="2">
        <f t="shared" si="5"/>
        <v>437977</v>
      </c>
      <c r="W33" s="2">
        <f t="shared" si="19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0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2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-31</v>
      </c>
      <c r="C34" s="7">
        <v>3234946</v>
      </c>
      <c r="D34" s="2">
        <f t="shared" si="11"/>
        <v>316694</v>
      </c>
      <c r="E34" s="2" t="e">
        <v>#N/A</v>
      </c>
      <c r="F34" s="2" t="e">
        <v>#N/A</v>
      </c>
      <c r="G34" s="2" t="e">
        <v>#N/A</v>
      </c>
      <c r="H34" s="2">
        <f t="shared" si="12"/>
        <v>3234946</v>
      </c>
      <c r="I34" s="7">
        <v>443234</v>
      </c>
      <c r="J34" s="2">
        <f t="shared" si="13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4"/>
        <v>321951</v>
      </c>
      <c r="O34" s="2" t="e">
        <v>#N/A</v>
      </c>
      <c r="P34" s="2" t="e">
        <v>#N/A</v>
      </c>
      <c r="Q34" s="2" t="e">
        <v>#N/A</v>
      </c>
      <c r="R34" s="2">
        <f t="shared" si="15"/>
        <v>3678180</v>
      </c>
      <c r="S34" s="2">
        <f t="shared" si="16"/>
        <v>316694</v>
      </c>
      <c r="T34" s="2">
        <f t="shared" si="17"/>
        <v>5257</v>
      </c>
      <c r="U34" s="2">
        <f t="shared" si="18"/>
        <v>321951</v>
      </c>
      <c r="V34" s="2">
        <f t="shared" si="5"/>
        <v>443234</v>
      </c>
      <c r="W34" s="2">
        <f t="shared" si="19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0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2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-30</v>
      </c>
      <c r="C35" s="7">
        <v>3559179</v>
      </c>
      <c r="D35" s="2">
        <f t="shared" si="11"/>
        <v>324233</v>
      </c>
      <c r="E35" s="2" t="e">
        <v>#N/A</v>
      </c>
      <c r="F35" s="2" t="e">
        <v>#N/A</v>
      </c>
      <c r="G35" s="2" t="e">
        <v>#N/A</v>
      </c>
      <c r="H35" s="2">
        <f t="shared" si="12"/>
        <v>3559179</v>
      </c>
      <c r="I35" s="7">
        <v>447261</v>
      </c>
      <c r="J35" s="2">
        <f t="shared" si="13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4"/>
        <v>328260</v>
      </c>
      <c r="O35" s="2" t="e">
        <v>#N/A</v>
      </c>
      <c r="P35" s="2" t="e">
        <v>#N/A</v>
      </c>
      <c r="Q35" s="2" t="e">
        <v>#N/A</v>
      </c>
      <c r="R35" s="2">
        <f t="shared" si="15"/>
        <v>4006440</v>
      </c>
      <c r="S35" s="2">
        <f t="shared" si="16"/>
        <v>324233</v>
      </c>
      <c r="T35" s="2">
        <f t="shared" si="17"/>
        <v>4027</v>
      </c>
      <c r="U35" s="2">
        <f t="shared" si="18"/>
        <v>328260</v>
      </c>
      <c r="V35" s="2">
        <f t="shared" si="5"/>
        <v>447261</v>
      </c>
      <c r="W35" s="2">
        <f t="shared" si="19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0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2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-29</v>
      </c>
      <c r="C36" s="7">
        <v>3837094</v>
      </c>
      <c r="D36" s="2">
        <f t="shared" si="11"/>
        <v>277915</v>
      </c>
      <c r="E36" s="2" t="e">
        <v>#N/A</v>
      </c>
      <c r="F36" s="2" t="e">
        <v>#N/A</v>
      </c>
      <c r="G36" s="2" t="e">
        <v>#N/A</v>
      </c>
      <c r="H36" s="2">
        <f t="shared" si="12"/>
        <v>3837094</v>
      </c>
      <c r="I36" s="7">
        <v>449736</v>
      </c>
      <c r="J36" s="2">
        <f t="shared" si="13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4"/>
        <v>280390</v>
      </c>
      <c r="O36" s="2" t="e">
        <v>#N/A</v>
      </c>
      <c r="P36" s="2" t="e">
        <v>#N/A</v>
      </c>
      <c r="Q36" s="2" t="e">
        <v>#N/A</v>
      </c>
      <c r="R36" s="2">
        <f t="shared" si="15"/>
        <v>4286830</v>
      </c>
      <c r="S36" s="2">
        <f t="shared" si="16"/>
        <v>277915</v>
      </c>
      <c r="T36" s="2">
        <f t="shared" si="17"/>
        <v>2475</v>
      </c>
      <c r="U36" s="2">
        <f t="shared" si="18"/>
        <v>280390</v>
      </c>
      <c r="V36" s="2">
        <f t="shared" si="5"/>
        <v>449736</v>
      </c>
      <c r="W36" s="2">
        <f t="shared" si="19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0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2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-28</v>
      </c>
      <c r="C37" s="7">
        <v>4062501</v>
      </c>
      <c r="D37" s="2">
        <f t="shared" si="11"/>
        <v>225407</v>
      </c>
      <c r="E37" s="2">
        <f t="shared" ref="E37:E291" si="22">IF(COUNT($C37)=1,AVERAGE(D31:D37),#N/A)</f>
        <v>256671</v>
      </c>
      <c r="F37" s="2" cm="1">
        <f t="array" ref="F37:F385">TREND(E37:INDEX(firstdoses650,1-$B37),$A37:INDEX(dates650,1-$B37),$A37:$A385)</f>
        <v>292083.30443352461</v>
      </c>
      <c r="G37" s="2">
        <f>IF(F37&gt;650000,$AK$31*1000,F37)</f>
        <v>292083.30443352461</v>
      </c>
      <c r="H37" s="2">
        <f t="shared" si="12"/>
        <v>4062501</v>
      </c>
      <c r="I37" s="7">
        <v>452301</v>
      </c>
      <c r="J37" s="2">
        <f t="shared" si="13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4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TREND(O37:INDEX(bothdoses650,1-$B37),$A37:INDEX(dates650,1-$B37),$A37:$A385)</f>
        <v>295701.335960567</v>
      </c>
      <c r="Q37" s="2">
        <f>IF(P37&gt;650000,650000,P37)</f>
        <v>295701.335960567</v>
      </c>
      <c r="R37" s="2">
        <f t="shared" si="15"/>
        <v>4514802</v>
      </c>
      <c r="S37" s="2">
        <f t="shared" si="16"/>
        <v>225407</v>
      </c>
      <c r="T37" s="2">
        <f t="shared" si="17"/>
        <v>2565</v>
      </c>
      <c r="U37" s="2">
        <f t="shared" si="18"/>
        <v>227972</v>
      </c>
      <c r="V37" s="2">
        <f t="shared" si="5"/>
        <v>452301</v>
      </c>
      <c r="W37" s="2">
        <f t="shared" si="19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0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2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-27</v>
      </c>
      <c r="C38" s="7">
        <v>4266577</v>
      </c>
      <c r="D38" s="2">
        <f t="shared" si="11"/>
        <v>204076</v>
      </c>
      <c r="E38" s="2">
        <f t="shared" si="22"/>
        <v>262132.71428571429</v>
      </c>
      <c r="F38" s="2">
        <v>298404.95826888084</v>
      </c>
      <c r="G38" s="2">
        <f t="shared" ref="G38:G101" si="25">IF(F38&gt;650000,$AK$31*1000,F38)</f>
        <v>298404.95826888084</v>
      </c>
      <c r="H38" s="2">
        <f t="shared" si="12"/>
        <v>4266577</v>
      </c>
      <c r="I38" s="7">
        <v>456866</v>
      </c>
      <c r="J38" s="2">
        <f t="shared" si="13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4"/>
        <v>208641</v>
      </c>
      <c r="O38" s="2">
        <f t="shared" si="24"/>
        <v>268518.28571428574</v>
      </c>
      <c r="P38" s="2">
        <v>302000.98613649607</v>
      </c>
      <c r="Q38" s="2">
        <f t="shared" ref="Q38:Q101" si="26">IF(P38&gt;650000,650000,P38)</f>
        <v>302000.98613649607</v>
      </c>
      <c r="R38" s="2">
        <f t="shared" si="15"/>
        <v>4723443</v>
      </c>
      <c r="S38" s="2">
        <f t="shared" si="16"/>
        <v>204076</v>
      </c>
      <c r="T38" s="2">
        <f t="shared" si="17"/>
        <v>4565</v>
      </c>
      <c r="U38" s="2">
        <f t="shared" si="18"/>
        <v>208641</v>
      </c>
      <c r="V38" s="2">
        <f t="shared" si="5"/>
        <v>456866</v>
      </c>
      <c r="W38" s="2">
        <f t="shared" si="19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0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2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-26</v>
      </c>
      <c r="C39" s="7">
        <v>4609740</v>
      </c>
      <c r="D39" s="2">
        <f t="shared" si="11"/>
        <v>343163</v>
      </c>
      <c r="E39" s="2">
        <f t="shared" si="22"/>
        <v>281490.14285714284</v>
      </c>
      <c r="F39" s="2">
        <v>304726.61210417747</v>
      </c>
      <c r="G39" s="2">
        <f t="shared" si="25"/>
        <v>304726.61210417747</v>
      </c>
      <c r="H39" s="2">
        <f t="shared" si="12"/>
        <v>4609740</v>
      </c>
      <c r="I39" s="7">
        <v>460625</v>
      </c>
      <c r="J39" s="2">
        <f t="shared" si="13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4"/>
        <v>346922</v>
      </c>
      <c r="O39" s="2">
        <f t="shared" si="24"/>
        <v>286117.71428571426</v>
      </c>
      <c r="P39" s="2">
        <v>308300.63631242514</v>
      </c>
      <c r="Q39" s="2">
        <f t="shared" si="26"/>
        <v>308300.63631242514</v>
      </c>
      <c r="R39" s="2">
        <f t="shared" si="15"/>
        <v>5070365</v>
      </c>
      <c r="S39" s="2">
        <f t="shared" si="16"/>
        <v>343163</v>
      </c>
      <c r="T39" s="2">
        <f t="shared" si="17"/>
        <v>3759</v>
      </c>
      <c r="U39" s="2">
        <f t="shared" si="18"/>
        <v>346922</v>
      </c>
      <c r="V39" s="2">
        <f t="shared" si="5"/>
        <v>460625</v>
      </c>
      <c r="W39" s="2">
        <f t="shared" si="19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0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2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-25</v>
      </c>
      <c r="C40" s="7">
        <v>4973248</v>
      </c>
      <c r="D40" s="2">
        <f t="shared" si="11"/>
        <v>363508</v>
      </c>
      <c r="E40" s="2">
        <f t="shared" si="22"/>
        <v>293570.85714285716</v>
      </c>
      <c r="F40" s="2">
        <v>311048.26593953371</v>
      </c>
      <c r="G40" s="2">
        <f t="shared" si="25"/>
        <v>311048.26593953371</v>
      </c>
      <c r="H40" s="2">
        <f t="shared" si="12"/>
        <v>4973248</v>
      </c>
      <c r="I40" s="7">
        <v>464036</v>
      </c>
      <c r="J40" s="2">
        <f t="shared" si="13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4"/>
        <v>366919</v>
      </c>
      <c r="O40" s="2">
        <f t="shared" si="24"/>
        <v>297293.57142857142</v>
      </c>
      <c r="P40" s="2">
        <v>314600.28648835421</v>
      </c>
      <c r="Q40" s="2">
        <f t="shared" si="26"/>
        <v>314600.28648835421</v>
      </c>
      <c r="R40" s="2">
        <f t="shared" si="15"/>
        <v>5437284</v>
      </c>
      <c r="S40" s="2">
        <f t="shared" si="16"/>
        <v>363508</v>
      </c>
      <c r="T40" s="2">
        <f t="shared" si="17"/>
        <v>3411</v>
      </c>
      <c r="U40" s="2">
        <f t="shared" si="18"/>
        <v>366919</v>
      </c>
      <c r="V40" s="2">
        <f t="shared" si="5"/>
        <v>464036</v>
      </c>
      <c r="W40" s="2">
        <f t="shared" si="19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0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2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-24</v>
      </c>
      <c r="C41" s="7">
        <v>5383103</v>
      </c>
      <c r="D41" s="2">
        <f t="shared" si="11"/>
        <v>409855</v>
      </c>
      <c r="E41" s="2">
        <f t="shared" si="22"/>
        <v>306879.57142857142</v>
      </c>
      <c r="F41" s="2">
        <v>317369.91977483034</v>
      </c>
      <c r="G41" s="2">
        <f t="shared" si="25"/>
        <v>317369.91977483034</v>
      </c>
      <c r="H41" s="2">
        <f t="shared" si="12"/>
        <v>5383103</v>
      </c>
      <c r="I41" s="7">
        <v>466796</v>
      </c>
      <c r="J41" s="2">
        <f t="shared" si="13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4"/>
        <v>412615</v>
      </c>
      <c r="O41" s="2">
        <f t="shared" si="24"/>
        <v>310245.57142857142</v>
      </c>
      <c r="P41" s="2">
        <v>320899.93666428328</v>
      </c>
      <c r="Q41" s="2">
        <f t="shared" si="26"/>
        <v>320899.93666428328</v>
      </c>
      <c r="R41" s="2">
        <f t="shared" si="15"/>
        <v>5849899</v>
      </c>
      <c r="S41" s="2">
        <f t="shared" si="16"/>
        <v>409855</v>
      </c>
      <c r="T41" s="2">
        <f t="shared" si="17"/>
        <v>2760</v>
      </c>
      <c r="U41" s="2">
        <f t="shared" si="18"/>
        <v>412615</v>
      </c>
      <c r="V41" s="2">
        <f t="shared" si="5"/>
        <v>466796</v>
      </c>
      <c r="W41" s="2">
        <f t="shared" si="19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0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2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-23</v>
      </c>
      <c r="C42" s="7">
        <v>5861351</v>
      </c>
      <c r="D42" s="2">
        <f t="shared" si="11"/>
        <v>478248</v>
      </c>
      <c r="E42" s="2">
        <f t="shared" si="22"/>
        <v>328881.71428571426</v>
      </c>
      <c r="F42" s="2">
        <v>323691.57361018658</v>
      </c>
      <c r="G42" s="2">
        <f t="shared" si="25"/>
        <v>323691.57361018658</v>
      </c>
      <c r="H42" s="2">
        <f t="shared" si="12"/>
        <v>5861351</v>
      </c>
      <c r="I42" s="7">
        <v>468617</v>
      </c>
      <c r="J42" s="2">
        <f t="shared" si="13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4"/>
        <v>480069</v>
      </c>
      <c r="O42" s="2">
        <f t="shared" si="24"/>
        <v>331932.57142857142</v>
      </c>
      <c r="P42" s="2">
        <v>327199.58684021235</v>
      </c>
      <c r="Q42" s="2">
        <f t="shared" si="26"/>
        <v>327199.58684021235</v>
      </c>
      <c r="R42" s="2">
        <f t="shared" si="15"/>
        <v>6329968</v>
      </c>
      <c r="S42" s="2">
        <f t="shared" si="16"/>
        <v>478248</v>
      </c>
      <c r="T42" s="2">
        <f t="shared" si="17"/>
        <v>1821</v>
      </c>
      <c r="U42" s="2">
        <f t="shared" si="18"/>
        <v>480069</v>
      </c>
      <c r="V42" s="2">
        <f t="shared" si="5"/>
        <v>468617</v>
      </c>
      <c r="W42" s="2">
        <f t="shared" si="19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0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2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-22</v>
      </c>
      <c r="C43" s="7">
        <v>6353321</v>
      </c>
      <c r="D43" s="2">
        <f t="shared" si="11"/>
        <v>491970</v>
      </c>
      <c r="E43" s="2">
        <f t="shared" si="22"/>
        <v>359461</v>
      </c>
      <c r="F43" s="2">
        <v>330013.22744548321</v>
      </c>
      <c r="G43" s="2">
        <f t="shared" si="25"/>
        <v>330013.22744548321</v>
      </c>
      <c r="H43" s="2">
        <f t="shared" si="12"/>
        <v>6353321</v>
      </c>
      <c r="I43" s="7">
        <v>469660</v>
      </c>
      <c r="J43" s="2">
        <f t="shared" si="13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4"/>
        <v>493013</v>
      </c>
      <c r="O43" s="2">
        <f t="shared" si="24"/>
        <v>362307.28571428574</v>
      </c>
      <c r="P43" s="2">
        <v>333499.23701614141</v>
      </c>
      <c r="Q43" s="2">
        <f t="shared" si="26"/>
        <v>333499.23701614141</v>
      </c>
      <c r="R43" s="2">
        <f t="shared" si="15"/>
        <v>6822981</v>
      </c>
      <c r="S43" s="2">
        <f t="shared" si="16"/>
        <v>491970</v>
      </c>
      <c r="T43" s="2">
        <f t="shared" si="17"/>
        <v>1043</v>
      </c>
      <c r="U43" s="2">
        <f t="shared" si="18"/>
        <v>493013</v>
      </c>
      <c r="V43" s="2">
        <f t="shared" si="5"/>
        <v>469660</v>
      </c>
      <c r="W43" s="2">
        <f t="shared" si="19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0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2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-21</v>
      </c>
      <c r="C44" s="7">
        <v>6573570</v>
      </c>
      <c r="D44" s="2">
        <f t="shared" si="11"/>
        <v>220249</v>
      </c>
      <c r="E44" s="2">
        <f t="shared" si="22"/>
        <v>358724.14285714284</v>
      </c>
      <c r="F44" s="2">
        <v>336334.88128083944</v>
      </c>
      <c r="G44" s="2">
        <f t="shared" si="25"/>
        <v>336334.88128083944</v>
      </c>
      <c r="H44" s="2">
        <f t="shared" si="12"/>
        <v>6573570</v>
      </c>
      <c r="I44" s="7">
        <v>470478</v>
      </c>
      <c r="J44" s="2">
        <f t="shared" si="13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4"/>
        <v>221067</v>
      </c>
      <c r="O44" s="2">
        <f t="shared" si="24"/>
        <v>361320.85714285716</v>
      </c>
      <c r="P44" s="2">
        <v>339798.88719207048</v>
      </c>
      <c r="Q44" s="2">
        <f t="shared" si="26"/>
        <v>339798.88719207048</v>
      </c>
      <c r="R44" s="2">
        <f t="shared" si="15"/>
        <v>7044048</v>
      </c>
      <c r="S44" s="2">
        <f t="shared" si="16"/>
        <v>220249</v>
      </c>
      <c r="T44" s="2">
        <f t="shared" si="17"/>
        <v>818</v>
      </c>
      <c r="U44" s="2">
        <f t="shared" si="18"/>
        <v>221067</v>
      </c>
      <c r="V44" s="2">
        <f t="shared" si="5"/>
        <v>470478</v>
      </c>
      <c r="W44" s="2">
        <f t="shared" si="19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0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2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-20</v>
      </c>
      <c r="C45" s="7">
        <v>6853372</v>
      </c>
      <c r="D45" s="2">
        <f t="shared" si="11"/>
        <v>279802</v>
      </c>
      <c r="E45" s="2">
        <f t="shared" si="22"/>
        <v>369542.14285714284</v>
      </c>
      <c r="F45" s="2">
        <v>342656.53511613607</v>
      </c>
      <c r="G45" s="2">
        <f t="shared" si="25"/>
        <v>342656.53511613607</v>
      </c>
      <c r="H45" s="2">
        <f t="shared" si="12"/>
        <v>6853372</v>
      </c>
      <c r="I45" s="7">
        <v>472446</v>
      </c>
      <c r="J45" s="2">
        <f t="shared" si="13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4"/>
        <v>281770</v>
      </c>
      <c r="O45" s="2">
        <f t="shared" si="24"/>
        <v>371767.85714285716</v>
      </c>
      <c r="P45" s="2">
        <v>346098.53736799955</v>
      </c>
      <c r="Q45" s="2">
        <f t="shared" si="26"/>
        <v>346098.53736799955</v>
      </c>
      <c r="R45" s="2">
        <f t="shared" si="15"/>
        <v>7325818</v>
      </c>
      <c r="S45" s="2">
        <f t="shared" si="16"/>
        <v>279802</v>
      </c>
      <c r="T45" s="2">
        <f t="shared" si="17"/>
        <v>1968</v>
      </c>
      <c r="U45" s="2">
        <f t="shared" si="18"/>
        <v>281770</v>
      </c>
      <c r="V45" s="2">
        <f t="shared" si="5"/>
        <v>472446</v>
      </c>
      <c r="W45" s="2">
        <f t="shared" si="19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0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2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-19</v>
      </c>
      <c r="C46" s="7">
        <v>7164387</v>
      </c>
      <c r="D46" s="2">
        <f t="shared" si="11"/>
        <v>311015</v>
      </c>
      <c r="E46" s="2">
        <f t="shared" si="22"/>
        <v>364949.57142857142</v>
      </c>
      <c r="F46" s="2">
        <v>348978.18895149231</v>
      </c>
      <c r="G46" s="2">
        <f t="shared" si="25"/>
        <v>348978.18895149231</v>
      </c>
      <c r="H46" s="2">
        <f t="shared" si="12"/>
        <v>7164387</v>
      </c>
      <c r="I46" s="7">
        <v>474156</v>
      </c>
      <c r="J46" s="2">
        <f t="shared" si="13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4"/>
        <v>312725</v>
      </c>
      <c r="O46" s="2">
        <f t="shared" si="24"/>
        <v>366882.57142857142</v>
      </c>
      <c r="P46" s="2">
        <v>352398.18754392862</v>
      </c>
      <c r="Q46" s="2">
        <f t="shared" si="26"/>
        <v>352398.18754392862</v>
      </c>
      <c r="R46" s="2">
        <f t="shared" si="15"/>
        <v>7638543</v>
      </c>
      <c r="S46" s="2">
        <f t="shared" si="16"/>
        <v>311015</v>
      </c>
      <c r="T46" s="2">
        <f t="shared" si="17"/>
        <v>1710</v>
      </c>
      <c r="U46" s="2">
        <f t="shared" si="18"/>
        <v>312725</v>
      </c>
      <c r="V46" s="2">
        <f t="shared" si="5"/>
        <v>474156</v>
      </c>
      <c r="W46" s="2">
        <f t="shared" si="19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0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2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-18</v>
      </c>
      <c r="C47" s="7">
        <v>7447199</v>
      </c>
      <c r="D47" s="2">
        <f t="shared" si="11"/>
        <v>282812</v>
      </c>
      <c r="E47" s="2">
        <f t="shared" si="22"/>
        <v>353421.57142857142</v>
      </c>
      <c r="F47" s="2">
        <v>355299.84278678894</v>
      </c>
      <c r="G47" s="2">
        <f t="shared" si="25"/>
        <v>355299.84278678894</v>
      </c>
      <c r="H47" s="2">
        <f t="shared" si="12"/>
        <v>7447199</v>
      </c>
      <c r="I47" s="7">
        <v>476485</v>
      </c>
      <c r="J47" s="2">
        <f t="shared" si="13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4"/>
        <v>285141</v>
      </c>
      <c r="O47" s="2">
        <f t="shared" si="24"/>
        <v>355200</v>
      </c>
      <c r="P47" s="2">
        <v>358697.83771985769</v>
      </c>
      <c r="Q47" s="2">
        <f t="shared" si="26"/>
        <v>358697.83771985769</v>
      </c>
      <c r="R47" s="2">
        <f t="shared" si="15"/>
        <v>7923684</v>
      </c>
      <c r="S47" s="2">
        <f t="shared" si="16"/>
        <v>282812</v>
      </c>
      <c r="T47" s="2">
        <f t="shared" si="17"/>
        <v>2329</v>
      </c>
      <c r="U47" s="2">
        <f t="shared" si="18"/>
        <v>285141</v>
      </c>
      <c r="V47" s="2">
        <f t="shared" si="5"/>
        <v>476485</v>
      </c>
      <c r="W47" s="2">
        <f t="shared" si="19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0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2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-17</v>
      </c>
      <c r="C48" s="7">
        <v>7891184</v>
      </c>
      <c r="D48" s="2">
        <f t="shared" si="11"/>
        <v>443985</v>
      </c>
      <c r="E48" s="2">
        <f t="shared" si="22"/>
        <v>358297.28571428574</v>
      </c>
      <c r="F48" s="2">
        <v>361621.49662214518</v>
      </c>
      <c r="G48" s="2">
        <f t="shared" si="25"/>
        <v>361621.49662214518</v>
      </c>
      <c r="H48" s="2">
        <f t="shared" si="12"/>
        <v>7891184</v>
      </c>
      <c r="I48" s="7">
        <v>478254</v>
      </c>
      <c r="J48" s="2">
        <f t="shared" si="13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4"/>
        <v>445754</v>
      </c>
      <c r="O48" s="2">
        <f t="shared" si="24"/>
        <v>359934.14285714284</v>
      </c>
      <c r="P48" s="2">
        <v>364997.48789584637</v>
      </c>
      <c r="Q48" s="2">
        <f t="shared" si="26"/>
        <v>364997.48789584637</v>
      </c>
      <c r="R48" s="2">
        <f t="shared" si="15"/>
        <v>8369438</v>
      </c>
      <c r="S48" s="2">
        <f t="shared" si="16"/>
        <v>443985</v>
      </c>
      <c r="T48" s="2">
        <f t="shared" si="17"/>
        <v>1769</v>
      </c>
      <c r="U48" s="2">
        <f t="shared" si="18"/>
        <v>445754</v>
      </c>
      <c r="V48" s="2">
        <f t="shared" si="5"/>
        <v>478254</v>
      </c>
      <c r="W48" s="2">
        <f t="shared" si="19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0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2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-16</v>
      </c>
      <c r="C49" s="7">
        <v>8378940</v>
      </c>
      <c r="D49" s="2">
        <f t="shared" si="11"/>
        <v>487756</v>
      </c>
      <c r="E49" s="2">
        <f t="shared" si="22"/>
        <v>359655.57142857142</v>
      </c>
      <c r="F49" s="2">
        <v>367943.15045744181</v>
      </c>
      <c r="G49" s="2">
        <f t="shared" si="25"/>
        <v>367943.15045744181</v>
      </c>
      <c r="H49" s="2">
        <f t="shared" si="12"/>
        <v>8378940</v>
      </c>
      <c r="I49" s="7">
        <v>480432</v>
      </c>
      <c r="J49" s="2">
        <f t="shared" si="13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4"/>
        <v>489934</v>
      </c>
      <c r="O49" s="2">
        <f t="shared" si="24"/>
        <v>361343.42857142858</v>
      </c>
      <c r="P49" s="2">
        <v>371297.13807177544</v>
      </c>
      <c r="Q49" s="2">
        <f t="shared" si="26"/>
        <v>371297.13807177544</v>
      </c>
      <c r="R49" s="2">
        <f t="shared" si="15"/>
        <v>8859372</v>
      </c>
      <c r="S49" s="2">
        <f t="shared" si="16"/>
        <v>487756</v>
      </c>
      <c r="T49" s="2">
        <f t="shared" si="17"/>
        <v>2178</v>
      </c>
      <c r="U49" s="2">
        <f t="shared" si="18"/>
        <v>489934</v>
      </c>
      <c r="V49" s="2">
        <f t="shared" si="5"/>
        <v>480432</v>
      </c>
      <c r="W49" s="2">
        <f t="shared" si="19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0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2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-15</v>
      </c>
      <c r="C50" s="7">
        <v>8977329</v>
      </c>
      <c r="D50" s="2">
        <f t="shared" si="11"/>
        <v>598389</v>
      </c>
      <c r="E50" s="2">
        <f t="shared" si="22"/>
        <v>374858.28571428574</v>
      </c>
      <c r="F50" s="2">
        <v>374264.80429279804</v>
      </c>
      <c r="G50" s="2">
        <f t="shared" si="25"/>
        <v>374264.80429279804</v>
      </c>
      <c r="H50" s="2">
        <f t="shared" si="12"/>
        <v>8977329</v>
      </c>
      <c r="I50" s="7">
        <v>491053</v>
      </c>
      <c r="J50" s="2">
        <f t="shared" si="13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4"/>
        <v>609010</v>
      </c>
      <c r="O50" s="2">
        <f t="shared" si="24"/>
        <v>377914.42857142858</v>
      </c>
      <c r="P50" s="2">
        <v>377596.78824770451</v>
      </c>
      <c r="Q50" s="2">
        <f t="shared" si="26"/>
        <v>377596.78824770451</v>
      </c>
      <c r="R50" s="2">
        <f t="shared" si="15"/>
        <v>9468382</v>
      </c>
      <c r="S50" s="2">
        <f t="shared" si="16"/>
        <v>598389</v>
      </c>
      <c r="T50" s="2">
        <f t="shared" si="17"/>
        <v>10621</v>
      </c>
      <c r="U50" s="2">
        <f t="shared" si="18"/>
        <v>609010</v>
      </c>
      <c r="V50" s="2">
        <f t="shared" si="5"/>
        <v>491053</v>
      </c>
      <c r="W50" s="2">
        <f t="shared" si="19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0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2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-14</v>
      </c>
      <c r="C51" s="7">
        <v>9296367</v>
      </c>
      <c r="D51" s="2">
        <f t="shared" si="11"/>
        <v>319038</v>
      </c>
      <c r="E51" s="2">
        <f t="shared" si="22"/>
        <v>388971</v>
      </c>
      <c r="F51" s="2">
        <v>380586.45812809467</v>
      </c>
      <c r="G51" s="2">
        <f t="shared" si="25"/>
        <v>380586.45812809467</v>
      </c>
      <c r="H51" s="2">
        <f t="shared" si="12"/>
        <v>9296367</v>
      </c>
      <c r="I51" s="7">
        <v>494209</v>
      </c>
      <c r="J51" s="2">
        <f t="shared" si="13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4"/>
        <v>322194</v>
      </c>
      <c r="O51" s="2">
        <f t="shared" si="24"/>
        <v>392361.14285714284</v>
      </c>
      <c r="P51" s="2">
        <v>383896.43842363358</v>
      </c>
      <c r="Q51" s="2">
        <f t="shared" si="26"/>
        <v>383896.43842363358</v>
      </c>
      <c r="R51" s="2">
        <f t="shared" si="15"/>
        <v>9790576</v>
      </c>
      <c r="S51" s="2">
        <f t="shared" si="16"/>
        <v>319038</v>
      </c>
      <c r="T51" s="2">
        <f t="shared" si="17"/>
        <v>3156</v>
      </c>
      <c r="U51" s="2">
        <f t="shared" si="18"/>
        <v>322194</v>
      </c>
      <c r="V51" s="2">
        <f t="shared" si="5"/>
        <v>494209</v>
      </c>
      <c r="W51" s="2">
        <f t="shared" si="19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0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2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-13</v>
      </c>
      <c r="C52" s="7">
        <v>9646715</v>
      </c>
      <c r="D52" s="2">
        <f t="shared" si="11"/>
        <v>350348</v>
      </c>
      <c r="E52" s="2">
        <f t="shared" si="22"/>
        <v>399049</v>
      </c>
      <c r="F52" s="2">
        <v>386908.11196345091</v>
      </c>
      <c r="G52" s="2">
        <f t="shared" si="25"/>
        <v>386908.11196345091</v>
      </c>
      <c r="H52" s="2">
        <f t="shared" si="12"/>
        <v>9646715</v>
      </c>
      <c r="I52" s="7">
        <v>496796</v>
      </c>
      <c r="J52" s="2">
        <f t="shared" si="13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4"/>
        <v>352935</v>
      </c>
      <c r="O52" s="2">
        <f t="shared" si="24"/>
        <v>402527.57142857142</v>
      </c>
      <c r="P52" s="2">
        <v>390196.08859956264</v>
      </c>
      <c r="Q52" s="2">
        <f t="shared" si="26"/>
        <v>390196.08859956264</v>
      </c>
      <c r="R52" s="2">
        <f t="shared" si="15"/>
        <v>10143511</v>
      </c>
      <c r="S52" s="2">
        <f t="shared" si="16"/>
        <v>350348</v>
      </c>
      <c r="T52" s="2">
        <f t="shared" si="17"/>
        <v>2587</v>
      </c>
      <c r="U52" s="2">
        <f t="shared" si="18"/>
        <v>352935</v>
      </c>
      <c r="V52" s="2">
        <f t="shared" si="5"/>
        <v>496796</v>
      </c>
      <c r="W52" s="2">
        <f t="shared" si="19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0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21"/>
        <v>496796</v>
      </c>
      <c r="AG52" s="3">
        <f t="shared" ref="AG52:AG63" si="27">SUM(AD31*0.9+AF31*0.05)</f>
        <v>2188483.2000000002</v>
      </c>
      <c r="AH52" s="3">
        <f t="shared" si="3"/>
        <v>2188483.2000000002</v>
      </c>
    </row>
    <row r="53" spans="1:34" ht="15" x14ac:dyDescent="0.25">
      <c r="A53" s="1">
        <v>44229</v>
      </c>
      <c r="B53" s="2">
        <f t="shared" si="0"/>
        <v>-12</v>
      </c>
      <c r="C53" s="7">
        <v>10021471</v>
      </c>
      <c r="D53" s="2">
        <f t="shared" si="11"/>
        <v>374756</v>
      </c>
      <c r="E53" s="2">
        <f t="shared" si="22"/>
        <v>408154.85714285716</v>
      </c>
      <c r="F53" s="2">
        <v>393229.76579874754</v>
      </c>
      <c r="G53" s="2">
        <f t="shared" si="25"/>
        <v>393229.76579874754</v>
      </c>
      <c r="H53" s="2">
        <f t="shared" si="12"/>
        <v>10021471</v>
      </c>
      <c r="I53" s="7">
        <v>498962</v>
      </c>
      <c r="J53" s="2">
        <f t="shared" si="13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4"/>
        <v>376922</v>
      </c>
      <c r="O53" s="2">
        <f t="shared" si="24"/>
        <v>411698.57142857142</v>
      </c>
      <c r="P53" s="2">
        <v>396495.73877549171</v>
      </c>
      <c r="Q53" s="2">
        <f t="shared" si="26"/>
        <v>396495.73877549171</v>
      </c>
      <c r="R53" s="2">
        <f t="shared" si="15"/>
        <v>10520433</v>
      </c>
      <c r="S53" s="2">
        <f t="shared" si="16"/>
        <v>374756</v>
      </c>
      <c r="T53" s="2">
        <f t="shared" si="17"/>
        <v>2166</v>
      </c>
      <c r="U53" s="2">
        <f t="shared" si="18"/>
        <v>376922</v>
      </c>
      <c r="V53" s="2">
        <f t="shared" si="5"/>
        <v>498962</v>
      </c>
      <c r="W53" s="2">
        <f t="shared" si="19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0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2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-11</v>
      </c>
      <c r="C54" s="7">
        <v>10490487</v>
      </c>
      <c r="D54" s="2">
        <f t="shared" si="11"/>
        <v>469016</v>
      </c>
      <c r="E54" s="2">
        <f t="shared" si="22"/>
        <v>434755.42857142858</v>
      </c>
      <c r="F54" s="2">
        <v>399551.41963410378</v>
      </c>
      <c r="G54" s="2">
        <f t="shared" si="25"/>
        <v>399551.41963410378</v>
      </c>
      <c r="H54" s="2">
        <f t="shared" si="12"/>
        <v>10490487</v>
      </c>
      <c r="I54" s="7">
        <v>501957</v>
      </c>
      <c r="J54" s="2">
        <f t="shared" si="13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4"/>
        <v>472011</v>
      </c>
      <c r="O54" s="2">
        <f t="shared" si="24"/>
        <v>438394.28571428574</v>
      </c>
      <c r="P54" s="2">
        <v>402795.38895142078</v>
      </c>
      <c r="Q54" s="2">
        <f t="shared" si="26"/>
        <v>402795.38895142078</v>
      </c>
      <c r="R54" s="2">
        <f t="shared" si="15"/>
        <v>10992444</v>
      </c>
      <c r="S54" s="2">
        <f t="shared" si="16"/>
        <v>469016</v>
      </c>
      <c r="T54" s="2">
        <f t="shared" si="17"/>
        <v>2995</v>
      </c>
      <c r="U54" s="2">
        <f t="shared" si="18"/>
        <v>472011</v>
      </c>
      <c r="V54" s="2">
        <f t="shared" si="5"/>
        <v>501957</v>
      </c>
      <c r="W54" s="2">
        <f t="shared" si="19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0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2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-10</v>
      </c>
      <c r="C55" s="7">
        <v>10971047</v>
      </c>
      <c r="D55" s="2">
        <f t="shared" si="11"/>
        <v>480560</v>
      </c>
      <c r="E55" s="2">
        <f t="shared" si="22"/>
        <v>439980.42857142858</v>
      </c>
      <c r="F55" s="2">
        <v>405873.07346940041</v>
      </c>
      <c r="G55" s="2">
        <f t="shared" si="25"/>
        <v>405873.07346940041</v>
      </c>
      <c r="H55" s="2">
        <f t="shared" si="12"/>
        <v>10971047</v>
      </c>
      <c r="I55" s="7">
        <v>505993</v>
      </c>
      <c r="J55" s="2">
        <f t="shared" si="13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4"/>
        <v>484596</v>
      </c>
      <c r="O55" s="2">
        <f t="shared" si="24"/>
        <v>443943.14285714284</v>
      </c>
      <c r="P55" s="2">
        <v>409095.03912734985</v>
      </c>
      <c r="Q55" s="2">
        <f t="shared" si="26"/>
        <v>409095.03912734985</v>
      </c>
      <c r="R55" s="2">
        <f t="shared" si="15"/>
        <v>11477040</v>
      </c>
      <c r="S55" s="2">
        <f t="shared" si="16"/>
        <v>480560</v>
      </c>
      <c r="T55" s="2">
        <f t="shared" si="17"/>
        <v>4036</v>
      </c>
      <c r="U55" s="2">
        <f t="shared" si="18"/>
        <v>484596</v>
      </c>
      <c r="V55" s="2">
        <f t="shared" si="5"/>
        <v>505993</v>
      </c>
      <c r="W55" s="2">
        <f t="shared" si="19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0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2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-9</v>
      </c>
      <c r="C56" s="7">
        <v>11465210</v>
      </c>
      <c r="D56" s="2">
        <f t="shared" si="11"/>
        <v>494163</v>
      </c>
      <c r="E56" s="2">
        <f t="shared" si="22"/>
        <v>440895.71428571426</v>
      </c>
      <c r="F56" s="2">
        <v>412194.72730475664</v>
      </c>
      <c r="G56" s="2">
        <f t="shared" si="25"/>
        <v>412194.72730475664</v>
      </c>
      <c r="H56" s="2">
        <f t="shared" si="12"/>
        <v>11465210</v>
      </c>
      <c r="I56" s="7">
        <v>510057</v>
      </c>
      <c r="J56" s="2">
        <f t="shared" si="13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4"/>
        <v>498227</v>
      </c>
      <c r="O56" s="2">
        <f t="shared" si="24"/>
        <v>445127.85714285716</v>
      </c>
      <c r="P56" s="2">
        <v>415394.68930327892</v>
      </c>
      <c r="Q56" s="2">
        <f t="shared" si="26"/>
        <v>415394.68930327892</v>
      </c>
      <c r="R56" s="2">
        <f t="shared" si="15"/>
        <v>11975267</v>
      </c>
      <c r="S56" s="2">
        <f t="shared" si="16"/>
        <v>494163</v>
      </c>
      <c r="T56" s="2">
        <f t="shared" si="17"/>
        <v>4064</v>
      </c>
      <c r="U56" s="2">
        <f t="shared" si="18"/>
        <v>498227</v>
      </c>
      <c r="V56" s="2">
        <f t="shared" si="5"/>
        <v>510057</v>
      </c>
      <c r="W56" s="2">
        <f t="shared" si="19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0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2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-8</v>
      </c>
      <c r="C57" s="7">
        <v>12014288</v>
      </c>
      <c r="D57" s="2">
        <f t="shared" si="11"/>
        <v>549078</v>
      </c>
      <c r="E57" s="2">
        <f t="shared" si="22"/>
        <v>433851.28571428574</v>
      </c>
      <c r="F57" s="2">
        <v>418516.38114005327</v>
      </c>
      <c r="G57" s="2">
        <f t="shared" si="25"/>
        <v>418516.38114005327</v>
      </c>
      <c r="H57" s="2">
        <f t="shared" si="12"/>
        <v>12014288</v>
      </c>
      <c r="I57" s="7">
        <v>511447</v>
      </c>
      <c r="J57" s="2">
        <f t="shared" si="13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4"/>
        <v>550468</v>
      </c>
      <c r="O57" s="2">
        <f t="shared" si="24"/>
        <v>436764.71428571426</v>
      </c>
      <c r="P57" s="2">
        <v>421694.33947920799</v>
      </c>
      <c r="Q57" s="2">
        <f t="shared" si="26"/>
        <v>421694.33947920799</v>
      </c>
      <c r="R57" s="2">
        <f t="shared" si="15"/>
        <v>12525735</v>
      </c>
      <c r="S57" s="2">
        <f t="shared" si="16"/>
        <v>549078</v>
      </c>
      <c r="T57" s="2">
        <f t="shared" si="17"/>
        <v>1390</v>
      </c>
      <c r="U57" s="2">
        <f t="shared" si="18"/>
        <v>550468</v>
      </c>
      <c r="V57" s="2">
        <f t="shared" si="5"/>
        <v>511447</v>
      </c>
      <c r="W57" s="2">
        <f t="shared" si="19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0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2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-7</v>
      </c>
      <c r="C58" s="7">
        <v>12294006</v>
      </c>
      <c r="D58" s="2">
        <f t="shared" si="11"/>
        <v>279718</v>
      </c>
      <c r="E58" s="2">
        <f t="shared" si="22"/>
        <v>428234.14285714284</v>
      </c>
      <c r="F58" s="2">
        <v>424838.03497540951</v>
      </c>
      <c r="G58" s="2">
        <f t="shared" si="25"/>
        <v>424838.03497540951</v>
      </c>
      <c r="H58" s="2">
        <f t="shared" si="12"/>
        <v>12294006</v>
      </c>
      <c r="I58" s="7">
        <v>512581</v>
      </c>
      <c r="J58" s="2">
        <f t="shared" si="13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4"/>
        <v>280852</v>
      </c>
      <c r="O58" s="2">
        <f t="shared" si="24"/>
        <v>430858.71428571426</v>
      </c>
      <c r="P58" s="2">
        <v>427993.98965513706</v>
      </c>
      <c r="Q58" s="2">
        <f t="shared" si="26"/>
        <v>427993.98965513706</v>
      </c>
      <c r="R58" s="2">
        <f t="shared" si="15"/>
        <v>12806587</v>
      </c>
      <c r="S58" s="2">
        <f t="shared" si="16"/>
        <v>279718</v>
      </c>
      <c r="T58" s="2">
        <f t="shared" si="17"/>
        <v>1134</v>
      </c>
      <c r="U58" s="2">
        <f t="shared" si="18"/>
        <v>280852</v>
      </c>
      <c r="V58" s="2">
        <f t="shared" si="5"/>
        <v>512581</v>
      </c>
      <c r="W58" s="2">
        <f t="shared" si="19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0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2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-6</v>
      </c>
      <c r="C59" s="7">
        <v>12646486</v>
      </c>
      <c r="D59" s="2">
        <f t="shared" si="11"/>
        <v>352480</v>
      </c>
      <c r="E59" s="2">
        <f t="shared" si="22"/>
        <v>428538.71428571426</v>
      </c>
      <c r="F59" s="2">
        <v>431159.68881076574</v>
      </c>
      <c r="G59" s="2">
        <f t="shared" si="25"/>
        <v>431159.68881076574</v>
      </c>
      <c r="H59" s="2">
        <f t="shared" si="12"/>
        <v>12646486</v>
      </c>
      <c r="I59" s="7">
        <v>516392</v>
      </c>
      <c r="J59" s="2">
        <f t="shared" si="13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4"/>
        <v>356291</v>
      </c>
      <c r="O59" s="2">
        <f t="shared" si="24"/>
        <v>431338.14285714284</v>
      </c>
      <c r="P59" s="2">
        <v>434293.63983106613</v>
      </c>
      <c r="Q59" s="2">
        <f t="shared" si="26"/>
        <v>434293.63983106613</v>
      </c>
      <c r="R59" s="2">
        <f t="shared" si="15"/>
        <v>13162878</v>
      </c>
      <c r="S59" s="2">
        <f t="shared" si="16"/>
        <v>352480</v>
      </c>
      <c r="T59" s="2">
        <f t="shared" si="17"/>
        <v>3811</v>
      </c>
      <c r="U59" s="2">
        <f t="shared" si="18"/>
        <v>356291</v>
      </c>
      <c r="V59" s="2">
        <f t="shared" si="5"/>
        <v>516392</v>
      </c>
      <c r="W59" s="2">
        <f t="shared" si="19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0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2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-5</v>
      </c>
      <c r="C60" s="7">
        <v>13058298</v>
      </c>
      <c r="D60" s="2">
        <f t="shared" si="11"/>
        <v>411812</v>
      </c>
      <c r="E60" s="2">
        <f t="shared" si="22"/>
        <v>433832.42857142858</v>
      </c>
      <c r="F60" s="2">
        <v>437481.34264606237</v>
      </c>
      <c r="G60" s="2">
        <f t="shared" si="25"/>
        <v>437481.34264606237</v>
      </c>
      <c r="H60" s="2">
        <f t="shared" si="12"/>
        <v>13058298</v>
      </c>
      <c r="I60" s="7">
        <v>519553</v>
      </c>
      <c r="J60" s="2">
        <f t="shared" si="13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4"/>
        <v>414973</v>
      </c>
      <c r="O60" s="2">
        <f t="shared" si="24"/>
        <v>436774</v>
      </c>
      <c r="P60" s="2">
        <v>440593.2900069952</v>
      </c>
      <c r="Q60" s="2">
        <f t="shared" si="26"/>
        <v>440593.2900069952</v>
      </c>
      <c r="R60" s="2">
        <f t="shared" si="15"/>
        <v>13577851</v>
      </c>
      <c r="S60" s="2">
        <f t="shared" si="16"/>
        <v>411812</v>
      </c>
      <c r="T60" s="2">
        <f t="shared" si="17"/>
        <v>3161</v>
      </c>
      <c r="U60" s="2">
        <f t="shared" si="18"/>
        <v>414973</v>
      </c>
      <c r="V60" s="2">
        <f t="shared" si="5"/>
        <v>519553</v>
      </c>
      <c r="W60" s="2">
        <f t="shared" si="19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0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2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-4</v>
      </c>
      <c r="C61" s="7">
        <v>13509108</v>
      </c>
      <c r="D61" s="2">
        <f t="shared" si="11"/>
        <v>450810</v>
      </c>
      <c r="E61" s="2">
        <f t="shared" si="22"/>
        <v>431231.57142857142</v>
      </c>
      <c r="F61" s="2">
        <v>443802.99648141861</v>
      </c>
      <c r="G61" s="2">
        <f t="shared" si="25"/>
        <v>443802.99648141861</v>
      </c>
      <c r="H61" s="2">
        <f t="shared" si="12"/>
        <v>13509108</v>
      </c>
      <c r="I61" s="7">
        <v>524447</v>
      </c>
      <c r="J61" s="2">
        <f t="shared" si="13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4"/>
        <v>455704</v>
      </c>
      <c r="O61" s="2">
        <f t="shared" si="24"/>
        <v>434444.42857142858</v>
      </c>
      <c r="P61" s="2">
        <v>446892.94018292427</v>
      </c>
      <c r="Q61" s="2">
        <f t="shared" si="26"/>
        <v>446892.94018292427</v>
      </c>
      <c r="R61" s="2">
        <f t="shared" si="15"/>
        <v>14033555</v>
      </c>
      <c r="S61" s="2">
        <f t="shared" si="16"/>
        <v>450810</v>
      </c>
      <c r="T61" s="2">
        <f t="shared" si="17"/>
        <v>4894</v>
      </c>
      <c r="U61" s="2">
        <f t="shared" si="18"/>
        <v>455704</v>
      </c>
      <c r="V61" s="2">
        <f t="shared" si="5"/>
        <v>524447</v>
      </c>
      <c r="W61" s="2">
        <f t="shared" si="19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0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2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-3</v>
      </c>
      <c r="C62" s="7">
        <v>14012224</v>
      </c>
      <c r="D62" s="2">
        <f t="shared" si="11"/>
        <v>503116</v>
      </c>
      <c r="E62" s="2">
        <f t="shared" si="22"/>
        <v>434453.85714285716</v>
      </c>
      <c r="F62" s="2">
        <v>450124.65031671524</v>
      </c>
      <c r="G62" s="2">
        <f t="shared" si="25"/>
        <v>450124.65031671524</v>
      </c>
      <c r="H62" s="2">
        <f t="shared" si="12"/>
        <v>14012224</v>
      </c>
      <c r="I62" s="7">
        <v>530094</v>
      </c>
      <c r="J62" s="2">
        <f t="shared" si="13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4"/>
        <v>508763</v>
      </c>
      <c r="O62" s="2">
        <f t="shared" si="24"/>
        <v>437896.85714285716</v>
      </c>
      <c r="P62" s="2">
        <v>453192.59035885334</v>
      </c>
      <c r="Q62" s="2">
        <f t="shared" si="26"/>
        <v>453192.59035885334</v>
      </c>
      <c r="R62" s="2">
        <f t="shared" si="15"/>
        <v>14542318</v>
      </c>
      <c r="S62" s="2">
        <f t="shared" si="16"/>
        <v>503116</v>
      </c>
      <c r="T62" s="2">
        <f t="shared" si="17"/>
        <v>5647</v>
      </c>
      <c r="U62" s="2">
        <f t="shared" si="18"/>
        <v>508763</v>
      </c>
      <c r="V62" s="2">
        <f t="shared" si="5"/>
        <v>530094</v>
      </c>
      <c r="W62" s="2">
        <f t="shared" si="19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0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2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-2</v>
      </c>
      <c r="C63" s="11">
        <v>14556827</v>
      </c>
      <c r="D63" s="2">
        <f t="shared" si="11"/>
        <v>544603</v>
      </c>
      <c r="E63" s="2">
        <f t="shared" si="22"/>
        <v>441659.57142857142</v>
      </c>
      <c r="F63" s="2">
        <v>456446.30415207148</v>
      </c>
      <c r="G63" s="2">
        <f t="shared" si="25"/>
        <v>456446.30415207148</v>
      </c>
      <c r="H63" s="2">
        <f t="shared" si="12"/>
        <v>14556827</v>
      </c>
      <c r="I63" s="11">
        <v>534869</v>
      </c>
      <c r="J63" s="2">
        <f t="shared" si="13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4"/>
        <v>549378</v>
      </c>
      <c r="O63" s="2">
        <f t="shared" si="24"/>
        <v>445204.14285714284</v>
      </c>
      <c r="P63" s="2">
        <v>459492.24053478241</v>
      </c>
      <c r="Q63" s="2">
        <f t="shared" si="26"/>
        <v>459492.24053478241</v>
      </c>
      <c r="R63" s="2">
        <f t="shared" si="15"/>
        <v>15091696</v>
      </c>
      <c r="S63" s="2">
        <f t="shared" si="16"/>
        <v>544603</v>
      </c>
      <c r="T63" s="2">
        <f t="shared" si="17"/>
        <v>4775</v>
      </c>
      <c r="U63" s="2">
        <f t="shared" si="18"/>
        <v>549378</v>
      </c>
      <c r="V63" s="2">
        <f t="shared" si="5"/>
        <v>534869</v>
      </c>
      <c r="W63" s="2">
        <f t="shared" si="19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0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2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</v>
      </c>
      <c r="C64" s="11">
        <v>15062189</v>
      </c>
      <c r="D64" s="2">
        <f t="shared" si="11"/>
        <v>505362</v>
      </c>
      <c r="E64" s="2">
        <f t="shared" si="22"/>
        <v>435414.42857142858</v>
      </c>
      <c r="F64" s="2">
        <v>462767.95798736811</v>
      </c>
      <c r="G64" s="2">
        <f t="shared" si="25"/>
        <v>462767.95798736811</v>
      </c>
      <c r="H64" s="2">
        <f t="shared" si="12"/>
        <v>15062189</v>
      </c>
      <c r="I64" s="11">
        <v>537715</v>
      </c>
      <c r="J64" s="2">
        <f t="shared" si="13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4"/>
        <v>508208</v>
      </c>
      <c r="O64" s="2">
        <f t="shared" si="24"/>
        <v>439167</v>
      </c>
      <c r="P64" s="2">
        <v>465791.89071071148</v>
      </c>
      <c r="Q64" s="2">
        <f t="shared" si="26"/>
        <v>465791.89071071148</v>
      </c>
      <c r="R64" s="2">
        <f t="shared" si="15"/>
        <v>15599904</v>
      </c>
      <c r="S64" s="2">
        <f t="shared" si="16"/>
        <v>505362</v>
      </c>
      <c r="T64" s="2">
        <f t="shared" si="17"/>
        <v>2846</v>
      </c>
      <c r="U64" s="2">
        <f t="shared" si="18"/>
        <v>508208</v>
      </c>
      <c r="V64" s="2">
        <f t="shared" si="5"/>
        <v>537715</v>
      </c>
      <c r="W64" s="2">
        <f t="shared" si="19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0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2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0</v>
      </c>
      <c r="C65" s="7">
        <v>15300151</v>
      </c>
      <c r="D65" s="2">
        <f t="shared" si="11"/>
        <v>237962</v>
      </c>
      <c r="E65" s="2">
        <f t="shared" si="22"/>
        <v>429449.28571428574</v>
      </c>
      <c r="F65" s="2">
        <v>469089.61182272434</v>
      </c>
      <c r="G65" s="2">
        <f t="shared" si="25"/>
        <v>469089.61182272434</v>
      </c>
      <c r="H65" s="2">
        <f t="shared" si="12"/>
        <v>15300151</v>
      </c>
      <c r="I65" s="7">
        <v>539630</v>
      </c>
      <c r="J65" s="2">
        <f t="shared" si="13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4"/>
        <v>239877</v>
      </c>
      <c r="O65" s="2">
        <f t="shared" si="24"/>
        <v>433313.42857142858</v>
      </c>
      <c r="P65" s="2">
        <v>472091.54088664055</v>
      </c>
      <c r="Q65" s="2">
        <f t="shared" si="26"/>
        <v>472091.54088664055</v>
      </c>
      <c r="R65" s="2">
        <f t="shared" si="15"/>
        <v>15839781</v>
      </c>
      <c r="S65" s="2">
        <f t="shared" si="16"/>
        <v>237962</v>
      </c>
      <c r="T65" s="2">
        <f t="shared" si="17"/>
        <v>1915</v>
      </c>
      <c r="U65" s="2">
        <f t="shared" si="18"/>
        <v>239877</v>
      </c>
      <c r="V65" s="2">
        <f t="shared" si="5"/>
        <v>539630</v>
      </c>
      <c r="W65" s="2">
        <f t="shared" si="19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0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2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1</v>
      </c>
      <c r="C66" s="7"/>
      <c r="D66" s="2" t="e">
        <f t="shared" si="11"/>
        <v>#N/A</v>
      </c>
      <c r="E66" s="2" t="e">
        <f t="shared" si="22"/>
        <v>#N/A</v>
      </c>
      <c r="F66" s="2">
        <v>475411.26565802097</v>
      </c>
      <c r="G66" s="2">
        <f t="shared" si="25"/>
        <v>475411.26565802097</v>
      </c>
      <c r="H66" s="2">
        <f t="shared" si="12"/>
        <v>15775562.265658021</v>
      </c>
      <c r="I66" s="7"/>
      <c r="J66" s="2" t="e">
        <f t="shared" si="13"/>
        <v>#N/A</v>
      </c>
      <c r="K66" s="2" t="e">
        <f t="shared" si="23"/>
        <v>#N/A</v>
      </c>
      <c r="L66" s="2">
        <f t="array" ref="L66">IF(COUNT($C67)=0,IF(COUNT($C66)=1,I66,SUM(L65+LOOKUP(2,1/(ISNUMBER($K$1:$K$194)),$K$1:$K$194))),I66)</f>
        <v>543494.14285714284</v>
      </c>
      <c r="M66" s="8" t="e">
        <f t="shared" si="28"/>
        <v>#N/A</v>
      </c>
      <c r="N66" s="2" t="e">
        <f t="shared" si="14"/>
        <v>#N/A</v>
      </c>
      <c r="O66" s="2" t="e">
        <f t="shared" si="24"/>
        <v>#N/A</v>
      </c>
      <c r="P66" s="2">
        <v>478391.19106262922</v>
      </c>
      <c r="Q66" s="2">
        <f t="shared" si="26"/>
        <v>478391.19106262922</v>
      </c>
      <c r="R66" s="2">
        <f t="shared" si="15"/>
        <v>16318172.191062629</v>
      </c>
      <c r="S66" s="2">
        <f t="shared" si="16"/>
        <v>475411.26565802097</v>
      </c>
      <c r="T66" s="2">
        <f t="shared" si="17"/>
        <v>3864.1428571428405</v>
      </c>
      <c r="U66" s="2">
        <f t="shared" si="18"/>
        <v>478391.19106262922</v>
      </c>
      <c r="V66" s="2">
        <f t="shared" si="5"/>
        <v>552867.14285714284</v>
      </c>
      <c r="W66" s="2">
        <f t="shared" si="19"/>
        <v>13237.142857142841</v>
      </c>
      <c r="X66" s="2">
        <f t="shared" si="6"/>
        <v>465154.04820548638</v>
      </c>
      <c r="Y66" s="2">
        <f t="shared" si="7"/>
        <v>15765305.048205486</v>
      </c>
      <c r="Z66" s="2" t="str">
        <f t="shared" si="8"/>
        <v>HERE</v>
      </c>
      <c r="AA66" s="2">
        <f>IF(Z66="HERE",Y66,AA65+Graph!$G$1*1000)</f>
        <v>15765305.048205486</v>
      </c>
      <c r="AB66" s="2">
        <f t="shared" si="20"/>
        <v>465154.04820548557</v>
      </c>
      <c r="AC66" s="2">
        <f t="shared" si="9"/>
        <v>552867.14285714284</v>
      </c>
      <c r="AD66" s="3">
        <f t="shared" si="10"/>
        <v>15765305.048205486</v>
      </c>
      <c r="AE66" s="2">
        <f>IF(AE64&gt;=52800000,52800000,IF(AB45=Graph!G$1*1000,AE65+Graph!G$1*1000,AC66))</f>
        <v>552867.14285714284</v>
      </c>
      <c r="AF66" s="3">
        <f t="shared" si="21"/>
        <v>552867.14285714284</v>
      </c>
      <c r="AG66" s="3">
        <f t="shared" si="29"/>
        <v>6191657.0999999996</v>
      </c>
      <c r="AH66" s="3" t="e">
        <f t="shared" si="3"/>
        <v>#N/A</v>
      </c>
    </row>
    <row r="67" spans="1:34" ht="15" x14ac:dyDescent="0.25">
      <c r="A67" s="1">
        <v>44243</v>
      </c>
      <c r="B67" s="2">
        <f t="shared" si="0"/>
        <v>2</v>
      </c>
      <c r="C67" s="7"/>
      <c r="D67" s="2" t="e">
        <f t="shared" si="11"/>
        <v>#N/A</v>
      </c>
      <c r="E67" s="2" t="e">
        <f t="shared" si="22"/>
        <v>#N/A</v>
      </c>
      <c r="F67" s="2">
        <v>481732.91949337721</v>
      </c>
      <c r="G67" s="2">
        <f t="shared" si="25"/>
        <v>481732.91949337721</v>
      </c>
      <c r="H67" s="2">
        <f t="shared" si="12"/>
        <v>16257295.185151398</v>
      </c>
      <c r="I67" s="7"/>
      <c r="J67" s="2" t="e">
        <f t="shared" si="13"/>
        <v>#N/A</v>
      </c>
      <c r="K67" s="2" t="e">
        <f t="shared" si="23"/>
        <v>#N/A</v>
      </c>
      <c r="L67" s="2">
        <f t="array" ref="L67">IF(COUNT($C68)=0,IF(COUNT($C67)=1,I67,SUM(L66+LOOKUP(2,1/(ISNUMBER($K$1:$K$194)),$K$1:$K$194))),I67)</f>
        <v>547358.28571428568</v>
      </c>
      <c r="M67" s="8" t="e">
        <f t="shared" si="28"/>
        <v>#N/A</v>
      </c>
      <c r="N67" s="2" t="e">
        <f t="shared" si="14"/>
        <v>#N/A</v>
      </c>
      <c r="O67" s="2" t="e">
        <f t="shared" si="24"/>
        <v>#N/A</v>
      </c>
      <c r="P67" s="2">
        <v>484690.84123855829</v>
      </c>
      <c r="Q67" s="2">
        <f t="shared" si="26"/>
        <v>484690.84123855829</v>
      </c>
      <c r="R67" s="2">
        <f t="shared" si="15"/>
        <v>16802863.032301188</v>
      </c>
      <c r="S67" s="2">
        <f t="shared" si="16"/>
        <v>481732.91949337721</v>
      </c>
      <c r="T67" s="2">
        <f t="shared" si="17"/>
        <v>3864.1428571428405</v>
      </c>
      <c r="U67" s="2">
        <f t="shared" si="18"/>
        <v>484690.84123855829</v>
      </c>
      <c r="V67" s="2">
        <f t="shared" si="5"/>
        <v>566104.28571428568</v>
      </c>
      <c r="W67" s="2">
        <f t="shared" si="19"/>
        <v>13237.142857142841</v>
      </c>
      <c r="X67" s="2">
        <f t="shared" si="6"/>
        <v>471453.69838141545</v>
      </c>
      <c r="Y67" s="2">
        <f t="shared" si="7"/>
        <v>16236758.7465869</v>
      </c>
      <c r="Z67" s="2" t="str">
        <f t="shared" si="8"/>
        <v>HERE</v>
      </c>
      <c r="AA67" s="2">
        <f>IF(Z67="HERE",Y67,AA66+Graph!$G$1*1000)</f>
        <v>16236758.7465869</v>
      </c>
      <c r="AB67" s="2">
        <f t="shared" si="20"/>
        <v>471453.69838141464</v>
      </c>
      <c r="AC67" s="2">
        <f t="shared" si="9"/>
        <v>566104.28571428568</v>
      </c>
      <c r="AD67" s="3">
        <f t="shared" si="10"/>
        <v>16236758.7465869</v>
      </c>
      <c r="AE67" s="2">
        <f>IF(AE65&gt;=52800000,52800000,IF(AB46=Graph!G$1*1000,AE66+Graph!G$1*1000,AC67))</f>
        <v>566104.28571428568</v>
      </c>
      <c r="AF67" s="3">
        <f t="shared" si="21"/>
        <v>566104.28571428568</v>
      </c>
      <c r="AG67" s="3">
        <f t="shared" si="29"/>
        <v>6471656.0999999996</v>
      </c>
      <c r="AH67" s="3" t="e">
        <f t="shared" si="3"/>
        <v>#N/A</v>
      </c>
    </row>
    <row r="68" spans="1:34" ht="15" x14ac:dyDescent="0.25">
      <c r="A68" s="1">
        <v>44244</v>
      </c>
      <c r="B68" s="2">
        <f t="shared" si="0"/>
        <v>3</v>
      </c>
      <c r="C68" s="7"/>
      <c r="D68" s="2" t="e">
        <f t="shared" si="11"/>
        <v>#N/A</v>
      </c>
      <c r="E68" s="2" t="e">
        <f t="shared" si="22"/>
        <v>#N/A</v>
      </c>
      <c r="F68" s="2">
        <v>488054.57332867384</v>
      </c>
      <c r="G68" s="2">
        <f t="shared" si="25"/>
        <v>488054.57332867384</v>
      </c>
      <c r="H68" s="2">
        <f t="shared" si="12"/>
        <v>16745349.758480072</v>
      </c>
      <c r="I68" s="7"/>
      <c r="J68" s="2" t="e">
        <f t="shared" si="13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551222.42857142852</v>
      </c>
      <c r="M68" s="8" t="e">
        <f t="shared" si="28"/>
        <v>#N/A</v>
      </c>
      <c r="N68" s="2" t="e">
        <f t="shared" si="14"/>
        <v>#N/A</v>
      </c>
      <c r="O68" s="2" t="e">
        <f t="shared" si="24"/>
        <v>#N/A</v>
      </c>
      <c r="P68" s="2">
        <v>490990.49141448736</v>
      </c>
      <c r="Q68" s="2">
        <f t="shared" si="26"/>
        <v>490990.49141448736</v>
      </c>
      <c r="R68" s="2">
        <f t="shared" si="15"/>
        <v>17293853.523715675</v>
      </c>
      <c r="S68" s="2">
        <f t="shared" si="16"/>
        <v>488054.57332867384</v>
      </c>
      <c r="T68" s="2">
        <f t="shared" si="17"/>
        <v>3864.1428571428405</v>
      </c>
      <c r="U68" s="2">
        <f t="shared" si="18"/>
        <v>490990.49141448736</v>
      </c>
      <c r="V68" s="2">
        <f t="shared" si="5"/>
        <v>579341.42857142852</v>
      </c>
      <c r="W68" s="2">
        <f t="shared" si="19"/>
        <v>13237.142857142841</v>
      </c>
      <c r="X68" s="2">
        <f t="shared" si="6"/>
        <v>477753.34855734452</v>
      </c>
      <c r="Y68" s="2">
        <f t="shared" si="7"/>
        <v>16714512.095144244</v>
      </c>
      <c r="Z68" s="2" t="str">
        <f t="shared" si="8"/>
        <v>HERE</v>
      </c>
      <c r="AA68" s="2">
        <f>IF(Z68="HERE",Y68,AA67+Graph!$G$1*1000)</f>
        <v>16714512.095144244</v>
      </c>
      <c r="AB68" s="2">
        <f t="shared" si="20"/>
        <v>477753.34855734371</v>
      </c>
      <c r="AC68" s="2">
        <f t="shared" si="9"/>
        <v>579341.42857142852</v>
      </c>
      <c r="AD68" s="3">
        <f t="shared" si="10"/>
        <v>16714512.095144244</v>
      </c>
      <c r="AE68" s="2">
        <f>IF(AE66&gt;=52800000,52800000,IF(AB47=Graph!G$1*1000,AE67+Graph!G$1*1000,AC68))</f>
        <v>579341.42857142852</v>
      </c>
      <c r="AF68" s="3">
        <f t="shared" si="21"/>
        <v>579341.42857142852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4</v>
      </c>
      <c r="C69" s="7"/>
      <c r="D69" s="2" t="e">
        <f t="shared" si="11"/>
        <v>#N/A</v>
      </c>
      <c r="E69" s="2" t="e">
        <f t="shared" si="22"/>
        <v>#N/A</v>
      </c>
      <c r="F69" s="2">
        <v>494376.22716403008</v>
      </c>
      <c r="G69" s="2">
        <f t="shared" si="25"/>
        <v>494376.22716403008</v>
      </c>
      <c r="H69" s="2">
        <f t="shared" si="12"/>
        <v>17239725.985644102</v>
      </c>
      <c r="I69" s="7"/>
      <c r="J69" s="2" t="e">
        <f t="shared" si="13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555086.57142857136</v>
      </c>
      <c r="M69" s="8" t="e">
        <f t="shared" si="28"/>
        <v>#N/A</v>
      </c>
      <c r="N69" s="2" t="e">
        <f t="shared" si="14"/>
        <v>#N/A</v>
      </c>
      <c r="O69" s="2" t="e">
        <f t="shared" si="24"/>
        <v>#N/A</v>
      </c>
      <c r="P69" s="2">
        <v>497290.14159041643</v>
      </c>
      <c r="Q69" s="2">
        <f t="shared" si="26"/>
        <v>497290.14159041643</v>
      </c>
      <c r="R69" s="2">
        <f t="shared" si="15"/>
        <v>17791143.665306091</v>
      </c>
      <c r="S69" s="2">
        <f t="shared" si="16"/>
        <v>494376.22716403008</v>
      </c>
      <c r="T69" s="2">
        <f t="shared" si="17"/>
        <v>3864.1428571428405</v>
      </c>
      <c r="U69" s="2">
        <f t="shared" si="18"/>
        <v>497290.14159041643</v>
      </c>
      <c r="V69" s="2">
        <f t="shared" si="5"/>
        <v>592578.57142857148</v>
      </c>
      <c r="W69" s="2">
        <f t="shared" si="19"/>
        <v>13237.142857142957</v>
      </c>
      <c r="X69" s="2">
        <f t="shared" si="6"/>
        <v>484052.99873327347</v>
      </c>
      <c r="Y69" s="2">
        <f t="shared" si="7"/>
        <v>17198565.093877517</v>
      </c>
      <c r="Z69" s="2" t="str">
        <f t="shared" si="8"/>
        <v>HERE</v>
      </c>
      <c r="AA69" s="2">
        <f>IF(Z69="HERE",Y69,AA68+Graph!$G$1*1000)</f>
        <v>17198565.093877517</v>
      </c>
      <c r="AB69" s="2">
        <f t="shared" si="20"/>
        <v>484052.99873327278</v>
      </c>
      <c r="AC69" s="2">
        <f t="shared" si="9"/>
        <v>592578.57142857148</v>
      </c>
      <c r="AD69" s="3">
        <f t="shared" si="10"/>
        <v>17198565.093877517</v>
      </c>
      <c r="AE69" s="2">
        <f>IF(AE67&gt;=52800000,52800000,IF(AB48=Graph!G$1*1000,AE68+Graph!G$1*1000,AC69))</f>
        <v>592578.57142857148</v>
      </c>
      <c r="AF69" s="3">
        <f t="shared" si="21"/>
        <v>592578.57142857148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5</v>
      </c>
      <c r="C70" s="7"/>
      <c r="D70" s="2" t="e">
        <f t="shared" si="11"/>
        <v>#N/A</v>
      </c>
      <c r="E70" s="2" t="e">
        <f t="shared" si="22"/>
        <v>#N/A</v>
      </c>
      <c r="F70" s="2">
        <v>500697.88099932671</v>
      </c>
      <c r="G70" s="2">
        <f t="shared" si="25"/>
        <v>500697.88099932671</v>
      </c>
      <c r="H70" s="2">
        <f t="shared" si="12"/>
        <v>17740423.866643429</v>
      </c>
      <c r="I70" s="7"/>
      <c r="J70" s="2" t="e">
        <f t="shared" si="13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558950.7142857142</v>
      </c>
      <c r="M70" s="8" t="e">
        <f t="shared" si="28"/>
        <v>#N/A</v>
      </c>
      <c r="N70" s="2" t="e">
        <f t="shared" si="14"/>
        <v>#N/A</v>
      </c>
      <c r="O70" s="2" t="e">
        <f t="shared" si="24"/>
        <v>#N/A</v>
      </c>
      <c r="P70" s="2">
        <v>503589.7917663455</v>
      </c>
      <c r="Q70" s="2">
        <f t="shared" si="26"/>
        <v>503589.7917663455</v>
      </c>
      <c r="R70" s="2">
        <f t="shared" si="15"/>
        <v>18294733.457072437</v>
      </c>
      <c r="S70" s="2">
        <f t="shared" si="16"/>
        <v>500697.88099932671</v>
      </c>
      <c r="T70" s="2">
        <f t="shared" si="17"/>
        <v>3864.1428571428405</v>
      </c>
      <c r="U70" s="2">
        <f t="shared" si="18"/>
        <v>503589.7917663455</v>
      </c>
      <c r="V70" s="2">
        <f t="shared" si="5"/>
        <v>605815.71428571432</v>
      </c>
      <c r="W70" s="2">
        <f t="shared" si="19"/>
        <v>13237.142857142841</v>
      </c>
      <c r="X70" s="2">
        <f t="shared" si="6"/>
        <v>490352.64890920266</v>
      </c>
      <c r="Y70" s="2">
        <f t="shared" si="7"/>
        <v>17688917.74278672</v>
      </c>
      <c r="Z70" s="2" t="str">
        <f t="shared" si="8"/>
        <v>HERE</v>
      </c>
      <c r="AA70" s="2">
        <f>IF(Z70="HERE",Y70,AA69+Graph!$G$1*1000)</f>
        <v>17688917.74278672</v>
      </c>
      <c r="AB70" s="2">
        <f t="shared" si="20"/>
        <v>490352.64890920371</v>
      </c>
      <c r="AC70" s="2">
        <f t="shared" si="9"/>
        <v>605815.71428571432</v>
      </c>
      <c r="AD70" s="3">
        <f t="shared" si="10"/>
        <v>17688917.74278672</v>
      </c>
      <c r="AE70" s="2">
        <f>IF(AE68&gt;=52800000,52800000,IF(AB49=Graph!G$1*1000,AE69+Graph!G$1*1000,AC70))</f>
        <v>605815.71428571432</v>
      </c>
      <c r="AF70" s="3">
        <f t="shared" si="21"/>
        <v>605815.71428571432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6</v>
      </c>
      <c r="C71" s="7"/>
      <c r="D71" s="2" t="e">
        <f t="shared" si="11"/>
        <v>#N/A</v>
      </c>
      <c r="E71" s="2" t="e">
        <f t="shared" si="22"/>
        <v>#N/A</v>
      </c>
      <c r="F71" s="2">
        <v>507019.53483468294</v>
      </c>
      <c r="G71" s="2">
        <f t="shared" si="25"/>
        <v>507019.53483468294</v>
      </c>
      <c r="H71" s="2">
        <f t="shared" si="12"/>
        <v>18247443.401478112</v>
      </c>
      <c r="I71" s="7"/>
      <c r="J71" s="2" t="e">
        <f t="shared" si="13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562814.85714285704</v>
      </c>
      <c r="M71" s="8" t="e">
        <f t="shared" si="28"/>
        <v>#N/A</v>
      </c>
      <c r="N71" s="2" t="e">
        <f t="shared" si="14"/>
        <v>#N/A</v>
      </c>
      <c r="O71" s="2" t="e">
        <f t="shared" si="24"/>
        <v>#N/A</v>
      </c>
      <c r="P71" s="2">
        <v>509889.44194227457</v>
      </c>
      <c r="Q71" s="2">
        <f t="shared" si="26"/>
        <v>509889.44194227457</v>
      </c>
      <c r="R71" s="2">
        <f t="shared" si="15"/>
        <v>18804622.899014711</v>
      </c>
      <c r="S71" s="2">
        <f t="shared" si="16"/>
        <v>507019.53483468294</v>
      </c>
      <c r="T71" s="2">
        <f t="shared" si="17"/>
        <v>3864.1428571428405</v>
      </c>
      <c r="U71" s="2">
        <f t="shared" si="18"/>
        <v>509889.44194227457</v>
      </c>
      <c r="V71" s="2">
        <f t="shared" si="5"/>
        <v>619052.85714285716</v>
      </c>
      <c r="W71" s="2">
        <f t="shared" si="19"/>
        <v>13237.142857142841</v>
      </c>
      <c r="X71" s="2">
        <f t="shared" si="6"/>
        <v>496652.29908513173</v>
      </c>
      <c r="Y71" s="2">
        <f t="shared" si="7"/>
        <v>18185570.041871853</v>
      </c>
      <c r="Z71" s="2" t="str">
        <f t="shared" si="8"/>
        <v>HERE</v>
      </c>
      <c r="AA71" s="2">
        <f>IF(Z71="HERE",Y71,AA70+Graph!$G$1*1000)</f>
        <v>18185570.041871853</v>
      </c>
      <c r="AB71" s="2">
        <f t="shared" si="20"/>
        <v>496652.29908513278</v>
      </c>
      <c r="AC71" s="2">
        <f t="shared" si="9"/>
        <v>619052.85714285716</v>
      </c>
      <c r="AD71" s="3">
        <f t="shared" si="10"/>
        <v>18185570.041871853</v>
      </c>
      <c r="AE71" s="2">
        <f>IF(AE69&gt;=52800000,52800000,IF(AB50=Graph!G$1*1000,AE70+Graph!G$1*1000,AC71))</f>
        <v>619052.85714285716</v>
      </c>
      <c r="AF71" s="3">
        <f t="shared" si="21"/>
        <v>619052.85714285716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7</v>
      </c>
      <c r="C72" s="7"/>
      <c r="D72" s="2" t="e">
        <f t="shared" si="11"/>
        <v>#N/A</v>
      </c>
      <c r="E72" s="2" t="e">
        <f t="shared" si="22"/>
        <v>#N/A</v>
      </c>
      <c r="F72" s="2">
        <v>513341.18866997957</v>
      </c>
      <c r="G72" s="2">
        <f t="shared" si="25"/>
        <v>513341.18866997957</v>
      </c>
      <c r="H72" s="2">
        <f t="shared" si="12"/>
        <v>18760784.590148091</v>
      </c>
      <c r="I72" s="7"/>
      <c r="J72" s="2" t="e">
        <f t="shared" si="13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566678.99999999988</v>
      </c>
      <c r="M72" s="8" t="e">
        <f t="shared" si="28"/>
        <v>#N/A</v>
      </c>
      <c r="N72" s="2" t="e">
        <f t="shared" si="14"/>
        <v>#N/A</v>
      </c>
      <c r="O72" s="2" t="e">
        <f t="shared" si="24"/>
        <v>#N/A</v>
      </c>
      <c r="P72" s="2">
        <v>516189.09211820364</v>
      </c>
      <c r="Q72" s="2">
        <f t="shared" si="26"/>
        <v>516189.09211820364</v>
      </c>
      <c r="R72" s="2">
        <f t="shared" si="15"/>
        <v>19320811.991132915</v>
      </c>
      <c r="S72" s="2">
        <f t="shared" si="16"/>
        <v>513341.18866997957</v>
      </c>
      <c r="T72" s="2">
        <f t="shared" si="17"/>
        <v>3864.1428571428405</v>
      </c>
      <c r="U72" s="2">
        <f t="shared" si="18"/>
        <v>516189.09211820364</v>
      </c>
      <c r="V72" s="2">
        <f t="shared" si="5"/>
        <v>632290</v>
      </c>
      <c r="W72" s="2">
        <f t="shared" si="19"/>
        <v>13237.142857142841</v>
      </c>
      <c r="X72" s="2">
        <f t="shared" si="6"/>
        <v>502951.9492610608</v>
      </c>
      <c r="Y72" s="2">
        <f t="shared" si="7"/>
        <v>18688521.991132915</v>
      </c>
      <c r="Z72" s="2" t="str">
        <f t="shared" si="8"/>
        <v>HERE</v>
      </c>
      <c r="AA72" s="2">
        <f>IF(Z72="HERE",Y72,AA71+Graph!$G$1*1000)</f>
        <v>18688521.991132915</v>
      </c>
      <c r="AB72" s="2">
        <f t="shared" si="20"/>
        <v>502951.94926106185</v>
      </c>
      <c r="AC72" s="2">
        <f t="shared" si="9"/>
        <v>632290</v>
      </c>
      <c r="AD72" s="3">
        <f t="shared" si="10"/>
        <v>18688521.991132915</v>
      </c>
      <c r="AE72" s="2">
        <f>IF(AE70&gt;=52800000,52800000,IF(AB51=Graph!G$1*1000,AE71+Graph!G$1*1000,AC72))</f>
        <v>632290</v>
      </c>
      <c r="AF72" s="3">
        <f t="shared" si="21"/>
        <v>632290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8</v>
      </c>
      <c r="C73" s="7"/>
      <c r="D73" s="2" t="e">
        <f t="shared" si="11"/>
        <v>#N/A</v>
      </c>
      <c r="E73" s="2" t="e">
        <f t="shared" si="22"/>
        <v>#N/A</v>
      </c>
      <c r="F73" s="2">
        <v>519662.84250533581</v>
      </c>
      <c r="G73" s="2">
        <f t="shared" si="25"/>
        <v>519662.84250533581</v>
      </c>
      <c r="H73" s="2">
        <f t="shared" si="12"/>
        <v>19280447.432653427</v>
      </c>
      <c r="I73" s="7"/>
      <c r="J73" s="2" t="e">
        <f t="shared" si="13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570543.14285714272</v>
      </c>
      <c r="M73" s="8" t="e">
        <f t="shared" si="28"/>
        <v>#N/A</v>
      </c>
      <c r="N73" s="2" t="e">
        <f t="shared" si="14"/>
        <v>#N/A</v>
      </c>
      <c r="O73" s="2" t="e">
        <f t="shared" si="24"/>
        <v>#N/A</v>
      </c>
      <c r="P73" s="2">
        <v>522488.74229413271</v>
      </c>
      <c r="Q73" s="2">
        <f t="shared" si="26"/>
        <v>522488.74229413271</v>
      </c>
      <c r="R73" s="2">
        <f t="shared" si="15"/>
        <v>19843300.733427048</v>
      </c>
      <c r="S73" s="2">
        <f t="shared" si="16"/>
        <v>519662.84250533581</v>
      </c>
      <c r="T73" s="2">
        <f t="shared" si="17"/>
        <v>3864.1428571428405</v>
      </c>
      <c r="U73" s="2">
        <f t="shared" si="18"/>
        <v>522488.74229413271</v>
      </c>
      <c r="V73" s="2">
        <f t="shared" si="5"/>
        <v>645527.14285714284</v>
      </c>
      <c r="W73" s="2">
        <f t="shared" si="19"/>
        <v>13237.142857142841</v>
      </c>
      <c r="X73" s="2">
        <f t="shared" si="6"/>
        <v>509251.59943698987</v>
      </c>
      <c r="Y73" s="2">
        <f t="shared" si="7"/>
        <v>19197773.590569906</v>
      </c>
      <c r="Z73" s="2" t="str">
        <f t="shared" si="8"/>
        <v>HERE</v>
      </c>
      <c r="AA73" s="2">
        <f>IF(Z73="HERE",Y73,AA72+Graph!$G$1*1000)</f>
        <v>19197773.590569906</v>
      </c>
      <c r="AB73" s="2">
        <f t="shared" si="20"/>
        <v>509251.59943699092</v>
      </c>
      <c r="AC73" s="2">
        <f t="shared" si="9"/>
        <v>645527.14285714284</v>
      </c>
      <c r="AD73" s="3">
        <f t="shared" si="10"/>
        <v>19197773.590569906</v>
      </c>
      <c r="AE73" s="2">
        <f>IF(AE71&gt;=52800000,52800000,IF(AB52=Graph!G$1*1000,AE72+Graph!G$1*1000,AC73))</f>
        <v>645527.14285714284</v>
      </c>
      <c r="AF73" s="3">
        <f t="shared" si="21"/>
        <v>645527.14285714284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9</v>
      </c>
      <c r="C74" s="7"/>
      <c r="D74" s="2" t="e">
        <f t="shared" si="11"/>
        <v>#N/A</v>
      </c>
      <c r="E74" s="2" t="e">
        <f t="shared" si="22"/>
        <v>#N/A</v>
      </c>
      <c r="F74" s="2">
        <v>525984.49634063244</v>
      </c>
      <c r="G74" s="2">
        <f t="shared" si="25"/>
        <v>525984.49634063244</v>
      </c>
      <c r="H74" s="2">
        <f t="shared" si="12"/>
        <v>19806431.92899406</v>
      </c>
      <c r="I74" s="7"/>
      <c r="J74" s="2" t="e">
        <f t="shared" si="13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574407.28571428556</v>
      </c>
      <c r="M74" s="8" t="e">
        <f t="shared" si="28"/>
        <v>#N/A</v>
      </c>
      <c r="N74" s="2" t="e">
        <f t="shared" si="14"/>
        <v>#N/A</v>
      </c>
      <c r="O74" s="2" t="e">
        <f t="shared" si="24"/>
        <v>#N/A</v>
      </c>
      <c r="P74" s="2">
        <v>528788.39247006178</v>
      </c>
      <c r="Q74" s="2">
        <f t="shared" si="26"/>
        <v>528788.39247006178</v>
      </c>
      <c r="R74" s="2">
        <f t="shared" si="15"/>
        <v>20372089.12589711</v>
      </c>
      <c r="S74" s="2">
        <f t="shared" si="16"/>
        <v>525984.49634063244</v>
      </c>
      <c r="T74" s="2">
        <f t="shared" si="17"/>
        <v>3864.1428571428405</v>
      </c>
      <c r="U74" s="2">
        <f t="shared" si="18"/>
        <v>528788.39247006178</v>
      </c>
      <c r="V74" s="2">
        <f t="shared" si="5"/>
        <v>658764.28571428568</v>
      </c>
      <c r="W74" s="2">
        <f t="shared" si="19"/>
        <v>13237.142857142841</v>
      </c>
      <c r="X74" s="2">
        <f t="shared" si="6"/>
        <v>515551.24961291894</v>
      </c>
      <c r="Y74" s="2">
        <f t="shared" si="7"/>
        <v>19713324.840182826</v>
      </c>
      <c r="Z74" s="2" t="str">
        <f t="shared" si="8"/>
        <v>HERE</v>
      </c>
      <c r="AA74" s="2">
        <f>IF(Z74="HERE",Y74,AA73+Graph!$G$1*1000)</f>
        <v>19713324.840182826</v>
      </c>
      <c r="AB74" s="2">
        <f t="shared" si="20"/>
        <v>515551.24961291999</v>
      </c>
      <c r="AC74" s="2">
        <f t="shared" si="9"/>
        <v>658764.28571428568</v>
      </c>
      <c r="AD74" s="3">
        <f t="shared" si="10"/>
        <v>19713324.840182826</v>
      </c>
      <c r="AE74" s="2">
        <f>IF(AE72&gt;=52800000,52800000,IF(AB53=Graph!G$1*1000,AE73+Graph!G$1*1000,AC74))</f>
        <v>658764.28571428568</v>
      </c>
      <c r="AF74" s="3">
        <f t="shared" si="21"/>
        <v>658764.28571428568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10</v>
      </c>
      <c r="C75" s="7"/>
      <c r="D75" s="2" t="e">
        <f t="shared" si="11"/>
        <v>#N/A</v>
      </c>
      <c r="E75" s="2" t="e">
        <f t="shared" si="22"/>
        <v>#N/A</v>
      </c>
      <c r="F75" s="2">
        <v>532306.15017598867</v>
      </c>
      <c r="G75" s="2">
        <f t="shared" si="25"/>
        <v>532306.15017598867</v>
      </c>
      <c r="H75" s="2">
        <f t="shared" si="12"/>
        <v>20338738.079170048</v>
      </c>
      <c r="I75" s="7"/>
      <c r="J75" s="2" t="e">
        <f t="shared" si="13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578271.42857142841</v>
      </c>
      <c r="M75" s="8" t="e">
        <f t="shared" si="28"/>
        <v>#N/A</v>
      </c>
      <c r="N75" s="2" t="e">
        <f t="shared" si="14"/>
        <v>#N/A</v>
      </c>
      <c r="O75" s="2" t="e">
        <f t="shared" si="24"/>
        <v>#N/A</v>
      </c>
      <c r="P75" s="2">
        <v>535088.04264599085</v>
      </c>
      <c r="Q75" s="2">
        <f t="shared" si="26"/>
        <v>535088.04264599085</v>
      </c>
      <c r="R75" s="2">
        <f t="shared" si="15"/>
        <v>20907177.1685431</v>
      </c>
      <c r="S75" s="2">
        <f t="shared" si="16"/>
        <v>532306.15017598867</v>
      </c>
      <c r="T75" s="2">
        <f t="shared" si="17"/>
        <v>3864.1428571428405</v>
      </c>
      <c r="U75" s="2">
        <f t="shared" si="18"/>
        <v>535088.04264599085</v>
      </c>
      <c r="V75" s="2">
        <f t="shared" si="5"/>
        <v>672001.42857142864</v>
      </c>
      <c r="W75" s="2">
        <f t="shared" si="19"/>
        <v>13237.142857142957</v>
      </c>
      <c r="X75" s="2">
        <f t="shared" si="6"/>
        <v>521850.89978884789</v>
      </c>
      <c r="Y75" s="2">
        <f t="shared" si="7"/>
        <v>20235175.739971675</v>
      </c>
      <c r="Z75" s="2" t="str">
        <f t="shared" si="8"/>
        <v>HERE</v>
      </c>
      <c r="AA75" s="2">
        <f>IF(Z75="HERE",Y75,AA74+Graph!$G$1*1000)</f>
        <v>20235175.739971675</v>
      </c>
      <c r="AB75" s="2">
        <f t="shared" si="20"/>
        <v>521850.89978884906</v>
      </c>
      <c r="AC75" s="2">
        <f t="shared" si="9"/>
        <v>672001.42857142864</v>
      </c>
      <c r="AD75" s="3">
        <f t="shared" si="10"/>
        <v>20235175.739971675</v>
      </c>
      <c r="AE75" s="2">
        <f>IF(AE73&gt;=52800000,52800000,IF(AB54=Graph!G$1*1000,AE74+Graph!G$1*1000,AC75))</f>
        <v>672001.42857142864</v>
      </c>
      <c r="AF75" s="3">
        <f t="shared" si="21"/>
        <v>672001.42857142864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11</v>
      </c>
      <c r="C76" s="7"/>
      <c r="D76" s="2" t="e">
        <f t="shared" si="11"/>
        <v>#N/A</v>
      </c>
      <c r="E76" s="2" t="e">
        <f t="shared" si="22"/>
        <v>#N/A</v>
      </c>
      <c r="F76" s="2">
        <v>538627.80401128531</v>
      </c>
      <c r="G76" s="2">
        <f t="shared" si="25"/>
        <v>538627.80401128531</v>
      </c>
      <c r="H76" s="2">
        <f t="shared" si="12"/>
        <v>20877365.883181334</v>
      </c>
      <c r="I76" s="7"/>
      <c r="J76" s="2" t="e">
        <f t="shared" si="13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582135.57142857125</v>
      </c>
      <c r="M76" s="8" t="e">
        <f t="shared" si="28"/>
        <v>#N/A</v>
      </c>
      <c r="N76" s="2" t="e">
        <f t="shared" si="14"/>
        <v>#N/A</v>
      </c>
      <c r="O76" s="2" t="e">
        <f t="shared" si="24"/>
        <v>#N/A</v>
      </c>
      <c r="P76" s="2">
        <v>541387.69282191992</v>
      </c>
      <c r="Q76" s="2">
        <f t="shared" si="26"/>
        <v>541387.69282191992</v>
      </c>
      <c r="R76" s="2">
        <f t="shared" si="15"/>
        <v>21448564.86136502</v>
      </c>
      <c r="S76" s="2">
        <f t="shared" si="16"/>
        <v>538627.80401128531</v>
      </c>
      <c r="T76" s="2">
        <f t="shared" si="17"/>
        <v>3864.1428571428405</v>
      </c>
      <c r="U76" s="2">
        <f t="shared" si="18"/>
        <v>541387.69282191992</v>
      </c>
      <c r="V76" s="2">
        <f t="shared" si="5"/>
        <v>685238.57142857136</v>
      </c>
      <c r="W76" s="2">
        <f t="shared" si="19"/>
        <v>13237.142857142724</v>
      </c>
      <c r="X76" s="2">
        <f t="shared" si="6"/>
        <v>528150.54996477719</v>
      </c>
      <c r="Y76" s="2">
        <f t="shared" si="7"/>
        <v>20763326.289936453</v>
      </c>
      <c r="Z76" s="2" t="str">
        <f t="shared" si="8"/>
        <v>HERE</v>
      </c>
      <c r="AA76" s="2">
        <f>IF(Z76="HERE",Y76,AA75+Graph!$G$1*1000)</f>
        <v>20763326.289936453</v>
      </c>
      <c r="AB76" s="2">
        <f t="shared" si="20"/>
        <v>528150.54996477813</v>
      </c>
      <c r="AC76" s="2">
        <f t="shared" si="9"/>
        <v>685238.57142857136</v>
      </c>
      <c r="AD76" s="3">
        <f t="shared" si="10"/>
        <v>20763326.289936453</v>
      </c>
      <c r="AE76" s="2">
        <f>IF(AE74&gt;=52800000,52800000,IF(AB55=Graph!G$1*1000,AE75+Graph!G$1*1000,AC76))</f>
        <v>685238.57142857136</v>
      </c>
      <c r="AF76" s="3">
        <f t="shared" si="21"/>
        <v>685238.57142857136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12</v>
      </c>
      <c r="C77" s="7"/>
      <c r="D77" s="2" t="e">
        <f t="shared" si="11"/>
        <v>#N/A</v>
      </c>
      <c r="E77" s="2" t="e">
        <f t="shared" si="22"/>
        <v>#N/A</v>
      </c>
      <c r="F77" s="2">
        <v>544949.45784664154</v>
      </c>
      <c r="G77" s="2">
        <f t="shared" si="25"/>
        <v>544949.45784664154</v>
      </c>
      <c r="H77" s="2">
        <f t="shared" si="12"/>
        <v>21422315.341027975</v>
      </c>
      <c r="I77" s="7"/>
      <c r="J77" s="2" t="e">
        <f t="shared" si="13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585999.71428571409</v>
      </c>
      <c r="M77" s="8" t="e">
        <f t="shared" si="28"/>
        <v>#N/A</v>
      </c>
      <c r="N77" s="2" t="e">
        <f t="shared" si="14"/>
        <v>#N/A</v>
      </c>
      <c r="O77" s="2" t="e">
        <f t="shared" si="24"/>
        <v>#N/A</v>
      </c>
      <c r="P77" s="2">
        <v>547687.34299784899</v>
      </c>
      <c r="Q77" s="2">
        <f t="shared" si="26"/>
        <v>547687.34299784899</v>
      </c>
      <c r="R77" s="2">
        <f t="shared" si="15"/>
        <v>21996252.204362869</v>
      </c>
      <c r="S77" s="2">
        <f t="shared" si="16"/>
        <v>544949.45784664154</v>
      </c>
      <c r="T77" s="2">
        <f t="shared" si="17"/>
        <v>3864.1428571428405</v>
      </c>
      <c r="U77" s="2">
        <f t="shared" si="18"/>
        <v>547687.34299784899</v>
      </c>
      <c r="V77" s="2">
        <f t="shared" si="5"/>
        <v>698475.71428571432</v>
      </c>
      <c r="W77" s="2">
        <f t="shared" si="19"/>
        <v>13237.142857142957</v>
      </c>
      <c r="X77" s="2">
        <f t="shared" si="6"/>
        <v>534450.20014070603</v>
      </c>
      <c r="Y77" s="2">
        <f t="shared" si="7"/>
        <v>21297776.49007716</v>
      </c>
      <c r="Z77" s="2" t="str">
        <f t="shared" si="8"/>
        <v>HERE</v>
      </c>
      <c r="AA77" s="2">
        <f>IF(Z77="HERE",Y77,AA76+Graph!$G$1*1000)</f>
        <v>21297776.49007716</v>
      </c>
      <c r="AB77" s="2">
        <f t="shared" si="20"/>
        <v>534450.20014070719</v>
      </c>
      <c r="AC77" s="2">
        <f t="shared" si="9"/>
        <v>698475.71428571432</v>
      </c>
      <c r="AD77" s="3">
        <f t="shared" si="10"/>
        <v>21297776.49007716</v>
      </c>
      <c r="AE77" s="2">
        <f>IF(AE75&gt;=52800000,52800000,IF(AB56=Graph!G$1*1000,AE76+Graph!G$1*1000,AC77))</f>
        <v>698475.71428571432</v>
      </c>
      <c r="AF77" s="3">
        <f t="shared" si="21"/>
        <v>698475.71428571432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13</v>
      </c>
      <c r="C78" s="7"/>
      <c r="D78" s="2" t="e">
        <f t="shared" si="11"/>
        <v>#N/A</v>
      </c>
      <c r="E78" s="2" t="e">
        <f t="shared" si="22"/>
        <v>#N/A</v>
      </c>
      <c r="F78" s="2">
        <v>551271.11168193817</v>
      </c>
      <c r="G78" s="2">
        <f t="shared" si="25"/>
        <v>551271.11168193817</v>
      </c>
      <c r="H78" s="2">
        <f t="shared" si="12"/>
        <v>21973586.452709913</v>
      </c>
      <c r="I78" s="7"/>
      <c r="J78" s="2" t="e">
        <f t="shared" si="13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589863.85714285693</v>
      </c>
      <c r="M78" s="8" t="e">
        <f t="shared" si="28"/>
        <v>#N/A</v>
      </c>
      <c r="N78" s="2" t="e">
        <f t="shared" si="14"/>
        <v>#N/A</v>
      </c>
      <c r="O78" s="2" t="e">
        <f t="shared" si="24"/>
        <v>#N/A</v>
      </c>
      <c r="P78" s="2">
        <v>553986.99317377806</v>
      </c>
      <c r="Q78" s="2">
        <f t="shared" si="26"/>
        <v>553986.99317377806</v>
      </c>
      <c r="R78" s="2">
        <f t="shared" si="15"/>
        <v>22550239.197536647</v>
      </c>
      <c r="S78" s="2">
        <f t="shared" si="16"/>
        <v>551271.11168193817</v>
      </c>
      <c r="T78" s="2">
        <f t="shared" si="17"/>
        <v>3864.1428571428405</v>
      </c>
      <c r="U78" s="2">
        <f t="shared" si="18"/>
        <v>553986.99317377806</v>
      </c>
      <c r="V78" s="2">
        <f t="shared" si="5"/>
        <v>711712.85714285716</v>
      </c>
      <c r="W78" s="2">
        <f t="shared" si="19"/>
        <v>13237.142857142841</v>
      </c>
      <c r="X78" s="2">
        <f t="shared" si="6"/>
        <v>540749.85031663522</v>
      </c>
      <c r="Y78" s="2">
        <f t="shared" si="7"/>
        <v>21838526.340393797</v>
      </c>
      <c r="Z78" s="2" t="str">
        <f t="shared" si="8"/>
        <v>HERE</v>
      </c>
      <c r="AA78" s="2">
        <f>IF(Z78="HERE",Y78,AA77+Graph!$G$1*1000)</f>
        <v>21838526.340393797</v>
      </c>
      <c r="AB78" s="2">
        <f t="shared" si="20"/>
        <v>540749.85031663626</v>
      </c>
      <c r="AC78" s="2">
        <f t="shared" si="9"/>
        <v>711712.85714285716</v>
      </c>
      <c r="AD78" s="3">
        <f t="shared" si="10"/>
        <v>21838526.340393797</v>
      </c>
      <c r="AE78" s="2">
        <f>IF(AE76&gt;=52800000,52800000,IF(AB57=Graph!G$1*1000,AE77+Graph!G$1*1000,AC78))</f>
        <v>711712.85714285716</v>
      </c>
      <c r="AF78" s="3">
        <f t="shared" si="21"/>
        <v>711712.85714285716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14</v>
      </c>
      <c r="C79" s="7"/>
      <c r="D79" s="2" t="e">
        <f t="shared" si="11"/>
        <v>#N/A</v>
      </c>
      <c r="E79" s="2" t="e">
        <f t="shared" si="22"/>
        <v>#N/A</v>
      </c>
      <c r="F79" s="2">
        <v>557592.76551729441</v>
      </c>
      <c r="G79" s="2">
        <f t="shared" si="25"/>
        <v>557592.76551729441</v>
      </c>
      <c r="H79" s="2">
        <f t="shared" si="12"/>
        <v>22531179.218227208</v>
      </c>
      <c r="I79" s="7"/>
      <c r="J79" s="2" t="e">
        <f t="shared" si="13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593727.99999999977</v>
      </c>
      <c r="M79" s="8" t="e">
        <f t="shared" si="28"/>
        <v>#N/A</v>
      </c>
      <c r="N79" s="2" t="e">
        <f t="shared" si="14"/>
        <v>#N/A</v>
      </c>
      <c r="O79" s="2" t="e">
        <f t="shared" si="24"/>
        <v>#N/A</v>
      </c>
      <c r="P79" s="2">
        <v>560286.64334970713</v>
      </c>
      <c r="Q79" s="2">
        <f t="shared" si="26"/>
        <v>560286.64334970713</v>
      </c>
      <c r="R79" s="2">
        <f t="shared" si="15"/>
        <v>23110525.840886354</v>
      </c>
      <c r="S79" s="2">
        <f t="shared" si="16"/>
        <v>557592.76551729441</v>
      </c>
      <c r="T79" s="2">
        <f t="shared" si="17"/>
        <v>3864.1428571428405</v>
      </c>
      <c r="U79" s="2">
        <f t="shared" si="18"/>
        <v>560286.64334970713</v>
      </c>
      <c r="V79" s="2">
        <f t="shared" si="5"/>
        <v>724950</v>
      </c>
      <c r="W79" s="2">
        <f t="shared" si="19"/>
        <v>13237.142857142841</v>
      </c>
      <c r="X79" s="2">
        <f t="shared" si="6"/>
        <v>547049.50049256429</v>
      </c>
      <c r="Y79" s="2">
        <f t="shared" si="7"/>
        <v>22385575.840886362</v>
      </c>
      <c r="Z79" s="2" t="str">
        <f t="shared" si="8"/>
        <v>HERE</v>
      </c>
      <c r="AA79" s="2">
        <f>IF(Z79="HERE",Y79,AA78+Graph!$G$1*1000)</f>
        <v>22385575.840886362</v>
      </c>
      <c r="AB79" s="2">
        <f t="shared" si="20"/>
        <v>547049.50049256533</v>
      </c>
      <c r="AC79" s="2">
        <f t="shared" si="9"/>
        <v>724950</v>
      </c>
      <c r="AD79" s="3">
        <f t="shared" si="10"/>
        <v>22385575.840886362</v>
      </c>
      <c r="AE79" s="2">
        <f>IF(AE77&gt;=52800000,52800000,IF(AB58=Graph!G$1*1000,AE78+Graph!G$1*1000,AC79))</f>
        <v>724950</v>
      </c>
      <c r="AF79" s="3">
        <f t="shared" si="21"/>
        <v>724950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15</v>
      </c>
      <c r="C80" s="7"/>
      <c r="D80" s="2" t="e">
        <f t="shared" si="11"/>
        <v>#N/A</v>
      </c>
      <c r="E80" s="2" t="e">
        <f t="shared" si="22"/>
        <v>#N/A</v>
      </c>
      <c r="F80" s="2">
        <v>563914.41935259104</v>
      </c>
      <c r="G80" s="2">
        <f t="shared" si="25"/>
        <v>563914.41935259104</v>
      </c>
      <c r="H80" s="2">
        <f t="shared" si="12"/>
        <v>23095093.637579799</v>
      </c>
      <c r="I80" s="7"/>
      <c r="J80" s="2" t="e">
        <f t="shared" si="13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597592.14285714261</v>
      </c>
      <c r="M80" s="8" t="e">
        <f t="shared" si="28"/>
        <v>#N/A</v>
      </c>
      <c r="N80" s="2" t="e">
        <f t="shared" si="14"/>
        <v>#N/A</v>
      </c>
      <c r="O80" s="2" t="e">
        <f t="shared" si="24"/>
        <v>#N/A</v>
      </c>
      <c r="P80" s="2">
        <v>566586.2935256362</v>
      </c>
      <c r="Q80" s="2">
        <f t="shared" si="26"/>
        <v>566586.2935256362</v>
      </c>
      <c r="R80" s="2">
        <f t="shared" si="15"/>
        <v>23677112.134411991</v>
      </c>
      <c r="S80" s="2">
        <f t="shared" si="16"/>
        <v>563914.41935259104</v>
      </c>
      <c r="T80" s="2">
        <f t="shared" si="17"/>
        <v>3864.1428571428405</v>
      </c>
      <c r="U80" s="2">
        <f t="shared" si="18"/>
        <v>566586.2935256362</v>
      </c>
      <c r="V80" s="2">
        <f t="shared" si="5"/>
        <v>738187.14285714284</v>
      </c>
      <c r="W80" s="2">
        <f t="shared" si="19"/>
        <v>13237.142857142841</v>
      </c>
      <c r="X80" s="2">
        <f t="shared" si="6"/>
        <v>553349.15066849336</v>
      </c>
      <c r="Y80" s="2">
        <f t="shared" si="7"/>
        <v>22938924.991554856</v>
      </c>
      <c r="Z80" s="2" t="str">
        <f t="shared" si="8"/>
        <v>HERE</v>
      </c>
      <c r="AA80" s="2">
        <f>IF(Z80="HERE",Y80,AA79+Graph!$G$1*1000)</f>
        <v>22938924.991554856</v>
      </c>
      <c r="AB80" s="2">
        <f t="shared" si="20"/>
        <v>553349.1506684944</v>
      </c>
      <c r="AC80" s="2">
        <f t="shared" si="9"/>
        <v>738187.14285714284</v>
      </c>
      <c r="AD80" s="3">
        <f t="shared" si="10"/>
        <v>22938924.991554856</v>
      </c>
      <c r="AE80" s="2">
        <f>IF(AE78&gt;=52800000,52800000,IF(AB59=Graph!G$1*1000,AE79+Graph!G$1*1000,AC80))</f>
        <v>738187.14285714284</v>
      </c>
      <c r="AF80" s="3">
        <f t="shared" si="21"/>
        <v>738187.14285714284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16</v>
      </c>
      <c r="C81" s="7"/>
      <c r="D81" s="2" t="e">
        <f t="shared" si="11"/>
        <v>#N/A</v>
      </c>
      <c r="E81" s="2" t="e">
        <f t="shared" si="22"/>
        <v>#N/A</v>
      </c>
      <c r="F81" s="2">
        <v>570236.07318794727</v>
      </c>
      <c r="G81" s="2">
        <f t="shared" si="25"/>
        <v>570236.07318794727</v>
      </c>
      <c r="H81" s="2">
        <f t="shared" si="12"/>
        <v>23665329.710767746</v>
      </c>
      <c r="I81" s="7"/>
      <c r="J81" s="2" t="e">
        <f t="shared" si="13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601456.28571428545</v>
      </c>
      <c r="M81" s="8" t="e">
        <f t="shared" si="28"/>
        <v>#N/A</v>
      </c>
      <c r="N81" s="2" t="e">
        <f t="shared" si="14"/>
        <v>#N/A</v>
      </c>
      <c r="O81" s="2" t="e">
        <f t="shared" si="24"/>
        <v>#N/A</v>
      </c>
      <c r="P81" s="2">
        <v>572885.94370156527</v>
      </c>
      <c r="Q81" s="2">
        <f t="shared" si="26"/>
        <v>572885.94370156527</v>
      </c>
      <c r="R81" s="2">
        <f t="shared" si="15"/>
        <v>24249998.078113556</v>
      </c>
      <c r="S81" s="2">
        <f t="shared" si="16"/>
        <v>570236.07318794727</v>
      </c>
      <c r="T81" s="2">
        <f t="shared" si="17"/>
        <v>3864.1428571428405</v>
      </c>
      <c r="U81" s="2">
        <f t="shared" si="18"/>
        <v>572885.94370156527</v>
      </c>
      <c r="V81" s="2">
        <f t="shared" si="5"/>
        <v>751424.28571428568</v>
      </c>
      <c r="W81" s="2">
        <f t="shared" si="19"/>
        <v>13237.142857142841</v>
      </c>
      <c r="X81" s="2">
        <f t="shared" si="6"/>
        <v>559648.80084442243</v>
      </c>
      <c r="Y81" s="2">
        <f t="shared" si="7"/>
        <v>23498573.79239928</v>
      </c>
      <c r="Z81" s="2" t="str">
        <f t="shared" si="8"/>
        <v>HERE</v>
      </c>
      <c r="AA81" s="2">
        <f>IF(Z81="HERE",Y81,AA80+Graph!$G$1*1000)</f>
        <v>23498573.79239928</v>
      </c>
      <c r="AB81" s="2">
        <f t="shared" si="20"/>
        <v>559648.80084442347</v>
      </c>
      <c r="AC81" s="2">
        <f t="shared" si="9"/>
        <v>751424.28571428568</v>
      </c>
      <c r="AD81" s="3">
        <f t="shared" si="10"/>
        <v>23498573.79239928</v>
      </c>
      <c r="AE81" s="2">
        <f>IF(AE79&gt;=52800000,52800000,IF(AB60=Graph!G$1*1000,AE80+Graph!G$1*1000,AC81))</f>
        <v>751424.28571428568</v>
      </c>
      <c r="AF81" s="3">
        <f t="shared" si="21"/>
        <v>751424.28571428568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17</v>
      </c>
      <c r="C82" s="7"/>
      <c r="D82" s="2" t="e">
        <f t="shared" si="11"/>
        <v>#N/A</v>
      </c>
      <c r="E82" s="2" t="e">
        <f t="shared" si="22"/>
        <v>#N/A</v>
      </c>
      <c r="F82" s="2">
        <v>576557.7270232439</v>
      </c>
      <c r="G82" s="2">
        <f t="shared" si="25"/>
        <v>576557.7270232439</v>
      </c>
      <c r="H82" s="2">
        <f t="shared" si="12"/>
        <v>24241887.43779099</v>
      </c>
      <c r="I82" s="7"/>
      <c r="J82" s="2" t="e">
        <f t="shared" si="13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605320.42857142829</v>
      </c>
      <c r="M82" s="8" t="e">
        <f t="shared" si="28"/>
        <v>#N/A</v>
      </c>
      <c r="N82" s="2" t="e">
        <f t="shared" si="14"/>
        <v>#N/A</v>
      </c>
      <c r="O82" s="2" t="e">
        <f t="shared" si="24"/>
        <v>#N/A</v>
      </c>
      <c r="P82" s="2">
        <v>579185.59387749434</v>
      </c>
      <c r="Q82" s="2">
        <f t="shared" si="26"/>
        <v>579185.59387749434</v>
      </c>
      <c r="R82" s="2">
        <f t="shared" si="15"/>
        <v>24829183.67199105</v>
      </c>
      <c r="S82" s="2">
        <f t="shared" si="16"/>
        <v>576557.7270232439</v>
      </c>
      <c r="T82" s="2">
        <f t="shared" si="17"/>
        <v>3864.1428571428405</v>
      </c>
      <c r="U82" s="2">
        <f t="shared" si="18"/>
        <v>579185.59387749434</v>
      </c>
      <c r="V82" s="2">
        <f t="shared" si="5"/>
        <v>764661.42857142864</v>
      </c>
      <c r="W82" s="2">
        <f t="shared" si="19"/>
        <v>13237.142857142957</v>
      </c>
      <c r="X82" s="2">
        <f t="shared" si="6"/>
        <v>565948.45102035138</v>
      </c>
      <c r="Y82" s="2">
        <f t="shared" si="7"/>
        <v>24064522.243419632</v>
      </c>
      <c r="Z82" s="2" t="str">
        <f t="shared" si="8"/>
        <v>HERE</v>
      </c>
      <c r="AA82" s="2">
        <f>IF(Z82="HERE",Y82,AA81+Graph!$G$1*1000)</f>
        <v>24064522.243419632</v>
      </c>
      <c r="AB82" s="2">
        <f t="shared" si="20"/>
        <v>565948.45102035254</v>
      </c>
      <c r="AC82" s="2">
        <f t="shared" si="9"/>
        <v>764661.42857142864</v>
      </c>
      <c r="AD82" s="3">
        <f t="shared" si="10"/>
        <v>24064522.243419632</v>
      </c>
      <c r="AE82" s="2">
        <f>IF(AE80&gt;=52800000,52800000,IF(AB61=Graph!G$1*1000,AE81+Graph!G$1*1000,AC82))</f>
        <v>764661.42857142864</v>
      </c>
      <c r="AF82" s="3">
        <f t="shared" si="21"/>
        <v>764661.42857142864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18</v>
      </c>
      <c r="C83" s="7"/>
      <c r="D83" s="2" t="e">
        <f t="shared" si="11"/>
        <v>#N/A</v>
      </c>
      <c r="E83" s="2" t="e">
        <f t="shared" si="22"/>
        <v>#N/A</v>
      </c>
      <c r="F83" s="2">
        <v>582879.38085860014</v>
      </c>
      <c r="G83" s="2">
        <f t="shared" si="25"/>
        <v>582879.38085860014</v>
      </c>
      <c r="H83" s="2">
        <f t="shared" si="12"/>
        <v>24824766.81864959</v>
      </c>
      <c r="I83" s="7"/>
      <c r="J83" s="2" t="e">
        <f t="shared" si="13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609184.57142857113</v>
      </c>
      <c r="M83" s="8" t="e">
        <f t="shared" si="28"/>
        <v>#N/A</v>
      </c>
      <c r="N83" s="2" t="e">
        <f t="shared" si="14"/>
        <v>#N/A</v>
      </c>
      <c r="O83" s="2" t="e">
        <f t="shared" si="24"/>
        <v>#N/A</v>
      </c>
      <c r="P83" s="2">
        <v>585485.24405348301</v>
      </c>
      <c r="Q83" s="2">
        <f t="shared" si="26"/>
        <v>585485.24405348301</v>
      </c>
      <c r="R83" s="2">
        <f t="shared" si="15"/>
        <v>25414668.916044533</v>
      </c>
      <c r="S83" s="2">
        <f t="shared" si="16"/>
        <v>582879.38085860014</v>
      </c>
      <c r="T83" s="2">
        <f t="shared" si="17"/>
        <v>3864.1428571428405</v>
      </c>
      <c r="U83" s="2">
        <f t="shared" si="18"/>
        <v>585485.24405348301</v>
      </c>
      <c r="V83" s="2">
        <f t="shared" si="5"/>
        <v>777898.57142857136</v>
      </c>
      <c r="W83" s="2">
        <f t="shared" si="19"/>
        <v>13237.142857142724</v>
      </c>
      <c r="X83" s="2">
        <f t="shared" si="6"/>
        <v>572248.10119634029</v>
      </c>
      <c r="Y83" s="2">
        <f t="shared" si="7"/>
        <v>24636770.344615974</v>
      </c>
      <c r="Z83" s="2" t="str">
        <f t="shared" si="8"/>
        <v>HERE</v>
      </c>
      <c r="AA83" s="2">
        <f>IF(Z83="HERE",Y83,AA82+Graph!$G$1*1000)</f>
        <v>24636770.344615974</v>
      </c>
      <c r="AB83" s="2">
        <f t="shared" si="20"/>
        <v>572248.10119634122</v>
      </c>
      <c r="AC83" s="2">
        <f t="shared" si="9"/>
        <v>777898.57142857136</v>
      </c>
      <c r="AD83" s="3">
        <f t="shared" si="10"/>
        <v>24636770.344615974</v>
      </c>
      <c r="AE83" s="2">
        <f>IF(AE81&gt;=52800000,52800000,IF(AB62=Graph!G$1*1000,AE82+Graph!G$1*1000,AC83))</f>
        <v>777898.57142857136</v>
      </c>
      <c r="AF83" s="3">
        <f t="shared" si="21"/>
        <v>777898.57142857136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19</v>
      </c>
      <c r="C84" s="7"/>
      <c r="D84" s="2" t="e">
        <f t="shared" si="11"/>
        <v>#N/A</v>
      </c>
      <c r="E84" s="2" t="e">
        <f t="shared" si="22"/>
        <v>#N/A</v>
      </c>
      <c r="F84" s="2">
        <v>589201.03469389677</v>
      </c>
      <c r="G84" s="2">
        <f t="shared" si="25"/>
        <v>589201.03469389677</v>
      </c>
      <c r="H84" s="2">
        <f t="shared" si="12"/>
        <v>25413967.853343487</v>
      </c>
      <c r="I84" s="7"/>
      <c r="J84" s="2" t="e">
        <f t="shared" si="13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613048.71428571397</v>
      </c>
      <c r="M84" s="8" t="e">
        <f t="shared" si="28"/>
        <v>#N/A</v>
      </c>
      <c r="N84" s="2" t="e">
        <f t="shared" si="14"/>
        <v>#N/A</v>
      </c>
      <c r="O84" s="2" t="e">
        <f t="shared" si="24"/>
        <v>#N/A</v>
      </c>
      <c r="P84" s="2">
        <v>591784.89422941208</v>
      </c>
      <c r="Q84" s="2">
        <f t="shared" si="26"/>
        <v>591784.89422941208</v>
      </c>
      <c r="R84" s="2">
        <f t="shared" si="15"/>
        <v>26006453.810273945</v>
      </c>
      <c r="S84" s="2">
        <f t="shared" si="16"/>
        <v>589201.03469389677</v>
      </c>
      <c r="T84" s="2">
        <f t="shared" si="17"/>
        <v>3864.1428571428405</v>
      </c>
      <c r="U84" s="2">
        <f t="shared" si="18"/>
        <v>591784.89422941208</v>
      </c>
      <c r="V84" s="2">
        <f t="shared" si="5"/>
        <v>791135.71428571432</v>
      </c>
      <c r="W84" s="2">
        <f t="shared" si="19"/>
        <v>13237.142857142957</v>
      </c>
      <c r="X84" s="2">
        <f t="shared" si="6"/>
        <v>578547.75137226912</v>
      </c>
      <c r="Y84" s="2">
        <f t="shared" si="7"/>
        <v>25215318.095988244</v>
      </c>
      <c r="Z84" s="2" t="str">
        <f t="shared" si="8"/>
        <v>HERE</v>
      </c>
      <c r="AA84" s="2">
        <f>IF(Z84="HERE",Y84,AA83+Graph!$G$1*1000)</f>
        <v>25215318.095988244</v>
      </c>
      <c r="AB84" s="2">
        <f t="shared" si="20"/>
        <v>578547.75137227029</v>
      </c>
      <c r="AC84" s="2">
        <f t="shared" si="9"/>
        <v>791135.71428571432</v>
      </c>
      <c r="AD84" s="3">
        <f t="shared" si="10"/>
        <v>25215318.095988244</v>
      </c>
      <c r="AE84" s="2">
        <f>IF(AE82&gt;=52800000,52800000,IF(AB63=Graph!G$1*1000,AE83+Graph!G$1*1000,AC84))</f>
        <v>791135.71428571432</v>
      </c>
      <c r="AF84" s="3">
        <f t="shared" si="21"/>
        <v>791135.71428571432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20</v>
      </c>
      <c r="C85" s="7"/>
      <c r="D85" s="2" t="e">
        <f t="shared" si="11"/>
        <v>#N/A</v>
      </c>
      <c r="E85" s="2" t="e">
        <f t="shared" si="22"/>
        <v>#N/A</v>
      </c>
      <c r="F85" s="2">
        <v>595522.68852925301</v>
      </c>
      <c r="G85" s="2">
        <f t="shared" si="25"/>
        <v>595522.68852925301</v>
      </c>
      <c r="H85" s="2">
        <f t="shared" si="12"/>
        <v>26009490.54187274</v>
      </c>
      <c r="I85" s="7"/>
      <c r="J85" s="2" t="e">
        <f t="shared" si="13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616912.85714285681</v>
      </c>
      <c r="M85" s="8" t="e">
        <f t="shared" si="28"/>
        <v>#N/A</v>
      </c>
      <c r="N85" s="2" t="e">
        <f t="shared" si="14"/>
        <v>#N/A</v>
      </c>
      <c r="O85" s="2" t="e">
        <f t="shared" si="24"/>
        <v>#N/A</v>
      </c>
      <c r="P85" s="2">
        <v>598084.54440534115</v>
      </c>
      <c r="Q85" s="2">
        <f t="shared" si="26"/>
        <v>598084.54440534115</v>
      </c>
      <c r="R85" s="2">
        <f t="shared" si="15"/>
        <v>26604538.354679286</v>
      </c>
      <c r="S85" s="2">
        <f t="shared" si="16"/>
        <v>595522.68852925301</v>
      </c>
      <c r="T85" s="2">
        <f t="shared" si="17"/>
        <v>3864.1428571428405</v>
      </c>
      <c r="U85" s="2">
        <f t="shared" si="18"/>
        <v>598084.54440534115</v>
      </c>
      <c r="V85" s="2">
        <f t="shared" si="5"/>
        <v>804372.85714285716</v>
      </c>
      <c r="W85" s="2">
        <f t="shared" si="19"/>
        <v>13237.142857142841</v>
      </c>
      <c r="X85" s="2">
        <f t="shared" si="6"/>
        <v>584847.40154819831</v>
      </c>
      <c r="Y85" s="2">
        <f t="shared" si="7"/>
        <v>25800165.497536443</v>
      </c>
      <c r="Z85" s="2" t="str">
        <f t="shared" si="8"/>
        <v>HERE</v>
      </c>
      <c r="AA85" s="2">
        <f>IF(Z85="HERE",Y85,AA84+Graph!$G$1*1000)</f>
        <v>25800165.497536443</v>
      </c>
      <c r="AB85" s="2">
        <f t="shared" si="20"/>
        <v>584847.40154819936</v>
      </c>
      <c r="AC85" s="2">
        <f t="shared" si="9"/>
        <v>804372.85714285716</v>
      </c>
      <c r="AD85" s="3">
        <f t="shared" si="10"/>
        <v>25800165.497536443</v>
      </c>
      <c r="AE85" s="2">
        <f>IF(AE83&gt;=52800000,52800000,IF(AB64=Graph!G$1*1000,AE84+Graph!G$1*1000,AC85))</f>
        <v>804372.85714285716</v>
      </c>
      <c r="AF85" s="3">
        <f t="shared" si="21"/>
        <v>804372.85714285716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21</v>
      </c>
      <c r="C86" s="7"/>
      <c r="D86" s="2" t="e">
        <f t="shared" si="11"/>
        <v>#N/A</v>
      </c>
      <c r="E86" s="2" t="e">
        <f t="shared" si="22"/>
        <v>#N/A</v>
      </c>
      <c r="F86" s="2">
        <v>601844.34236454964</v>
      </c>
      <c r="G86" s="2">
        <f t="shared" si="25"/>
        <v>601844.34236454964</v>
      </c>
      <c r="H86" s="2">
        <f t="shared" si="12"/>
        <v>26611334.884237289</v>
      </c>
      <c r="I86" s="7"/>
      <c r="J86" s="2" t="e">
        <f t="shared" si="13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620776.99999999965</v>
      </c>
      <c r="M86" s="8" t="e">
        <f t="shared" si="28"/>
        <v>#N/A</v>
      </c>
      <c r="N86" s="2" t="e">
        <f t="shared" si="14"/>
        <v>#N/A</v>
      </c>
      <c r="O86" s="2" t="e">
        <f t="shared" si="24"/>
        <v>#N/A</v>
      </c>
      <c r="P86" s="2">
        <v>604384.19458127022</v>
      </c>
      <c r="Q86" s="2">
        <f t="shared" si="26"/>
        <v>604384.19458127022</v>
      </c>
      <c r="R86" s="2">
        <f t="shared" si="15"/>
        <v>27208922.549260557</v>
      </c>
      <c r="S86" s="2">
        <f t="shared" si="16"/>
        <v>601844.34236454964</v>
      </c>
      <c r="T86" s="2">
        <f t="shared" si="17"/>
        <v>3864.1428571428405</v>
      </c>
      <c r="U86" s="2">
        <f t="shared" si="18"/>
        <v>604384.19458127022</v>
      </c>
      <c r="V86" s="2">
        <f t="shared" si="5"/>
        <v>817610</v>
      </c>
      <c r="W86" s="2">
        <f t="shared" si="19"/>
        <v>13237.142857142841</v>
      </c>
      <c r="X86" s="2">
        <f t="shared" si="6"/>
        <v>591147.05172412738</v>
      </c>
      <c r="Y86" s="2">
        <f t="shared" si="7"/>
        <v>26391312.549260572</v>
      </c>
      <c r="Z86" s="2" t="str">
        <f t="shared" si="8"/>
        <v>HERE</v>
      </c>
      <c r="AA86" s="2">
        <f>IF(Z86="HERE",Y86,AA85+Graph!$G$1*1000)</f>
        <v>26391312.549260572</v>
      </c>
      <c r="AB86" s="2">
        <f t="shared" si="20"/>
        <v>591147.05172412843</v>
      </c>
      <c r="AC86" s="2">
        <f t="shared" si="9"/>
        <v>817610</v>
      </c>
      <c r="AD86" s="3">
        <f t="shared" si="10"/>
        <v>26391312.549260572</v>
      </c>
      <c r="AE86" s="2">
        <f>IF(AE84&gt;=52800000,52800000,IF(AB65=Graph!G$1*1000,AE85+Graph!G$1*1000,AC86))</f>
        <v>817610</v>
      </c>
      <c r="AF86" s="3">
        <f t="shared" si="21"/>
        <v>817610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22</v>
      </c>
      <c r="C87" s="7"/>
      <c r="D87" s="2" t="e">
        <f t="shared" si="11"/>
        <v>#N/A</v>
      </c>
      <c r="E87" s="2" t="e">
        <f t="shared" si="22"/>
        <v>#N/A</v>
      </c>
      <c r="F87" s="2">
        <v>608165.99619990587</v>
      </c>
      <c r="G87" s="2">
        <f t="shared" si="25"/>
        <v>608165.99619990587</v>
      </c>
      <c r="H87" s="2">
        <f t="shared" si="12"/>
        <v>27219500.880437195</v>
      </c>
      <c r="I87" s="7"/>
      <c r="J87" s="2" t="e">
        <f t="shared" si="13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624641.14285714249</v>
      </c>
      <c r="M87" s="8" t="e">
        <f t="shared" si="28"/>
        <v>#N/A</v>
      </c>
      <c r="N87" s="2" t="e">
        <f t="shared" si="14"/>
        <v>#N/A</v>
      </c>
      <c r="O87" s="2" t="e">
        <f t="shared" si="24"/>
        <v>#N/A</v>
      </c>
      <c r="P87" s="2">
        <v>610683.84475719929</v>
      </c>
      <c r="Q87" s="2">
        <f t="shared" si="26"/>
        <v>610683.84475719929</v>
      </c>
      <c r="R87" s="2">
        <f t="shared" si="15"/>
        <v>27819606.394017756</v>
      </c>
      <c r="S87" s="2">
        <f t="shared" si="16"/>
        <v>608165.99619990587</v>
      </c>
      <c r="T87" s="2">
        <f t="shared" si="17"/>
        <v>3864.1428571428405</v>
      </c>
      <c r="U87" s="2">
        <f t="shared" si="18"/>
        <v>610683.84475719929</v>
      </c>
      <c r="V87" s="2">
        <f t="shared" si="5"/>
        <v>830847.14285714284</v>
      </c>
      <c r="W87" s="2">
        <f t="shared" si="19"/>
        <v>13237.142857142841</v>
      </c>
      <c r="X87" s="2">
        <f t="shared" si="6"/>
        <v>597446.70190005645</v>
      </c>
      <c r="Y87" s="2">
        <f t="shared" si="7"/>
        <v>26988759.251160629</v>
      </c>
      <c r="Z87" s="2" t="str">
        <f t="shared" si="8"/>
        <v>HERE</v>
      </c>
      <c r="AA87" s="2">
        <f>IF(Z87="HERE",Y87,AA86+Graph!$G$1*1000)</f>
        <v>26988759.251160629</v>
      </c>
      <c r="AB87" s="2">
        <f t="shared" si="20"/>
        <v>597446.70190005749</v>
      </c>
      <c r="AC87" s="2">
        <f t="shared" si="9"/>
        <v>830847.14285714284</v>
      </c>
      <c r="AD87" s="3">
        <f t="shared" si="10"/>
        <v>26988759.251160629</v>
      </c>
      <c r="AE87" s="2">
        <f>IF(AE85&gt;=52800000,52800000,IF(AB66=Graph!G$1*1000,AE86+Graph!G$1*1000,AC87))</f>
        <v>830847.14285714284</v>
      </c>
      <c r="AF87" s="3">
        <f t="shared" si="21"/>
        <v>830847.14285714284</v>
      </c>
      <c r="AG87" s="3">
        <f t="shared" si="29"/>
        <v>14216417.900527794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23</v>
      </c>
      <c r="C88" s="7"/>
      <c r="D88" s="2" t="e">
        <f t="shared" si="11"/>
        <v>#N/A</v>
      </c>
      <c r="E88" s="2" t="e">
        <f t="shared" si="22"/>
        <v>#N/A</v>
      </c>
      <c r="F88" s="2">
        <v>614487.6500352025</v>
      </c>
      <c r="G88" s="2">
        <f t="shared" si="25"/>
        <v>614487.6500352025</v>
      </c>
      <c r="H88" s="2">
        <f t="shared" si="12"/>
        <v>27833988.530472398</v>
      </c>
      <c r="I88" s="7"/>
      <c r="J88" s="2" t="e">
        <f t="shared" si="13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628505.28571428533</v>
      </c>
      <c r="M88" s="8" t="e">
        <f t="shared" si="28"/>
        <v>#N/A</v>
      </c>
      <c r="N88" s="2" t="e">
        <f t="shared" si="14"/>
        <v>#N/A</v>
      </c>
      <c r="O88" s="2" t="e">
        <f t="shared" si="24"/>
        <v>#N/A</v>
      </c>
      <c r="P88" s="2">
        <v>616983.49493312836</v>
      </c>
      <c r="Q88" s="2">
        <f t="shared" si="26"/>
        <v>616983.49493312836</v>
      </c>
      <c r="R88" s="2">
        <f t="shared" si="15"/>
        <v>28436589.888950884</v>
      </c>
      <c r="S88" s="2">
        <f t="shared" si="16"/>
        <v>614487.6500352025</v>
      </c>
      <c r="T88" s="2">
        <f t="shared" si="17"/>
        <v>3864.1428571428405</v>
      </c>
      <c r="U88" s="2">
        <f t="shared" si="18"/>
        <v>616983.49493312836</v>
      </c>
      <c r="V88" s="2">
        <f t="shared" si="5"/>
        <v>844084.28571428568</v>
      </c>
      <c r="W88" s="2">
        <f t="shared" si="19"/>
        <v>13237.142857142841</v>
      </c>
      <c r="X88" s="2">
        <f t="shared" si="6"/>
        <v>603746.35207598552</v>
      </c>
      <c r="Y88" s="2">
        <f t="shared" si="7"/>
        <v>27592505.603236616</v>
      </c>
      <c r="Z88" s="2" t="str">
        <f t="shared" si="8"/>
        <v>HERE</v>
      </c>
      <c r="AA88" s="2">
        <f>IF(Z88="HERE",Y88,AA87+Graph!$G$1*1000)</f>
        <v>27592505.603236616</v>
      </c>
      <c r="AB88" s="2">
        <f t="shared" si="20"/>
        <v>603746.35207598656</v>
      </c>
      <c r="AC88" s="2">
        <f t="shared" si="9"/>
        <v>844084.28571428568</v>
      </c>
      <c r="AD88" s="3">
        <f t="shared" si="10"/>
        <v>27592505.603236616</v>
      </c>
      <c r="AE88" s="2">
        <f>IF(AE86&gt;=52800000,52800000,IF(AB67=Graph!G$1*1000,AE87+Graph!G$1*1000,AC88))</f>
        <v>844084.28571428568</v>
      </c>
      <c r="AF88" s="3">
        <f t="shared" si="21"/>
        <v>844084.28571428568</v>
      </c>
      <c r="AG88" s="3">
        <f t="shared" si="29"/>
        <v>14641388.086213926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24</v>
      </c>
      <c r="C89" s="7"/>
      <c r="D89" s="2" t="e">
        <f t="shared" si="11"/>
        <v>#N/A</v>
      </c>
      <c r="E89" s="2" t="e">
        <f t="shared" si="22"/>
        <v>#N/A</v>
      </c>
      <c r="F89" s="2">
        <v>620809.30387055874</v>
      </c>
      <c r="G89" s="2">
        <f t="shared" si="25"/>
        <v>620809.30387055874</v>
      </c>
      <c r="H89" s="2">
        <f t="shared" si="12"/>
        <v>28454797.834342957</v>
      </c>
      <c r="I89" s="7"/>
      <c r="J89" s="2" t="e">
        <f t="shared" si="13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632369.42857142817</v>
      </c>
      <c r="M89" s="8" t="e">
        <f t="shared" si="28"/>
        <v>#N/A</v>
      </c>
      <c r="N89" s="2" t="e">
        <f t="shared" si="14"/>
        <v>#N/A</v>
      </c>
      <c r="O89" s="2" t="e">
        <f t="shared" si="24"/>
        <v>#N/A</v>
      </c>
      <c r="P89" s="2">
        <v>623283.14510905743</v>
      </c>
      <c r="Q89" s="2">
        <f t="shared" si="26"/>
        <v>623283.14510905743</v>
      </c>
      <c r="R89" s="2">
        <f t="shared" si="15"/>
        <v>29059873.034059942</v>
      </c>
      <c r="S89" s="2">
        <f t="shared" si="16"/>
        <v>620809.30387055874</v>
      </c>
      <c r="T89" s="2">
        <f t="shared" si="17"/>
        <v>3864.1428571428405</v>
      </c>
      <c r="U89" s="2">
        <f t="shared" si="18"/>
        <v>623283.14510905743</v>
      </c>
      <c r="V89" s="2">
        <f t="shared" si="5"/>
        <v>857321.42857142864</v>
      </c>
      <c r="W89" s="2">
        <f t="shared" si="19"/>
        <v>13237.142857142957</v>
      </c>
      <c r="X89" s="2">
        <f t="shared" si="6"/>
        <v>610046.00225191447</v>
      </c>
      <c r="Y89" s="2">
        <f t="shared" si="7"/>
        <v>28202551.605488531</v>
      </c>
      <c r="Z89" s="2" t="str">
        <f t="shared" si="8"/>
        <v>HERE</v>
      </c>
      <c r="AA89" s="2">
        <f>IF(Z89="HERE",Y89,AA88+Graph!$G$1*1000)</f>
        <v>28202551.605488531</v>
      </c>
      <c r="AB89" s="2">
        <f t="shared" si="20"/>
        <v>610046.00225191563</v>
      </c>
      <c r="AC89" s="2">
        <f t="shared" si="9"/>
        <v>857321.42857142864</v>
      </c>
      <c r="AD89" s="3">
        <f t="shared" si="10"/>
        <v>28202551.605488531</v>
      </c>
      <c r="AE89" s="2">
        <f>IF(AE87&gt;=52800000,52800000,IF(AB68=Graph!G$1*1000,AE88+Graph!G$1*1000,AC89))</f>
        <v>857321.42857142864</v>
      </c>
      <c r="AF89" s="3">
        <f t="shared" si="21"/>
        <v>857321.42857142864</v>
      </c>
      <c r="AG89" s="3">
        <f t="shared" si="29"/>
        <v>15072027.957058391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25</v>
      </c>
      <c r="C90" s="7"/>
      <c r="D90" s="2" t="e">
        <f t="shared" si="11"/>
        <v>#N/A</v>
      </c>
      <c r="E90" s="2" t="e">
        <f t="shared" si="22"/>
        <v>#N/A</v>
      </c>
      <c r="F90" s="2">
        <v>627130.95770585537</v>
      </c>
      <c r="G90" s="2">
        <f t="shared" si="25"/>
        <v>627130.95770585537</v>
      </c>
      <c r="H90" s="2">
        <f t="shared" si="12"/>
        <v>29081928.792048812</v>
      </c>
      <c r="I90" s="7"/>
      <c r="J90" s="2" t="e">
        <f t="shared" si="13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636233.57142857101</v>
      </c>
      <c r="M90" s="8" t="e">
        <f t="shared" si="28"/>
        <v>#N/A</v>
      </c>
      <c r="N90" s="2" t="e">
        <f t="shared" si="14"/>
        <v>#N/A</v>
      </c>
      <c r="O90" s="2" t="e">
        <f t="shared" si="24"/>
        <v>#N/A</v>
      </c>
      <c r="P90" s="2">
        <v>629582.7952849865</v>
      </c>
      <c r="Q90" s="2">
        <f t="shared" si="26"/>
        <v>629582.7952849865</v>
      </c>
      <c r="R90" s="2">
        <f t="shared" si="15"/>
        <v>29689455.829344928</v>
      </c>
      <c r="S90" s="2">
        <f t="shared" si="16"/>
        <v>627130.95770585537</v>
      </c>
      <c r="T90" s="2">
        <f t="shared" si="17"/>
        <v>3864.1428571428405</v>
      </c>
      <c r="U90" s="2">
        <f t="shared" si="18"/>
        <v>629582.7952849865</v>
      </c>
      <c r="V90" s="2">
        <f t="shared" si="5"/>
        <v>870558.57142857136</v>
      </c>
      <c r="W90" s="2">
        <f t="shared" si="19"/>
        <v>13237.142857142724</v>
      </c>
      <c r="X90" s="2">
        <f t="shared" si="6"/>
        <v>616345.65242784377</v>
      </c>
      <c r="Y90" s="2">
        <f t="shared" si="7"/>
        <v>28818897.257916376</v>
      </c>
      <c r="Z90" s="2" t="str">
        <f t="shared" si="8"/>
        <v>HERE</v>
      </c>
      <c r="AA90" s="2">
        <f>IF(Z90="HERE",Y90,AA89+Graph!$G$1*1000)</f>
        <v>28818897.257916376</v>
      </c>
      <c r="AB90" s="2">
        <f t="shared" si="20"/>
        <v>616345.6524278447</v>
      </c>
      <c r="AC90" s="2">
        <f t="shared" si="9"/>
        <v>870558.57142857136</v>
      </c>
      <c r="AD90" s="3">
        <f t="shared" si="10"/>
        <v>28818897.257916376</v>
      </c>
      <c r="AE90" s="2">
        <f>IF(AE88&gt;=52800000,52800000,IF(AB69=Graph!G$1*1000,AE89+Graph!G$1*1000,AC90))</f>
        <v>870558.57142857136</v>
      </c>
      <c r="AF90" s="3">
        <f t="shared" si="21"/>
        <v>870558.57142857136</v>
      </c>
      <c r="AG90" s="3">
        <f t="shared" si="29"/>
        <v>15508337.513061194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26</v>
      </c>
      <c r="C91" s="7"/>
      <c r="D91" s="2" t="e">
        <f t="shared" si="11"/>
        <v>#N/A</v>
      </c>
      <c r="E91" s="2" t="e">
        <f t="shared" si="22"/>
        <v>#N/A</v>
      </c>
      <c r="F91" s="2">
        <v>633452.61154121161</v>
      </c>
      <c r="G91" s="2">
        <f t="shared" si="25"/>
        <v>633452.61154121161</v>
      </c>
      <c r="H91" s="2">
        <f t="shared" si="12"/>
        <v>29715381.403590024</v>
      </c>
      <c r="I91" s="7"/>
      <c r="J91" s="2" t="e">
        <f t="shared" si="13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640097.71428571385</v>
      </c>
      <c r="M91" s="8" t="e">
        <f t="shared" si="28"/>
        <v>#N/A</v>
      </c>
      <c r="N91" s="2" t="e">
        <f t="shared" si="14"/>
        <v>#N/A</v>
      </c>
      <c r="O91" s="2" t="e">
        <f t="shared" si="24"/>
        <v>#N/A</v>
      </c>
      <c r="P91" s="2">
        <v>635882.44546091557</v>
      </c>
      <c r="Q91" s="2">
        <f t="shared" si="26"/>
        <v>635882.44546091557</v>
      </c>
      <c r="R91" s="2">
        <f t="shared" si="15"/>
        <v>30325338.274805844</v>
      </c>
      <c r="S91" s="2">
        <f t="shared" si="16"/>
        <v>633452.61154121161</v>
      </c>
      <c r="T91" s="2">
        <f t="shared" si="17"/>
        <v>3864.1428571428405</v>
      </c>
      <c r="U91" s="2">
        <f t="shared" si="18"/>
        <v>635882.44546091557</v>
      </c>
      <c r="V91" s="2">
        <f t="shared" si="5"/>
        <v>883795.71428571432</v>
      </c>
      <c r="W91" s="2">
        <f t="shared" si="19"/>
        <v>13237.142857142957</v>
      </c>
      <c r="X91" s="2">
        <f t="shared" si="6"/>
        <v>622645.30260377261</v>
      </c>
      <c r="Y91" s="2">
        <f t="shared" si="7"/>
        <v>29441542.56052015</v>
      </c>
      <c r="Z91" s="2" t="str">
        <f t="shared" si="8"/>
        <v>HERE</v>
      </c>
      <c r="AA91" s="2">
        <f>IF(Z91="HERE",Y91,AA90+Graph!$G$1*1000)</f>
        <v>29441542.56052015</v>
      </c>
      <c r="AB91" s="2">
        <f t="shared" si="20"/>
        <v>622645.30260377377</v>
      </c>
      <c r="AC91" s="2">
        <f t="shared" si="9"/>
        <v>883795.71428571432</v>
      </c>
      <c r="AD91" s="3">
        <f t="shared" si="10"/>
        <v>29441542.56052015</v>
      </c>
      <c r="AE91" s="2">
        <f>IF(AE89&gt;=52800000,52800000,IF(AB70=Graph!G$1*1000,AE90+Graph!G$1*1000,AC91))</f>
        <v>883795.71428571432</v>
      </c>
      <c r="AF91" s="3">
        <f t="shared" si="21"/>
        <v>883795.71428571432</v>
      </c>
      <c r="AG91" s="3">
        <f t="shared" si="29"/>
        <v>15950316.754222333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27</v>
      </c>
      <c r="C92" s="7"/>
      <c r="D92" s="2" t="e">
        <f t="shared" si="11"/>
        <v>#N/A</v>
      </c>
      <c r="E92" s="2" t="e">
        <f t="shared" si="22"/>
        <v>#N/A</v>
      </c>
      <c r="F92" s="2">
        <v>639774.26537650824</v>
      </c>
      <c r="G92" s="2">
        <f t="shared" si="25"/>
        <v>639774.26537650824</v>
      </c>
      <c r="H92" s="2">
        <f t="shared" si="12"/>
        <v>30355155.668966532</v>
      </c>
      <c r="I92" s="7"/>
      <c r="J92" s="2" t="e">
        <f t="shared" si="13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643961.85714285669</v>
      </c>
      <c r="M92" s="8" t="e">
        <f t="shared" si="28"/>
        <v>#N/A</v>
      </c>
      <c r="N92" s="2" t="e">
        <f t="shared" si="14"/>
        <v>#N/A</v>
      </c>
      <c r="O92" s="2" t="e">
        <f t="shared" si="24"/>
        <v>#N/A</v>
      </c>
      <c r="P92" s="2">
        <v>642182.09563684464</v>
      </c>
      <c r="Q92" s="2">
        <f t="shared" si="26"/>
        <v>642182.09563684464</v>
      </c>
      <c r="R92" s="2">
        <f t="shared" si="15"/>
        <v>30967520.370442688</v>
      </c>
      <c r="S92" s="2">
        <f t="shared" si="16"/>
        <v>639774.26537650824</v>
      </c>
      <c r="T92" s="2">
        <f t="shared" si="17"/>
        <v>3864.1428571428405</v>
      </c>
      <c r="U92" s="2">
        <f t="shared" si="18"/>
        <v>642182.09563684464</v>
      </c>
      <c r="V92" s="2">
        <f t="shared" si="5"/>
        <v>897032.85714285716</v>
      </c>
      <c r="W92" s="2">
        <f t="shared" si="19"/>
        <v>13237.142857142841</v>
      </c>
      <c r="X92" s="2">
        <f t="shared" si="6"/>
        <v>628944.95277970179</v>
      </c>
      <c r="Y92" s="2">
        <f t="shared" si="7"/>
        <v>30070487.513299853</v>
      </c>
      <c r="Z92" s="2" t="str">
        <f t="shared" si="8"/>
        <v>HERE</v>
      </c>
      <c r="AA92" s="2">
        <f>IF(Z92="HERE",Y92,AA91+Graph!$G$1*1000)</f>
        <v>30070487.513299853</v>
      </c>
      <c r="AB92" s="2">
        <f t="shared" si="20"/>
        <v>628944.95277970284</v>
      </c>
      <c r="AC92" s="2">
        <f t="shared" si="9"/>
        <v>897032.85714285716</v>
      </c>
      <c r="AD92" s="3">
        <f t="shared" si="10"/>
        <v>30070487.513299853</v>
      </c>
      <c r="AE92" s="2">
        <f>IF(AE90&gt;=52800000,52800000,IF(AB71=Graph!G$1*1000,AE91+Graph!G$1*1000,AC92))</f>
        <v>897032.85714285716</v>
      </c>
      <c r="AF92" s="3">
        <f t="shared" si="21"/>
        <v>897032.85714285716</v>
      </c>
      <c r="AG92" s="3">
        <f t="shared" si="29"/>
        <v>16397965.680541812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28</v>
      </c>
      <c r="C93" s="7"/>
      <c r="D93" s="2" t="e">
        <f t="shared" si="11"/>
        <v>#N/A</v>
      </c>
      <c r="E93" s="2" t="e">
        <f t="shared" si="22"/>
        <v>#N/A</v>
      </c>
      <c r="F93" s="2">
        <v>646095.91921186447</v>
      </c>
      <c r="G93" s="2">
        <f t="shared" si="25"/>
        <v>646095.91921186447</v>
      </c>
      <c r="H93" s="2">
        <f t="shared" si="12"/>
        <v>31001251.588178396</v>
      </c>
      <c r="I93" s="7"/>
      <c r="J93" s="2" t="e">
        <f t="shared" si="13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647825.99999999953</v>
      </c>
      <c r="M93" s="8" t="e">
        <f t="shared" si="28"/>
        <v>#N/A</v>
      </c>
      <c r="N93" s="2" t="e">
        <f t="shared" si="14"/>
        <v>#N/A</v>
      </c>
      <c r="O93" s="2" t="e">
        <f t="shared" si="24"/>
        <v>#N/A</v>
      </c>
      <c r="P93" s="2">
        <v>648481.7458127737</v>
      </c>
      <c r="Q93" s="2">
        <f t="shared" si="26"/>
        <v>648481.7458127737</v>
      </c>
      <c r="R93" s="2">
        <f t="shared" si="15"/>
        <v>31616002.116255462</v>
      </c>
      <c r="S93" s="2">
        <f t="shared" si="16"/>
        <v>646095.91921186447</v>
      </c>
      <c r="T93" s="2">
        <f t="shared" si="17"/>
        <v>3864.1428571428405</v>
      </c>
      <c r="U93" s="2">
        <f t="shared" si="18"/>
        <v>648481.7458127737</v>
      </c>
      <c r="V93" s="2">
        <f t="shared" si="5"/>
        <v>910270</v>
      </c>
      <c r="W93" s="2">
        <f t="shared" si="19"/>
        <v>13237.142857142841</v>
      </c>
      <c r="X93" s="2">
        <f t="shared" si="6"/>
        <v>635244.60295563086</v>
      </c>
      <c r="Y93" s="2">
        <f t="shared" si="7"/>
        <v>30705732.116255485</v>
      </c>
      <c r="Z93" s="2" t="str">
        <f t="shared" si="8"/>
        <v>HERE</v>
      </c>
      <c r="AA93" s="2">
        <f>IF(Z93="HERE",Y93,AA92+Graph!$G$1*1000)</f>
        <v>30705732.116255485</v>
      </c>
      <c r="AB93" s="2">
        <f t="shared" si="20"/>
        <v>635244.60295563191</v>
      </c>
      <c r="AC93" s="2">
        <f t="shared" si="9"/>
        <v>910270</v>
      </c>
      <c r="AD93" s="3">
        <f t="shared" si="10"/>
        <v>30705732.116255485</v>
      </c>
      <c r="AE93" s="2">
        <f>IF(AE91&gt;=52800000,52800000,IF(AB72=Graph!G$1*1000,AE92+Graph!G$1*1000,AC93))</f>
        <v>910270</v>
      </c>
      <c r="AF93" s="3">
        <f t="shared" si="21"/>
        <v>910270</v>
      </c>
      <c r="AG93" s="3">
        <f t="shared" si="29"/>
        <v>16851284.292019624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29</v>
      </c>
      <c r="C94" s="7"/>
      <c r="D94" s="2" t="e">
        <f t="shared" si="11"/>
        <v>#N/A</v>
      </c>
      <c r="E94" s="2" t="e">
        <f t="shared" si="22"/>
        <v>#N/A</v>
      </c>
      <c r="F94" s="2">
        <v>652417.5730471611</v>
      </c>
      <c r="G94" s="2">
        <f t="shared" si="25"/>
        <v>646135.85714285716</v>
      </c>
      <c r="H94" s="2">
        <f t="shared" si="12"/>
        <v>31647387.445321254</v>
      </c>
      <c r="I94" s="7"/>
      <c r="J94" s="2" t="e">
        <f t="shared" si="13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651690.14285714237</v>
      </c>
      <c r="M94" s="8" t="e">
        <f t="shared" si="28"/>
        <v>#N/A</v>
      </c>
      <c r="N94" s="2" t="e">
        <f t="shared" si="14"/>
        <v>#N/A</v>
      </c>
      <c r="O94" s="2" t="e">
        <f t="shared" si="24"/>
        <v>#N/A</v>
      </c>
      <c r="P94" s="2">
        <v>654781.39598870277</v>
      </c>
      <c r="Q94" s="2">
        <f t="shared" si="26"/>
        <v>650000</v>
      </c>
      <c r="R94" s="2">
        <f t="shared" si="15"/>
        <v>32266002.116255462</v>
      </c>
      <c r="S94" s="2">
        <f t="shared" si="16"/>
        <v>646135.85714285821</v>
      </c>
      <c r="T94" s="2">
        <f t="shared" si="17"/>
        <v>3864.1428571428405</v>
      </c>
      <c r="U94" s="2">
        <f t="shared" si="18"/>
        <v>650000</v>
      </c>
      <c r="V94" s="2">
        <f t="shared" si="5"/>
        <v>923507.14285714284</v>
      </c>
      <c r="W94" s="2">
        <f t="shared" si="19"/>
        <v>13237.142857142841</v>
      </c>
      <c r="X94" s="2">
        <f t="shared" si="6"/>
        <v>636762.85714285716</v>
      </c>
      <c r="Y94" s="2">
        <f t="shared" si="7"/>
        <v>31342494.973398343</v>
      </c>
      <c r="Z94" s="2" t="str">
        <f t="shared" si="8"/>
        <v>HERE</v>
      </c>
      <c r="AA94" s="2">
        <f>IF(Z94="HERE",Y94,AA93+Graph!$G$1*1000)</f>
        <v>31342494.973398343</v>
      </c>
      <c r="AB94" s="2">
        <f t="shared" si="20"/>
        <v>636762.85714285821</v>
      </c>
      <c r="AC94" s="2">
        <f t="shared" si="9"/>
        <v>923507.14285714284</v>
      </c>
      <c r="AD94" s="3">
        <f t="shared" si="10"/>
        <v>31342494.973398343</v>
      </c>
      <c r="AE94" s="2">
        <f>IF(AE92&gt;=52800000,52800000,IF(AB73=Graph!G$1*1000,AE93+Graph!G$1*1000,AC94))</f>
        <v>923507.14285714284</v>
      </c>
      <c r="AF94" s="3">
        <f t="shared" si="21"/>
        <v>923507.14285714284</v>
      </c>
      <c r="AG94" s="3">
        <f t="shared" si="29"/>
        <v>17310272.588655774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30</v>
      </c>
      <c r="C95" s="7"/>
      <c r="D95" s="2" t="e">
        <f t="shared" si="11"/>
        <v>#N/A</v>
      </c>
      <c r="E95" s="2" t="e">
        <f t="shared" si="22"/>
        <v>#N/A</v>
      </c>
      <c r="F95" s="2">
        <v>658739.22688251734</v>
      </c>
      <c r="G95" s="2">
        <f t="shared" si="25"/>
        <v>646135.85714285716</v>
      </c>
      <c r="H95" s="2">
        <f t="shared" si="12"/>
        <v>32293523.302464113</v>
      </c>
      <c r="I95" s="7"/>
      <c r="J95" s="2" t="e">
        <f t="shared" si="13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655554.28571428522</v>
      </c>
      <c r="M95" s="8" t="e">
        <f t="shared" si="28"/>
        <v>#N/A</v>
      </c>
      <c r="N95" s="2" t="e">
        <f t="shared" si="14"/>
        <v>#N/A</v>
      </c>
      <c r="O95" s="2" t="e">
        <f t="shared" si="24"/>
        <v>#N/A</v>
      </c>
      <c r="P95" s="2">
        <v>661081.04616463184</v>
      </c>
      <c r="Q95" s="2">
        <f t="shared" si="26"/>
        <v>650000</v>
      </c>
      <c r="R95" s="2">
        <f t="shared" si="15"/>
        <v>32916002.116255462</v>
      </c>
      <c r="S95" s="2">
        <f t="shared" si="16"/>
        <v>646135.85714285821</v>
      </c>
      <c r="T95" s="2">
        <f t="shared" si="17"/>
        <v>3864.1428571428405</v>
      </c>
      <c r="U95" s="2">
        <f t="shared" si="18"/>
        <v>650000</v>
      </c>
      <c r="V95" s="2">
        <f t="shared" si="5"/>
        <v>936744.28571428568</v>
      </c>
      <c r="W95" s="2">
        <f t="shared" si="19"/>
        <v>13237.142857142841</v>
      </c>
      <c r="X95" s="2">
        <f t="shared" si="6"/>
        <v>636762.85714285716</v>
      </c>
      <c r="Y95" s="2">
        <f t="shared" ref="Y95:Y158" si="30">IF(COUNT($C96)=0,IF(COUNT($C95)=1,C95,SUM(Y94+X95)),C95)</f>
        <v>31979257.830541201</v>
      </c>
      <c r="Z95" s="2" t="str">
        <f t="shared" si="8"/>
        <v>HERE</v>
      </c>
      <c r="AA95" s="2">
        <f>IF(Z95="HERE",Y95,AA94+Graph!$G$1*1000)</f>
        <v>31979257.830541201</v>
      </c>
      <c r="AB95" s="2">
        <f t="shared" si="20"/>
        <v>636762.85714285821</v>
      </c>
      <c r="AC95" s="2">
        <f t="shared" ref="AC95:AC158" si="31">IF(Z96="HERE",V95,AC94)</f>
        <v>936744.28571428568</v>
      </c>
      <c r="AD95" s="3">
        <f t="shared" si="10"/>
        <v>31979257.830541201</v>
      </c>
      <c r="AE95" s="2">
        <f>IF(AE93&gt;=52800000,52800000,IF(AB74=Graph!G$1*1000,AE94+Graph!G$1*1000,AC95))</f>
        <v>936744.28571428568</v>
      </c>
      <c r="AF95" s="3">
        <f t="shared" si="21"/>
        <v>936744.28571428568</v>
      </c>
      <c r="AG95" s="3">
        <f t="shared" si="29"/>
        <v>17774930.570450258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31</v>
      </c>
      <c r="C96" s="7"/>
      <c r="D96" s="2" t="e">
        <f t="shared" si="11"/>
        <v>#N/A</v>
      </c>
      <c r="E96" s="2" t="e">
        <f t="shared" si="22"/>
        <v>#N/A</v>
      </c>
      <c r="F96" s="2">
        <v>665060.88071787357</v>
      </c>
      <c r="G96" s="2">
        <f t="shared" si="25"/>
        <v>646135.85714285716</v>
      </c>
      <c r="H96" s="2">
        <f t="shared" ref="H96:H159" si="32">IF(COUNT($C97)=0,IF(COUNT($C96)=1,C96,SUM(H95+G96)),C96)</f>
        <v>32939659.159606971</v>
      </c>
      <c r="I96" s="7"/>
      <c r="J96" s="2" t="e">
        <f t="shared" si="13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659418.42857142806</v>
      </c>
      <c r="M96" s="8" t="e">
        <f t="shared" si="28"/>
        <v>#N/A</v>
      </c>
      <c r="N96" s="2" t="e">
        <f t="shared" si="14"/>
        <v>#N/A</v>
      </c>
      <c r="O96" s="2" t="e">
        <f t="shared" si="24"/>
        <v>#N/A</v>
      </c>
      <c r="P96" s="2">
        <v>667380.69634056091</v>
      </c>
      <c r="Q96" s="2">
        <f t="shared" si="26"/>
        <v>650000</v>
      </c>
      <c r="R96" s="2">
        <f t="shared" ref="R96:R159" si="33">IF(COUNT($C97)=0,IF(COUNT($C96)=1,M96,SUM(R95+Q96)),M96)</f>
        <v>33566002.116255462</v>
      </c>
      <c r="S96" s="2">
        <f t="shared" si="16"/>
        <v>646135.85714285821</v>
      </c>
      <c r="T96" s="2">
        <f t="shared" si="17"/>
        <v>3864.1428571428405</v>
      </c>
      <c r="U96" s="2">
        <f t="shared" si="18"/>
        <v>650000</v>
      </c>
      <c r="V96" s="2">
        <f t="shared" si="5"/>
        <v>949981.42857142864</v>
      </c>
      <c r="W96" s="2">
        <f t="shared" si="19"/>
        <v>13237.142857142957</v>
      </c>
      <c r="X96" s="2">
        <f t="shared" si="6"/>
        <v>636762.85714285704</v>
      </c>
      <c r="Y96" s="2">
        <f t="shared" si="30"/>
        <v>32616020.687684059</v>
      </c>
      <c r="Z96" s="2" t="str">
        <f t="shared" si="8"/>
        <v>HERE</v>
      </c>
      <c r="AA96" s="2">
        <f>IF(Z96="HERE",Y96,AA95+Graph!$G$1*1000)</f>
        <v>32616020.687684059</v>
      </c>
      <c r="AB96" s="2">
        <f t="shared" si="20"/>
        <v>636762.85714285821</v>
      </c>
      <c r="AC96" s="2">
        <f t="shared" si="31"/>
        <v>949981.42857142864</v>
      </c>
      <c r="AD96" s="3">
        <f t="shared" si="10"/>
        <v>32616020.687684059</v>
      </c>
      <c r="AE96" s="2">
        <f>IF(AE94&gt;=52800000,52800000,IF(AB75=Graph!G$1*1000,AE95+Graph!G$1*1000,AC96))</f>
        <v>949981.42857142864</v>
      </c>
      <c r="AF96" s="3">
        <f t="shared" si="21"/>
        <v>949981.42857142864</v>
      </c>
      <c r="AG96" s="3">
        <f t="shared" si="29"/>
        <v>18245258.23740308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32</v>
      </c>
      <c r="C97" s="7"/>
      <c r="D97" s="2" t="e">
        <f t="shared" si="11"/>
        <v>#N/A</v>
      </c>
      <c r="E97" s="2" t="e">
        <f t="shared" si="22"/>
        <v>#N/A</v>
      </c>
      <c r="F97" s="2">
        <v>671382.5345531702</v>
      </c>
      <c r="G97" s="2">
        <f t="shared" si="25"/>
        <v>646135.85714285716</v>
      </c>
      <c r="H97" s="2">
        <f t="shared" si="32"/>
        <v>33585795.016749829</v>
      </c>
      <c r="I97" s="7"/>
      <c r="J97" s="2" t="e">
        <f t="shared" si="13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663282.5714285709</v>
      </c>
      <c r="M97" s="8" t="e">
        <f t="shared" si="28"/>
        <v>#N/A</v>
      </c>
      <c r="N97" s="2" t="e">
        <f t="shared" si="14"/>
        <v>#N/A</v>
      </c>
      <c r="O97" s="2" t="e">
        <f t="shared" si="24"/>
        <v>#N/A</v>
      </c>
      <c r="P97" s="2">
        <v>673680.34651648998</v>
      </c>
      <c r="Q97" s="2">
        <f t="shared" si="26"/>
        <v>650000</v>
      </c>
      <c r="R97" s="2">
        <f t="shared" si="33"/>
        <v>34216002.116255462</v>
      </c>
      <c r="S97" s="2">
        <f t="shared" si="16"/>
        <v>646135.85714285821</v>
      </c>
      <c r="T97" s="2">
        <f t="shared" si="17"/>
        <v>3864.1428571428405</v>
      </c>
      <c r="U97" s="2">
        <f t="shared" si="18"/>
        <v>650000</v>
      </c>
      <c r="V97" s="2">
        <f t="shared" si="5"/>
        <v>963218.57142857136</v>
      </c>
      <c r="W97" s="2">
        <f t="shared" si="19"/>
        <v>13237.142857142724</v>
      </c>
      <c r="X97" s="2">
        <f t="shared" si="6"/>
        <v>636762.85714285728</v>
      </c>
      <c r="Y97" s="2">
        <f t="shared" si="30"/>
        <v>33252783.544826917</v>
      </c>
      <c r="Z97" s="2" t="str">
        <f t="shared" si="8"/>
        <v>HERE</v>
      </c>
      <c r="AA97" s="2">
        <f>IF(Z97="HERE",Y97,AA96+Graph!$G$1*1000)</f>
        <v>33252783.544826917</v>
      </c>
      <c r="AB97" s="2">
        <f t="shared" si="20"/>
        <v>636762.85714285821</v>
      </c>
      <c r="AC97" s="2">
        <f t="shared" si="31"/>
        <v>963218.57142857136</v>
      </c>
      <c r="AD97" s="3">
        <f t="shared" si="10"/>
        <v>33252783.544826917</v>
      </c>
      <c r="AE97" s="2">
        <f>IF(AE95&gt;=52800000,52800000,IF(AB76=Graph!G$1*1000,AE96+Graph!G$1*1000,AC97))</f>
        <v>963218.57142857136</v>
      </c>
      <c r="AF97" s="3">
        <f t="shared" si="21"/>
        <v>963218.57142857136</v>
      </c>
      <c r="AG97" s="3">
        <f t="shared" si="29"/>
        <v>18721255.589514237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33</v>
      </c>
      <c r="C98" s="7"/>
      <c r="D98" s="2" t="e">
        <f t="shared" si="11"/>
        <v>#N/A</v>
      </c>
      <c r="E98" s="2" t="e">
        <f t="shared" si="22"/>
        <v>#N/A</v>
      </c>
      <c r="F98" s="2">
        <v>677704.18838852644</v>
      </c>
      <c r="G98" s="2">
        <f t="shared" si="25"/>
        <v>646135.85714285716</v>
      </c>
      <c r="H98" s="2">
        <f t="shared" si="32"/>
        <v>34231930.873892687</v>
      </c>
      <c r="I98" s="7"/>
      <c r="J98" s="2" t="e">
        <f t="shared" si="13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667146.71428571374</v>
      </c>
      <c r="M98" s="8" t="e">
        <f t="shared" si="28"/>
        <v>#N/A</v>
      </c>
      <c r="N98" s="2" t="e">
        <f t="shared" si="14"/>
        <v>#N/A</v>
      </c>
      <c r="O98" s="2" t="e">
        <f t="shared" si="24"/>
        <v>#N/A</v>
      </c>
      <c r="P98" s="2">
        <v>679979.99669241905</v>
      </c>
      <c r="Q98" s="2">
        <f t="shared" si="26"/>
        <v>650000</v>
      </c>
      <c r="R98" s="2">
        <f t="shared" si="33"/>
        <v>34866002.116255462</v>
      </c>
      <c r="S98" s="2">
        <f t="shared" si="16"/>
        <v>646135.85714285821</v>
      </c>
      <c r="T98" s="2">
        <f t="shared" si="17"/>
        <v>3864.1428571428405</v>
      </c>
      <c r="U98" s="2">
        <f t="shared" si="18"/>
        <v>650000</v>
      </c>
      <c r="V98" s="2">
        <f t="shared" si="5"/>
        <v>976455.71428571432</v>
      </c>
      <c r="W98" s="2">
        <f t="shared" si="19"/>
        <v>13237.142857142957</v>
      </c>
      <c r="X98" s="2">
        <f t="shared" si="6"/>
        <v>636762.85714285704</v>
      </c>
      <c r="Y98" s="2">
        <f t="shared" si="30"/>
        <v>33889546.401969776</v>
      </c>
      <c r="Z98" s="2" t="str">
        <f t="shared" si="8"/>
        <v>HERE</v>
      </c>
      <c r="AA98" s="2">
        <f>IF(Z98="HERE",Y98,AA97+Graph!$G$1*1000)</f>
        <v>33889546.401969776</v>
      </c>
      <c r="AB98" s="2">
        <f t="shared" si="20"/>
        <v>636762.85714285821</v>
      </c>
      <c r="AC98" s="2">
        <f t="shared" si="31"/>
        <v>976455.71428571432</v>
      </c>
      <c r="AD98" s="3">
        <f t="shared" si="10"/>
        <v>33889546.401969776</v>
      </c>
      <c r="AE98" s="2">
        <f>IF(AE96&gt;=52800000,52800000,IF(AB77=Graph!G$1*1000,AE97+Graph!G$1*1000,AC98))</f>
        <v>976455.71428571432</v>
      </c>
      <c r="AF98" s="3">
        <f t="shared" si="21"/>
        <v>976455.71428571432</v>
      </c>
      <c r="AG98" s="3">
        <f t="shared" si="29"/>
        <v>19202922.626783732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34</v>
      </c>
      <c r="C99" s="7"/>
      <c r="D99" s="2" t="e">
        <f t="shared" si="11"/>
        <v>#N/A</v>
      </c>
      <c r="E99" s="2" t="e">
        <f t="shared" si="22"/>
        <v>#N/A</v>
      </c>
      <c r="F99" s="2">
        <v>684025.84222382307</v>
      </c>
      <c r="G99" s="2">
        <f t="shared" si="25"/>
        <v>646135.85714285716</v>
      </c>
      <c r="H99" s="2">
        <f t="shared" si="32"/>
        <v>34878066.731035545</v>
      </c>
      <c r="I99" s="7"/>
      <c r="J99" s="2" t="e">
        <f t="shared" si="13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671010.85714285658</v>
      </c>
      <c r="M99" s="8" t="e">
        <f t="shared" si="28"/>
        <v>#N/A</v>
      </c>
      <c r="N99" s="2" t="e">
        <f t="shared" si="14"/>
        <v>#N/A</v>
      </c>
      <c r="O99" s="2" t="e">
        <f t="shared" si="24"/>
        <v>#N/A</v>
      </c>
      <c r="P99" s="2">
        <v>686279.64686834812</v>
      </c>
      <c r="Q99" s="2">
        <f t="shared" si="26"/>
        <v>650000</v>
      </c>
      <c r="R99" s="2">
        <f t="shared" si="33"/>
        <v>35516002.116255462</v>
      </c>
      <c r="S99" s="2">
        <f t="shared" si="16"/>
        <v>646135.85714285821</v>
      </c>
      <c r="T99" s="2">
        <f t="shared" si="17"/>
        <v>3864.1428571428405</v>
      </c>
      <c r="U99" s="2">
        <f t="shared" si="18"/>
        <v>650000</v>
      </c>
      <c r="V99" s="2">
        <f t="shared" si="5"/>
        <v>989692.85714285716</v>
      </c>
      <c r="W99" s="2">
        <f t="shared" si="19"/>
        <v>13237.142857142841</v>
      </c>
      <c r="X99" s="2">
        <f t="shared" si="6"/>
        <v>636762.85714285716</v>
      </c>
      <c r="Y99" s="2">
        <f t="shared" si="30"/>
        <v>34526309.259112634</v>
      </c>
      <c r="Z99" s="2" t="str">
        <f t="shared" si="8"/>
        <v>HERE</v>
      </c>
      <c r="AA99" s="2">
        <f>IF(Z99="HERE",Y99,AA98+Graph!$G$1*1000)</f>
        <v>34526309.259112634</v>
      </c>
      <c r="AB99" s="2">
        <f t="shared" si="20"/>
        <v>636762.85714285821</v>
      </c>
      <c r="AC99" s="2">
        <f t="shared" si="31"/>
        <v>989692.85714285716</v>
      </c>
      <c r="AD99" s="3">
        <f t="shared" si="10"/>
        <v>34526309.259112634</v>
      </c>
      <c r="AE99" s="2">
        <f>IF(AE97&gt;=52800000,52800000,IF(AB78=Graph!G$1*1000,AE98+Graph!G$1*1000,AC99))</f>
        <v>989692.85714285716</v>
      </c>
      <c r="AF99" s="3">
        <f t="shared" si="21"/>
        <v>989692.85714285716</v>
      </c>
      <c r="AG99" s="3">
        <f t="shared" si="29"/>
        <v>19690259.349211559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35</v>
      </c>
      <c r="C100" s="14"/>
      <c r="D100" s="13" t="e">
        <f t="shared" si="11"/>
        <v>#N/A</v>
      </c>
      <c r="E100" s="13" t="e">
        <f t="shared" si="22"/>
        <v>#N/A</v>
      </c>
      <c r="F100" s="13">
        <v>690347.49605917931</v>
      </c>
      <c r="G100" s="2">
        <f t="shared" si="25"/>
        <v>646135.85714285716</v>
      </c>
      <c r="H100" s="13">
        <f t="shared" si="32"/>
        <v>35524202.588178404</v>
      </c>
      <c r="I100" s="14"/>
      <c r="J100" s="13" t="e">
        <f t="shared" si="13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674874.99999999942</v>
      </c>
      <c r="M100" s="8" t="e">
        <f t="shared" si="28"/>
        <v>#N/A</v>
      </c>
      <c r="N100" s="13" t="e">
        <f t="shared" si="14"/>
        <v>#N/A</v>
      </c>
      <c r="O100" s="13" t="e">
        <f t="shared" si="24"/>
        <v>#N/A</v>
      </c>
      <c r="P100" s="2">
        <v>692579.29704427719</v>
      </c>
      <c r="Q100" s="2">
        <f t="shared" si="26"/>
        <v>650000</v>
      </c>
      <c r="R100" s="13">
        <f t="shared" si="33"/>
        <v>36166002.116255462</v>
      </c>
      <c r="S100" s="13">
        <f t="shared" si="16"/>
        <v>646135.85714285821</v>
      </c>
      <c r="T100" s="13">
        <f t="shared" si="17"/>
        <v>3864.1428571428405</v>
      </c>
      <c r="U100" s="13">
        <f t="shared" si="18"/>
        <v>650000</v>
      </c>
      <c r="V100" s="13">
        <f t="shared" si="5"/>
        <v>1002930</v>
      </c>
      <c r="W100" s="13">
        <f t="shared" si="19"/>
        <v>13237.142857142841</v>
      </c>
      <c r="X100" s="13">
        <f t="shared" si="6"/>
        <v>636762.85714285716</v>
      </c>
      <c r="Y100" s="2">
        <f t="shared" si="30"/>
        <v>35163072.116255492</v>
      </c>
      <c r="Z100" s="2" t="str">
        <f t="shared" si="8"/>
        <v>HERE</v>
      </c>
      <c r="AA100" s="2">
        <f>IF(Z100="HERE",Y100,AA99+Graph!$G$1*1000)</f>
        <v>35163072.116255492</v>
      </c>
      <c r="AB100" s="2">
        <f t="shared" si="20"/>
        <v>636762.85714285821</v>
      </c>
      <c r="AC100" s="2">
        <f t="shared" si="31"/>
        <v>1002930</v>
      </c>
      <c r="AD100" s="3">
        <f t="shared" si="10"/>
        <v>35163072.116255492</v>
      </c>
      <c r="AE100" s="2">
        <f>IF(AE98&gt;=52800000,52800000,IF(AB79=Graph!G$1*1000,AE99+Graph!G$1*1000,AC100))</f>
        <v>1002930</v>
      </c>
      <c r="AF100" s="3">
        <f t="shared" si="21"/>
        <v>1002930</v>
      </c>
      <c r="AG100" s="3">
        <f t="shared" si="29"/>
        <v>20183265.756797727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36</v>
      </c>
      <c r="C101" s="7"/>
      <c r="D101" s="2" t="e">
        <f t="shared" si="11"/>
        <v>#N/A</v>
      </c>
      <c r="E101" s="2" t="e">
        <f t="shared" si="22"/>
        <v>#N/A</v>
      </c>
      <c r="F101" s="2">
        <v>696669.14989447594</v>
      </c>
      <c r="G101" s="2">
        <f t="shared" si="25"/>
        <v>646135.85714285716</v>
      </c>
      <c r="H101" s="2">
        <f t="shared" si="32"/>
        <v>36170338.445321262</v>
      </c>
      <c r="I101" s="7"/>
      <c r="J101" s="2" t="e">
        <f t="shared" si="13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678739.14285714226</v>
      </c>
      <c r="M101" s="8" t="e">
        <f t="shared" si="28"/>
        <v>#N/A</v>
      </c>
      <c r="N101" s="2" t="e">
        <f t="shared" si="14"/>
        <v>#N/A</v>
      </c>
      <c r="O101" s="2" t="e">
        <f t="shared" si="24"/>
        <v>#N/A</v>
      </c>
      <c r="P101" s="2">
        <v>698878.94722026587</v>
      </c>
      <c r="Q101" s="2">
        <f t="shared" si="26"/>
        <v>650000</v>
      </c>
      <c r="R101" s="2">
        <f t="shared" si="33"/>
        <v>36816002.116255462</v>
      </c>
      <c r="S101" s="2">
        <f t="shared" si="16"/>
        <v>646135.85714285821</v>
      </c>
      <c r="T101" s="2">
        <f t="shared" si="17"/>
        <v>3864.1428571428405</v>
      </c>
      <c r="U101" s="2">
        <f t="shared" si="18"/>
        <v>650000</v>
      </c>
      <c r="V101" s="2">
        <f t="shared" ref="V101:V355" si="34">H17</f>
        <v>1056367.7142857143</v>
      </c>
      <c r="W101" s="2">
        <f t="shared" si="19"/>
        <v>53437.714285714319</v>
      </c>
      <c r="X101" s="2">
        <f t="shared" si="6"/>
        <v>596562.28571428568</v>
      </c>
      <c r="Y101" s="2">
        <f t="shared" si="30"/>
        <v>35759634.401969776</v>
      </c>
      <c r="Z101" s="2" t="str">
        <f t="shared" si="8"/>
        <v>HERE</v>
      </c>
      <c r="AA101" s="2">
        <f>IF(Z101="HERE",Y101,AA100+Graph!$G$1*1000)</f>
        <v>35759634.401969776</v>
      </c>
      <c r="AB101" s="2">
        <f t="shared" si="20"/>
        <v>596562.28571428359</v>
      </c>
      <c r="AC101" s="2">
        <f t="shared" si="31"/>
        <v>1056367.7142857143</v>
      </c>
      <c r="AD101" s="3">
        <f t="shared" si="10"/>
        <v>35759634.401969776</v>
      </c>
      <c r="AE101" s="2">
        <f>IF(AE99&gt;=52800000,52800000,IF(AB80=Graph!G$1*1000,AE100+Graph!G$1*1000,AC101))</f>
        <v>1056367.7142857143</v>
      </c>
      <c r="AF101" s="3">
        <f t="shared" si="21"/>
        <v>1056367.7142857143</v>
      </c>
      <c r="AG101" s="3">
        <f t="shared" si="29"/>
        <v>20681941.84954223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37</v>
      </c>
      <c r="C102" s="7"/>
      <c r="D102" s="2" t="e">
        <f t="shared" si="11"/>
        <v>#N/A</v>
      </c>
      <c r="E102" s="2" t="e">
        <f t="shared" si="22"/>
        <v>#N/A</v>
      </c>
      <c r="F102" s="2">
        <v>702990.80372983217</v>
      </c>
      <c r="G102" s="2">
        <f t="shared" ref="G102:G165" si="35">IF(F102&gt;650000,$AK$31*1000,F102)</f>
        <v>646135.85714285716</v>
      </c>
      <c r="H102" s="2">
        <f t="shared" si="32"/>
        <v>36816474.30246412</v>
      </c>
      <c r="I102" s="7"/>
      <c r="J102" s="2" t="e">
        <f t="shared" si="13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682603.2857142851</v>
      </c>
      <c r="M102" s="8" t="e">
        <f t="shared" si="28"/>
        <v>#N/A</v>
      </c>
      <c r="N102" s="2" t="e">
        <f t="shared" si="14"/>
        <v>#N/A</v>
      </c>
      <c r="O102" s="2" t="e">
        <f t="shared" si="24"/>
        <v>#N/A</v>
      </c>
      <c r="P102" s="2">
        <v>705178.59739619493</v>
      </c>
      <c r="Q102" s="2">
        <f t="shared" ref="Q102:Q165" si="36">IF(P102&gt;650000,650000,P102)</f>
        <v>650000</v>
      </c>
      <c r="R102" s="2">
        <f t="shared" si="33"/>
        <v>37466002.116255462</v>
      </c>
      <c r="S102" s="2">
        <f t="shared" si="16"/>
        <v>646135.85714285821</v>
      </c>
      <c r="T102" s="2">
        <f t="shared" si="17"/>
        <v>3864.1428571428405</v>
      </c>
      <c r="U102" s="2">
        <f t="shared" si="18"/>
        <v>650000</v>
      </c>
      <c r="V102" s="2">
        <f t="shared" si="34"/>
        <v>1109805.4285714286</v>
      </c>
      <c r="W102" s="2">
        <f t="shared" si="19"/>
        <v>53437.714285714319</v>
      </c>
      <c r="X102" s="2">
        <f t="shared" si="6"/>
        <v>596562.28571428568</v>
      </c>
      <c r="Y102" s="2">
        <f t="shared" si="30"/>
        <v>36356196.687684059</v>
      </c>
      <c r="Z102" s="2" t="str">
        <f t="shared" si="8"/>
        <v>HERE</v>
      </c>
      <c r="AA102" s="2">
        <f>IF(Z102="HERE",Y102,AA101+Graph!$G$1*1000)</f>
        <v>36356196.687684059</v>
      </c>
      <c r="AB102" s="2">
        <f t="shared" si="20"/>
        <v>596562.28571428359</v>
      </c>
      <c r="AC102" s="2">
        <f t="shared" si="31"/>
        <v>1109805.4285714286</v>
      </c>
      <c r="AD102" s="3">
        <f t="shared" si="10"/>
        <v>36356196.687684059</v>
      </c>
      <c r="AE102" s="2">
        <f>IF(AE100&gt;=52800000,52800000,IF(AB81=Graph!G$1*1000,AE101+Graph!G$1*1000,AC102))</f>
        <v>1109805.4285714286</v>
      </c>
      <c r="AF102" s="3">
        <f t="shared" si="21"/>
        <v>1109805.4285714286</v>
      </c>
      <c r="AG102" s="3">
        <f t="shared" si="29"/>
        <v>21186287.627445064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38</v>
      </c>
      <c r="C103" s="7"/>
      <c r="D103" s="2" t="e">
        <f t="shared" si="11"/>
        <v>#N/A</v>
      </c>
      <c r="E103" s="2" t="e">
        <f t="shared" si="22"/>
        <v>#N/A</v>
      </c>
      <c r="F103" s="2">
        <v>709312.4575651288</v>
      </c>
      <c r="G103" s="2">
        <f t="shared" si="35"/>
        <v>646135.85714285716</v>
      </c>
      <c r="H103" s="2">
        <f t="shared" si="32"/>
        <v>37462610.159606978</v>
      </c>
      <c r="I103" s="7"/>
      <c r="J103" s="2" t="e">
        <f t="shared" si="13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686467.42857142794</v>
      </c>
      <c r="M103" s="8" t="e">
        <f t="shared" si="28"/>
        <v>#N/A</v>
      </c>
      <c r="N103" s="2" t="e">
        <f t="shared" si="14"/>
        <v>#N/A</v>
      </c>
      <c r="O103" s="2" t="e">
        <f t="shared" si="24"/>
        <v>#N/A</v>
      </c>
      <c r="P103" s="2">
        <v>711478.247572124</v>
      </c>
      <c r="Q103" s="2">
        <f t="shared" si="36"/>
        <v>650000</v>
      </c>
      <c r="R103" s="2">
        <f t="shared" si="33"/>
        <v>38116002.116255462</v>
      </c>
      <c r="S103" s="2">
        <f t="shared" si="16"/>
        <v>646135.85714285821</v>
      </c>
      <c r="T103" s="2">
        <f t="shared" si="17"/>
        <v>3864.1428571428405</v>
      </c>
      <c r="U103" s="2">
        <f t="shared" si="18"/>
        <v>650000</v>
      </c>
      <c r="V103" s="2">
        <f t="shared" si="34"/>
        <v>1163243.1428571427</v>
      </c>
      <c r="W103" s="2">
        <f t="shared" si="19"/>
        <v>53437.714285714086</v>
      </c>
      <c r="X103" s="2">
        <f t="shared" si="6"/>
        <v>596562.28571428591</v>
      </c>
      <c r="Y103" s="2">
        <f t="shared" si="30"/>
        <v>36952758.973398343</v>
      </c>
      <c r="Z103" s="2" t="str">
        <f t="shared" si="8"/>
        <v>HERE</v>
      </c>
      <c r="AA103" s="2">
        <f>IF(Z103="HERE",Y103,AA102+Graph!$G$1*1000)</f>
        <v>36952758.973398343</v>
      </c>
      <c r="AB103" s="2">
        <f t="shared" si="20"/>
        <v>596562.28571428359</v>
      </c>
      <c r="AC103" s="2">
        <f t="shared" si="31"/>
        <v>1163243.1428571427</v>
      </c>
      <c r="AD103" s="3">
        <f t="shared" si="10"/>
        <v>36952758.973398343</v>
      </c>
      <c r="AE103" s="2">
        <f>IF(AE101&gt;=52800000,52800000,IF(AB82=Graph!G$1*1000,AE102+Graph!G$1*1000,AC103))</f>
        <v>1163243.1428571427</v>
      </c>
      <c r="AF103" s="3">
        <f t="shared" si="21"/>
        <v>1163243.1428571427</v>
      </c>
      <c r="AG103" s="3">
        <f t="shared" si="29"/>
        <v>21696303.090506241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39</v>
      </c>
      <c r="C104" s="7"/>
      <c r="D104" s="2" t="e">
        <f t="shared" si="11"/>
        <v>#N/A</v>
      </c>
      <c r="E104" s="2" t="e">
        <f t="shared" si="22"/>
        <v>#N/A</v>
      </c>
      <c r="F104" s="2">
        <v>715634.11140048504</v>
      </c>
      <c r="G104" s="2">
        <f t="shared" si="35"/>
        <v>646135.85714285716</v>
      </c>
      <c r="H104" s="2">
        <f t="shared" si="32"/>
        <v>38108746.016749837</v>
      </c>
      <c r="I104" s="7"/>
      <c r="J104" s="2" t="e">
        <f t="shared" si="13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690331.57142857078</v>
      </c>
      <c r="M104" s="8" t="e">
        <f t="shared" si="28"/>
        <v>#N/A</v>
      </c>
      <c r="N104" s="2" t="e">
        <f t="shared" si="14"/>
        <v>#N/A</v>
      </c>
      <c r="O104" s="2" t="e">
        <f t="shared" si="24"/>
        <v>#N/A</v>
      </c>
      <c r="P104" s="2">
        <v>717777.89774805307</v>
      </c>
      <c r="Q104" s="2">
        <f t="shared" si="36"/>
        <v>650000</v>
      </c>
      <c r="R104" s="2">
        <f t="shared" si="33"/>
        <v>38766002.116255462</v>
      </c>
      <c r="S104" s="2">
        <f t="shared" si="16"/>
        <v>646135.85714285821</v>
      </c>
      <c r="T104" s="2">
        <f t="shared" si="17"/>
        <v>3864.1428571428405</v>
      </c>
      <c r="U104" s="2">
        <f t="shared" si="18"/>
        <v>650000</v>
      </c>
      <c r="V104" s="2">
        <f t="shared" si="34"/>
        <v>1216680.857142857</v>
      </c>
      <c r="W104" s="2">
        <f t="shared" si="19"/>
        <v>53437.714285714319</v>
      </c>
      <c r="X104" s="2">
        <f t="shared" si="6"/>
        <v>596562.28571428568</v>
      </c>
      <c r="Y104" s="2">
        <f t="shared" si="30"/>
        <v>37549321.259112626</v>
      </c>
      <c r="Z104" s="2" t="str">
        <f t="shared" si="8"/>
        <v>HERE</v>
      </c>
      <c r="AA104" s="2">
        <f>IF(Z104="HERE",Y104,AA103+Graph!$G$1*1000)</f>
        <v>37549321.259112626</v>
      </c>
      <c r="AB104" s="2">
        <f t="shared" si="20"/>
        <v>596562.28571428359</v>
      </c>
      <c r="AC104" s="2">
        <f t="shared" si="31"/>
        <v>1216680.857142857</v>
      </c>
      <c r="AD104" s="3">
        <f t="shared" si="10"/>
        <v>37549321.259112626</v>
      </c>
      <c r="AE104" s="2">
        <f>IF(AE102&gt;=52800000,52800000,IF(AB83=Graph!G$1*1000,AE103+Graph!G$1*1000,AC104))</f>
        <v>1216680.857142857</v>
      </c>
      <c r="AF104" s="3">
        <f t="shared" si="21"/>
        <v>1216680.857142857</v>
      </c>
      <c r="AG104" s="3">
        <f t="shared" si="29"/>
        <v>22211988.238725808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40</v>
      </c>
      <c r="C105" s="7"/>
      <c r="D105" s="2" t="e">
        <f t="shared" si="11"/>
        <v>#N/A</v>
      </c>
      <c r="E105" s="2" t="e">
        <f t="shared" si="22"/>
        <v>#N/A</v>
      </c>
      <c r="F105" s="2">
        <v>721955.76523578167</v>
      </c>
      <c r="G105" s="2">
        <f t="shared" si="35"/>
        <v>646135.85714285716</v>
      </c>
      <c r="H105" s="2">
        <f t="shared" si="32"/>
        <v>38754881.873892695</v>
      </c>
      <c r="I105" s="7"/>
      <c r="J105" s="2" t="e">
        <f t="shared" si="13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694195.71428571362</v>
      </c>
      <c r="M105" s="8" t="e">
        <f t="shared" si="28"/>
        <v>#N/A</v>
      </c>
      <c r="N105" s="2" t="e">
        <f t="shared" si="14"/>
        <v>#N/A</v>
      </c>
      <c r="O105" s="2" t="e">
        <f t="shared" si="24"/>
        <v>#N/A</v>
      </c>
      <c r="P105" s="2">
        <v>724077.54792398214</v>
      </c>
      <c r="Q105" s="2">
        <f t="shared" si="36"/>
        <v>650000</v>
      </c>
      <c r="R105" s="2">
        <f t="shared" si="33"/>
        <v>39416002.116255462</v>
      </c>
      <c r="S105" s="2">
        <f t="shared" si="16"/>
        <v>646135.85714285821</v>
      </c>
      <c r="T105" s="2">
        <f t="shared" si="17"/>
        <v>3864.1428571428405</v>
      </c>
      <c r="U105" s="2">
        <f t="shared" si="18"/>
        <v>650000</v>
      </c>
      <c r="V105" s="2">
        <f t="shared" si="34"/>
        <v>1270118.5714285714</v>
      </c>
      <c r="W105" s="2">
        <f t="shared" si="19"/>
        <v>53437.714285714319</v>
      </c>
      <c r="X105" s="2">
        <f t="shared" si="6"/>
        <v>596562.28571428568</v>
      </c>
      <c r="Y105" s="2">
        <f t="shared" si="30"/>
        <v>38145883.54482691</v>
      </c>
      <c r="Z105" s="2" t="str">
        <f t="shared" si="8"/>
        <v>HERE</v>
      </c>
      <c r="AA105" s="2">
        <f>IF(Z105="HERE",Y105,AA104+Graph!$G$1*1000)</f>
        <v>38145883.54482691</v>
      </c>
      <c r="AB105" s="2">
        <f t="shared" si="20"/>
        <v>596562.28571428359</v>
      </c>
      <c r="AC105" s="2">
        <f t="shared" si="31"/>
        <v>1270118.5714285714</v>
      </c>
      <c r="AD105" s="3">
        <f t="shared" si="10"/>
        <v>38145883.54482691</v>
      </c>
      <c r="AE105" s="2">
        <f>IF(AE103&gt;=52800000,52800000,IF(AB84=Graph!G$1*1000,AE104+Graph!G$1*1000,AC105))</f>
        <v>1270118.5714285714</v>
      </c>
      <c r="AF105" s="3">
        <f t="shared" si="21"/>
        <v>1270118.5714285714</v>
      </c>
      <c r="AG105" s="3">
        <f t="shared" si="29"/>
        <v>22733343.072103709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41</v>
      </c>
      <c r="C106" s="7"/>
      <c r="D106" s="2" t="e">
        <f t="shared" si="11"/>
        <v>#N/A</v>
      </c>
      <c r="E106" s="2" t="e">
        <f t="shared" si="22"/>
        <v>#N/A</v>
      </c>
      <c r="F106" s="2">
        <v>728277.41907113791</v>
      </c>
      <c r="G106" s="2">
        <f t="shared" si="35"/>
        <v>646135.85714285716</v>
      </c>
      <c r="H106" s="2">
        <f t="shared" si="32"/>
        <v>39401017.731035553</v>
      </c>
      <c r="I106" s="7"/>
      <c r="J106" s="2" t="e">
        <f t="shared" si="13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698059.85714285646</v>
      </c>
      <c r="M106" s="8" t="e">
        <f t="shared" si="28"/>
        <v>#N/A</v>
      </c>
      <c r="N106" s="2" t="e">
        <f t="shared" si="14"/>
        <v>#N/A</v>
      </c>
      <c r="O106" s="2" t="e">
        <f t="shared" si="24"/>
        <v>#N/A</v>
      </c>
      <c r="P106" s="2">
        <v>730377.19809991121</v>
      </c>
      <c r="Q106" s="2">
        <f t="shared" si="36"/>
        <v>650000</v>
      </c>
      <c r="R106" s="2">
        <f t="shared" si="33"/>
        <v>40066002.116255462</v>
      </c>
      <c r="S106" s="2">
        <f t="shared" si="16"/>
        <v>646135.85714285821</v>
      </c>
      <c r="T106" s="2">
        <f t="shared" si="17"/>
        <v>3864.1428571428405</v>
      </c>
      <c r="U106" s="2">
        <f t="shared" si="18"/>
        <v>650000</v>
      </c>
      <c r="V106" s="2">
        <f t="shared" si="34"/>
        <v>1323556.2857142857</v>
      </c>
      <c r="W106" s="2">
        <f t="shared" si="19"/>
        <v>53437.714285714319</v>
      </c>
      <c r="X106" s="2">
        <f t="shared" si="6"/>
        <v>596562.28571428568</v>
      </c>
      <c r="Y106" s="2">
        <f t="shared" si="30"/>
        <v>38742445.830541193</v>
      </c>
      <c r="Z106" s="2" t="str">
        <f t="shared" si="8"/>
        <v>HERE</v>
      </c>
      <c r="AA106" s="2">
        <f>IF(Z106="HERE",Y106,AA105+Graph!$G$1*1000)</f>
        <v>38742445.830541193</v>
      </c>
      <c r="AB106" s="2">
        <f t="shared" si="20"/>
        <v>596562.28571428359</v>
      </c>
      <c r="AC106" s="2">
        <f t="shared" si="31"/>
        <v>1323556.2857142857</v>
      </c>
      <c r="AD106" s="3">
        <f t="shared" si="10"/>
        <v>38742445.830541193</v>
      </c>
      <c r="AE106" s="2">
        <f>IF(AE104&gt;=52800000,52800000,IF(AB85=Graph!G$1*1000,AE105+Graph!G$1*1000,AC106))</f>
        <v>1323556.2857142857</v>
      </c>
      <c r="AF106" s="3">
        <f t="shared" si="21"/>
        <v>1323556.2857142857</v>
      </c>
      <c r="AG106" s="3">
        <f t="shared" si="29"/>
        <v>23260367.590639941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42</v>
      </c>
      <c r="C107" s="7"/>
      <c r="D107" s="2" t="e">
        <f t="shared" si="11"/>
        <v>#N/A</v>
      </c>
      <c r="E107" s="2" t="e">
        <f t="shared" si="22"/>
        <v>#N/A</v>
      </c>
      <c r="F107" s="2">
        <v>734599.07290643454</v>
      </c>
      <c r="G107" s="2">
        <f t="shared" si="35"/>
        <v>646135.85714285716</v>
      </c>
      <c r="H107" s="2">
        <f t="shared" si="32"/>
        <v>40047153.588178411</v>
      </c>
      <c r="I107" s="7"/>
      <c r="J107" s="2" t="e">
        <f t="shared" si="13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701923.9999999993</v>
      </c>
      <c r="M107" s="8" t="e">
        <f t="shared" si="28"/>
        <v>#N/A</v>
      </c>
      <c r="N107" s="2" t="e">
        <f t="shared" si="14"/>
        <v>#N/A</v>
      </c>
      <c r="O107" s="2" t="e">
        <f t="shared" si="24"/>
        <v>#N/A</v>
      </c>
      <c r="P107" s="2">
        <v>736676.84827584028</v>
      </c>
      <c r="Q107" s="2">
        <f t="shared" si="36"/>
        <v>650000</v>
      </c>
      <c r="R107" s="2">
        <f t="shared" si="33"/>
        <v>40716002.116255462</v>
      </c>
      <c r="S107" s="2">
        <f t="shared" si="16"/>
        <v>646135.85714285821</v>
      </c>
      <c r="T107" s="2">
        <f t="shared" si="17"/>
        <v>3864.1428571428405</v>
      </c>
      <c r="U107" s="2">
        <f t="shared" si="18"/>
        <v>650000</v>
      </c>
      <c r="V107" s="2">
        <f t="shared" si="34"/>
        <v>1376994</v>
      </c>
      <c r="W107" s="2">
        <f t="shared" si="19"/>
        <v>53437.714285714319</v>
      </c>
      <c r="X107" s="2">
        <f t="shared" si="6"/>
        <v>596562.28571428568</v>
      </c>
      <c r="Y107" s="2">
        <f t="shared" si="30"/>
        <v>39339008.116255477</v>
      </c>
      <c r="Z107" s="2" t="str">
        <f t="shared" si="8"/>
        <v>HERE</v>
      </c>
      <c r="AA107" s="2">
        <f>IF(Z107="HERE",Y107,AA106+Graph!$G$1*1000)</f>
        <v>39339008.116255477</v>
      </c>
      <c r="AB107" s="2">
        <f t="shared" si="20"/>
        <v>596562.28571428359</v>
      </c>
      <c r="AC107" s="2">
        <f t="shared" si="31"/>
        <v>1376994</v>
      </c>
      <c r="AD107" s="3">
        <f t="shared" si="10"/>
        <v>39339008.116255477</v>
      </c>
      <c r="AE107" s="2">
        <f>IF(AE105&gt;=52800000,52800000,IF(AB86=Graph!G$1*1000,AE106+Graph!G$1*1000,AC107))</f>
        <v>1376994</v>
      </c>
      <c r="AF107" s="3">
        <f t="shared" si="21"/>
        <v>1376994</v>
      </c>
      <c r="AG107" s="3">
        <f t="shared" si="29"/>
        <v>23793061.794334516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43</v>
      </c>
      <c r="C108" s="7"/>
      <c r="D108" s="2" t="e">
        <f t="shared" si="11"/>
        <v>#N/A</v>
      </c>
      <c r="E108" s="2" t="e">
        <f t="shared" si="22"/>
        <v>#N/A</v>
      </c>
      <c r="F108" s="2">
        <v>740920.72674179077</v>
      </c>
      <c r="G108" s="2">
        <f t="shared" si="35"/>
        <v>646135.85714285716</v>
      </c>
      <c r="H108" s="2">
        <f t="shared" si="32"/>
        <v>40693289.445321269</v>
      </c>
      <c r="I108" s="7"/>
      <c r="J108" s="2" t="e">
        <f t="shared" si="13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705788.14285714214</v>
      </c>
      <c r="M108" s="8" t="e">
        <f t="shared" si="28"/>
        <v>#N/A</v>
      </c>
      <c r="N108" s="2" t="e">
        <f t="shared" si="14"/>
        <v>#N/A</v>
      </c>
      <c r="O108" s="2" t="e">
        <f t="shared" si="24"/>
        <v>#N/A</v>
      </c>
      <c r="P108" s="2">
        <v>742976.49845176935</v>
      </c>
      <c r="Q108" s="2">
        <f t="shared" si="36"/>
        <v>650000</v>
      </c>
      <c r="R108" s="2">
        <f t="shared" si="33"/>
        <v>41366002.116255462</v>
      </c>
      <c r="S108" s="2">
        <f t="shared" si="16"/>
        <v>646135.85714285821</v>
      </c>
      <c r="T108" s="2">
        <f t="shared" si="17"/>
        <v>3864.1428571428405</v>
      </c>
      <c r="U108" s="2">
        <f t="shared" si="18"/>
        <v>650000</v>
      </c>
      <c r="V108" s="2">
        <f t="shared" si="34"/>
        <v>1508825.75</v>
      </c>
      <c r="W108" s="2">
        <f t="shared" si="19"/>
        <v>131831.75</v>
      </c>
      <c r="X108" s="2">
        <f t="shared" si="6"/>
        <v>518168.25</v>
      </c>
      <c r="Y108" s="2">
        <f t="shared" si="30"/>
        <v>39857176.366255477</v>
      </c>
      <c r="Z108" s="2" t="str">
        <f t="shared" si="8"/>
        <v>HERE</v>
      </c>
      <c r="AA108" s="2">
        <f>IF(Z108="HERE",Y108,AA107+Graph!$G$1*1000)</f>
        <v>39857176.366255477</v>
      </c>
      <c r="AB108" s="2">
        <f t="shared" si="20"/>
        <v>518168.25</v>
      </c>
      <c r="AC108" s="2">
        <f t="shared" si="31"/>
        <v>1508825.75</v>
      </c>
      <c r="AD108" s="3">
        <f t="shared" si="10"/>
        <v>39857176.366255477</v>
      </c>
      <c r="AE108" s="2">
        <f>IF(AE106&gt;=52800000,52800000,IF(AB87=Graph!G$1*1000,AE107+Graph!G$1*1000,AC108))</f>
        <v>1508825.75</v>
      </c>
      <c r="AF108" s="3">
        <f t="shared" si="21"/>
        <v>1508825.75</v>
      </c>
      <c r="AG108" s="3">
        <f t="shared" si="29"/>
        <v>24331425.683187425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44</v>
      </c>
      <c r="C109" s="7"/>
      <c r="D109" s="2" t="e">
        <f t="shared" si="11"/>
        <v>#N/A</v>
      </c>
      <c r="E109" s="2" t="e">
        <f t="shared" si="22"/>
        <v>#N/A</v>
      </c>
      <c r="F109" s="2">
        <v>747242.3805770874</v>
      </c>
      <c r="G109" s="2">
        <f t="shared" si="35"/>
        <v>646135.85714285716</v>
      </c>
      <c r="H109" s="2">
        <f t="shared" si="32"/>
        <v>41339425.302464128</v>
      </c>
      <c r="I109" s="7"/>
      <c r="J109" s="2" t="e">
        <f t="shared" si="13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709652.28571428498</v>
      </c>
      <c r="M109" s="8" t="e">
        <f t="shared" si="28"/>
        <v>#N/A</v>
      </c>
      <c r="N109" s="2" t="e">
        <f t="shared" si="14"/>
        <v>#N/A</v>
      </c>
      <c r="O109" s="2" t="e">
        <f t="shared" si="24"/>
        <v>#N/A</v>
      </c>
      <c r="P109" s="2">
        <v>749276.14862769842</v>
      </c>
      <c r="Q109" s="2">
        <f t="shared" si="36"/>
        <v>650000</v>
      </c>
      <c r="R109" s="2">
        <f t="shared" si="33"/>
        <v>42016002.116255462</v>
      </c>
      <c r="S109" s="2">
        <f t="shared" si="16"/>
        <v>646135.85714285821</v>
      </c>
      <c r="T109" s="2">
        <f t="shared" si="17"/>
        <v>3864.1428571428405</v>
      </c>
      <c r="U109" s="2">
        <f t="shared" si="18"/>
        <v>650000</v>
      </c>
      <c r="V109" s="2">
        <f t="shared" si="34"/>
        <v>1640657.5</v>
      </c>
      <c r="W109" s="2">
        <f t="shared" si="19"/>
        <v>131831.75</v>
      </c>
      <c r="X109" s="2">
        <f t="shared" si="6"/>
        <v>518168.25</v>
      </c>
      <c r="Y109" s="2">
        <f t="shared" si="30"/>
        <v>40375344.616255477</v>
      </c>
      <c r="Z109" s="2" t="str">
        <f t="shared" si="8"/>
        <v>HERE</v>
      </c>
      <c r="AA109" s="2">
        <f>IF(Z109="HERE",Y109,AA108+Graph!$G$1*1000)</f>
        <v>40375344.616255477</v>
      </c>
      <c r="AB109" s="2">
        <f t="shared" si="20"/>
        <v>518168.25</v>
      </c>
      <c r="AC109" s="2">
        <f t="shared" si="31"/>
        <v>1640657.5</v>
      </c>
      <c r="AD109" s="3">
        <f t="shared" si="10"/>
        <v>40375344.616255477</v>
      </c>
      <c r="AE109" s="2">
        <f>IF(AE107&gt;=52800000,52800000,IF(AB88=Graph!G$1*1000,AE108+Graph!G$1*1000,AC109))</f>
        <v>1640657.5</v>
      </c>
      <c r="AF109" s="3">
        <f t="shared" si="21"/>
        <v>1640657.5</v>
      </c>
      <c r="AG109" s="3">
        <f t="shared" si="29"/>
        <v>24875459.257198669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45</v>
      </c>
      <c r="C110" s="7"/>
      <c r="D110" s="2" t="e">
        <f t="shared" si="11"/>
        <v>#N/A</v>
      </c>
      <c r="E110" s="2" t="e">
        <f t="shared" si="22"/>
        <v>#N/A</v>
      </c>
      <c r="F110" s="2">
        <v>753564.03441244364</v>
      </c>
      <c r="G110" s="2">
        <f t="shared" si="35"/>
        <v>646135.85714285716</v>
      </c>
      <c r="H110" s="2">
        <f t="shared" si="32"/>
        <v>41985561.159606986</v>
      </c>
      <c r="I110" s="7"/>
      <c r="J110" s="2" t="e">
        <f t="shared" si="13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713516.42857142782</v>
      </c>
      <c r="M110" s="8" t="e">
        <f t="shared" si="28"/>
        <v>#N/A</v>
      </c>
      <c r="N110" s="2" t="e">
        <f t="shared" si="14"/>
        <v>#N/A</v>
      </c>
      <c r="O110" s="2" t="e">
        <f t="shared" si="24"/>
        <v>#N/A</v>
      </c>
      <c r="P110" s="2">
        <v>755575.79880362749</v>
      </c>
      <c r="Q110" s="2">
        <f t="shared" si="36"/>
        <v>650000</v>
      </c>
      <c r="R110" s="2">
        <f t="shared" si="33"/>
        <v>42666002.116255462</v>
      </c>
      <c r="S110" s="2">
        <f t="shared" si="16"/>
        <v>646135.85714285821</v>
      </c>
      <c r="T110" s="2">
        <f t="shared" si="17"/>
        <v>3864.1428571428405</v>
      </c>
      <c r="U110" s="2">
        <f t="shared" si="18"/>
        <v>650000</v>
      </c>
      <c r="V110" s="2">
        <f t="shared" si="34"/>
        <v>1772489.25</v>
      </c>
      <c r="W110" s="2">
        <f t="shared" si="19"/>
        <v>131831.75</v>
      </c>
      <c r="X110" s="2">
        <f t="shared" si="6"/>
        <v>518168.25</v>
      </c>
      <c r="Y110" s="2">
        <f t="shared" si="30"/>
        <v>40893512.866255477</v>
      </c>
      <c r="Z110" s="2" t="str">
        <f t="shared" si="8"/>
        <v>HERE</v>
      </c>
      <c r="AA110" s="2">
        <f>IF(Z110="HERE",Y110,AA109+Graph!$G$1*1000)</f>
        <v>40893512.866255477</v>
      </c>
      <c r="AB110" s="2">
        <f t="shared" si="20"/>
        <v>518168.25</v>
      </c>
      <c r="AC110" s="2">
        <f t="shared" si="31"/>
        <v>1772489.25</v>
      </c>
      <c r="AD110" s="3">
        <f t="shared" si="10"/>
        <v>40893512.866255477</v>
      </c>
      <c r="AE110" s="2">
        <f>IF(AE108&gt;=52800000,52800000,IF(AB89=Graph!G$1*1000,AE109+Graph!G$1*1000,AC110))</f>
        <v>1772489.25</v>
      </c>
      <c r="AF110" s="3">
        <f t="shared" si="21"/>
        <v>1772489.25</v>
      </c>
      <c r="AG110" s="3">
        <f t="shared" si="29"/>
        <v>25425162.516368251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46</v>
      </c>
      <c r="C111" s="7"/>
      <c r="D111" s="2" t="e">
        <f t="shared" si="11"/>
        <v>#N/A</v>
      </c>
      <c r="E111" s="2" t="e">
        <f t="shared" si="22"/>
        <v>#N/A</v>
      </c>
      <c r="F111" s="2">
        <v>759885.68824774027</v>
      </c>
      <c r="G111" s="2">
        <f t="shared" si="35"/>
        <v>646135.85714285716</v>
      </c>
      <c r="H111" s="2">
        <f t="shared" si="32"/>
        <v>42631697.016749844</v>
      </c>
      <c r="I111" s="7"/>
      <c r="J111" s="2" t="e">
        <f t="shared" si="13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717380.57142857066</v>
      </c>
      <c r="M111" s="8" t="e">
        <f t="shared" si="28"/>
        <v>#N/A</v>
      </c>
      <c r="N111" s="2" t="e">
        <f t="shared" si="14"/>
        <v>#N/A</v>
      </c>
      <c r="O111" s="2" t="e">
        <f t="shared" si="24"/>
        <v>#N/A</v>
      </c>
      <c r="P111" s="2">
        <v>761875.44897955656</v>
      </c>
      <c r="Q111" s="2">
        <f t="shared" si="36"/>
        <v>650000</v>
      </c>
      <c r="R111" s="2">
        <f t="shared" si="33"/>
        <v>43316002.116255462</v>
      </c>
      <c r="S111" s="2">
        <f t="shared" si="16"/>
        <v>646135.85714285821</v>
      </c>
      <c r="T111" s="2">
        <f t="shared" si="17"/>
        <v>3864.1428571428405</v>
      </c>
      <c r="U111" s="2">
        <f t="shared" si="18"/>
        <v>650000</v>
      </c>
      <c r="V111" s="2">
        <f t="shared" si="34"/>
        <v>1904321</v>
      </c>
      <c r="W111" s="2">
        <f t="shared" si="19"/>
        <v>131831.75</v>
      </c>
      <c r="X111" s="2">
        <f t="shared" si="6"/>
        <v>518168.25</v>
      </c>
      <c r="Y111" s="2">
        <f t="shared" si="30"/>
        <v>41411681.116255477</v>
      </c>
      <c r="Z111" s="2" t="str">
        <f t="shared" si="8"/>
        <v>HERE</v>
      </c>
      <c r="AA111" s="2">
        <f>IF(Z111="HERE",Y111,AA110+Graph!$G$1*1000)</f>
        <v>41411681.116255477</v>
      </c>
      <c r="AB111" s="2">
        <f t="shared" si="20"/>
        <v>518168.25</v>
      </c>
      <c r="AC111" s="2">
        <f t="shared" si="31"/>
        <v>1904321</v>
      </c>
      <c r="AD111" s="3">
        <f t="shared" si="10"/>
        <v>41411681.116255477</v>
      </c>
      <c r="AE111" s="2">
        <f>IF(AE109&gt;=52800000,52800000,IF(AB90=Graph!G$1*1000,AE110+Graph!G$1*1000,AC111))</f>
        <v>1904321</v>
      </c>
      <c r="AF111" s="3">
        <f t="shared" si="21"/>
        <v>1904321</v>
      </c>
      <c r="AG111" s="3">
        <f t="shared" si="29"/>
        <v>25980535.460696168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47</v>
      </c>
      <c r="C112" s="7"/>
      <c r="D112" s="2" t="e">
        <f t="shared" si="11"/>
        <v>#N/A</v>
      </c>
      <c r="E112" s="2" t="e">
        <f t="shared" si="22"/>
        <v>#N/A</v>
      </c>
      <c r="F112" s="2">
        <v>766207.3420830965</v>
      </c>
      <c r="G112" s="2">
        <f t="shared" si="35"/>
        <v>646135.85714285716</v>
      </c>
      <c r="H112" s="2">
        <f t="shared" si="32"/>
        <v>43277832.873892702</v>
      </c>
      <c r="I112" s="7"/>
      <c r="J112" s="2" t="e">
        <f t="shared" si="13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721244.7142857135</v>
      </c>
      <c r="M112" s="8" t="e">
        <f t="shared" si="28"/>
        <v>#N/A</v>
      </c>
      <c r="N112" s="2" t="e">
        <f t="shared" si="14"/>
        <v>#N/A</v>
      </c>
      <c r="O112" s="2" t="e">
        <f t="shared" si="24"/>
        <v>#N/A</v>
      </c>
      <c r="P112" s="2">
        <v>768175.09915548563</v>
      </c>
      <c r="Q112" s="2">
        <f t="shared" si="36"/>
        <v>650000</v>
      </c>
      <c r="R112" s="2">
        <f t="shared" si="33"/>
        <v>43966002.116255462</v>
      </c>
      <c r="S112" s="2">
        <f t="shared" si="16"/>
        <v>646135.85714285821</v>
      </c>
      <c r="T112" s="2">
        <f t="shared" si="17"/>
        <v>3864.1428571428405</v>
      </c>
      <c r="U112" s="2">
        <f t="shared" si="18"/>
        <v>650000</v>
      </c>
      <c r="V112" s="2">
        <f t="shared" si="34"/>
        <v>2036152.75</v>
      </c>
      <c r="W112" s="2">
        <f t="shared" si="19"/>
        <v>131831.75</v>
      </c>
      <c r="X112" s="2">
        <f t="shared" si="6"/>
        <v>518168.25</v>
      </c>
      <c r="Y112" s="2">
        <f t="shared" si="30"/>
        <v>41929849.366255477</v>
      </c>
      <c r="Z112" s="2" t="str">
        <f t="shared" si="8"/>
        <v>HERE</v>
      </c>
      <c r="AA112" s="2">
        <f>IF(Z112="HERE",Y112,AA111+Graph!$G$1*1000)</f>
        <v>41929849.366255477</v>
      </c>
      <c r="AB112" s="2">
        <f t="shared" si="20"/>
        <v>518168.25</v>
      </c>
      <c r="AC112" s="2">
        <f t="shared" si="31"/>
        <v>2036152.75</v>
      </c>
      <c r="AD112" s="3">
        <f t="shared" si="10"/>
        <v>41929849.366255477</v>
      </c>
      <c r="AE112" s="2">
        <f>IF(AE110&gt;=52800000,52800000,IF(AB91=Graph!G$1*1000,AE111+Graph!G$1*1000,AC112))</f>
        <v>2036152.75</v>
      </c>
      <c r="AF112" s="3">
        <f t="shared" si="21"/>
        <v>2036152.75</v>
      </c>
      <c r="AG112" s="3">
        <f t="shared" si="29"/>
        <v>26541578.090182424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48</v>
      </c>
      <c r="C113" s="7"/>
      <c r="D113" s="2" t="e">
        <f t="shared" si="11"/>
        <v>#N/A</v>
      </c>
      <c r="E113" s="2" t="e">
        <f t="shared" si="22"/>
        <v>#N/A</v>
      </c>
      <c r="F113" s="2">
        <v>772528.99591839314</v>
      </c>
      <c r="G113" s="2">
        <f t="shared" si="35"/>
        <v>646135.85714285716</v>
      </c>
      <c r="H113" s="2">
        <f t="shared" si="32"/>
        <v>43923968.73103556</v>
      </c>
      <c r="I113" s="7"/>
      <c r="J113" s="2" t="e">
        <f t="shared" si="13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725108.85714285634</v>
      </c>
      <c r="M113" s="8" t="e">
        <f t="shared" si="28"/>
        <v>#N/A</v>
      </c>
      <c r="N113" s="2" t="e">
        <f t="shared" si="14"/>
        <v>#N/A</v>
      </c>
      <c r="O113" s="2" t="e">
        <f t="shared" si="24"/>
        <v>#N/A</v>
      </c>
      <c r="P113" s="2">
        <v>774474.7493314147</v>
      </c>
      <c r="Q113" s="2">
        <f t="shared" si="36"/>
        <v>650000</v>
      </c>
      <c r="R113" s="2">
        <f t="shared" si="33"/>
        <v>44616002.116255462</v>
      </c>
      <c r="S113" s="2">
        <f t="shared" si="16"/>
        <v>646135.85714285821</v>
      </c>
      <c r="T113" s="2">
        <f t="shared" si="17"/>
        <v>3864.1428571428405</v>
      </c>
      <c r="U113" s="2">
        <f t="shared" si="18"/>
        <v>650000</v>
      </c>
      <c r="V113" s="2">
        <f t="shared" si="34"/>
        <v>2167984.5</v>
      </c>
      <c r="W113" s="2">
        <f t="shared" si="19"/>
        <v>131831.75</v>
      </c>
      <c r="X113" s="2">
        <f t="shared" si="6"/>
        <v>518168.25</v>
      </c>
      <c r="Y113" s="2">
        <f t="shared" si="30"/>
        <v>42448017.616255477</v>
      </c>
      <c r="Z113" s="2" t="str">
        <f t="shared" si="8"/>
        <v>HERE</v>
      </c>
      <c r="AA113" s="2">
        <f>IF(Z113="HERE",Y113,AA112+Graph!$G$1*1000)</f>
        <v>42448017.616255477</v>
      </c>
      <c r="AB113" s="2">
        <f t="shared" si="20"/>
        <v>518168.25</v>
      </c>
      <c r="AC113" s="2">
        <f t="shared" si="31"/>
        <v>2167984.5</v>
      </c>
      <c r="AD113" s="3">
        <f t="shared" si="10"/>
        <v>42448017.616255477</v>
      </c>
      <c r="AE113" s="2">
        <f>IF(AE111&gt;=52800000,52800000,IF(AB92=Graph!G$1*1000,AE112+Graph!G$1*1000,AC113))</f>
        <v>2167984.5</v>
      </c>
      <c r="AF113" s="3">
        <f t="shared" si="21"/>
        <v>2167984.5</v>
      </c>
      <c r="AG113" s="3">
        <f t="shared" si="29"/>
        <v>27108290.40482701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49</v>
      </c>
      <c r="C114" s="7"/>
      <c r="D114" s="2" t="e">
        <f t="shared" si="11"/>
        <v>#N/A</v>
      </c>
      <c r="E114" s="2" t="e">
        <f t="shared" si="22"/>
        <v>#N/A</v>
      </c>
      <c r="F114" s="2">
        <v>778850.64975374937</v>
      </c>
      <c r="G114" s="2">
        <f t="shared" si="35"/>
        <v>646135.85714285716</v>
      </c>
      <c r="H114" s="2">
        <f t="shared" si="32"/>
        <v>44570104.588178419</v>
      </c>
      <c r="I114" s="7"/>
      <c r="J114" s="2" t="e">
        <f t="shared" si="13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728972.99999999919</v>
      </c>
      <c r="M114" s="8" t="e">
        <f t="shared" si="28"/>
        <v>#N/A</v>
      </c>
      <c r="N114" s="2" t="e">
        <f t="shared" si="14"/>
        <v>#N/A</v>
      </c>
      <c r="O114" s="2" t="e">
        <f t="shared" si="24"/>
        <v>#N/A</v>
      </c>
      <c r="P114" s="2">
        <v>780774.39950734377</v>
      </c>
      <c r="Q114" s="2">
        <f t="shared" si="36"/>
        <v>650000</v>
      </c>
      <c r="R114" s="2">
        <f t="shared" si="33"/>
        <v>45266002.116255462</v>
      </c>
      <c r="S114" s="2">
        <f t="shared" si="16"/>
        <v>646135.85714285821</v>
      </c>
      <c r="T114" s="2">
        <f t="shared" si="17"/>
        <v>3864.1428571428405</v>
      </c>
      <c r="U114" s="2">
        <f t="shared" si="18"/>
        <v>650000</v>
      </c>
      <c r="V114" s="2">
        <f t="shared" si="34"/>
        <v>2299816.25</v>
      </c>
      <c r="W114" s="2">
        <f t="shared" si="19"/>
        <v>131831.75</v>
      </c>
      <c r="X114" s="2">
        <f t="shared" si="6"/>
        <v>518168.25</v>
      </c>
      <c r="Y114" s="2">
        <f t="shared" si="30"/>
        <v>42966185.866255477</v>
      </c>
      <c r="Z114" s="2" t="str">
        <f t="shared" si="8"/>
        <v>HERE</v>
      </c>
      <c r="AA114" s="2">
        <f>IF(Z114="HERE",Y114,AA113+Graph!$G$1*1000)</f>
        <v>42966185.866255477</v>
      </c>
      <c r="AB114" s="2">
        <f t="shared" si="20"/>
        <v>518168.25</v>
      </c>
      <c r="AC114" s="2">
        <f t="shared" si="31"/>
        <v>2299816.25</v>
      </c>
      <c r="AD114" s="3">
        <f t="shared" si="10"/>
        <v>42966185.866255477</v>
      </c>
      <c r="AE114" s="2">
        <f>IF(AE112&gt;=52800000,52800000,IF(AB93=Graph!G$1*1000,AE113+Graph!G$1*1000,AC114))</f>
        <v>2299816.25</v>
      </c>
      <c r="AF114" s="3">
        <f t="shared" si="21"/>
        <v>2299816.25</v>
      </c>
      <c r="AG114" s="3">
        <f t="shared" si="29"/>
        <v>27680672.404629938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50</v>
      </c>
      <c r="C115" s="7"/>
      <c r="D115" s="2" t="e">
        <f t="shared" si="11"/>
        <v>#N/A</v>
      </c>
      <c r="E115" s="2" t="e">
        <f t="shared" si="22"/>
        <v>#N/A</v>
      </c>
      <c r="F115" s="2">
        <v>785172.303589046</v>
      </c>
      <c r="G115" s="2">
        <f t="shared" si="35"/>
        <v>646135.85714285716</v>
      </c>
      <c r="H115" s="2">
        <f t="shared" si="32"/>
        <v>45216240.445321277</v>
      </c>
      <c r="I115" s="7"/>
      <c r="J115" s="2" t="e">
        <f t="shared" si="13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732837.14285714203</v>
      </c>
      <c r="M115" s="8" t="e">
        <f t="shared" si="28"/>
        <v>#N/A</v>
      </c>
      <c r="N115" s="2" t="e">
        <f t="shared" si="14"/>
        <v>#N/A</v>
      </c>
      <c r="O115" s="2" t="e">
        <f t="shared" si="24"/>
        <v>#N/A</v>
      </c>
      <c r="P115" s="2">
        <v>787074.04968327284</v>
      </c>
      <c r="Q115" s="2">
        <f t="shared" si="36"/>
        <v>650000</v>
      </c>
      <c r="R115" s="2">
        <f t="shared" si="33"/>
        <v>45916002.116255462</v>
      </c>
      <c r="S115" s="2">
        <f t="shared" si="16"/>
        <v>646135.85714285821</v>
      </c>
      <c r="T115" s="2">
        <f t="shared" si="17"/>
        <v>3864.1428571428405</v>
      </c>
      <c r="U115" s="2">
        <f t="shared" si="18"/>
        <v>650000</v>
      </c>
      <c r="V115" s="2">
        <f t="shared" si="34"/>
        <v>2431648</v>
      </c>
      <c r="W115" s="2">
        <f t="shared" si="19"/>
        <v>131831.75</v>
      </c>
      <c r="X115" s="2">
        <f t="shared" si="6"/>
        <v>518168.25</v>
      </c>
      <c r="Y115" s="2">
        <f t="shared" si="30"/>
        <v>43484354.116255477</v>
      </c>
      <c r="Z115" s="2" t="str">
        <f t="shared" si="8"/>
        <v>HERE</v>
      </c>
      <c r="AA115" s="2">
        <f>IF(Z115="HERE",Y115,AA114+Graph!$G$1*1000)</f>
        <v>43484354.116255477</v>
      </c>
      <c r="AB115" s="2">
        <f t="shared" si="20"/>
        <v>518168.25</v>
      </c>
      <c r="AC115" s="2">
        <f t="shared" si="31"/>
        <v>2431648</v>
      </c>
      <c r="AD115" s="3">
        <f t="shared" si="10"/>
        <v>43484354.116255477</v>
      </c>
      <c r="AE115" s="2">
        <f>IF(AE113&gt;=52800000,52800000,IF(AB94=Graph!G$1*1000,AE114+Graph!G$1*1000,AC115))</f>
        <v>2431648</v>
      </c>
      <c r="AF115" s="3">
        <f t="shared" si="21"/>
        <v>2431648</v>
      </c>
      <c r="AG115" s="3">
        <f t="shared" si="29"/>
        <v>28254420.833201367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51</v>
      </c>
      <c r="C116" s="7"/>
      <c r="D116" s="2" t="e">
        <f t="shared" si="11"/>
        <v>#N/A</v>
      </c>
      <c r="E116" s="2" t="e">
        <f t="shared" si="22"/>
        <v>#N/A</v>
      </c>
      <c r="F116" s="2">
        <v>791493.95742440224</v>
      </c>
      <c r="G116" s="2">
        <f t="shared" si="35"/>
        <v>646135.85714285716</v>
      </c>
      <c r="H116" s="2">
        <f t="shared" si="32"/>
        <v>45862376.302464135</v>
      </c>
      <c r="I116" s="7"/>
      <c r="J116" s="2" t="e">
        <f t="shared" si="13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736701.28571428487</v>
      </c>
      <c r="M116" s="8" t="e">
        <f t="shared" si="28"/>
        <v>#N/A</v>
      </c>
      <c r="N116" s="2" t="e">
        <f t="shared" si="14"/>
        <v>#N/A</v>
      </c>
      <c r="O116" s="2" t="e">
        <f t="shared" si="24"/>
        <v>#N/A</v>
      </c>
      <c r="P116" s="2">
        <v>793373.69985920191</v>
      </c>
      <c r="Q116" s="2">
        <f t="shared" si="36"/>
        <v>650000</v>
      </c>
      <c r="R116" s="2">
        <f t="shared" si="33"/>
        <v>46566002.116255462</v>
      </c>
      <c r="S116" s="2">
        <f t="shared" si="16"/>
        <v>646135.85714285821</v>
      </c>
      <c r="T116" s="2">
        <f t="shared" si="17"/>
        <v>3864.1428571428405</v>
      </c>
      <c r="U116" s="2">
        <f t="shared" si="18"/>
        <v>650000</v>
      </c>
      <c r="V116" s="2">
        <f t="shared" si="34"/>
        <v>2639309</v>
      </c>
      <c r="W116" s="2">
        <f t="shared" si="19"/>
        <v>207661</v>
      </c>
      <c r="X116" s="2">
        <f t="shared" si="6"/>
        <v>442339</v>
      </c>
      <c r="Y116" s="2">
        <f t="shared" si="30"/>
        <v>43926693.116255477</v>
      </c>
      <c r="Z116" s="2" t="str">
        <f t="shared" si="8"/>
        <v>HERE</v>
      </c>
      <c r="AA116" s="2">
        <f>IF(Z116="HERE",Y116,AA115+Graph!$G$1*1000)</f>
        <v>43926693.116255477</v>
      </c>
      <c r="AB116" s="2">
        <f t="shared" si="20"/>
        <v>442339</v>
      </c>
      <c r="AC116" s="2">
        <f t="shared" si="31"/>
        <v>2639309</v>
      </c>
      <c r="AD116" s="3">
        <f t="shared" si="10"/>
        <v>43926693.116255477</v>
      </c>
      <c r="AE116" s="2">
        <f>IF(AE114&gt;=52800000,52800000,IF(AB95=Graph!G$1*1000,AE115+Graph!G$1*1000,AC116))</f>
        <v>2639309</v>
      </c>
      <c r="AF116" s="3">
        <f t="shared" si="21"/>
        <v>2639309</v>
      </c>
      <c r="AG116" s="3">
        <f t="shared" si="29"/>
        <v>28828169.261772793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52</v>
      </c>
      <c r="C117" s="7"/>
      <c r="D117" s="2" t="e">
        <f t="shared" si="11"/>
        <v>#N/A</v>
      </c>
      <c r="E117" s="2" t="e">
        <f t="shared" si="22"/>
        <v>#N/A</v>
      </c>
      <c r="F117" s="2">
        <v>797815.61125969887</v>
      </c>
      <c r="G117" s="2">
        <f t="shared" si="35"/>
        <v>646135.85714285716</v>
      </c>
      <c r="H117" s="2">
        <f t="shared" si="32"/>
        <v>46508512.159606993</v>
      </c>
      <c r="I117" s="7"/>
      <c r="J117" s="2" t="e">
        <f t="shared" si="13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740565.42857142771</v>
      </c>
      <c r="M117" s="8" t="e">
        <f t="shared" si="28"/>
        <v>#N/A</v>
      </c>
      <c r="N117" s="2" t="e">
        <f t="shared" si="14"/>
        <v>#N/A</v>
      </c>
      <c r="O117" s="2" t="e">
        <f t="shared" si="24"/>
        <v>#N/A</v>
      </c>
      <c r="P117" s="2">
        <v>799673.35003513098</v>
      </c>
      <c r="Q117" s="2">
        <f t="shared" si="36"/>
        <v>650000</v>
      </c>
      <c r="R117" s="2">
        <f t="shared" si="33"/>
        <v>47216002.116255462</v>
      </c>
      <c r="S117" s="2">
        <f t="shared" si="16"/>
        <v>646135.85714285821</v>
      </c>
      <c r="T117" s="2">
        <f t="shared" si="17"/>
        <v>3864.1428571428405</v>
      </c>
      <c r="U117" s="2">
        <f t="shared" si="18"/>
        <v>650000</v>
      </c>
      <c r="V117" s="2">
        <f t="shared" si="34"/>
        <v>2918252</v>
      </c>
      <c r="W117" s="2">
        <f t="shared" si="19"/>
        <v>278943</v>
      </c>
      <c r="X117" s="2">
        <f t="shared" si="6"/>
        <v>371057</v>
      </c>
      <c r="Y117" s="2">
        <f t="shared" si="30"/>
        <v>44297750.116255477</v>
      </c>
      <c r="Z117" s="2" t="str">
        <f t="shared" si="8"/>
        <v>HERE</v>
      </c>
      <c r="AA117" s="2">
        <f>IF(Z117="HERE",Y117,AA116+Graph!$G$1*1000)</f>
        <v>44297750.116255477</v>
      </c>
      <c r="AB117" s="2">
        <f t="shared" si="20"/>
        <v>371057</v>
      </c>
      <c r="AC117" s="2">
        <f t="shared" si="31"/>
        <v>2918252</v>
      </c>
      <c r="AD117" s="3">
        <f t="shared" si="10"/>
        <v>44297750.116255477</v>
      </c>
      <c r="AE117" s="2">
        <f>IF(AE115&gt;=52800000,52800000,IF(AB96=Graph!G$1*1000,AE116+Graph!G$1*1000,AC117))</f>
        <v>2918252</v>
      </c>
      <c r="AF117" s="3">
        <f t="shared" si="21"/>
        <v>2918252</v>
      </c>
      <c r="AG117" s="3">
        <f t="shared" si="29"/>
        <v>29401917.690344226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53</v>
      </c>
      <c r="C118" s="7"/>
      <c r="D118" s="2" t="e">
        <f t="shared" si="11"/>
        <v>#N/A</v>
      </c>
      <c r="E118" s="2" t="e">
        <f t="shared" si="22"/>
        <v>#N/A</v>
      </c>
      <c r="F118" s="2">
        <v>804137.2650950551</v>
      </c>
      <c r="G118" s="2">
        <f t="shared" si="35"/>
        <v>646135.85714285716</v>
      </c>
      <c r="H118" s="2">
        <f t="shared" si="32"/>
        <v>47154648.016749851</v>
      </c>
      <c r="I118" s="7"/>
      <c r="J118" s="2" t="e">
        <f t="shared" si="13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744429.57142857055</v>
      </c>
      <c r="M118" s="8" t="e">
        <f t="shared" si="28"/>
        <v>#N/A</v>
      </c>
      <c r="N118" s="2" t="e">
        <f t="shared" si="14"/>
        <v>#N/A</v>
      </c>
      <c r="O118" s="2" t="e">
        <f t="shared" si="24"/>
        <v>#N/A</v>
      </c>
      <c r="P118" s="2">
        <v>805973.00021106005</v>
      </c>
      <c r="Q118" s="2">
        <f t="shared" si="36"/>
        <v>650000</v>
      </c>
      <c r="R118" s="2">
        <f t="shared" si="33"/>
        <v>47866002.116255462</v>
      </c>
      <c r="S118" s="2">
        <f t="shared" si="16"/>
        <v>646135.85714285821</v>
      </c>
      <c r="T118" s="2">
        <f t="shared" si="17"/>
        <v>3864.1428571428405</v>
      </c>
      <c r="U118" s="2">
        <f t="shared" si="18"/>
        <v>650000</v>
      </c>
      <c r="V118" s="2">
        <f t="shared" si="34"/>
        <v>3234946</v>
      </c>
      <c r="W118" s="2">
        <f t="shared" si="19"/>
        <v>316694</v>
      </c>
      <c r="X118" s="2">
        <f t="shared" si="6"/>
        <v>333306</v>
      </c>
      <c r="Y118" s="2">
        <f t="shared" si="30"/>
        <v>44631056.116255477</v>
      </c>
      <c r="Z118" s="2" t="str">
        <f t="shared" si="8"/>
        <v>HERE</v>
      </c>
      <c r="AA118" s="2">
        <f>IF(Z118="HERE",Y118,AA117+Graph!$G$1*1000)</f>
        <v>44631056.116255477</v>
      </c>
      <c r="AB118" s="2">
        <f t="shared" si="20"/>
        <v>333306</v>
      </c>
      <c r="AC118" s="2">
        <f t="shared" si="31"/>
        <v>3234946</v>
      </c>
      <c r="AD118" s="3">
        <f t="shared" si="10"/>
        <v>44631056.116255477</v>
      </c>
      <c r="AE118" s="2">
        <f>IF(AE116&gt;=52800000,52800000,IF(AB97=Graph!G$1*1000,AE117+Graph!G$1*1000,AC118))</f>
        <v>3234946</v>
      </c>
      <c r="AF118" s="3">
        <f t="shared" si="21"/>
        <v>3234946</v>
      </c>
      <c r="AG118" s="3">
        <f t="shared" si="29"/>
        <v>29975666.118915655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54</v>
      </c>
      <c r="C119" s="7"/>
      <c r="D119" s="2" t="e">
        <f t="shared" si="11"/>
        <v>#N/A</v>
      </c>
      <c r="E119" s="2" t="e">
        <f t="shared" si="22"/>
        <v>#N/A</v>
      </c>
      <c r="F119" s="2">
        <v>810458.91893035173</v>
      </c>
      <c r="G119" s="2">
        <f t="shared" si="35"/>
        <v>646135.85714285716</v>
      </c>
      <c r="H119" s="2">
        <f t="shared" si="32"/>
        <v>47800783.87389271</v>
      </c>
      <c r="I119" s="7"/>
      <c r="J119" s="2" t="e">
        <f t="shared" si="13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748293.71428571339</v>
      </c>
      <c r="M119" s="8" t="e">
        <f t="shared" si="28"/>
        <v>#N/A</v>
      </c>
      <c r="N119" s="2" t="e">
        <f t="shared" si="14"/>
        <v>#N/A</v>
      </c>
      <c r="O119" s="2" t="e">
        <f t="shared" si="24"/>
        <v>#N/A</v>
      </c>
      <c r="P119" s="2">
        <v>812272.65038704872</v>
      </c>
      <c r="Q119" s="2">
        <f t="shared" si="36"/>
        <v>650000</v>
      </c>
      <c r="R119" s="2">
        <f t="shared" si="33"/>
        <v>48516002.116255462</v>
      </c>
      <c r="S119" s="2">
        <f t="shared" si="16"/>
        <v>646135.85714285821</v>
      </c>
      <c r="T119" s="2">
        <f t="shared" si="17"/>
        <v>3864.1428571428405</v>
      </c>
      <c r="U119" s="2">
        <f t="shared" si="18"/>
        <v>650000</v>
      </c>
      <c r="V119" s="2">
        <f t="shared" si="34"/>
        <v>3559179</v>
      </c>
      <c r="W119" s="2">
        <f t="shared" si="19"/>
        <v>324233</v>
      </c>
      <c r="X119" s="2">
        <f t="shared" si="6"/>
        <v>325767</v>
      </c>
      <c r="Y119" s="2">
        <f t="shared" si="30"/>
        <v>44956823.116255477</v>
      </c>
      <c r="Z119" s="2" t="str">
        <f t="shared" si="8"/>
        <v>HERE</v>
      </c>
      <c r="AA119" s="2">
        <f>IF(Z119="HERE",Y119,AA118+Graph!$G$1*1000)</f>
        <v>44956823.116255477</v>
      </c>
      <c r="AB119" s="2">
        <f t="shared" si="20"/>
        <v>325767</v>
      </c>
      <c r="AC119" s="2">
        <f t="shared" si="31"/>
        <v>3559179</v>
      </c>
      <c r="AD119" s="3">
        <f t="shared" si="10"/>
        <v>44956823.116255477</v>
      </c>
      <c r="AE119" s="2">
        <f>IF(AE117&gt;=52800000,52800000,IF(AB98=Graph!G$1*1000,AE118+Graph!G$1*1000,AC119))</f>
        <v>3559179</v>
      </c>
      <c r="AF119" s="3">
        <f t="shared" si="21"/>
        <v>3559179</v>
      </c>
      <c r="AG119" s="3">
        <f t="shared" si="29"/>
        <v>30549414.547487088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55</v>
      </c>
      <c r="C120" s="7"/>
      <c r="D120" s="2" t="e">
        <f t="shared" si="11"/>
        <v>#N/A</v>
      </c>
      <c r="E120" s="2" t="e">
        <f t="shared" si="22"/>
        <v>#N/A</v>
      </c>
      <c r="F120" s="2">
        <v>816780.57276570797</v>
      </c>
      <c r="G120" s="2">
        <f t="shared" si="35"/>
        <v>646135.85714285716</v>
      </c>
      <c r="H120" s="2">
        <f t="shared" si="32"/>
        <v>48446919.731035568</v>
      </c>
      <c r="I120" s="7"/>
      <c r="J120" s="2" t="e">
        <f t="shared" si="13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752157.85714285623</v>
      </c>
      <c r="M120" s="8" t="e">
        <f t="shared" si="28"/>
        <v>#N/A</v>
      </c>
      <c r="N120" s="2" t="e">
        <f t="shared" si="14"/>
        <v>#N/A</v>
      </c>
      <c r="O120" s="2" t="e">
        <f t="shared" si="24"/>
        <v>#N/A</v>
      </c>
      <c r="P120" s="2">
        <v>818572.30056297779</v>
      </c>
      <c r="Q120" s="2">
        <f t="shared" si="36"/>
        <v>650000</v>
      </c>
      <c r="R120" s="2">
        <f t="shared" si="33"/>
        <v>49166002.116255462</v>
      </c>
      <c r="S120" s="2">
        <f t="shared" si="16"/>
        <v>646135.85714285821</v>
      </c>
      <c r="T120" s="2">
        <f t="shared" si="17"/>
        <v>3864.1428571428405</v>
      </c>
      <c r="U120" s="2">
        <f t="shared" si="18"/>
        <v>650000</v>
      </c>
      <c r="V120" s="2">
        <f t="shared" si="34"/>
        <v>3837094</v>
      </c>
      <c r="W120" s="2">
        <f t="shared" si="19"/>
        <v>277915</v>
      </c>
      <c r="X120" s="2">
        <f t="shared" si="6"/>
        <v>372085</v>
      </c>
      <c r="Y120" s="2">
        <f t="shared" si="30"/>
        <v>45328908.116255477</v>
      </c>
      <c r="Z120" s="2" t="str">
        <f t="shared" si="8"/>
        <v>HERE</v>
      </c>
      <c r="AA120" s="2">
        <f>IF(Z120="HERE",Y120,AA119+Graph!$G$1*1000)</f>
        <v>45328908.116255477</v>
      </c>
      <c r="AB120" s="2">
        <f t="shared" si="20"/>
        <v>372085</v>
      </c>
      <c r="AC120" s="2">
        <f t="shared" si="31"/>
        <v>3837094</v>
      </c>
      <c r="AD120" s="3">
        <f t="shared" si="10"/>
        <v>45328908.116255477</v>
      </c>
      <c r="AE120" s="2">
        <f>IF(AE118&gt;=52800000,52800000,IF(AB99=Graph!G$1*1000,AE119+Graph!G$1*1000,AC120))</f>
        <v>3837094</v>
      </c>
      <c r="AF120" s="3">
        <f t="shared" si="21"/>
        <v>3837094</v>
      </c>
      <c r="AG120" s="3">
        <f t="shared" si="29"/>
        <v>31123162.976058513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56</v>
      </c>
      <c r="C121" s="7"/>
      <c r="D121" s="2" t="e">
        <f t="shared" si="11"/>
        <v>#N/A</v>
      </c>
      <c r="E121" s="2" t="e">
        <f t="shared" si="22"/>
        <v>#N/A</v>
      </c>
      <c r="F121" s="2">
        <v>823102.2266010046</v>
      </c>
      <c r="G121" s="2">
        <f t="shared" si="35"/>
        <v>646135.85714285716</v>
      </c>
      <c r="H121" s="2">
        <f t="shared" si="32"/>
        <v>49093055.588178426</v>
      </c>
      <c r="I121" s="7"/>
      <c r="J121" s="2" t="e">
        <f t="shared" si="13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756021.99999999907</v>
      </c>
      <c r="M121" s="8" t="e">
        <f t="shared" si="28"/>
        <v>#N/A</v>
      </c>
      <c r="N121" s="2" t="e">
        <f t="shared" si="14"/>
        <v>#N/A</v>
      </c>
      <c r="O121" s="2" t="e">
        <f t="shared" si="24"/>
        <v>#N/A</v>
      </c>
      <c r="P121" s="2">
        <v>824871.95073890686</v>
      </c>
      <c r="Q121" s="2">
        <f t="shared" si="36"/>
        <v>650000</v>
      </c>
      <c r="R121" s="2">
        <f t="shared" si="33"/>
        <v>49816002.116255462</v>
      </c>
      <c r="S121" s="2">
        <f t="shared" si="16"/>
        <v>646135.85714285821</v>
      </c>
      <c r="T121" s="2">
        <f t="shared" si="17"/>
        <v>3864.1428571428405</v>
      </c>
      <c r="U121" s="2">
        <f t="shared" si="18"/>
        <v>650000</v>
      </c>
      <c r="V121" s="2">
        <f t="shared" si="34"/>
        <v>4062501</v>
      </c>
      <c r="W121" s="2">
        <f t="shared" si="19"/>
        <v>225407</v>
      </c>
      <c r="X121" s="2">
        <f t="shared" si="6"/>
        <v>424593</v>
      </c>
      <c r="Y121" s="2">
        <f t="shared" si="30"/>
        <v>45753501.116255477</v>
      </c>
      <c r="Z121" s="2" t="str">
        <f t="shared" si="8"/>
        <v>HERE</v>
      </c>
      <c r="AA121" s="2">
        <f>IF(Z121="HERE",Y121,AA120+Graph!$G$1*1000)</f>
        <v>45753501.116255477</v>
      </c>
      <c r="AB121" s="2">
        <f t="shared" si="20"/>
        <v>424593</v>
      </c>
      <c r="AC121" s="2">
        <f t="shared" si="31"/>
        <v>4062501</v>
      </c>
      <c r="AD121" s="3">
        <f t="shared" si="10"/>
        <v>45753501.116255477</v>
      </c>
      <c r="AE121" s="2">
        <f>IF(AE119&gt;=52800000,52800000,IF(AB100=Graph!G$1*1000,AE120+Graph!G$1*1000,AC121))</f>
        <v>4062501</v>
      </c>
      <c r="AF121" s="3">
        <f t="shared" si="21"/>
        <v>4062501</v>
      </c>
      <c r="AG121" s="3">
        <f t="shared" si="29"/>
        <v>31696911.404629942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57</v>
      </c>
      <c r="C122" s="7"/>
      <c r="D122" s="2" t="e">
        <f t="shared" si="11"/>
        <v>#N/A</v>
      </c>
      <c r="E122" s="2" t="e">
        <f t="shared" si="22"/>
        <v>#N/A</v>
      </c>
      <c r="F122" s="2">
        <v>829423.88043636084</v>
      </c>
      <c r="G122" s="2">
        <f t="shared" si="35"/>
        <v>646135.85714285716</v>
      </c>
      <c r="H122" s="2">
        <f t="shared" si="32"/>
        <v>49739191.445321284</v>
      </c>
      <c r="I122" s="7"/>
      <c r="J122" s="2" t="e">
        <f t="shared" si="13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759886.14285714191</v>
      </c>
      <c r="M122" s="8" t="e">
        <f t="shared" si="28"/>
        <v>#N/A</v>
      </c>
      <c r="N122" s="2" t="e">
        <f t="shared" si="14"/>
        <v>#N/A</v>
      </c>
      <c r="O122" s="2" t="e">
        <f t="shared" si="24"/>
        <v>#N/A</v>
      </c>
      <c r="P122" s="2">
        <v>831171.60091483593</v>
      </c>
      <c r="Q122" s="2">
        <f t="shared" si="36"/>
        <v>650000</v>
      </c>
      <c r="R122" s="2">
        <f t="shared" si="33"/>
        <v>50466002.116255462</v>
      </c>
      <c r="S122" s="2">
        <f t="shared" si="16"/>
        <v>646135.85714285821</v>
      </c>
      <c r="T122" s="2">
        <f t="shared" si="17"/>
        <v>3864.1428571428405</v>
      </c>
      <c r="U122" s="2">
        <f t="shared" si="18"/>
        <v>650000</v>
      </c>
      <c r="V122" s="2">
        <f t="shared" si="34"/>
        <v>4266577</v>
      </c>
      <c r="W122" s="2">
        <f t="shared" si="19"/>
        <v>204076</v>
      </c>
      <c r="X122" s="2">
        <f t="shared" si="6"/>
        <v>445924</v>
      </c>
      <c r="Y122" s="2">
        <f t="shared" si="30"/>
        <v>46199425.116255477</v>
      </c>
      <c r="Z122" s="2" t="str">
        <f t="shared" si="8"/>
        <v>HERE</v>
      </c>
      <c r="AA122" s="2">
        <f>IF(Z122="HERE",Y122,AA121+Graph!$G$1*1000)</f>
        <v>46199425.116255477</v>
      </c>
      <c r="AB122" s="2">
        <f t="shared" si="20"/>
        <v>445924</v>
      </c>
      <c r="AC122" s="2">
        <f t="shared" si="31"/>
        <v>4266577</v>
      </c>
      <c r="AD122" s="3">
        <f t="shared" si="10"/>
        <v>46199425.116255477</v>
      </c>
      <c r="AE122" s="2">
        <f>IF(AE120&gt;=52800000,52800000,IF(AB101=Graph!G$1*1000,AE121+Graph!G$1*1000,AC122))</f>
        <v>4266577</v>
      </c>
      <c r="AF122" s="3">
        <f t="shared" si="21"/>
        <v>4266577</v>
      </c>
      <c r="AG122" s="3">
        <f t="shared" si="29"/>
        <v>32236489.347487085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58</v>
      </c>
      <c r="C123" s="7"/>
      <c r="D123" s="2" t="e">
        <f t="shared" si="11"/>
        <v>#N/A</v>
      </c>
      <c r="E123" s="2" t="e">
        <f t="shared" si="22"/>
        <v>#N/A</v>
      </c>
      <c r="F123" s="2">
        <v>835745.53427165747</v>
      </c>
      <c r="G123" s="2">
        <f t="shared" si="35"/>
        <v>646135.85714285716</v>
      </c>
      <c r="H123" s="2">
        <f t="shared" si="32"/>
        <v>50385327.302464142</v>
      </c>
      <c r="I123" s="7"/>
      <c r="J123" s="2" t="e">
        <f t="shared" si="13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763750.28571428475</v>
      </c>
      <c r="M123" s="8" t="e">
        <f t="shared" si="28"/>
        <v>#N/A</v>
      </c>
      <c r="N123" s="2" t="e">
        <f t="shared" si="14"/>
        <v>#N/A</v>
      </c>
      <c r="O123" s="2" t="e">
        <f t="shared" si="24"/>
        <v>#N/A</v>
      </c>
      <c r="P123" s="2">
        <v>837471.251090765</v>
      </c>
      <c r="Q123" s="2">
        <f t="shared" si="36"/>
        <v>650000</v>
      </c>
      <c r="R123" s="2">
        <f t="shared" si="33"/>
        <v>51116002.116255462</v>
      </c>
      <c r="S123" s="2">
        <f t="shared" si="16"/>
        <v>646135.85714285821</v>
      </c>
      <c r="T123" s="2">
        <f t="shared" si="17"/>
        <v>3864.1428571428405</v>
      </c>
      <c r="U123" s="2">
        <f t="shared" si="18"/>
        <v>650000</v>
      </c>
      <c r="V123" s="2">
        <f t="shared" si="34"/>
        <v>4609740</v>
      </c>
      <c r="W123" s="2">
        <f t="shared" si="19"/>
        <v>343163</v>
      </c>
      <c r="X123" s="2">
        <f t="shared" si="6"/>
        <v>306837</v>
      </c>
      <c r="Y123" s="2">
        <f t="shared" si="30"/>
        <v>46506262.116255477</v>
      </c>
      <c r="Z123" s="2" t="str">
        <f t="shared" si="8"/>
        <v>HERE</v>
      </c>
      <c r="AA123" s="2">
        <f>IF(Z123="HERE",Y123,AA122+Graph!$G$1*1000)</f>
        <v>46506262.116255477</v>
      </c>
      <c r="AB123" s="2">
        <f t="shared" si="20"/>
        <v>306837</v>
      </c>
      <c r="AC123" s="2">
        <f t="shared" si="31"/>
        <v>4609740</v>
      </c>
      <c r="AD123" s="3">
        <f t="shared" si="10"/>
        <v>46506262.116255477</v>
      </c>
      <c r="AE123" s="2">
        <f>IF(AE121&gt;=52800000,52800000,IF(AB102=Graph!G$1*1000,AE122+Graph!G$1*1000,AC123))</f>
        <v>4609740</v>
      </c>
      <c r="AF123" s="3">
        <f t="shared" si="21"/>
        <v>4609740</v>
      </c>
      <c r="AG123" s="3">
        <f t="shared" si="29"/>
        <v>32776067.290344223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59</v>
      </c>
      <c r="C124" s="7"/>
      <c r="D124" s="2" t="e">
        <f t="shared" si="11"/>
        <v>#N/A</v>
      </c>
      <c r="E124" s="2" t="e">
        <f t="shared" si="22"/>
        <v>#N/A</v>
      </c>
      <c r="F124" s="2">
        <v>842067.1881070137</v>
      </c>
      <c r="G124" s="2">
        <f t="shared" si="35"/>
        <v>646135.85714285716</v>
      </c>
      <c r="H124" s="2">
        <f t="shared" si="32"/>
        <v>51031463.159607001</v>
      </c>
      <c r="I124" s="7"/>
      <c r="J124" s="2" t="e">
        <f t="shared" si="13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767614.42857142759</v>
      </c>
      <c r="M124" s="8" t="e">
        <f t="shared" si="28"/>
        <v>#N/A</v>
      </c>
      <c r="N124" s="2" t="e">
        <f t="shared" si="14"/>
        <v>#N/A</v>
      </c>
      <c r="O124" s="2" t="e">
        <f t="shared" si="24"/>
        <v>#N/A</v>
      </c>
      <c r="P124" s="2">
        <v>843770.90126669407</v>
      </c>
      <c r="Q124" s="2">
        <f t="shared" si="36"/>
        <v>650000</v>
      </c>
      <c r="R124" s="2">
        <f t="shared" si="33"/>
        <v>51766002.116255462</v>
      </c>
      <c r="S124" s="2">
        <f t="shared" si="16"/>
        <v>646135.85714285821</v>
      </c>
      <c r="T124" s="2">
        <f t="shared" si="17"/>
        <v>3864.1428571428405</v>
      </c>
      <c r="U124" s="2">
        <f t="shared" si="18"/>
        <v>650000</v>
      </c>
      <c r="V124" s="2">
        <f t="shared" si="34"/>
        <v>4973248</v>
      </c>
      <c r="W124" s="2">
        <f t="shared" si="19"/>
        <v>363508</v>
      </c>
      <c r="X124" s="2">
        <f t="shared" si="6"/>
        <v>286492</v>
      </c>
      <c r="Y124" s="2">
        <f t="shared" si="30"/>
        <v>46792754.116255477</v>
      </c>
      <c r="Z124" s="2" t="str">
        <f t="shared" si="8"/>
        <v>HERE</v>
      </c>
      <c r="AA124" s="2">
        <f>IF(Z124="HERE",Y124,AA123+Graph!$G$1*1000)</f>
        <v>46792754.116255477</v>
      </c>
      <c r="AB124" s="2">
        <f t="shared" si="20"/>
        <v>286492</v>
      </c>
      <c r="AC124" s="2">
        <f t="shared" si="31"/>
        <v>4973248</v>
      </c>
      <c r="AD124" s="3">
        <f t="shared" si="10"/>
        <v>46792754.116255477</v>
      </c>
      <c r="AE124" s="2">
        <f>IF(AE122&gt;=52800000,52800000,IF(AB103=Graph!G$1*1000,AE123+Graph!G$1*1000,AC124))</f>
        <v>4973248</v>
      </c>
      <c r="AF124" s="3">
        <f t="shared" si="21"/>
        <v>4973248</v>
      </c>
      <c r="AG124" s="3">
        <f t="shared" si="29"/>
        <v>33315645.23320137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60</v>
      </c>
      <c r="C125" s="7"/>
      <c r="D125" s="2" t="e">
        <f t="shared" si="11"/>
        <v>#N/A</v>
      </c>
      <c r="E125" s="2" t="e">
        <f t="shared" si="22"/>
        <v>#N/A</v>
      </c>
      <c r="F125" s="2">
        <v>848388.84194231033</v>
      </c>
      <c r="G125" s="2">
        <f t="shared" si="35"/>
        <v>646135.85714285716</v>
      </c>
      <c r="H125" s="2">
        <f t="shared" si="32"/>
        <v>51677599.016749859</v>
      </c>
      <c r="I125" s="7"/>
      <c r="J125" s="2" t="e">
        <f t="shared" si="13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771478.57142857043</v>
      </c>
      <c r="M125" s="8" t="e">
        <f t="shared" si="28"/>
        <v>#N/A</v>
      </c>
      <c r="N125" s="2" t="e">
        <f t="shared" si="14"/>
        <v>#N/A</v>
      </c>
      <c r="O125" s="2" t="e">
        <f t="shared" si="24"/>
        <v>#N/A</v>
      </c>
      <c r="P125" s="2">
        <v>850070.55144262314</v>
      </c>
      <c r="Q125" s="2">
        <f t="shared" si="36"/>
        <v>650000</v>
      </c>
      <c r="R125" s="2">
        <f t="shared" si="33"/>
        <v>52416002.116255462</v>
      </c>
      <c r="S125" s="2">
        <f t="shared" si="16"/>
        <v>646135.85714285821</v>
      </c>
      <c r="T125" s="2">
        <f t="shared" si="17"/>
        <v>3864.1428571428405</v>
      </c>
      <c r="U125" s="2">
        <f t="shared" si="18"/>
        <v>650000</v>
      </c>
      <c r="V125" s="2">
        <f t="shared" si="34"/>
        <v>5383103</v>
      </c>
      <c r="W125" s="2">
        <f t="shared" si="19"/>
        <v>409855</v>
      </c>
      <c r="X125" s="2">
        <f t="shared" si="6"/>
        <v>240145</v>
      </c>
      <c r="Y125" s="2">
        <f t="shared" si="30"/>
        <v>47032899.116255477</v>
      </c>
      <c r="Z125" s="2" t="str">
        <f t="shared" si="8"/>
        <v>HERE</v>
      </c>
      <c r="AA125" s="2">
        <f>IF(Z125="HERE",Y125,AA124+Graph!$G$1*1000)</f>
        <v>47032899.116255477</v>
      </c>
      <c r="AB125" s="2">
        <f t="shared" si="20"/>
        <v>240145</v>
      </c>
      <c r="AC125" s="2">
        <f t="shared" si="31"/>
        <v>5383103</v>
      </c>
      <c r="AD125" s="3">
        <f t="shared" si="10"/>
        <v>47032899.116255477</v>
      </c>
      <c r="AE125" s="2">
        <f>IF(AE123&gt;=52800000,52800000,IF(AB104=Graph!G$1*1000,AE124+Graph!G$1*1000,AC125))</f>
        <v>5383103</v>
      </c>
      <c r="AF125" s="3">
        <f t="shared" si="21"/>
        <v>5383103</v>
      </c>
      <c r="AG125" s="3">
        <f t="shared" si="29"/>
        <v>33855223.176058508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61</v>
      </c>
      <c r="C126" s="7"/>
      <c r="D126" s="2" t="e">
        <f t="shared" si="11"/>
        <v>#N/A</v>
      </c>
      <c r="E126" s="2" t="e">
        <f t="shared" si="22"/>
        <v>#N/A</v>
      </c>
      <c r="F126" s="2">
        <v>854710.49577766657</v>
      </c>
      <c r="G126" s="2">
        <f t="shared" si="35"/>
        <v>646135.85714285716</v>
      </c>
      <c r="H126" s="2">
        <f t="shared" si="32"/>
        <v>52323734.873892717</v>
      </c>
      <c r="I126" s="7"/>
      <c r="J126" s="2" t="e">
        <f t="shared" si="13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775342.71428571327</v>
      </c>
      <c r="M126" s="8" t="e">
        <f t="shared" si="28"/>
        <v>#N/A</v>
      </c>
      <c r="N126" s="2" t="e">
        <f t="shared" si="14"/>
        <v>#N/A</v>
      </c>
      <c r="O126" s="2" t="e">
        <f t="shared" si="24"/>
        <v>#N/A</v>
      </c>
      <c r="P126" s="2">
        <v>856370.20161855221</v>
      </c>
      <c r="Q126" s="2">
        <f t="shared" si="36"/>
        <v>650000</v>
      </c>
      <c r="R126" s="2">
        <f t="shared" si="33"/>
        <v>53066002.116255462</v>
      </c>
      <c r="S126" s="2">
        <f t="shared" si="16"/>
        <v>646135.85714285821</v>
      </c>
      <c r="T126" s="2">
        <f t="shared" si="17"/>
        <v>3864.1428571428405</v>
      </c>
      <c r="U126" s="2">
        <f t="shared" si="18"/>
        <v>650000</v>
      </c>
      <c r="V126" s="2">
        <f t="shared" si="34"/>
        <v>5861351</v>
      </c>
      <c r="W126" s="2">
        <f t="shared" si="19"/>
        <v>478248</v>
      </c>
      <c r="X126" s="2">
        <f t="shared" si="6"/>
        <v>171752</v>
      </c>
      <c r="Y126" s="2">
        <f t="shared" si="30"/>
        <v>47204651.116255477</v>
      </c>
      <c r="Z126" s="2" t="str">
        <f t="shared" si="8"/>
        <v>HERE</v>
      </c>
      <c r="AA126" s="2">
        <f>IF(Z126="HERE",Y126,AA125+Graph!$G$1*1000)</f>
        <v>47204651.116255477</v>
      </c>
      <c r="AB126" s="2">
        <f t="shared" si="20"/>
        <v>171752</v>
      </c>
      <c r="AC126" s="2">
        <f t="shared" si="31"/>
        <v>5861351</v>
      </c>
      <c r="AD126" s="3">
        <f t="shared" si="10"/>
        <v>47204651.116255477</v>
      </c>
      <c r="AE126" s="2">
        <f>IF(AE124&gt;=52800000,52800000,IF(AB105=Graph!G$1*1000,AE125+Graph!G$1*1000,AC126))</f>
        <v>5861351</v>
      </c>
      <c r="AF126" s="3">
        <f t="shared" si="21"/>
        <v>5861351</v>
      </c>
      <c r="AG126" s="3">
        <f t="shared" si="29"/>
        <v>34394801.118915647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62</v>
      </c>
      <c r="C127" s="7"/>
      <c r="D127" s="2" t="e">
        <f t="shared" si="11"/>
        <v>#N/A</v>
      </c>
      <c r="E127" s="2" t="e">
        <f t="shared" si="22"/>
        <v>#N/A</v>
      </c>
      <c r="F127" s="2">
        <v>861032.1496129632</v>
      </c>
      <c r="G127" s="2">
        <f t="shared" si="35"/>
        <v>646135.85714285716</v>
      </c>
      <c r="H127" s="2">
        <f t="shared" si="32"/>
        <v>52969870.731035575</v>
      </c>
      <c r="I127" s="7"/>
      <c r="J127" s="2" t="e">
        <f t="shared" si="13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779206.85714285611</v>
      </c>
      <c r="M127" s="8" t="e">
        <f t="shared" si="28"/>
        <v>#N/A</v>
      </c>
      <c r="N127" s="2" t="e">
        <f t="shared" si="14"/>
        <v>#N/A</v>
      </c>
      <c r="O127" s="2" t="e">
        <f t="shared" si="24"/>
        <v>#N/A</v>
      </c>
      <c r="P127" s="2">
        <v>862669.85179448128</v>
      </c>
      <c r="Q127" s="2">
        <f t="shared" si="36"/>
        <v>650000</v>
      </c>
      <c r="R127" s="2">
        <f t="shared" si="33"/>
        <v>53716002.116255462</v>
      </c>
      <c r="S127" s="2">
        <f t="shared" si="16"/>
        <v>646135.85714285821</v>
      </c>
      <c r="T127" s="2">
        <f t="shared" si="17"/>
        <v>3864.1428571428405</v>
      </c>
      <c r="U127" s="2">
        <f t="shared" si="18"/>
        <v>650000</v>
      </c>
      <c r="V127" s="2">
        <f t="shared" si="34"/>
        <v>6353321</v>
      </c>
      <c r="W127" s="2">
        <f t="shared" si="19"/>
        <v>491970</v>
      </c>
      <c r="X127" s="2">
        <f t="shared" si="6"/>
        <v>158030</v>
      </c>
      <c r="Y127" s="2">
        <f t="shared" si="30"/>
        <v>47362681.116255477</v>
      </c>
      <c r="Z127" s="2" t="str">
        <f t="shared" si="8"/>
        <v>HERE</v>
      </c>
      <c r="AA127" s="2">
        <f>IF(Z127="HERE",Y127,AA126+Graph!$G$1*1000)</f>
        <v>47362681.116255477</v>
      </c>
      <c r="AB127" s="2">
        <f t="shared" si="20"/>
        <v>158030</v>
      </c>
      <c r="AC127" s="2">
        <f t="shared" si="31"/>
        <v>6353321</v>
      </c>
      <c r="AD127" s="3">
        <f t="shared" si="10"/>
        <v>47362681.116255477</v>
      </c>
      <c r="AE127" s="2">
        <f>IF(AE125&gt;=52800000,52800000,IF(AB106=Graph!G$1*1000,AE126+Graph!G$1*1000,AC127))</f>
        <v>6353321</v>
      </c>
      <c r="AF127" s="3">
        <f t="shared" si="21"/>
        <v>6353321</v>
      </c>
      <c r="AG127" s="3">
        <f t="shared" si="29"/>
        <v>34934379.061772794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63</v>
      </c>
      <c r="C128" s="7"/>
      <c r="D128" s="2" t="e">
        <f t="shared" si="11"/>
        <v>#N/A</v>
      </c>
      <c r="E128" s="2" t="e">
        <f t="shared" si="22"/>
        <v>#N/A</v>
      </c>
      <c r="F128" s="2">
        <v>867353.80344831944</v>
      </c>
      <c r="G128" s="2">
        <f t="shared" si="35"/>
        <v>646135.85714285716</v>
      </c>
      <c r="H128" s="2">
        <f t="shared" si="32"/>
        <v>53616006.588178433</v>
      </c>
      <c r="I128" s="7"/>
      <c r="J128" s="2" t="e">
        <f t="shared" si="13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783070.99999999895</v>
      </c>
      <c r="M128" s="8" t="e">
        <f t="shared" si="28"/>
        <v>#N/A</v>
      </c>
      <c r="N128" s="2" t="e">
        <f t="shared" si="14"/>
        <v>#N/A</v>
      </c>
      <c r="O128" s="2" t="e">
        <f t="shared" si="24"/>
        <v>#N/A</v>
      </c>
      <c r="P128" s="2">
        <v>868969.50197041035</v>
      </c>
      <c r="Q128" s="2">
        <f t="shared" si="36"/>
        <v>650000</v>
      </c>
      <c r="R128" s="2">
        <f t="shared" si="33"/>
        <v>54366002.116255462</v>
      </c>
      <c r="S128" s="2">
        <f t="shared" si="16"/>
        <v>646135.85714285821</v>
      </c>
      <c r="T128" s="2">
        <f t="shared" si="17"/>
        <v>3864.1428571428405</v>
      </c>
      <c r="U128" s="2">
        <f t="shared" si="18"/>
        <v>650000</v>
      </c>
      <c r="V128" s="2">
        <f t="shared" si="34"/>
        <v>6573570</v>
      </c>
      <c r="W128" s="2">
        <f t="shared" si="19"/>
        <v>220249</v>
      </c>
      <c r="X128" s="2">
        <f t="shared" si="6"/>
        <v>429751</v>
      </c>
      <c r="Y128" s="2">
        <f t="shared" si="30"/>
        <v>47792432.116255477</v>
      </c>
      <c r="Z128" s="2" t="str">
        <f t="shared" si="8"/>
        <v>HERE</v>
      </c>
      <c r="AA128" s="2">
        <f>IF(Z128="HERE",Y128,AA127+Graph!$G$1*1000)</f>
        <v>47792432.116255477</v>
      </c>
      <c r="AB128" s="2">
        <f t="shared" si="20"/>
        <v>429751</v>
      </c>
      <c r="AC128" s="2">
        <f t="shared" si="31"/>
        <v>6573570</v>
      </c>
      <c r="AD128" s="3">
        <f t="shared" si="10"/>
        <v>47792432.116255477</v>
      </c>
      <c r="AE128" s="2">
        <f>IF(AE126&gt;=52800000,52800000,IF(AB107=Graph!G$1*1000,AE127+Graph!G$1*1000,AC128))</f>
        <v>6573570</v>
      </c>
      <c r="AF128" s="3">
        <f t="shared" si="21"/>
        <v>6573570</v>
      </c>
      <c r="AG128" s="3">
        <f t="shared" si="29"/>
        <v>35473957.004629932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64</v>
      </c>
      <c r="C129" s="7"/>
      <c r="D129" s="2" t="e">
        <f t="shared" si="11"/>
        <v>#N/A</v>
      </c>
      <c r="E129" s="2" t="e">
        <f t="shared" si="22"/>
        <v>#N/A</v>
      </c>
      <c r="F129" s="2">
        <v>873675.45728361607</v>
      </c>
      <c r="G129" s="2">
        <f t="shared" si="35"/>
        <v>646135.85714285716</v>
      </c>
      <c r="H129" s="2">
        <f t="shared" si="32"/>
        <v>54262142.445321292</v>
      </c>
      <c r="I129" s="7"/>
      <c r="J129" s="2" t="e">
        <f t="shared" si="13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786935.14285714179</v>
      </c>
      <c r="M129" s="8" t="e">
        <f t="shared" si="28"/>
        <v>#N/A</v>
      </c>
      <c r="N129" s="2" t="e">
        <f t="shared" si="14"/>
        <v>#N/A</v>
      </c>
      <c r="O129" s="2" t="e">
        <f t="shared" si="24"/>
        <v>#N/A</v>
      </c>
      <c r="P129" s="2">
        <v>875269.15214633942</v>
      </c>
      <c r="Q129" s="2">
        <f t="shared" si="36"/>
        <v>650000</v>
      </c>
      <c r="R129" s="2">
        <f t="shared" si="33"/>
        <v>55016002.116255462</v>
      </c>
      <c r="S129" s="2">
        <f t="shared" si="16"/>
        <v>646135.85714285821</v>
      </c>
      <c r="T129" s="2">
        <f t="shared" si="17"/>
        <v>3864.1428571428405</v>
      </c>
      <c r="U129" s="2">
        <f t="shared" si="18"/>
        <v>650000</v>
      </c>
      <c r="V129" s="2">
        <f t="shared" si="34"/>
        <v>6853372</v>
      </c>
      <c r="W129" s="2">
        <f t="shared" si="19"/>
        <v>279802</v>
      </c>
      <c r="X129" s="2">
        <f t="shared" si="6"/>
        <v>370198</v>
      </c>
      <c r="Y129" s="2">
        <f t="shared" si="30"/>
        <v>48162630.116255477</v>
      </c>
      <c r="Z129" s="2" t="str">
        <f t="shared" si="8"/>
        <v>HERE</v>
      </c>
      <c r="AA129" s="2">
        <f>IF(Z129="HERE",Y129,AA128+Graph!$G$1*1000)</f>
        <v>48162630.116255477</v>
      </c>
      <c r="AB129" s="2">
        <f t="shared" si="20"/>
        <v>370198</v>
      </c>
      <c r="AC129" s="2">
        <f t="shared" si="31"/>
        <v>6853372</v>
      </c>
      <c r="AD129" s="3">
        <f t="shared" si="10"/>
        <v>48162630.116255477</v>
      </c>
      <c r="AE129" s="2">
        <f>IF(AE127&gt;=52800000,52800000,IF(AB108=Graph!G$1*1000,AE128+Graph!G$1*1000,AC129))</f>
        <v>6853372</v>
      </c>
      <c r="AF129" s="3">
        <f t="shared" si="21"/>
        <v>6853372</v>
      </c>
      <c r="AG129" s="3">
        <f t="shared" si="29"/>
        <v>35946900.017129935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65</v>
      </c>
      <c r="C130" s="7"/>
      <c r="D130" s="2" t="e">
        <f t="shared" si="11"/>
        <v>#N/A</v>
      </c>
      <c r="E130" s="2" t="e">
        <f t="shared" si="22"/>
        <v>#N/A</v>
      </c>
      <c r="F130" s="2">
        <v>879997.1111189723</v>
      </c>
      <c r="G130" s="2">
        <f t="shared" si="35"/>
        <v>646135.85714285716</v>
      </c>
      <c r="H130" s="2">
        <f t="shared" si="32"/>
        <v>54908278.30246415</v>
      </c>
      <c r="I130" s="7"/>
      <c r="J130" s="2" t="e">
        <f t="shared" si="13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790799.28571428463</v>
      </c>
      <c r="M130" s="8" t="e">
        <f t="shared" si="28"/>
        <v>#N/A</v>
      </c>
      <c r="N130" s="2" t="e">
        <f t="shared" si="14"/>
        <v>#N/A</v>
      </c>
      <c r="O130" s="2" t="e">
        <f t="shared" si="24"/>
        <v>#N/A</v>
      </c>
      <c r="P130" s="2">
        <v>881568.80232226849</v>
      </c>
      <c r="Q130" s="2">
        <f t="shared" si="36"/>
        <v>650000</v>
      </c>
      <c r="R130" s="2">
        <f t="shared" si="33"/>
        <v>55666002.116255462</v>
      </c>
      <c r="S130" s="2">
        <f t="shared" si="16"/>
        <v>646135.85714285821</v>
      </c>
      <c r="T130" s="2">
        <f t="shared" si="17"/>
        <v>3864.1428571428405</v>
      </c>
      <c r="U130" s="2">
        <f t="shared" si="18"/>
        <v>650000</v>
      </c>
      <c r="V130" s="2">
        <f t="shared" si="34"/>
        <v>7164387</v>
      </c>
      <c r="W130" s="2">
        <f t="shared" si="19"/>
        <v>311015</v>
      </c>
      <c r="X130" s="2">
        <f t="shared" si="6"/>
        <v>338985</v>
      </c>
      <c r="Y130" s="2">
        <f t="shared" si="30"/>
        <v>48501615.116255477</v>
      </c>
      <c r="Z130" s="2" t="str">
        <f t="shared" si="8"/>
        <v>HERE</v>
      </c>
      <c r="AA130" s="2">
        <f>IF(Z130="HERE",Y130,AA129+Graph!$G$1*1000)</f>
        <v>48501615.116255477</v>
      </c>
      <c r="AB130" s="2">
        <f t="shared" si="20"/>
        <v>338985</v>
      </c>
      <c r="AC130" s="2">
        <f t="shared" si="31"/>
        <v>7164387</v>
      </c>
      <c r="AD130" s="3">
        <f t="shared" si="10"/>
        <v>48501615.116255477</v>
      </c>
      <c r="AE130" s="2">
        <f>IF(AE128&gt;=52800000,52800000,IF(AB109=Graph!G$1*1000,AE129+Graph!G$1*1000,AC130))</f>
        <v>7164387</v>
      </c>
      <c r="AF130" s="3">
        <f t="shared" si="21"/>
        <v>7164387</v>
      </c>
      <c r="AG130" s="3">
        <f t="shared" si="29"/>
        <v>36419843.029629931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66</v>
      </c>
      <c r="C131" s="7"/>
      <c r="D131" s="2" t="e">
        <f t="shared" si="11"/>
        <v>#N/A</v>
      </c>
      <c r="E131" s="2" t="e">
        <f t="shared" si="22"/>
        <v>#N/A</v>
      </c>
      <c r="F131" s="2">
        <v>886318.76495426893</v>
      </c>
      <c r="G131" s="2">
        <f t="shared" si="35"/>
        <v>646135.85714285716</v>
      </c>
      <c r="H131" s="2">
        <f t="shared" si="32"/>
        <v>55554414.159607008</v>
      </c>
      <c r="I131" s="7"/>
      <c r="J131" s="2" t="e">
        <f t="shared" si="13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794663.42857142747</v>
      </c>
      <c r="M131" s="8" t="e">
        <f t="shared" si="28"/>
        <v>#N/A</v>
      </c>
      <c r="N131" s="2" t="e">
        <f t="shared" si="14"/>
        <v>#N/A</v>
      </c>
      <c r="O131" s="2" t="e">
        <f t="shared" si="24"/>
        <v>#N/A</v>
      </c>
      <c r="P131" s="2">
        <v>887868.45249819756</v>
      </c>
      <c r="Q131" s="2">
        <f t="shared" si="36"/>
        <v>650000</v>
      </c>
      <c r="R131" s="2">
        <f t="shared" si="33"/>
        <v>56316002.116255462</v>
      </c>
      <c r="S131" s="2">
        <f t="shared" si="16"/>
        <v>646135.85714285821</v>
      </c>
      <c r="T131" s="2">
        <f t="shared" si="17"/>
        <v>3864.1428571428405</v>
      </c>
      <c r="U131" s="2">
        <f t="shared" si="18"/>
        <v>650000</v>
      </c>
      <c r="V131" s="2">
        <f t="shared" si="34"/>
        <v>7447199</v>
      </c>
      <c r="W131" s="2">
        <f t="shared" si="19"/>
        <v>282812</v>
      </c>
      <c r="X131" s="2">
        <f t="shared" si="6"/>
        <v>367188</v>
      </c>
      <c r="Y131" s="2">
        <f t="shared" si="30"/>
        <v>48868803.116255477</v>
      </c>
      <c r="Z131" s="2" t="str">
        <f t="shared" si="8"/>
        <v>HERE</v>
      </c>
      <c r="AA131" s="2">
        <f>IF(Z131="HERE",Y131,AA130+Graph!$G$1*1000)</f>
        <v>48868803.116255477</v>
      </c>
      <c r="AB131" s="2">
        <f t="shared" si="20"/>
        <v>367188</v>
      </c>
      <c r="AC131" s="2">
        <f t="shared" si="31"/>
        <v>7447199</v>
      </c>
      <c r="AD131" s="3">
        <f t="shared" si="10"/>
        <v>48868803.116255477</v>
      </c>
      <c r="AE131" s="2">
        <f>IF(AE129&gt;=52800000,52800000,IF(AB110=Graph!G$1*1000,AE130+Graph!G$1*1000,AC131))</f>
        <v>7447199</v>
      </c>
      <c r="AF131" s="3">
        <f t="shared" si="21"/>
        <v>7447199</v>
      </c>
      <c r="AG131" s="3">
        <f t="shared" si="29"/>
        <v>36892786.042129926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67</v>
      </c>
      <c r="C132" s="7"/>
      <c r="D132" s="2" t="e">
        <f t="shared" si="11"/>
        <v>#N/A</v>
      </c>
      <c r="E132" s="2" t="e">
        <f t="shared" si="22"/>
        <v>#N/A</v>
      </c>
      <c r="F132" s="2">
        <v>892640.41878962517</v>
      </c>
      <c r="G132" s="2">
        <f t="shared" si="35"/>
        <v>646135.85714285716</v>
      </c>
      <c r="H132" s="2">
        <f t="shared" si="32"/>
        <v>56200550.016749866</v>
      </c>
      <c r="I132" s="7"/>
      <c r="J132" s="2" t="e">
        <f t="shared" si="13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798527.57142857031</v>
      </c>
      <c r="M132" s="8" t="e">
        <f t="shared" si="28"/>
        <v>#N/A</v>
      </c>
      <c r="N132" s="2" t="e">
        <f t="shared" si="14"/>
        <v>#N/A</v>
      </c>
      <c r="O132" s="2" t="e">
        <f t="shared" si="24"/>
        <v>#N/A</v>
      </c>
      <c r="P132" s="2">
        <v>894168.10267412663</v>
      </c>
      <c r="Q132" s="2">
        <f t="shared" si="36"/>
        <v>650000</v>
      </c>
      <c r="R132" s="2">
        <f t="shared" si="33"/>
        <v>56966002.116255462</v>
      </c>
      <c r="S132" s="2">
        <f t="shared" si="16"/>
        <v>646135.85714285821</v>
      </c>
      <c r="T132" s="2">
        <f t="shared" si="17"/>
        <v>3864.1428571428405</v>
      </c>
      <c r="U132" s="2">
        <f t="shared" si="18"/>
        <v>650000</v>
      </c>
      <c r="V132" s="2">
        <f t="shared" si="34"/>
        <v>7891184</v>
      </c>
      <c r="W132" s="2">
        <f t="shared" si="19"/>
        <v>443985</v>
      </c>
      <c r="X132" s="2">
        <f t="shared" si="6"/>
        <v>206015</v>
      </c>
      <c r="Y132" s="2">
        <f t="shared" si="30"/>
        <v>49074818.116255477</v>
      </c>
      <c r="Z132" s="2" t="str">
        <f t="shared" si="8"/>
        <v>HERE</v>
      </c>
      <c r="AA132" s="2">
        <f>IF(Z132="HERE",Y132,AA131+Graph!$G$1*1000)</f>
        <v>49074818.116255477</v>
      </c>
      <c r="AB132" s="2">
        <f t="shared" si="20"/>
        <v>206015</v>
      </c>
      <c r="AC132" s="2">
        <f t="shared" si="31"/>
        <v>7891184</v>
      </c>
      <c r="AD132" s="3">
        <f t="shared" si="10"/>
        <v>49074818.116255477</v>
      </c>
      <c r="AE132" s="2">
        <f>IF(AE130&gt;=52800000,52800000,IF(AB111=Graph!G$1*1000,AE131+Graph!G$1*1000,AC132))</f>
        <v>7891184</v>
      </c>
      <c r="AF132" s="3">
        <f t="shared" si="21"/>
        <v>7891184</v>
      </c>
      <c r="AG132" s="3">
        <f t="shared" si="29"/>
        <v>37365729.054629929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68</v>
      </c>
      <c r="C133" s="7"/>
      <c r="D133" s="2" t="e">
        <f t="shared" si="11"/>
        <v>#N/A</v>
      </c>
      <c r="E133" s="2" t="e">
        <f t="shared" si="22"/>
        <v>#N/A</v>
      </c>
      <c r="F133" s="2">
        <v>898962.0726249814</v>
      </c>
      <c r="G133" s="2">
        <f t="shared" si="35"/>
        <v>646135.85714285716</v>
      </c>
      <c r="H133" s="2">
        <f t="shared" si="32"/>
        <v>56846685.873892725</v>
      </c>
      <c r="I133" s="7"/>
      <c r="J133" s="2" t="e">
        <f t="shared" si="13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802391.71428571315</v>
      </c>
      <c r="M133" s="8" t="e">
        <f t="shared" si="28"/>
        <v>#N/A</v>
      </c>
      <c r="N133" s="2" t="e">
        <f t="shared" si="14"/>
        <v>#N/A</v>
      </c>
      <c r="O133" s="2" t="e">
        <f t="shared" si="24"/>
        <v>#N/A</v>
      </c>
      <c r="P133" s="2">
        <v>900467.75285005569</v>
      </c>
      <c r="Q133" s="2">
        <f t="shared" si="36"/>
        <v>650000</v>
      </c>
      <c r="R133" s="2">
        <f t="shared" si="33"/>
        <v>57616002.116255462</v>
      </c>
      <c r="S133" s="2">
        <f t="shared" si="16"/>
        <v>646135.85714285821</v>
      </c>
      <c r="T133" s="2">
        <f t="shared" si="17"/>
        <v>3864.1428571428405</v>
      </c>
      <c r="U133" s="2">
        <f t="shared" si="18"/>
        <v>650000</v>
      </c>
      <c r="V133" s="2">
        <f t="shared" si="34"/>
        <v>8378940</v>
      </c>
      <c r="W133" s="2">
        <f t="shared" si="19"/>
        <v>487756</v>
      </c>
      <c r="X133" s="2">
        <f t="shared" si="6"/>
        <v>162244</v>
      </c>
      <c r="Y133" s="2">
        <f t="shared" si="30"/>
        <v>49237062.116255477</v>
      </c>
      <c r="Z133" s="2" t="str">
        <f t="shared" si="8"/>
        <v>HERE</v>
      </c>
      <c r="AA133" s="2">
        <f>IF(Z133="HERE",Y133,AA132+Graph!$G$1*1000)</f>
        <v>49237062.116255477</v>
      </c>
      <c r="AB133" s="2">
        <f t="shared" si="20"/>
        <v>162244</v>
      </c>
      <c r="AC133" s="2">
        <f t="shared" si="31"/>
        <v>8378940</v>
      </c>
      <c r="AD133" s="3">
        <f t="shared" si="10"/>
        <v>49237062.116255477</v>
      </c>
      <c r="AE133" s="2">
        <f>IF(AE131&gt;=52800000,52800000,IF(AB112=Graph!G$1*1000,AE132+Graph!G$1*1000,AC133))</f>
        <v>8378940</v>
      </c>
      <c r="AF133" s="3">
        <f t="shared" si="21"/>
        <v>8378940</v>
      </c>
      <c r="AG133" s="3">
        <f t="shared" si="29"/>
        <v>37838672.067129932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69</v>
      </c>
      <c r="C134" s="7"/>
      <c r="D134" s="2" t="e">
        <f t="shared" si="11"/>
        <v>#N/A</v>
      </c>
      <c r="E134" s="2" t="e">
        <f t="shared" si="22"/>
        <v>#N/A</v>
      </c>
      <c r="F134" s="2">
        <v>905283.72646027803</v>
      </c>
      <c r="G134" s="2">
        <f t="shared" si="35"/>
        <v>646135.85714285716</v>
      </c>
      <c r="H134" s="2">
        <f t="shared" si="32"/>
        <v>57492821.731035583</v>
      </c>
      <c r="I134" s="7"/>
      <c r="J134" s="2" t="e">
        <f t="shared" si="13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806255.857142856</v>
      </c>
      <c r="M134" s="8" t="e">
        <f t="shared" si="28"/>
        <v>#N/A</v>
      </c>
      <c r="N134" s="2" t="e">
        <f t="shared" si="14"/>
        <v>#N/A</v>
      </c>
      <c r="O134" s="2" t="e">
        <f t="shared" si="24"/>
        <v>#N/A</v>
      </c>
      <c r="P134" s="2">
        <v>906767.40302598476</v>
      </c>
      <c r="Q134" s="2">
        <f t="shared" si="36"/>
        <v>650000</v>
      </c>
      <c r="R134" s="2">
        <f t="shared" si="33"/>
        <v>58266002.116255462</v>
      </c>
      <c r="S134" s="2">
        <f t="shared" si="16"/>
        <v>646135.85714285821</v>
      </c>
      <c r="T134" s="2">
        <f t="shared" si="17"/>
        <v>3864.1428571428405</v>
      </c>
      <c r="U134" s="2">
        <f t="shared" si="18"/>
        <v>650000</v>
      </c>
      <c r="V134" s="2">
        <f t="shared" si="34"/>
        <v>8977329</v>
      </c>
      <c r="W134" s="2">
        <f t="shared" si="19"/>
        <v>598389</v>
      </c>
      <c r="X134" s="2">
        <f t="shared" si="6"/>
        <v>51611</v>
      </c>
      <c r="Y134" s="2">
        <f t="shared" si="30"/>
        <v>49288673.116255477</v>
      </c>
      <c r="Z134" s="2" t="str">
        <f t="shared" si="8"/>
        <v>HERE</v>
      </c>
      <c r="AA134" s="2">
        <f>IF(Z134="HERE",Y134,AA133+Graph!$G$1*1000)</f>
        <v>49288673.116255477</v>
      </c>
      <c r="AB134" s="2">
        <f t="shared" si="20"/>
        <v>51611</v>
      </c>
      <c r="AC134" s="2">
        <f t="shared" si="31"/>
        <v>8977329</v>
      </c>
      <c r="AD134" s="3">
        <f t="shared" si="10"/>
        <v>49288673.116255477</v>
      </c>
      <c r="AE134" s="2">
        <f>IF(AE132&gt;=52800000,52800000,IF(AB113=Graph!G$1*1000,AE133+Graph!G$1*1000,AC134))</f>
        <v>8977329</v>
      </c>
      <c r="AF134" s="3">
        <f t="shared" si="21"/>
        <v>8977329</v>
      </c>
      <c r="AG134" s="3">
        <f t="shared" si="29"/>
        <v>38311615.079629935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70</v>
      </c>
      <c r="C135" s="7"/>
      <c r="D135" s="2" t="e">
        <f t="shared" si="11"/>
        <v>#N/A</v>
      </c>
      <c r="E135" s="2" t="e">
        <f t="shared" si="22"/>
        <v>#N/A</v>
      </c>
      <c r="F135" s="2">
        <v>911605.38029563427</v>
      </c>
      <c r="G135" s="2">
        <f t="shared" si="35"/>
        <v>646135.85714285716</v>
      </c>
      <c r="H135" s="2">
        <f t="shared" si="32"/>
        <v>58138957.588178441</v>
      </c>
      <c r="I135" s="7"/>
      <c r="J135" s="2" t="e">
        <f t="shared" si="13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810119.99999999884</v>
      </c>
      <c r="M135" s="8" t="e">
        <f t="shared" si="28"/>
        <v>#N/A</v>
      </c>
      <c r="N135" s="2" t="e">
        <f t="shared" si="14"/>
        <v>#N/A</v>
      </c>
      <c r="O135" s="2" t="e">
        <f t="shared" si="24"/>
        <v>#N/A</v>
      </c>
      <c r="P135" s="2">
        <v>913067.05320191383</v>
      </c>
      <c r="Q135" s="2">
        <f t="shared" si="36"/>
        <v>650000</v>
      </c>
      <c r="R135" s="2">
        <f t="shared" si="33"/>
        <v>58916002.116255462</v>
      </c>
      <c r="S135" s="2">
        <f t="shared" si="16"/>
        <v>646135.85714285821</v>
      </c>
      <c r="T135" s="2">
        <f t="shared" si="17"/>
        <v>3864.1428571428405</v>
      </c>
      <c r="U135" s="2">
        <f t="shared" si="18"/>
        <v>650000</v>
      </c>
      <c r="V135" s="2">
        <f t="shared" si="34"/>
        <v>9296367</v>
      </c>
      <c r="W135" s="2">
        <f t="shared" si="19"/>
        <v>319038</v>
      </c>
      <c r="X135" s="2">
        <f t="shared" si="6"/>
        <v>330962</v>
      </c>
      <c r="Y135" s="2">
        <f t="shared" si="30"/>
        <v>49619635.116255477</v>
      </c>
      <c r="Z135" s="2" t="str">
        <f t="shared" si="8"/>
        <v>HERE</v>
      </c>
      <c r="AA135" s="2">
        <f>IF(Z135="HERE",Y135,AA134+Graph!$G$1*1000)</f>
        <v>49619635.116255477</v>
      </c>
      <c r="AB135" s="2">
        <f t="shared" si="20"/>
        <v>330962</v>
      </c>
      <c r="AC135" s="2">
        <f t="shared" si="31"/>
        <v>9296367</v>
      </c>
      <c r="AD135" s="3">
        <f t="shared" si="10"/>
        <v>49619635.116255477</v>
      </c>
      <c r="AE135" s="2">
        <f>IF(AE133&gt;=52800000,52800000,IF(AB114=Graph!G$1*1000,AE134+Graph!G$1*1000,AC135))</f>
        <v>9296367</v>
      </c>
      <c r="AF135" s="3">
        <f t="shared" si="21"/>
        <v>9296367</v>
      </c>
      <c r="AG135" s="3">
        <f t="shared" si="29"/>
        <v>38784558.092129931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71</v>
      </c>
      <c r="C136" s="7"/>
      <c r="D136" s="2" t="e">
        <f t="shared" si="11"/>
        <v>#N/A</v>
      </c>
      <c r="E136" s="2" t="e">
        <f t="shared" si="22"/>
        <v>#N/A</v>
      </c>
      <c r="F136" s="2">
        <v>917927.0341309309</v>
      </c>
      <c r="G136" s="2">
        <f t="shared" si="35"/>
        <v>646135.85714285716</v>
      </c>
      <c r="H136" s="2">
        <f t="shared" si="32"/>
        <v>58785093.445321299</v>
      </c>
      <c r="I136" s="7"/>
      <c r="J136" s="2" t="e">
        <f t="shared" si="13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813984.14285714168</v>
      </c>
      <c r="M136" s="8" t="e">
        <f t="shared" si="28"/>
        <v>#N/A</v>
      </c>
      <c r="N136" s="2" t="e">
        <f t="shared" si="14"/>
        <v>#N/A</v>
      </c>
      <c r="O136" s="2" t="e">
        <f t="shared" si="24"/>
        <v>#N/A</v>
      </c>
      <c r="P136" s="2">
        <v>919366.70337790251</v>
      </c>
      <c r="Q136" s="2">
        <f t="shared" si="36"/>
        <v>650000</v>
      </c>
      <c r="R136" s="2">
        <f t="shared" si="33"/>
        <v>59566002.116255462</v>
      </c>
      <c r="S136" s="2">
        <f t="shared" si="16"/>
        <v>646135.85714285821</v>
      </c>
      <c r="T136" s="2">
        <f t="shared" si="17"/>
        <v>3864.1428571428405</v>
      </c>
      <c r="U136" s="2">
        <f t="shared" si="18"/>
        <v>650000</v>
      </c>
      <c r="V136" s="2">
        <f t="shared" si="34"/>
        <v>9646715</v>
      </c>
      <c r="W136" s="2">
        <f t="shared" si="19"/>
        <v>350348</v>
      </c>
      <c r="X136" s="2">
        <f t="shared" si="6"/>
        <v>299652</v>
      </c>
      <c r="Y136" s="2">
        <f t="shared" si="30"/>
        <v>49919287.116255477</v>
      </c>
      <c r="Z136" s="2" t="str">
        <f t="shared" si="8"/>
        <v>HERE</v>
      </c>
      <c r="AA136" s="2">
        <f>IF(Z136="HERE",Y136,AA135+Graph!$G$1*1000)</f>
        <v>49919287.116255477</v>
      </c>
      <c r="AB136" s="2">
        <f t="shared" si="20"/>
        <v>299652</v>
      </c>
      <c r="AC136" s="2">
        <f t="shared" si="31"/>
        <v>9646715</v>
      </c>
      <c r="AD136" s="3">
        <f t="shared" si="10"/>
        <v>49919287.116255477</v>
      </c>
      <c r="AE136" s="2">
        <f>IF(AE134&gt;=52800000,52800000,IF(AB115=Graph!G$1*1000,AE135+Graph!G$1*1000,AC136))</f>
        <v>9646715</v>
      </c>
      <c r="AF136" s="3">
        <f t="shared" si="21"/>
        <v>9646715</v>
      </c>
      <c r="AG136" s="3">
        <f t="shared" si="29"/>
        <v>39257501.104629926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72</v>
      </c>
      <c r="C137" s="7"/>
      <c r="D137" s="2" t="e">
        <f t="shared" si="11"/>
        <v>#N/A</v>
      </c>
      <c r="E137" s="2" t="e">
        <f t="shared" si="22"/>
        <v>#N/A</v>
      </c>
      <c r="F137" s="2">
        <v>924248.68796628714</v>
      </c>
      <c r="G137" s="2">
        <f t="shared" si="35"/>
        <v>646135.85714285716</v>
      </c>
      <c r="H137" s="2">
        <f t="shared" si="32"/>
        <v>59431229.302464157</v>
      </c>
      <c r="I137" s="7"/>
      <c r="J137" s="2" t="e">
        <f t="shared" si="13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817848.28571428452</v>
      </c>
      <c r="M137" s="8" t="e">
        <f t="shared" si="28"/>
        <v>#N/A</v>
      </c>
      <c r="N137" s="2" t="e">
        <f t="shared" si="14"/>
        <v>#N/A</v>
      </c>
      <c r="O137" s="2" t="e">
        <f t="shared" si="24"/>
        <v>#N/A</v>
      </c>
      <c r="P137" s="2">
        <v>925666.35355383158</v>
      </c>
      <c r="Q137" s="2">
        <f t="shared" si="36"/>
        <v>650000</v>
      </c>
      <c r="R137" s="2">
        <f t="shared" si="33"/>
        <v>60216002.116255462</v>
      </c>
      <c r="S137" s="2">
        <f t="shared" si="16"/>
        <v>646135.85714285821</v>
      </c>
      <c r="T137" s="2">
        <f t="shared" si="17"/>
        <v>3864.1428571428405</v>
      </c>
      <c r="U137" s="2">
        <f t="shared" si="18"/>
        <v>650000</v>
      </c>
      <c r="V137" s="2">
        <f t="shared" si="34"/>
        <v>10021471</v>
      </c>
      <c r="W137" s="2">
        <f t="shared" si="19"/>
        <v>374756</v>
      </c>
      <c r="X137" s="2">
        <f t="shared" si="6"/>
        <v>275244</v>
      </c>
      <c r="Y137" s="2">
        <f t="shared" si="30"/>
        <v>50194531.116255477</v>
      </c>
      <c r="Z137" s="2" t="str">
        <f t="shared" si="8"/>
        <v>HERE</v>
      </c>
      <c r="AA137" s="2">
        <f>IF(Z137="HERE",Y137,AA136+Graph!$G$1*1000)</f>
        <v>50194531.116255477</v>
      </c>
      <c r="AB137" s="2">
        <f t="shared" si="20"/>
        <v>275244</v>
      </c>
      <c r="AC137" s="2">
        <f t="shared" si="31"/>
        <v>10021471</v>
      </c>
      <c r="AD137" s="3">
        <f t="shared" si="10"/>
        <v>50194531.116255477</v>
      </c>
      <c r="AE137" s="2">
        <f>IF(AE135&gt;=52800000,52800000,IF(AB116=Graph!G$1*1000,AE136+Graph!G$1*1000,AC137))</f>
        <v>10021471</v>
      </c>
      <c r="AF137" s="3">
        <f t="shared" si="21"/>
        <v>10021471</v>
      </c>
      <c r="AG137" s="3">
        <f t="shared" si="29"/>
        <v>39665989.254629932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73</v>
      </c>
      <c r="C138" s="7"/>
      <c r="D138" s="2" t="e">
        <f t="shared" si="11"/>
        <v>#N/A</v>
      </c>
      <c r="E138" s="2" t="e">
        <f t="shared" si="22"/>
        <v>#N/A</v>
      </c>
      <c r="F138" s="2">
        <v>930570.34180158377</v>
      </c>
      <c r="G138" s="2">
        <f t="shared" si="35"/>
        <v>646135.85714285716</v>
      </c>
      <c r="H138" s="2">
        <f t="shared" si="32"/>
        <v>60077365.159607016</v>
      </c>
      <c r="I138" s="7"/>
      <c r="J138" s="2" t="e">
        <f t="shared" si="13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821712.42857142736</v>
      </c>
      <c r="M138" s="8" t="e">
        <f t="shared" si="28"/>
        <v>#N/A</v>
      </c>
      <c r="N138" s="2" t="e">
        <f t="shared" si="14"/>
        <v>#N/A</v>
      </c>
      <c r="O138" s="2" t="e">
        <f t="shared" si="24"/>
        <v>#N/A</v>
      </c>
      <c r="P138" s="2">
        <v>931966.00372976065</v>
      </c>
      <c r="Q138" s="2">
        <f t="shared" si="36"/>
        <v>650000</v>
      </c>
      <c r="R138" s="2">
        <f t="shared" si="33"/>
        <v>60866002.116255462</v>
      </c>
      <c r="S138" s="2">
        <f t="shared" si="16"/>
        <v>646135.85714285821</v>
      </c>
      <c r="T138" s="2">
        <f t="shared" si="17"/>
        <v>3864.1428571428405</v>
      </c>
      <c r="U138" s="2">
        <f t="shared" si="18"/>
        <v>650000</v>
      </c>
      <c r="V138" s="2">
        <f t="shared" si="34"/>
        <v>10490487</v>
      </c>
      <c r="W138" s="2">
        <f t="shared" si="19"/>
        <v>469016</v>
      </c>
      <c r="X138" s="2">
        <f t="shared" si="6"/>
        <v>180984</v>
      </c>
      <c r="Y138" s="2">
        <f t="shared" si="30"/>
        <v>50375515.116255477</v>
      </c>
      <c r="Z138" s="2" t="str">
        <f t="shared" si="8"/>
        <v>HERE</v>
      </c>
      <c r="AA138" s="2">
        <f>IF(Z138="HERE",Y138,AA137+Graph!$G$1*1000)</f>
        <v>50375515.116255477</v>
      </c>
      <c r="AB138" s="2">
        <f t="shared" si="20"/>
        <v>180984</v>
      </c>
      <c r="AC138" s="2">
        <f t="shared" si="31"/>
        <v>10490487</v>
      </c>
      <c r="AD138" s="3">
        <f t="shared" si="10"/>
        <v>50375515.116255477</v>
      </c>
      <c r="AE138" s="2">
        <f>IF(AE136&gt;=52800000,52800000,IF(AB117=Graph!G$1*1000,AE137+Graph!G$1*1000,AC138))</f>
        <v>10490487</v>
      </c>
      <c r="AF138" s="3">
        <f t="shared" si="21"/>
        <v>10490487</v>
      </c>
      <c r="AG138" s="3">
        <f t="shared" si="29"/>
        <v>40013887.704629935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74</v>
      </c>
      <c r="C139" s="7"/>
      <c r="D139" s="2" t="e">
        <f t="shared" si="11"/>
        <v>#N/A</v>
      </c>
      <c r="E139" s="2" t="e">
        <f t="shared" si="22"/>
        <v>#N/A</v>
      </c>
      <c r="F139" s="2">
        <v>936891.99563694</v>
      </c>
      <c r="G139" s="2">
        <f t="shared" si="35"/>
        <v>646135.85714285716</v>
      </c>
      <c r="H139" s="2">
        <f t="shared" si="32"/>
        <v>60723501.016749874</v>
      </c>
      <c r="I139" s="7"/>
      <c r="J139" s="2" t="e">
        <f t="shared" si="13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825576.5714285702</v>
      </c>
      <c r="M139" s="8" t="e">
        <f t="shared" si="28"/>
        <v>#N/A</v>
      </c>
      <c r="N139" s="2" t="e">
        <f t="shared" si="14"/>
        <v>#N/A</v>
      </c>
      <c r="O139" s="2" t="e">
        <f t="shared" si="24"/>
        <v>#N/A</v>
      </c>
      <c r="P139" s="2">
        <v>938265.65390568972</v>
      </c>
      <c r="Q139" s="2">
        <f t="shared" si="36"/>
        <v>650000</v>
      </c>
      <c r="R139" s="2">
        <f t="shared" si="33"/>
        <v>61516002.116255462</v>
      </c>
      <c r="S139" s="2">
        <f t="shared" si="16"/>
        <v>646135.85714285821</v>
      </c>
      <c r="T139" s="2">
        <f t="shared" si="17"/>
        <v>3864.1428571428405</v>
      </c>
      <c r="U139" s="2">
        <f t="shared" si="18"/>
        <v>650000</v>
      </c>
      <c r="V139" s="2">
        <f t="shared" si="34"/>
        <v>10971047</v>
      </c>
      <c r="W139" s="2">
        <f t="shared" si="19"/>
        <v>480560</v>
      </c>
      <c r="X139" s="2">
        <f t="shared" si="6"/>
        <v>169440</v>
      </c>
      <c r="Y139" s="2">
        <f t="shared" si="30"/>
        <v>50544955.116255477</v>
      </c>
      <c r="Z139" s="2" t="str">
        <f t="shared" si="8"/>
        <v>HERE</v>
      </c>
      <c r="AA139" s="2">
        <f>IF(Z139="HERE",Y139,AA138+Graph!$G$1*1000)</f>
        <v>50544955.116255477</v>
      </c>
      <c r="AB139" s="2">
        <f t="shared" si="20"/>
        <v>169440</v>
      </c>
      <c r="AC139" s="2">
        <f t="shared" si="31"/>
        <v>10971047</v>
      </c>
      <c r="AD139" s="3">
        <f t="shared" si="10"/>
        <v>50544955.116255477</v>
      </c>
      <c r="AE139" s="2">
        <f>IF(AE137&gt;=52800000,52800000,IF(AB118=Graph!G$1*1000,AE138+Graph!G$1*1000,AC139))</f>
        <v>10971047</v>
      </c>
      <c r="AF139" s="3">
        <f t="shared" si="21"/>
        <v>10971047</v>
      </c>
      <c r="AG139" s="3">
        <f t="shared" si="29"/>
        <v>40329697.804629929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75</v>
      </c>
      <c r="C140" s="7"/>
      <c r="D140" s="2" t="e">
        <f t="shared" si="11"/>
        <v>#N/A</v>
      </c>
      <c r="E140" s="2" t="e">
        <f t="shared" si="22"/>
        <v>#N/A</v>
      </c>
      <c r="F140" s="2">
        <v>943213.64947223663</v>
      </c>
      <c r="G140" s="2">
        <f t="shared" si="35"/>
        <v>646135.85714285716</v>
      </c>
      <c r="H140" s="2">
        <f t="shared" si="32"/>
        <v>61369636.873892732</v>
      </c>
      <c r="I140" s="7"/>
      <c r="J140" s="2" t="e">
        <f t="shared" si="13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829440.71428571304</v>
      </c>
      <c r="M140" s="8" t="e">
        <f t="shared" si="28"/>
        <v>#N/A</v>
      </c>
      <c r="N140" s="2" t="e">
        <f t="shared" si="14"/>
        <v>#N/A</v>
      </c>
      <c r="O140" s="2" t="e">
        <f t="shared" si="24"/>
        <v>#N/A</v>
      </c>
      <c r="P140" s="2">
        <v>944565.30408161879</v>
      </c>
      <c r="Q140" s="2">
        <f t="shared" si="36"/>
        <v>650000</v>
      </c>
      <c r="R140" s="2">
        <f t="shared" si="33"/>
        <v>62166002.116255462</v>
      </c>
      <c r="S140" s="2">
        <f t="shared" si="16"/>
        <v>646135.85714285821</v>
      </c>
      <c r="T140" s="2">
        <f t="shared" si="17"/>
        <v>3864.1428571428405</v>
      </c>
      <c r="U140" s="2">
        <f t="shared" si="18"/>
        <v>650000</v>
      </c>
      <c r="V140" s="2">
        <f t="shared" si="34"/>
        <v>11465210</v>
      </c>
      <c r="W140" s="2">
        <f t="shared" si="19"/>
        <v>494163</v>
      </c>
      <c r="X140" s="2">
        <f t="shared" si="6"/>
        <v>155837</v>
      </c>
      <c r="Y140" s="2">
        <f t="shared" si="30"/>
        <v>50700792.116255477</v>
      </c>
      <c r="Z140" s="2" t="str">
        <f t="shared" si="8"/>
        <v>HERE</v>
      </c>
      <c r="AA140" s="2">
        <f>IF(Z140="HERE",Y140,AA139+Graph!$G$1*1000)</f>
        <v>50700792.116255477</v>
      </c>
      <c r="AB140" s="2">
        <f t="shared" si="20"/>
        <v>155837</v>
      </c>
      <c r="AC140" s="2">
        <f t="shared" si="31"/>
        <v>11465210</v>
      </c>
      <c r="AD140" s="3">
        <f t="shared" si="10"/>
        <v>50700792.116255477</v>
      </c>
      <c r="AE140" s="2">
        <f>IF(AE138&gt;=52800000,52800000,IF(AB119=Graph!G$1*1000,AE139+Graph!G$1*1000,AC140))</f>
        <v>11465210</v>
      </c>
      <c r="AF140" s="3">
        <f t="shared" si="21"/>
        <v>11465210</v>
      </c>
      <c r="AG140" s="3">
        <f t="shared" si="29"/>
        <v>40639099.754629932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76</v>
      </c>
      <c r="C141" s="7"/>
      <c r="D141" s="2" t="e">
        <f t="shared" si="11"/>
        <v>#N/A</v>
      </c>
      <c r="E141" s="2" t="e">
        <f t="shared" si="22"/>
        <v>#N/A</v>
      </c>
      <c r="F141" s="2">
        <v>949535.30330759287</v>
      </c>
      <c r="G141" s="2">
        <f t="shared" si="35"/>
        <v>646135.85714285716</v>
      </c>
      <c r="H141" s="2">
        <f t="shared" si="32"/>
        <v>62015772.73103559</v>
      </c>
      <c r="I141" s="7"/>
      <c r="J141" s="2" t="e">
        <f t="shared" si="13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833304.85714285588</v>
      </c>
      <c r="M141" s="8" t="e">
        <f t="shared" si="28"/>
        <v>#N/A</v>
      </c>
      <c r="N141" s="2" t="e">
        <f t="shared" si="14"/>
        <v>#N/A</v>
      </c>
      <c r="O141" s="2" t="e">
        <f t="shared" si="24"/>
        <v>#N/A</v>
      </c>
      <c r="P141" s="2">
        <v>950864.95425754786</v>
      </c>
      <c r="Q141" s="2">
        <f t="shared" si="36"/>
        <v>650000</v>
      </c>
      <c r="R141" s="2">
        <f t="shared" si="33"/>
        <v>62816002.116255462</v>
      </c>
      <c r="S141" s="2">
        <f t="shared" si="16"/>
        <v>646135.85714285821</v>
      </c>
      <c r="T141" s="2">
        <f t="shared" si="17"/>
        <v>3864.1428571428405</v>
      </c>
      <c r="U141" s="2">
        <f t="shared" si="18"/>
        <v>650000</v>
      </c>
      <c r="V141" s="2">
        <f t="shared" si="34"/>
        <v>12014288</v>
      </c>
      <c r="W141" s="2">
        <f t="shared" si="19"/>
        <v>549078</v>
      </c>
      <c r="X141" s="2">
        <f t="shared" si="6"/>
        <v>100922</v>
      </c>
      <c r="Y141" s="2">
        <f t="shared" si="30"/>
        <v>50801714.116255477</v>
      </c>
      <c r="Z141" s="2" t="str">
        <f t="shared" si="8"/>
        <v>HERE</v>
      </c>
      <c r="AA141" s="2">
        <f>IF(Z141="HERE",Y141,AA140+Graph!$G$1*1000)</f>
        <v>50801714.116255477</v>
      </c>
      <c r="AB141" s="2">
        <f t="shared" si="20"/>
        <v>100922</v>
      </c>
      <c r="AC141" s="2">
        <f t="shared" si="31"/>
        <v>12014288</v>
      </c>
      <c r="AD141" s="3">
        <f t="shared" si="10"/>
        <v>50801714.116255477</v>
      </c>
      <c r="AE141" s="2">
        <f>IF(AE139&gt;=52800000,52800000,IF(AB120=Graph!G$1*1000,AE140+Graph!G$1*1000,AC141))</f>
        <v>12014288</v>
      </c>
      <c r="AF141" s="3">
        <f t="shared" si="21"/>
        <v>12014288</v>
      </c>
      <c r="AG141" s="3">
        <f t="shared" si="29"/>
        <v>40987872.004629932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77</v>
      </c>
      <c r="C142" s="7"/>
      <c r="D142" s="2" t="e">
        <f t="shared" si="11"/>
        <v>#N/A</v>
      </c>
      <c r="E142" s="2" t="e">
        <f t="shared" si="22"/>
        <v>#N/A</v>
      </c>
      <c r="F142" s="2">
        <v>955856.9571428895</v>
      </c>
      <c r="G142" s="2">
        <f t="shared" si="35"/>
        <v>646135.85714285716</v>
      </c>
      <c r="H142" s="2">
        <f t="shared" si="32"/>
        <v>62661908.588178448</v>
      </c>
      <c r="I142" s="7"/>
      <c r="J142" s="2" t="e">
        <f t="shared" si="13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837168.99999999872</v>
      </c>
      <c r="M142" s="8" t="e">
        <f t="shared" si="28"/>
        <v>#N/A</v>
      </c>
      <c r="N142" s="2" t="e">
        <f t="shared" si="14"/>
        <v>#N/A</v>
      </c>
      <c r="O142" s="2" t="e">
        <f t="shared" si="24"/>
        <v>#N/A</v>
      </c>
      <c r="P142" s="2">
        <v>957164.60443347692</v>
      </c>
      <c r="Q142" s="2">
        <f t="shared" si="36"/>
        <v>650000</v>
      </c>
      <c r="R142" s="2">
        <f t="shared" si="33"/>
        <v>63466002.116255462</v>
      </c>
      <c r="S142" s="2">
        <f t="shared" si="16"/>
        <v>646135.85714285821</v>
      </c>
      <c r="T142" s="2">
        <f t="shared" si="17"/>
        <v>3864.1428571428405</v>
      </c>
      <c r="U142" s="2">
        <f t="shared" si="18"/>
        <v>650000</v>
      </c>
      <c r="V142" s="2">
        <f t="shared" si="34"/>
        <v>12294006</v>
      </c>
      <c r="W142" s="2">
        <f t="shared" si="19"/>
        <v>279718</v>
      </c>
      <c r="X142" s="2">
        <f t="shared" si="6"/>
        <v>370282</v>
      </c>
      <c r="Y142" s="2">
        <f t="shared" si="30"/>
        <v>51171996.116255477</v>
      </c>
      <c r="Z142" s="2" t="str">
        <f t="shared" si="8"/>
        <v>HERE</v>
      </c>
      <c r="AA142" s="2">
        <f>IF(Z142="HERE",Y142,AA141+Graph!$G$1*1000)</f>
        <v>51171996.116255477</v>
      </c>
      <c r="AB142" s="2">
        <f t="shared" si="20"/>
        <v>370282</v>
      </c>
      <c r="AC142" s="2">
        <f t="shared" si="31"/>
        <v>12294006</v>
      </c>
      <c r="AD142" s="3">
        <f t="shared" si="10"/>
        <v>51171996.116255477</v>
      </c>
      <c r="AE142" s="2">
        <f>IF(AE140&gt;=52800000,52800000,IF(AB121=Graph!G$1*1000,AE141+Graph!G$1*1000,AC142))</f>
        <v>12294006</v>
      </c>
      <c r="AF142" s="3">
        <f t="shared" si="21"/>
        <v>12294006</v>
      </c>
      <c r="AG142" s="3">
        <f t="shared" si="29"/>
        <v>41381276.054629929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78</v>
      </c>
      <c r="C143" s="7"/>
      <c r="D143" s="2" t="e">
        <f t="shared" si="11"/>
        <v>#N/A</v>
      </c>
      <c r="E143" s="2" t="e">
        <f t="shared" si="22"/>
        <v>#N/A</v>
      </c>
      <c r="F143" s="2">
        <v>962178.61097824574</v>
      </c>
      <c r="G143" s="2">
        <f t="shared" si="35"/>
        <v>646135.85714285716</v>
      </c>
      <c r="H143" s="2">
        <f t="shared" si="32"/>
        <v>63308044.445321307</v>
      </c>
      <c r="I143" s="7"/>
      <c r="J143" s="2" t="e">
        <f t="shared" si="13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841033.14285714156</v>
      </c>
      <c r="M143" s="8" t="e">
        <f t="shared" si="28"/>
        <v>#N/A</v>
      </c>
      <c r="N143" s="2" t="e">
        <f t="shared" si="14"/>
        <v>#N/A</v>
      </c>
      <c r="O143" s="2" t="e">
        <f t="shared" si="24"/>
        <v>#N/A</v>
      </c>
      <c r="P143" s="2">
        <v>963464.25460940599</v>
      </c>
      <c r="Q143" s="2">
        <f t="shared" si="36"/>
        <v>650000</v>
      </c>
      <c r="R143" s="2">
        <f t="shared" si="33"/>
        <v>64116002.116255462</v>
      </c>
      <c r="S143" s="2">
        <f t="shared" si="16"/>
        <v>646135.85714285821</v>
      </c>
      <c r="T143" s="2">
        <f t="shared" si="17"/>
        <v>3864.1428571428405</v>
      </c>
      <c r="U143" s="2">
        <f t="shared" si="18"/>
        <v>650000</v>
      </c>
      <c r="V143" s="2">
        <f t="shared" si="34"/>
        <v>12646486</v>
      </c>
      <c r="W143" s="2">
        <f t="shared" si="19"/>
        <v>352480</v>
      </c>
      <c r="X143" s="2">
        <f t="shared" si="6"/>
        <v>297520</v>
      </c>
      <c r="Y143" s="2">
        <f t="shared" si="30"/>
        <v>51469516.116255477</v>
      </c>
      <c r="Z143" s="2" t="str">
        <f t="shared" si="8"/>
        <v>HERE</v>
      </c>
      <c r="AA143" s="2">
        <f>IF(Z143="HERE",Y143,AA142+Graph!$G$1*1000)</f>
        <v>51469516.116255477</v>
      </c>
      <c r="AB143" s="2">
        <f t="shared" si="20"/>
        <v>297520</v>
      </c>
      <c r="AC143" s="2">
        <f t="shared" si="31"/>
        <v>12646486</v>
      </c>
      <c r="AD143" s="3">
        <f t="shared" si="10"/>
        <v>51469516.116255477</v>
      </c>
      <c r="AE143" s="2">
        <f>IF(AE141&gt;=52800000,52800000,IF(AB122=Graph!G$1*1000,AE142+Graph!G$1*1000,AC143))</f>
        <v>12646486</v>
      </c>
      <c r="AF143" s="3">
        <f t="shared" si="21"/>
        <v>12646486</v>
      </c>
      <c r="AG143" s="3">
        <f t="shared" si="29"/>
        <v>41792811.454629935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79</v>
      </c>
      <c r="C144" s="7"/>
      <c r="D144" s="2" t="e">
        <f t="shared" si="11"/>
        <v>#N/A</v>
      </c>
      <c r="E144" s="2" t="e">
        <f t="shared" si="22"/>
        <v>#N/A</v>
      </c>
      <c r="F144" s="2">
        <v>968500.26481354237</v>
      </c>
      <c r="G144" s="2">
        <f t="shared" si="35"/>
        <v>646135.85714285716</v>
      </c>
      <c r="H144" s="2">
        <f t="shared" si="32"/>
        <v>63954180.302464165</v>
      </c>
      <c r="I144" s="7"/>
      <c r="J144" s="2" t="e">
        <f t="shared" si="13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844897.2857142844</v>
      </c>
      <c r="M144" s="8" t="e">
        <f t="shared" si="28"/>
        <v>#N/A</v>
      </c>
      <c r="N144" s="2" t="e">
        <f t="shared" si="14"/>
        <v>#N/A</v>
      </c>
      <c r="O144" s="2" t="e">
        <f t="shared" si="24"/>
        <v>#N/A</v>
      </c>
      <c r="P144" s="2">
        <v>969763.90478533506</v>
      </c>
      <c r="Q144" s="2">
        <f t="shared" si="36"/>
        <v>650000</v>
      </c>
      <c r="R144" s="2">
        <f t="shared" si="33"/>
        <v>64766002.116255462</v>
      </c>
      <c r="S144" s="2">
        <f t="shared" si="16"/>
        <v>646135.85714285821</v>
      </c>
      <c r="T144" s="2">
        <f t="shared" si="17"/>
        <v>3864.1428571428405</v>
      </c>
      <c r="U144" s="2">
        <f t="shared" si="18"/>
        <v>650000</v>
      </c>
      <c r="V144" s="2">
        <f t="shared" si="34"/>
        <v>13058298</v>
      </c>
      <c r="W144" s="2">
        <f t="shared" si="19"/>
        <v>411812</v>
      </c>
      <c r="X144" s="2">
        <f t="shared" si="6"/>
        <v>238188</v>
      </c>
      <c r="Y144" s="2">
        <f t="shared" si="30"/>
        <v>51707704.116255477</v>
      </c>
      <c r="Z144" s="2" t="str">
        <f t="shared" si="8"/>
        <v>HERE</v>
      </c>
      <c r="AA144" s="2">
        <f>IF(Z144="HERE",Y144,AA143+Graph!$G$1*1000)</f>
        <v>51707704.116255477</v>
      </c>
      <c r="AB144" s="2">
        <f t="shared" si="20"/>
        <v>238188</v>
      </c>
      <c r="AC144" s="2">
        <f t="shared" si="31"/>
        <v>13058298</v>
      </c>
      <c r="AD144" s="3">
        <f t="shared" si="10"/>
        <v>51707704.116255477</v>
      </c>
      <c r="AE144" s="2">
        <f>IF(AE142&gt;=52800000,52800000,IF(AB123=Graph!G$1*1000,AE143+Graph!G$1*1000,AC144))</f>
        <v>13058298</v>
      </c>
      <c r="AF144" s="3">
        <f t="shared" si="21"/>
        <v>13058298</v>
      </c>
      <c r="AG144" s="3">
        <f t="shared" si="29"/>
        <v>42086122.904629931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80</v>
      </c>
      <c r="C145" s="7"/>
      <c r="D145" s="2" t="e">
        <f t="shared" si="11"/>
        <v>#N/A</v>
      </c>
      <c r="E145" s="2" t="e">
        <f t="shared" si="22"/>
        <v>#N/A</v>
      </c>
      <c r="F145" s="2">
        <v>974821.9186488986</v>
      </c>
      <c r="G145" s="2">
        <f t="shared" si="35"/>
        <v>646135.85714285716</v>
      </c>
      <c r="H145" s="2">
        <f t="shared" si="32"/>
        <v>64600316.159607023</v>
      </c>
      <c r="I145" s="7"/>
      <c r="J145" s="2" t="e">
        <f t="shared" si="13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848761.42857142724</v>
      </c>
      <c r="M145" s="8" t="e">
        <f t="shared" si="28"/>
        <v>#N/A</v>
      </c>
      <c r="N145" s="2" t="e">
        <f t="shared" si="14"/>
        <v>#N/A</v>
      </c>
      <c r="O145" s="2" t="e">
        <f t="shared" si="24"/>
        <v>#N/A</v>
      </c>
      <c r="P145" s="2">
        <v>976063.55496126413</v>
      </c>
      <c r="Q145" s="2">
        <f t="shared" si="36"/>
        <v>650000</v>
      </c>
      <c r="R145" s="2">
        <f t="shared" si="33"/>
        <v>65416002.116255462</v>
      </c>
      <c r="S145" s="2">
        <f t="shared" si="16"/>
        <v>646135.85714285821</v>
      </c>
      <c r="T145" s="2">
        <f t="shared" si="17"/>
        <v>3864.1428571428405</v>
      </c>
      <c r="U145" s="2">
        <f t="shared" si="18"/>
        <v>650000</v>
      </c>
      <c r="V145" s="2">
        <f t="shared" si="34"/>
        <v>13509108</v>
      </c>
      <c r="W145" s="2">
        <f t="shared" si="19"/>
        <v>450810</v>
      </c>
      <c r="X145" s="2">
        <f t="shared" si="6"/>
        <v>199190</v>
      </c>
      <c r="Y145" s="2">
        <f t="shared" si="30"/>
        <v>51906894.116255477</v>
      </c>
      <c r="Z145" s="2" t="str">
        <f t="shared" si="8"/>
        <v>HERE</v>
      </c>
      <c r="AA145" s="2">
        <f>IF(Z145="HERE",Y145,AA144+Graph!$G$1*1000)</f>
        <v>51906894.116255477</v>
      </c>
      <c r="AB145" s="2">
        <f t="shared" si="20"/>
        <v>199190</v>
      </c>
      <c r="AC145" s="2">
        <f t="shared" si="31"/>
        <v>13509108</v>
      </c>
      <c r="AD145" s="3">
        <f t="shared" si="10"/>
        <v>51906894.116255477</v>
      </c>
      <c r="AE145" s="2">
        <f>IF(AE143&gt;=52800000,52800000,IF(AB124=Graph!G$1*1000,AE144+Graph!G$1*1000,AC145))</f>
        <v>13509108</v>
      </c>
      <c r="AF145" s="3">
        <f t="shared" si="21"/>
        <v>13509108</v>
      </c>
      <c r="AG145" s="3">
        <f t="shared" si="29"/>
        <v>42362141.104629926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81</v>
      </c>
      <c r="C146" s="7"/>
      <c r="D146" s="2" t="e">
        <f t="shared" si="11"/>
        <v>#N/A</v>
      </c>
      <c r="E146" s="2" t="e">
        <f t="shared" si="22"/>
        <v>#N/A</v>
      </c>
      <c r="F146" s="2">
        <v>981143.57248419523</v>
      </c>
      <c r="G146" s="2">
        <f t="shared" si="35"/>
        <v>646135.85714285716</v>
      </c>
      <c r="H146" s="2">
        <f t="shared" si="32"/>
        <v>65246452.016749881</v>
      </c>
      <c r="I146" s="7"/>
      <c r="J146" s="2" t="e">
        <f t="shared" si="13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852625.57142857008</v>
      </c>
      <c r="M146" s="8" t="e">
        <f t="shared" si="28"/>
        <v>#N/A</v>
      </c>
      <c r="N146" s="2" t="e">
        <f t="shared" si="14"/>
        <v>#N/A</v>
      </c>
      <c r="O146" s="2" t="e">
        <f t="shared" si="24"/>
        <v>#N/A</v>
      </c>
      <c r="P146" s="2">
        <v>982363.2051371932</v>
      </c>
      <c r="Q146" s="2">
        <f t="shared" si="36"/>
        <v>650000</v>
      </c>
      <c r="R146" s="2">
        <f t="shared" si="33"/>
        <v>66066002.116255462</v>
      </c>
      <c r="S146" s="2">
        <f t="shared" si="16"/>
        <v>646135.85714285821</v>
      </c>
      <c r="T146" s="2">
        <f t="shared" si="17"/>
        <v>3864.1428571428405</v>
      </c>
      <c r="U146" s="2">
        <f t="shared" si="18"/>
        <v>650000</v>
      </c>
      <c r="V146" s="2">
        <f t="shared" si="34"/>
        <v>14012224</v>
      </c>
      <c r="W146" s="2">
        <f t="shared" si="19"/>
        <v>503116</v>
      </c>
      <c r="X146" s="2">
        <f t="shared" si="6"/>
        <v>146884</v>
      </c>
      <c r="Y146" s="2">
        <f t="shared" si="30"/>
        <v>52053778.116255477</v>
      </c>
      <c r="Z146" s="2" t="str">
        <f t="shared" si="8"/>
        <v>HERE</v>
      </c>
      <c r="AA146" s="2">
        <f>IF(Z146="HERE",Y146,AA145+Graph!$G$1*1000)</f>
        <v>52053778.116255477</v>
      </c>
      <c r="AB146" s="2">
        <f t="shared" si="20"/>
        <v>146884</v>
      </c>
      <c r="AC146" s="2">
        <f t="shared" si="31"/>
        <v>14012224</v>
      </c>
      <c r="AD146" s="3">
        <f t="shared" si="10"/>
        <v>52053778.116255477</v>
      </c>
      <c r="AE146" s="2">
        <f>IF(AE144&gt;=52800000,52800000,IF(AB125=Graph!G$1*1000,AE145+Graph!G$1*1000,AC146))</f>
        <v>14012224</v>
      </c>
      <c r="AF146" s="3">
        <f t="shared" si="21"/>
        <v>14012224</v>
      </c>
      <c r="AG146" s="3">
        <f t="shared" si="29"/>
        <v>42598764.354629926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82</v>
      </c>
      <c r="C147" s="7"/>
      <c r="D147" s="2" t="e">
        <f t="shared" si="11"/>
        <v>#N/A</v>
      </c>
      <c r="E147" s="2" t="e">
        <f t="shared" si="22"/>
        <v>#N/A</v>
      </c>
      <c r="F147" s="2">
        <v>987465.22631955147</v>
      </c>
      <c r="G147" s="2">
        <f t="shared" si="35"/>
        <v>646135.85714285716</v>
      </c>
      <c r="H147" s="2">
        <f t="shared" si="32"/>
        <v>65892587.873892739</v>
      </c>
      <c r="I147" s="7"/>
      <c r="J147" s="2" t="e">
        <f t="shared" si="13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856489.71428571292</v>
      </c>
      <c r="M147" s="8" t="e">
        <f t="shared" si="28"/>
        <v>#N/A</v>
      </c>
      <c r="N147" s="2" t="e">
        <f t="shared" si="14"/>
        <v>#N/A</v>
      </c>
      <c r="O147" s="2" t="e">
        <f t="shared" si="24"/>
        <v>#N/A</v>
      </c>
      <c r="P147" s="2">
        <v>988662.85531312227</v>
      </c>
      <c r="Q147" s="2">
        <f t="shared" si="36"/>
        <v>650000</v>
      </c>
      <c r="R147" s="2">
        <f t="shared" si="33"/>
        <v>66716002.116255462</v>
      </c>
      <c r="S147" s="2">
        <f t="shared" si="16"/>
        <v>646135.85714285821</v>
      </c>
      <c r="T147" s="2">
        <f t="shared" si="17"/>
        <v>3864.1428571428405</v>
      </c>
      <c r="U147" s="2">
        <f t="shared" si="18"/>
        <v>650000</v>
      </c>
      <c r="V147" s="2">
        <f t="shared" si="34"/>
        <v>14556827</v>
      </c>
      <c r="W147" s="2">
        <f t="shared" si="19"/>
        <v>544603</v>
      </c>
      <c r="X147" s="2">
        <f t="shared" si="6"/>
        <v>105397</v>
      </c>
      <c r="Y147" s="2">
        <f t="shared" si="30"/>
        <v>52159175.116255477</v>
      </c>
      <c r="Z147" s="2" t="str">
        <f t="shared" si="8"/>
        <v>HERE</v>
      </c>
      <c r="AA147" s="2">
        <f>IF(Z147="HERE",Y147,AA146+Graph!$G$1*1000)</f>
        <v>52159175.116255477</v>
      </c>
      <c r="AB147" s="2">
        <f t="shared" si="20"/>
        <v>105397</v>
      </c>
      <c r="AC147" s="2">
        <f t="shared" si="31"/>
        <v>14556827</v>
      </c>
      <c r="AD147" s="3">
        <f t="shared" si="10"/>
        <v>52159175.116255477</v>
      </c>
      <c r="AE147" s="2">
        <f>IF(AE145&gt;=52800000,52800000,IF(AB126=Graph!G$1*1000,AE146+Graph!G$1*1000,AC147))</f>
        <v>14556827</v>
      </c>
      <c r="AF147" s="3">
        <f t="shared" si="21"/>
        <v>14556827</v>
      </c>
      <c r="AG147" s="3">
        <f t="shared" si="29"/>
        <v>42777253.554629929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83</v>
      </c>
      <c r="C148" s="7"/>
      <c r="D148" s="2" t="e">
        <f t="shared" si="11"/>
        <v>#N/A</v>
      </c>
      <c r="E148" s="2" t="e">
        <f t="shared" si="22"/>
        <v>#N/A</v>
      </c>
      <c r="F148" s="2">
        <v>993786.8801548481</v>
      </c>
      <c r="G148" s="2">
        <f t="shared" si="35"/>
        <v>646135.85714285716</v>
      </c>
      <c r="H148" s="2">
        <f t="shared" si="32"/>
        <v>66538723.731035598</v>
      </c>
      <c r="I148" s="7"/>
      <c r="J148" s="2" t="e">
        <f t="shared" si="13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860353.85714285576</v>
      </c>
      <c r="M148" s="8" t="e">
        <f t="shared" si="28"/>
        <v>#N/A</v>
      </c>
      <c r="N148" s="2" t="e">
        <f t="shared" si="14"/>
        <v>#N/A</v>
      </c>
      <c r="O148" s="2" t="e">
        <f t="shared" si="24"/>
        <v>#N/A</v>
      </c>
      <c r="P148" s="2">
        <v>994962.50548905134</v>
      </c>
      <c r="Q148" s="2">
        <f t="shared" si="36"/>
        <v>650000</v>
      </c>
      <c r="R148" s="2">
        <f t="shared" si="33"/>
        <v>67366002.116255462</v>
      </c>
      <c r="S148" s="2">
        <f t="shared" si="16"/>
        <v>646135.85714285821</v>
      </c>
      <c r="T148" s="2">
        <f t="shared" si="17"/>
        <v>3864.1428571428405</v>
      </c>
      <c r="U148" s="2">
        <f t="shared" si="18"/>
        <v>650000</v>
      </c>
      <c r="V148" s="2">
        <f t="shared" si="34"/>
        <v>15062189</v>
      </c>
      <c r="W148" s="2">
        <f t="shared" si="19"/>
        <v>505362</v>
      </c>
      <c r="X148" s="2">
        <f t="shared" si="6"/>
        <v>144638</v>
      </c>
      <c r="Y148" s="2">
        <f t="shared" si="30"/>
        <v>52303813.116255477</v>
      </c>
      <c r="Z148" s="2" t="str">
        <f t="shared" si="8"/>
        <v>HERE</v>
      </c>
      <c r="AA148" s="2">
        <f>IF(Z148="HERE",Y148,AA147+Graph!$G$1*1000)</f>
        <v>52303813.116255477</v>
      </c>
      <c r="AB148" s="2">
        <f t="shared" si="20"/>
        <v>144638</v>
      </c>
      <c r="AC148" s="2">
        <f t="shared" si="31"/>
        <v>15062189</v>
      </c>
      <c r="AD148" s="3">
        <f t="shared" si="10"/>
        <v>52303813.116255477</v>
      </c>
      <c r="AE148" s="2">
        <f>IF(AE146&gt;=52800000,52800000,IF(AB127=Graph!G$1*1000,AE147+Graph!G$1*1000,AC148))</f>
        <v>15062189</v>
      </c>
      <c r="AF148" s="3">
        <f t="shared" si="21"/>
        <v>15062189</v>
      </c>
      <c r="AG148" s="3">
        <f t="shared" si="29"/>
        <v>42944079.054629929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84</v>
      </c>
      <c r="C149" s="7"/>
      <c r="D149" s="2" t="e">
        <f t="shared" si="11"/>
        <v>#N/A</v>
      </c>
      <c r="E149" s="2" t="e">
        <f t="shared" si="22"/>
        <v>#N/A</v>
      </c>
      <c r="F149" s="2">
        <v>1000108.5339902043</v>
      </c>
      <c r="G149" s="2">
        <f t="shared" si="35"/>
        <v>646135.85714285716</v>
      </c>
      <c r="H149" s="2">
        <f t="shared" si="32"/>
        <v>67184859.588178456</v>
      </c>
      <c r="I149" s="7"/>
      <c r="J149" s="2" t="e">
        <f t="shared" si="13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864217.9999999986</v>
      </c>
      <c r="M149" s="8" t="e">
        <f t="shared" si="28"/>
        <v>#N/A</v>
      </c>
      <c r="N149" s="2" t="e">
        <f t="shared" si="14"/>
        <v>#N/A</v>
      </c>
      <c r="O149" s="2" t="e">
        <f t="shared" si="24"/>
        <v>#N/A</v>
      </c>
      <c r="P149" s="2">
        <v>1001262.1556649804</v>
      </c>
      <c r="Q149" s="2">
        <f t="shared" si="36"/>
        <v>650000</v>
      </c>
      <c r="R149" s="2">
        <f t="shared" si="33"/>
        <v>68016002.116255462</v>
      </c>
      <c r="S149" s="2">
        <f t="shared" si="16"/>
        <v>646135.85714285821</v>
      </c>
      <c r="T149" s="2">
        <f t="shared" si="17"/>
        <v>3864.1428571428405</v>
      </c>
      <c r="U149" s="2">
        <f t="shared" si="18"/>
        <v>650000</v>
      </c>
      <c r="V149" s="2">
        <f t="shared" si="34"/>
        <v>15300151</v>
      </c>
      <c r="W149" s="2">
        <f t="shared" si="19"/>
        <v>237962</v>
      </c>
      <c r="X149" s="2">
        <f t="shared" si="6"/>
        <v>412038</v>
      </c>
      <c r="Y149" s="2">
        <f t="shared" si="30"/>
        <v>52715851.116255477</v>
      </c>
      <c r="Z149" s="2" t="str">
        <f t="shared" si="8"/>
        <v>HERE</v>
      </c>
      <c r="AA149" s="2">
        <f>IF(Z149="HERE",Y149,AA148+Graph!$G$1*1000)</f>
        <v>52715851.116255477</v>
      </c>
      <c r="AB149" s="2">
        <f t="shared" si="20"/>
        <v>412038</v>
      </c>
      <c r="AC149" s="2">
        <f t="shared" si="31"/>
        <v>15300151</v>
      </c>
      <c r="AD149" s="3">
        <f t="shared" si="10"/>
        <v>52715851.116255477</v>
      </c>
      <c r="AE149" s="2">
        <f>IF(AE147&gt;=52800000,52800000,IF(AB128=Graph!G$1*1000,AE148+Graph!G$1*1000,AC149))</f>
        <v>15300151</v>
      </c>
      <c r="AF149" s="3">
        <f t="shared" si="21"/>
        <v>15300151</v>
      </c>
      <c r="AG149" s="3">
        <f t="shared" si="29"/>
        <v>43341867.404629931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85</v>
      </c>
      <c r="C150" s="7"/>
      <c r="D150" s="2" t="e">
        <f t="shared" si="11"/>
        <v>#N/A</v>
      </c>
      <c r="E150" s="2" t="e">
        <f t="shared" si="22"/>
        <v>#N/A</v>
      </c>
      <c r="F150" s="2">
        <v>1006430.187825501</v>
      </c>
      <c r="G150" s="2">
        <f t="shared" si="35"/>
        <v>646135.85714285716</v>
      </c>
      <c r="H150" s="2">
        <f t="shared" si="32"/>
        <v>67830995.445321307</v>
      </c>
      <c r="I150" s="7"/>
      <c r="J150" s="2" t="e">
        <f t="shared" si="13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868082.14285714144</v>
      </c>
      <c r="M150" s="8" t="e">
        <f t="shared" si="28"/>
        <v>#N/A</v>
      </c>
      <c r="N150" s="2" t="e">
        <f t="shared" si="14"/>
        <v>#N/A</v>
      </c>
      <c r="O150" s="2" t="e">
        <f t="shared" si="24"/>
        <v>#N/A</v>
      </c>
      <c r="P150" s="2">
        <v>1007561.8058409095</v>
      </c>
      <c r="Q150" s="2">
        <f t="shared" si="36"/>
        <v>650000</v>
      </c>
      <c r="R150" s="2">
        <f t="shared" si="33"/>
        <v>68666002.116255462</v>
      </c>
      <c r="S150" s="2">
        <f t="shared" si="16"/>
        <v>646135.85714285076</v>
      </c>
      <c r="T150" s="2">
        <f t="shared" si="17"/>
        <v>3864.1428571428405</v>
      </c>
      <c r="U150" s="2">
        <f t="shared" si="18"/>
        <v>650000</v>
      </c>
      <c r="V150" s="2">
        <f t="shared" si="34"/>
        <v>15775562.265658021</v>
      </c>
      <c r="W150" s="2">
        <f t="shared" si="19"/>
        <v>475411.26565802097</v>
      </c>
      <c r="X150" s="2">
        <f t="shared" si="6"/>
        <v>174588.73434197903</v>
      </c>
      <c r="Y150" s="2">
        <f t="shared" si="30"/>
        <v>52890439.850597456</v>
      </c>
      <c r="Z150" s="2" t="str">
        <f t="shared" si="8"/>
        <v>HERE</v>
      </c>
      <c r="AA150" s="2">
        <f>IF(Z150="HERE",Y150,AA149+Graph!$G$1*1000)</f>
        <v>52890439.850597456</v>
      </c>
      <c r="AB150" s="2">
        <f t="shared" si="20"/>
        <v>174588.73434197903</v>
      </c>
      <c r="AC150" s="2">
        <f t="shared" si="31"/>
        <v>15775562.265658021</v>
      </c>
      <c r="AD150" s="3">
        <f t="shared" si="10"/>
        <v>52800000</v>
      </c>
      <c r="AE150" s="2">
        <f>IF(AE148&gt;=52800000,52800000,IF(AB129=Graph!G$1*1000,AE149+Graph!G$1*1000,AC150))</f>
        <v>15775562.265658021</v>
      </c>
      <c r="AF150" s="3">
        <f t="shared" si="21"/>
        <v>15775562.265658021</v>
      </c>
      <c r="AG150" s="3">
        <f t="shared" si="29"/>
        <v>43689035.704629935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86</v>
      </c>
      <c r="C151" s="7"/>
      <c r="D151" s="2" t="e">
        <f t="shared" si="11"/>
        <v>#N/A</v>
      </c>
      <c r="E151" s="2" t="e">
        <f t="shared" si="22"/>
        <v>#N/A</v>
      </c>
      <c r="F151" s="2">
        <v>1012751.8416608572</v>
      </c>
      <c r="G151" s="2">
        <f t="shared" si="35"/>
        <v>646135.85714285716</v>
      </c>
      <c r="H151" s="2">
        <f t="shared" si="32"/>
        <v>68477131.302464157</v>
      </c>
      <c r="I151" s="7"/>
      <c r="J151" s="2" t="e">
        <f t="shared" si="13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871946.28571428428</v>
      </c>
      <c r="M151" s="8" t="e">
        <f t="shared" si="28"/>
        <v>#N/A</v>
      </c>
      <c r="N151" s="2" t="e">
        <f t="shared" si="14"/>
        <v>#N/A</v>
      </c>
      <c r="O151" s="2" t="e">
        <f t="shared" si="24"/>
        <v>#N/A</v>
      </c>
      <c r="P151" s="2">
        <v>1013861.4560168386</v>
      </c>
      <c r="Q151" s="2">
        <f t="shared" si="36"/>
        <v>650000</v>
      </c>
      <c r="R151" s="2">
        <f t="shared" si="33"/>
        <v>69316002.116255462</v>
      </c>
      <c r="S151" s="2">
        <f t="shared" si="16"/>
        <v>646135.85714285076</v>
      </c>
      <c r="T151" s="2">
        <f t="shared" si="17"/>
        <v>3864.1428571428405</v>
      </c>
      <c r="U151" s="2">
        <f t="shared" si="18"/>
        <v>650000</v>
      </c>
      <c r="V151" s="2">
        <f t="shared" si="34"/>
        <v>16257295.185151398</v>
      </c>
      <c r="W151" s="2">
        <f t="shared" si="19"/>
        <v>481732.91949337721</v>
      </c>
      <c r="X151" s="2">
        <f t="shared" si="6"/>
        <v>168267.08050662279</v>
      </c>
      <c r="Y151" s="2">
        <f t="shared" si="30"/>
        <v>53058706.931104079</v>
      </c>
      <c r="Z151" s="2" t="str">
        <f t="shared" si="8"/>
        <v>HERE</v>
      </c>
      <c r="AA151" s="2">
        <f>IF(Z151="HERE",Y151,AA150+Graph!$G$1*1000)</f>
        <v>53058706.931104079</v>
      </c>
      <c r="AB151" s="2">
        <f t="shared" si="20"/>
        <v>168267.08050662279</v>
      </c>
      <c r="AC151" s="2">
        <f t="shared" si="31"/>
        <v>16257295.185151398</v>
      </c>
      <c r="AD151" s="3">
        <f t="shared" si="10"/>
        <v>52800000</v>
      </c>
      <c r="AE151" s="2">
        <f>IF(AE149&gt;=52800000,52800000,IF(AB130=Graph!G$1*1000,AE150+Graph!G$1*1000,AC151))</f>
        <v>16257295.185151398</v>
      </c>
      <c r="AF151" s="3">
        <f t="shared" si="21"/>
        <v>16257295.185151398</v>
      </c>
      <c r="AG151" s="3">
        <f t="shared" si="29"/>
        <v>44009672.954629935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87</v>
      </c>
      <c r="C152" s="7"/>
      <c r="D152" s="2" t="e">
        <f t="shared" si="11"/>
        <v>#N/A</v>
      </c>
      <c r="E152" s="2" t="e">
        <f t="shared" si="22"/>
        <v>#N/A</v>
      </c>
      <c r="F152" s="2">
        <v>1019073.4954961538</v>
      </c>
      <c r="G152" s="2">
        <f t="shared" si="35"/>
        <v>646135.85714285716</v>
      </c>
      <c r="H152" s="2">
        <f t="shared" si="32"/>
        <v>69123267.159607008</v>
      </c>
      <c r="I152" s="7"/>
      <c r="J152" s="2" t="e">
        <f t="shared" si="13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875810.42857142712</v>
      </c>
      <c r="M152" s="8" t="e">
        <f t="shared" si="28"/>
        <v>#N/A</v>
      </c>
      <c r="N152" s="2" t="e">
        <f t="shared" si="14"/>
        <v>#N/A</v>
      </c>
      <c r="O152" s="2" t="e">
        <f t="shared" si="24"/>
        <v>#N/A</v>
      </c>
      <c r="P152" s="2">
        <v>1020161.1061927676</v>
      </c>
      <c r="Q152" s="2">
        <f t="shared" si="36"/>
        <v>650000</v>
      </c>
      <c r="R152" s="2">
        <f t="shared" si="33"/>
        <v>69966002.116255462</v>
      </c>
      <c r="S152" s="2">
        <f t="shared" si="16"/>
        <v>646135.85714285076</v>
      </c>
      <c r="T152" s="2">
        <f t="shared" si="17"/>
        <v>3864.1428571428405</v>
      </c>
      <c r="U152" s="2">
        <f t="shared" si="18"/>
        <v>650000</v>
      </c>
      <c r="V152" s="2">
        <f t="shared" si="34"/>
        <v>16745349.758480072</v>
      </c>
      <c r="W152" s="2">
        <f t="shared" si="19"/>
        <v>488054.57332867384</v>
      </c>
      <c r="X152" s="2">
        <f t="shared" si="6"/>
        <v>161945.42667132616</v>
      </c>
      <c r="Y152" s="2">
        <f t="shared" si="30"/>
        <v>53220652.357775405</v>
      </c>
      <c r="Z152" s="2" t="str">
        <f t="shared" si="8"/>
        <v>HERE</v>
      </c>
      <c r="AA152" s="2">
        <f>IF(Z152="HERE",Y152,AA151+Graph!$G$1*1000)</f>
        <v>53220652.357775405</v>
      </c>
      <c r="AB152" s="2">
        <f t="shared" si="20"/>
        <v>161945.42667132616</v>
      </c>
      <c r="AC152" s="2">
        <f t="shared" si="31"/>
        <v>16745349.758480072</v>
      </c>
      <c r="AD152" s="3">
        <f t="shared" si="10"/>
        <v>52800000</v>
      </c>
      <c r="AE152" s="2">
        <f>IF(AE150&gt;=52800000,52800000,IF(AB131=Graph!G$1*1000,AE151+Graph!G$1*1000,AC152))</f>
        <v>16745349.758480072</v>
      </c>
      <c r="AF152" s="3">
        <f t="shared" si="21"/>
        <v>16745349.758480072</v>
      </c>
      <c r="AG152" s="3">
        <f t="shared" si="29"/>
        <v>44354282.754629932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88</v>
      </c>
      <c r="C153" s="7"/>
      <c r="D153" s="2" t="e">
        <f t="shared" si="11"/>
        <v>#N/A</v>
      </c>
      <c r="E153" s="2" t="e">
        <f t="shared" si="22"/>
        <v>#N/A</v>
      </c>
      <c r="F153" s="2">
        <v>1025395.1493315101</v>
      </c>
      <c r="G153" s="2">
        <f t="shared" si="35"/>
        <v>646135.85714285716</v>
      </c>
      <c r="H153" s="2">
        <f t="shared" si="32"/>
        <v>69769403.016749859</v>
      </c>
      <c r="I153" s="7"/>
      <c r="J153" s="2" t="e">
        <f t="shared" si="13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879674.57142856997</v>
      </c>
      <c r="M153" s="8" t="e">
        <f t="shared" si="28"/>
        <v>#N/A</v>
      </c>
      <c r="N153" s="2" t="e">
        <f t="shared" si="14"/>
        <v>#N/A</v>
      </c>
      <c r="O153" s="2" t="e">
        <f t="shared" si="24"/>
        <v>#N/A</v>
      </c>
      <c r="P153" s="2">
        <v>1026460.7563686967</v>
      </c>
      <c r="Q153" s="2">
        <f t="shared" si="36"/>
        <v>650000</v>
      </c>
      <c r="R153" s="2">
        <f t="shared" si="33"/>
        <v>70616002.116255462</v>
      </c>
      <c r="S153" s="2">
        <f t="shared" si="16"/>
        <v>646135.85714285076</v>
      </c>
      <c r="T153" s="2">
        <f t="shared" si="17"/>
        <v>3864.1428571428405</v>
      </c>
      <c r="U153" s="2">
        <f t="shared" si="18"/>
        <v>650000</v>
      </c>
      <c r="V153" s="2">
        <f t="shared" si="34"/>
        <v>17239725.985644102</v>
      </c>
      <c r="W153" s="2">
        <f t="shared" si="19"/>
        <v>494376.22716403008</v>
      </c>
      <c r="X153" s="2">
        <f t="shared" si="6"/>
        <v>155623.77283596992</v>
      </c>
      <c r="Y153" s="2">
        <f t="shared" si="30"/>
        <v>53376276.130611375</v>
      </c>
      <c r="Z153" s="2" t="str">
        <f t="shared" si="8"/>
        <v>HERE</v>
      </c>
      <c r="AA153" s="2">
        <f>IF(Z153="HERE",Y153,AA152+Graph!$G$1*1000)</f>
        <v>53376276.130611375</v>
      </c>
      <c r="AB153" s="2">
        <f t="shared" si="20"/>
        <v>155623.77283596992</v>
      </c>
      <c r="AC153" s="2">
        <f t="shared" si="31"/>
        <v>17239725.985644102</v>
      </c>
      <c r="AD153" s="3">
        <f t="shared" si="10"/>
        <v>52800000</v>
      </c>
      <c r="AE153" s="2">
        <f>IF(AE151&gt;=52800000,52800000,IF(AB132=Graph!G$1*1000,AE152+Graph!G$1*1000,AC153))</f>
        <v>17239725.985644102</v>
      </c>
      <c r="AF153" s="3">
        <f t="shared" si="21"/>
        <v>17239725.985644102</v>
      </c>
      <c r="AG153" s="3">
        <f t="shared" si="29"/>
        <v>44561895.504629932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89</v>
      </c>
      <c r="C154" s="7"/>
      <c r="D154" s="2" t="e">
        <f t="shared" si="11"/>
        <v>#N/A</v>
      </c>
      <c r="E154" s="2" t="e">
        <f t="shared" si="22"/>
        <v>#N/A</v>
      </c>
      <c r="F154" s="2">
        <v>1031716.8031668067</v>
      </c>
      <c r="G154" s="2">
        <f t="shared" si="35"/>
        <v>646135.85714285716</v>
      </c>
      <c r="H154" s="2">
        <f t="shared" si="32"/>
        <v>70415538.87389271</v>
      </c>
      <c r="I154" s="7"/>
      <c r="J154" s="2" t="e">
        <f t="shared" si="13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883538.71428571281</v>
      </c>
      <c r="M154" s="8" t="e">
        <f t="shared" si="28"/>
        <v>#N/A</v>
      </c>
      <c r="N154" s="2" t="e">
        <f t="shared" si="14"/>
        <v>#N/A</v>
      </c>
      <c r="O154" s="2" t="e">
        <f t="shared" si="24"/>
        <v>#N/A</v>
      </c>
      <c r="P154" s="2">
        <v>1032760.4065446854</v>
      </c>
      <c r="Q154" s="2">
        <f t="shared" si="36"/>
        <v>650000</v>
      </c>
      <c r="R154" s="2">
        <f t="shared" si="33"/>
        <v>71266002.116255462</v>
      </c>
      <c r="S154" s="2">
        <f t="shared" si="16"/>
        <v>646135.85714285076</v>
      </c>
      <c r="T154" s="2">
        <f t="shared" si="17"/>
        <v>3864.1428571428405</v>
      </c>
      <c r="U154" s="2">
        <f t="shared" si="18"/>
        <v>650000</v>
      </c>
      <c r="V154" s="2">
        <f t="shared" si="34"/>
        <v>17740423.866643429</v>
      </c>
      <c r="W154" s="2">
        <f t="shared" si="19"/>
        <v>500697.88099932671</v>
      </c>
      <c r="X154" s="2">
        <f t="shared" si="6"/>
        <v>149302.11900067329</v>
      </c>
      <c r="Y154" s="2">
        <f t="shared" si="30"/>
        <v>53525578.249612048</v>
      </c>
      <c r="Z154" s="2" t="str">
        <f t="shared" si="8"/>
        <v>HERE</v>
      </c>
      <c r="AA154" s="2">
        <f>IF(Z154="HERE",Y154,AA153+Graph!$G$1*1000)</f>
        <v>53525578.249612048</v>
      </c>
      <c r="AB154" s="2">
        <f t="shared" si="20"/>
        <v>149302.11900067329</v>
      </c>
      <c r="AC154" s="2">
        <f t="shared" si="31"/>
        <v>17740423.866643429</v>
      </c>
      <c r="AD154" s="3">
        <f t="shared" si="10"/>
        <v>52800000</v>
      </c>
      <c r="AE154" s="2">
        <f>IF(AE152&gt;=52800000,52800000,IF(AB133=Graph!G$1*1000,AE153+Graph!G$1*1000,AC154))</f>
        <v>17740423.866643429</v>
      </c>
      <c r="AF154" s="3">
        <f t="shared" si="21"/>
        <v>17740423.866643429</v>
      </c>
      <c r="AG154" s="3">
        <f t="shared" si="29"/>
        <v>44732302.904629931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90</v>
      </c>
      <c r="C155" s="7"/>
      <c r="D155" s="2" t="e">
        <f t="shared" si="11"/>
        <v>#N/A</v>
      </c>
      <c r="E155" s="2" t="e">
        <f t="shared" si="22"/>
        <v>#N/A</v>
      </c>
      <c r="F155" s="2">
        <v>1038038.4570021629</v>
      </c>
      <c r="G155" s="2">
        <f t="shared" si="35"/>
        <v>646135.85714285716</v>
      </c>
      <c r="H155" s="2">
        <f t="shared" si="32"/>
        <v>71061674.73103556</v>
      </c>
      <c r="I155" s="7"/>
      <c r="J155" s="2" t="e">
        <f t="shared" si="13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887402.85714285565</v>
      </c>
      <c r="M155" s="8" t="e">
        <f t="shared" si="28"/>
        <v>#N/A</v>
      </c>
      <c r="N155" s="2" t="e">
        <f t="shared" si="14"/>
        <v>#N/A</v>
      </c>
      <c r="O155" s="2" t="e">
        <f t="shared" si="24"/>
        <v>#N/A</v>
      </c>
      <c r="P155" s="2">
        <v>1039060.0567206144</v>
      </c>
      <c r="Q155" s="2">
        <f t="shared" si="36"/>
        <v>650000</v>
      </c>
      <c r="R155" s="2">
        <f t="shared" si="33"/>
        <v>71916002.116255462</v>
      </c>
      <c r="S155" s="2">
        <f t="shared" si="16"/>
        <v>646135.85714285076</v>
      </c>
      <c r="T155" s="2">
        <f t="shared" si="17"/>
        <v>3864.1428571428405</v>
      </c>
      <c r="U155" s="2">
        <f t="shared" si="18"/>
        <v>650000</v>
      </c>
      <c r="V155" s="2">
        <f t="shared" si="34"/>
        <v>18247443.401478112</v>
      </c>
      <c r="W155" s="2">
        <f t="shared" si="19"/>
        <v>507019.53483468294</v>
      </c>
      <c r="X155" s="2">
        <f t="shared" si="6"/>
        <v>142980.46516531706</v>
      </c>
      <c r="Y155" s="2">
        <f t="shared" si="30"/>
        <v>53668558.714777365</v>
      </c>
      <c r="Z155" s="2" t="str">
        <f t="shared" si="8"/>
        <v>HERE</v>
      </c>
      <c r="AA155" s="2">
        <f>IF(Z155="HERE",Y155,AA154+Graph!$G$1*1000)</f>
        <v>53668558.714777365</v>
      </c>
      <c r="AB155" s="2">
        <f t="shared" si="20"/>
        <v>142980.46516531706</v>
      </c>
      <c r="AC155" s="2">
        <f t="shared" si="31"/>
        <v>18247443.401478112</v>
      </c>
      <c r="AD155" s="3">
        <f t="shared" si="10"/>
        <v>52800000</v>
      </c>
      <c r="AE155" s="2">
        <f>IF(AE153&gt;=52800000,52800000,IF(AB134=Graph!G$1*1000,AE154+Graph!G$1*1000,AC155))</f>
        <v>18247443.401478112</v>
      </c>
      <c r="AF155" s="3">
        <f t="shared" si="21"/>
        <v>18247443.401478112</v>
      </c>
      <c r="AG155" s="3">
        <f t="shared" si="29"/>
        <v>44808672.254629932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91</v>
      </c>
      <c r="C156" s="7"/>
      <c r="D156" s="2" t="e">
        <f t="shared" si="11"/>
        <v>#N/A</v>
      </c>
      <c r="E156" s="2" t="e">
        <f t="shared" si="22"/>
        <v>#N/A</v>
      </c>
      <c r="F156" s="2">
        <v>1044360.1108374596</v>
      </c>
      <c r="G156" s="2">
        <f t="shared" si="35"/>
        <v>646135.85714285716</v>
      </c>
      <c r="H156" s="2">
        <f t="shared" si="32"/>
        <v>71707810.588178411</v>
      </c>
      <c r="I156" s="7"/>
      <c r="J156" s="2" t="e">
        <f t="shared" si="13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891266.99999999849</v>
      </c>
      <c r="M156" s="8" t="e">
        <f t="shared" si="28"/>
        <v>#N/A</v>
      </c>
      <c r="N156" s="2" t="e">
        <f t="shared" si="14"/>
        <v>#N/A</v>
      </c>
      <c r="O156" s="2" t="e">
        <f t="shared" si="24"/>
        <v>#N/A</v>
      </c>
      <c r="P156" s="2">
        <v>1045359.7068965435</v>
      </c>
      <c r="Q156" s="2">
        <f t="shared" si="36"/>
        <v>650000</v>
      </c>
      <c r="R156" s="2">
        <f t="shared" si="33"/>
        <v>72566002.116255462</v>
      </c>
      <c r="S156" s="2">
        <f t="shared" si="16"/>
        <v>646135.85714285076</v>
      </c>
      <c r="T156" s="2">
        <f t="shared" si="17"/>
        <v>3864.1428571428405</v>
      </c>
      <c r="U156" s="2">
        <f t="shared" si="18"/>
        <v>650000</v>
      </c>
      <c r="V156" s="2">
        <f t="shared" si="34"/>
        <v>18760784.590148091</v>
      </c>
      <c r="W156" s="2">
        <f t="shared" si="19"/>
        <v>513341.18866997957</v>
      </c>
      <c r="X156" s="2">
        <f t="shared" si="6"/>
        <v>136658.81133002043</v>
      </c>
      <c r="Y156" s="2">
        <f t="shared" si="30"/>
        <v>53805217.526107386</v>
      </c>
      <c r="Z156" s="2" t="str">
        <f t="shared" si="8"/>
        <v>HERE</v>
      </c>
      <c r="AA156" s="2">
        <f>IF(Z156="HERE",Y156,AA155+Graph!$G$1*1000)</f>
        <v>53805217.526107386</v>
      </c>
      <c r="AB156" s="2">
        <f t="shared" si="20"/>
        <v>136658.81133002043</v>
      </c>
      <c r="AC156" s="2">
        <f t="shared" si="31"/>
        <v>18760784.590148091</v>
      </c>
      <c r="AD156" s="3">
        <f t="shared" si="10"/>
        <v>52800000</v>
      </c>
      <c r="AE156" s="2">
        <f>IF(AE154&gt;=52800000,52800000,IF(AB135=Graph!G$1*1000,AE155+Graph!G$1*1000,AC156))</f>
        <v>18760784.590148091</v>
      </c>
      <c r="AF156" s="3">
        <f t="shared" si="21"/>
        <v>18760784.590148091</v>
      </c>
      <c r="AG156" s="3">
        <f t="shared" si="29"/>
        <v>45122489.954629935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92</v>
      </c>
      <c r="C157" s="7"/>
      <c r="D157" s="2" t="e">
        <f t="shared" si="11"/>
        <v>#N/A</v>
      </c>
      <c r="E157" s="2" t="e">
        <f t="shared" si="22"/>
        <v>#N/A</v>
      </c>
      <c r="F157" s="2">
        <v>1050681.7646728158</v>
      </c>
      <c r="G157" s="2">
        <f t="shared" si="35"/>
        <v>646135.85714285716</v>
      </c>
      <c r="H157" s="2">
        <f t="shared" si="32"/>
        <v>72353946.445321262</v>
      </c>
      <c r="I157" s="7"/>
      <c r="J157" s="2" t="e">
        <f t="shared" si="13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895131.14285714133</v>
      </c>
      <c r="M157" s="8" t="e">
        <f t="shared" si="28"/>
        <v>#N/A</v>
      </c>
      <c r="N157" s="2" t="e">
        <f t="shared" si="14"/>
        <v>#N/A</v>
      </c>
      <c r="O157" s="2" t="e">
        <f t="shared" si="24"/>
        <v>#N/A</v>
      </c>
      <c r="P157" s="2">
        <v>1051659.3570724726</v>
      </c>
      <c r="Q157" s="2">
        <f t="shared" si="36"/>
        <v>650000</v>
      </c>
      <c r="R157" s="2">
        <f t="shared" si="33"/>
        <v>73216002.116255462</v>
      </c>
      <c r="S157" s="2">
        <f t="shared" si="16"/>
        <v>646135.85714285076</v>
      </c>
      <c r="T157" s="2">
        <f t="shared" si="17"/>
        <v>3864.1428571428405</v>
      </c>
      <c r="U157" s="2">
        <f t="shared" si="18"/>
        <v>650000</v>
      </c>
      <c r="V157" s="2">
        <f t="shared" si="34"/>
        <v>19280447.432653427</v>
      </c>
      <c r="W157" s="2">
        <f t="shared" si="19"/>
        <v>519662.84250533581</v>
      </c>
      <c r="X157" s="2">
        <f t="shared" si="6"/>
        <v>130337.15749466419</v>
      </c>
      <c r="Y157" s="2">
        <f t="shared" si="30"/>
        <v>53935554.68360205</v>
      </c>
      <c r="Z157" s="2" t="str">
        <f t="shared" si="8"/>
        <v>HERE</v>
      </c>
      <c r="AA157" s="2">
        <f>IF(Z157="HERE",Y157,AA156+Graph!$G$1*1000)</f>
        <v>53935554.68360205</v>
      </c>
      <c r="AB157" s="2">
        <f t="shared" si="20"/>
        <v>130337.15749466419</v>
      </c>
      <c r="AC157" s="2">
        <f t="shared" si="31"/>
        <v>19280447.432653427</v>
      </c>
      <c r="AD157" s="3">
        <f t="shared" si="10"/>
        <v>52800000</v>
      </c>
      <c r="AE157" s="2">
        <f>IF(AE155&gt;=52800000,52800000,IF(AB136=Graph!G$1*1000,AE156+Graph!G$1*1000,AC157))</f>
        <v>19280447.432653427</v>
      </c>
      <c r="AF157" s="3">
        <f t="shared" si="21"/>
        <v>19280447.432653427</v>
      </c>
      <c r="AG157" s="3">
        <f t="shared" si="29"/>
        <v>45409694.154629931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93</v>
      </c>
      <c r="C158" s="7"/>
      <c r="D158" s="2" t="e">
        <f t="shared" si="11"/>
        <v>#N/A</v>
      </c>
      <c r="E158" s="2" t="e">
        <f t="shared" si="22"/>
        <v>#N/A</v>
      </c>
      <c r="F158" s="2">
        <v>1057003.4185081124</v>
      </c>
      <c r="G158" s="2">
        <f t="shared" si="35"/>
        <v>646135.85714285716</v>
      </c>
      <c r="H158" s="2">
        <f t="shared" si="32"/>
        <v>73000082.302464113</v>
      </c>
      <c r="I158" s="7"/>
      <c r="J158" s="2" t="e">
        <f t="shared" si="13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898995.28571428417</v>
      </c>
      <c r="M158" s="8" t="e">
        <f t="shared" si="28"/>
        <v>#N/A</v>
      </c>
      <c r="N158" s="2" t="e">
        <f t="shared" si="14"/>
        <v>#N/A</v>
      </c>
      <c r="O158" s="2" t="e">
        <f t="shared" si="24"/>
        <v>#N/A</v>
      </c>
      <c r="P158" s="2">
        <v>1057959.0072484016</v>
      </c>
      <c r="Q158" s="2">
        <f t="shared" si="36"/>
        <v>650000</v>
      </c>
      <c r="R158" s="2">
        <f t="shared" si="33"/>
        <v>73866002.116255462</v>
      </c>
      <c r="S158" s="2">
        <f t="shared" si="16"/>
        <v>646135.85714285076</v>
      </c>
      <c r="T158" s="2">
        <f t="shared" si="17"/>
        <v>3864.1428571428405</v>
      </c>
      <c r="U158" s="2">
        <f t="shared" si="18"/>
        <v>650000</v>
      </c>
      <c r="V158" s="2">
        <f t="shared" si="34"/>
        <v>19806431.92899406</v>
      </c>
      <c r="W158" s="2">
        <f t="shared" si="19"/>
        <v>525984.49634063244</v>
      </c>
      <c r="X158" s="2">
        <f t="shared" si="6"/>
        <v>124015.50365936756</v>
      </c>
      <c r="Y158" s="2">
        <f t="shared" si="30"/>
        <v>54059570.187261418</v>
      </c>
      <c r="Z158" s="2" t="str">
        <f t="shared" si="8"/>
        <v>HERE</v>
      </c>
      <c r="AA158" s="2">
        <f>IF(Z158="HERE",Y158,AA157+Graph!$G$1*1000)</f>
        <v>54059570.187261418</v>
      </c>
      <c r="AB158" s="2">
        <f t="shared" si="20"/>
        <v>124015.50365936756</v>
      </c>
      <c r="AC158" s="2">
        <f t="shared" si="31"/>
        <v>19806431.92899406</v>
      </c>
      <c r="AD158" s="3">
        <f t="shared" si="10"/>
        <v>52800000</v>
      </c>
      <c r="AE158" s="2">
        <f>IF(AE156&gt;=52800000,52800000,IF(AB137=Graph!G$1*1000,AE157+Graph!G$1*1000,AC158))</f>
        <v>19806431.92899406</v>
      </c>
      <c r="AF158" s="3">
        <f t="shared" si="21"/>
        <v>19806431.92899406</v>
      </c>
      <c r="AG158" s="3">
        <f t="shared" si="29"/>
        <v>45676151.554629929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94</v>
      </c>
      <c r="C159" s="7"/>
      <c r="D159" s="2" t="e">
        <f t="shared" si="11"/>
        <v>#N/A</v>
      </c>
      <c r="E159" s="2" t="e">
        <f t="shared" si="22"/>
        <v>#N/A</v>
      </c>
      <c r="F159" s="2">
        <v>1063325.0723434687</v>
      </c>
      <c r="G159" s="2">
        <f t="shared" si="35"/>
        <v>646135.85714285716</v>
      </c>
      <c r="H159" s="2">
        <f t="shared" si="32"/>
        <v>73646218.159606963</v>
      </c>
      <c r="I159" s="7"/>
      <c r="J159" s="2" t="e">
        <f t="shared" si="13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902859.42857142701</v>
      </c>
      <c r="M159" s="8" t="e">
        <f t="shared" si="28"/>
        <v>#N/A</v>
      </c>
      <c r="N159" s="2" t="e">
        <f t="shared" si="14"/>
        <v>#N/A</v>
      </c>
      <c r="O159" s="2" t="e">
        <f t="shared" si="24"/>
        <v>#N/A</v>
      </c>
      <c r="P159" s="2">
        <v>1064258.6574243307</v>
      </c>
      <c r="Q159" s="2">
        <f t="shared" si="36"/>
        <v>650000</v>
      </c>
      <c r="R159" s="2">
        <f t="shared" si="33"/>
        <v>74516002.116255462</v>
      </c>
      <c r="S159" s="2">
        <f t="shared" si="16"/>
        <v>646135.85714285076</v>
      </c>
      <c r="T159" s="2">
        <f t="shared" si="17"/>
        <v>3864.1428571428405</v>
      </c>
      <c r="U159" s="2">
        <f t="shared" si="18"/>
        <v>650000</v>
      </c>
      <c r="V159" s="2">
        <f t="shared" si="34"/>
        <v>20338738.079170048</v>
      </c>
      <c r="W159" s="2">
        <f t="shared" si="19"/>
        <v>532306.15017598867</v>
      </c>
      <c r="X159" s="2">
        <f t="shared" si="6"/>
        <v>117693.84982401133</v>
      </c>
      <c r="Y159" s="2">
        <f t="shared" ref="Y159:Y222" si="37">IF(COUNT($C160)=0,IF(COUNT($C159)=1,C159,SUM(Y158+X159)),C159)</f>
        <v>54177264.037085429</v>
      </c>
      <c r="Z159" s="2" t="str">
        <f t="shared" si="8"/>
        <v>HERE</v>
      </c>
      <c r="AA159" s="2">
        <f>IF(Z159="HERE",Y159,AA158+Graph!$G$1*1000)</f>
        <v>54177264.037085429</v>
      </c>
      <c r="AB159" s="2">
        <f t="shared" si="20"/>
        <v>117693.84982401133</v>
      </c>
      <c r="AC159" s="2">
        <f t="shared" ref="AC159:AC222" si="38">IF(Z160="HERE",V159,AC158)</f>
        <v>20338738.079170048</v>
      </c>
      <c r="AD159" s="3">
        <f t="shared" si="10"/>
        <v>52800000</v>
      </c>
      <c r="AE159" s="2">
        <f>IF(AE157&gt;=52800000,52800000,IF(AB138=Graph!G$1*1000,AE158+Graph!G$1*1000,AC159))</f>
        <v>20338738.079170048</v>
      </c>
      <c r="AF159" s="3">
        <f t="shared" si="21"/>
        <v>20338738.079170048</v>
      </c>
      <c r="AG159" s="3">
        <f t="shared" si="29"/>
        <v>45862487.954629935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95</v>
      </c>
      <c r="C160" s="7"/>
      <c r="D160" s="2" t="e">
        <f t="shared" si="11"/>
        <v>#N/A</v>
      </c>
      <c r="E160" s="2" t="e">
        <f t="shared" si="22"/>
        <v>#N/A</v>
      </c>
      <c r="F160" s="2">
        <v>1069646.7261787653</v>
      </c>
      <c r="G160" s="2">
        <f t="shared" si="35"/>
        <v>646135.85714285716</v>
      </c>
      <c r="H160" s="2">
        <f t="shared" ref="H160:H223" si="39">IF(COUNT($C161)=0,IF(COUNT($C160)=1,C160,SUM(H159+G160)),C160)</f>
        <v>74292354.016749814</v>
      </c>
      <c r="I160" s="7"/>
      <c r="J160" s="2" t="e">
        <f t="shared" si="13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906723.57142856985</v>
      </c>
      <c r="M160" s="8" t="e">
        <f t="shared" si="28"/>
        <v>#N/A</v>
      </c>
      <c r="N160" s="2" t="e">
        <f t="shared" si="14"/>
        <v>#N/A</v>
      </c>
      <c r="O160" s="2" t="e">
        <f t="shared" si="24"/>
        <v>#N/A</v>
      </c>
      <c r="P160" s="2">
        <v>1070558.3076002598</v>
      </c>
      <c r="Q160" s="2">
        <f t="shared" si="36"/>
        <v>650000</v>
      </c>
      <c r="R160" s="2">
        <f t="shared" ref="R160:R223" si="40">IF(COUNT($C161)=0,IF(COUNT($C160)=1,M160,SUM(R159+Q160)),M160)</f>
        <v>75166002.116255462</v>
      </c>
      <c r="S160" s="2">
        <f t="shared" si="16"/>
        <v>646135.85714285076</v>
      </c>
      <c r="T160" s="2">
        <f t="shared" si="17"/>
        <v>3864.1428571428405</v>
      </c>
      <c r="U160" s="2">
        <f t="shared" si="18"/>
        <v>650000</v>
      </c>
      <c r="V160" s="2">
        <f t="shared" si="34"/>
        <v>20877365.883181334</v>
      </c>
      <c r="W160" s="2">
        <f t="shared" si="19"/>
        <v>538627.80401128531</v>
      </c>
      <c r="X160" s="2">
        <f t="shared" si="6"/>
        <v>111372.19598871469</v>
      </c>
      <c r="Y160" s="2">
        <f t="shared" si="37"/>
        <v>54288636.233074144</v>
      </c>
      <c r="Z160" s="2" t="str">
        <f t="shared" si="8"/>
        <v>HERE</v>
      </c>
      <c r="AA160" s="2">
        <f>IF(Z160="HERE",Y160,AA159+Graph!$G$1*1000)</f>
        <v>54288636.233074144</v>
      </c>
      <c r="AB160" s="2">
        <f t="shared" si="20"/>
        <v>111372.19598871469</v>
      </c>
      <c r="AC160" s="2">
        <f t="shared" si="38"/>
        <v>20877365.883181334</v>
      </c>
      <c r="AD160" s="3">
        <f t="shared" si="10"/>
        <v>52800000</v>
      </c>
      <c r="AE160" s="2">
        <f>IF(AE158&gt;=52800000,52800000,IF(AB139=Graph!G$1*1000,AE159+Graph!G$1*1000,AC160))</f>
        <v>20877365.883181334</v>
      </c>
      <c r="AF160" s="3">
        <f t="shared" si="21"/>
        <v>20877365.883181334</v>
      </c>
      <c r="AG160" s="3">
        <f t="shared" si="29"/>
        <v>46039011.954629935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96</v>
      </c>
      <c r="C161" s="7"/>
      <c r="D161" s="2" t="e">
        <f t="shared" si="11"/>
        <v>#N/A</v>
      </c>
      <c r="E161" s="2" t="e">
        <f t="shared" si="22"/>
        <v>#N/A</v>
      </c>
      <c r="F161" s="2">
        <v>1075968.3800141215</v>
      </c>
      <c r="G161" s="2">
        <f t="shared" si="35"/>
        <v>646135.85714285716</v>
      </c>
      <c r="H161" s="2">
        <f t="shared" si="39"/>
        <v>74938489.873892665</v>
      </c>
      <c r="I161" s="7"/>
      <c r="J161" s="2" t="e">
        <f t="shared" si="13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910587.71428571269</v>
      </c>
      <c r="M161" s="8" t="e">
        <f t="shared" si="28"/>
        <v>#N/A</v>
      </c>
      <c r="N161" s="2" t="e">
        <f t="shared" si="14"/>
        <v>#N/A</v>
      </c>
      <c r="O161" s="2" t="e">
        <f t="shared" si="24"/>
        <v>#N/A</v>
      </c>
      <c r="P161" s="2">
        <v>1076857.9577761889</v>
      </c>
      <c r="Q161" s="2">
        <f t="shared" si="36"/>
        <v>650000</v>
      </c>
      <c r="R161" s="2">
        <f t="shared" si="40"/>
        <v>75816002.116255462</v>
      </c>
      <c r="S161" s="2">
        <f t="shared" si="16"/>
        <v>646135.85714285076</v>
      </c>
      <c r="T161" s="2">
        <f t="shared" si="17"/>
        <v>3864.1428571428405</v>
      </c>
      <c r="U161" s="2">
        <f t="shared" si="18"/>
        <v>650000</v>
      </c>
      <c r="V161" s="2">
        <f t="shared" si="34"/>
        <v>21422315.341027975</v>
      </c>
      <c r="W161" s="2">
        <f t="shared" si="19"/>
        <v>544949.45784664154</v>
      </c>
      <c r="X161" s="2">
        <f t="shared" si="6"/>
        <v>105050.54215335846</v>
      </c>
      <c r="Y161" s="2">
        <f t="shared" si="37"/>
        <v>54393686.775227502</v>
      </c>
      <c r="Z161" s="2" t="str">
        <f t="shared" si="8"/>
        <v>HERE</v>
      </c>
      <c r="AA161" s="2">
        <f>IF(Z161="HERE",Y161,AA160+Graph!$G$1*1000)</f>
        <v>54393686.775227502</v>
      </c>
      <c r="AB161" s="2">
        <f t="shared" si="20"/>
        <v>105050.54215335846</v>
      </c>
      <c r="AC161" s="2">
        <f t="shared" si="38"/>
        <v>21422315.341027975</v>
      </c>
      <c r="AD161" s="3">
        <f t="shared" si="10"/>
        <v>52800000</v>
      </c>
      <c r="AE161" s="2">
        <f>IF(AE159&gt;=52800000,52800000,IF(AB140=Graph!G$1*1000,AE160+Graph!G$1*1000,AC161))</f>
        <v>21422315.341027975</v>
      </c>
      <c r="AF161" s="3">
        <f t="shared" si="21"/>
        <v>21422315.341027975</v>
      </c>
      <c r="AG161" s="3">
        <f t="shared" si="29"/>
        <v>46203973.404629931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97</v>
      </c>
      <c r="C162" s="7"/>
      <c r="D162" s="2" t="e">
        <f t="shared" si="11"/>
        <v>#N/A</v>
      </c>
      <c r="E162" s="2" t="e">
        <f t="shared" si="22"/>
        <v>#N/A</v>
      </c>
      <c r="F162" s="2">
        <v>1082290.0338494182</v>
      </c>
      <c r="G162" s="2">
        <f t="shared" si="35"/>
        <v>646135.85714285716</v>
      </c>
      <c r="H162" s="2">
        <f t="shared" si="39"/>
        <v>75584625.731035516</v>
      </c>
      <c r="I162" s="7"/>
      <c r="J162" s="2" t="e">
        <f t="shared" si="13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914451.85714285553</v>
      </c>
      <c r="M162" s="8" t="e">
        <f t="shared" si="28"/>
        <v>#N/A</v>
      </c>
      <c r="N162" s="2" t="e">
        <f t="shared" si="14"/>
        <v>#N/A</v>
      </c>
      <c r="O162" s="2" t="e">
        <f t="shared" si="24"/>
        <v>#N/A</v>
      </c>
      <c r="P162" s="2">
        <v>1083157.6079521179</v>
      </c>
      <c r="Q162" s="2">
        <f t="shared" si="36"/>
        <v>650000</v>
      </c>
      <c r="R162" s="2">
        <f t="shared" si="40"/>
        <v>76466002.116255462</v>
      </c>
      <c r="S162" s="2">
        <f t="shared" si="16"/>
        <v>646135.85714285076</v>
      </c>
      <c r="T162" s="2">
        <f t="shared" si="17"/>
        <v>3864.1428571428405</v>
      </c>
      <c r="U162" s="2">
        <f t="shared" si="18"/>
        <v>650000</v>
      </c>
      <c r="V162" s="2">
        <f t="shared" si="34"/>
        <v>21973586.452709913</v>
      </c>
      <c r="W162" s="2">
        <f t="shared" si="19"/>
        <v>551271.11168193817</v>
      </c>
      <c r="X162" s="2">
        <f t="shared" si="6"/>
        <v>98728.888318061829</v>
      </c>
      <c r="Y162" s="2">
        <f t="shared" si="37"/>
        <v>54492415.663545564</v>
      </c>
      <c r="Z162" s="2" t="str">
        <f t="shared" si="8"/>
        <v>HERE</v>
      </c>
      <c r="AA162" s="2">
        <f>IF(Z162="HERE",Y162,AA161+Graph!$G$1*1000)</f>
        <v>54492415.663545564</v>
      </c>
      <c r="AB162" s="2">
        <f t="shared" si="20"/>
        <v>98728.888318061829</v>
      </c>
      <c r="AC162" s="2">
        <f t="shared" si="38"/>
        <v>21973586.452709913</v>
      </c>
      <c r="AD162" s="3">
        <f t="shared" si="10"/>
        <v>52800000</v>
      </c>
      <c r="AE162" s="2">
        <f>IF(AE160&gt;=52800000,52800000,IF(AB141=Graph!G$1*1000,AE161+Graph!G$1*1000,AC162))</f>
        <v>21973586.452709913</v>
      </c>
      <c r="AF162" s="3">
        <f t="shared" si="21"/>
        <v>21973586.452709913</v>
      </c>
      <c r="AG162" s="3">
        <f t="shared" si="29"/>
        <v>46322257.104629926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98</v>
      </c>
      <c r="C163" s="7"/>
      <c r="D163" s="2" t="e">
        <f t="shared" si="11"/>
        <v>#N/A</v>
      </c>
      <c r="E163" s="2" t="e">
        <f t="shared" si="22"/>
        <v>#N/A</v>
      </c>
      <c r="F163" s="2">
        <v>1088611.6876847744</v>
      </c>
      <c r="G163" s="2">
        <f t="shared" si="35"/>
        <v>646135.85714285716</v>
      </c>
      <c r="H163" s="2">
        <f t="shared" si="39"/>
        <v>76230761.588178366</v>
      </c>
      <c r="I163" s="7"/>
      <c r="J163" s="2" t="e">
        <f t="shared" si="13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918315.99999999837</v>
      </c>
      <c r="M163" s="8" t="e">
        <f t="shared" si="28"/>
        <v>#N/A</v>
      </c>
      <c r="N163" s="2" t="e">
        <f t="shared" si="14"/>
        <v>#N/A</v>
      </c>
      <c r="O163" s="2" t="e">
        <f t="shared" si="24"/>
        <v>#N/A</v>
      </c>
      <c r="P163" s="2">
        <v>1089457.258128047</v>
      </c>
      <c r="Q163" s="2">
        <f t="shared" si="36"/>
        <v>650000</v>
      </c>
      <c r="R163" s="2">
        <f t="shared" si="40"/>
        <v>77116002.116255462</v>
      </c>
      <c r="S163" s="2">
        <f t="shared" si="16"/>
        <v>646135.85714285076</v>
      </c>
      <c r="T163" s="2">
        <f t="shared" si="17"/>
        <v>3864.1428571428405</v>
      </c>
      <c r="U163" s="2">
        <f t="shared" si="18"/>
        <v>650000</v>
      </c>
      <c r="V163" s="2">
        <f t="shared" si="34"/>
        <v>22531179.218227208</v>
      </c>
      <c r="W163" s="2">
        <f t="shared" si="19"/>
        <v>557592.76551729441</v>
      </c>
      <c r="X163" s="2">
        <f t="shared" si="6"/>
        <v>92407.234482705593</v>
      </c>
      <c r="Y163" s="2">
        <f t="shared" si="37"/>
        <v>54584822.898028269</v>
      </c>
      <c r="Z163" s="2" t="str">
        <f t="shared" si="8"/>
        <v>HERE</v>
      </c>
      <c r="AA163" s="2">
        <f>IF(Z163="HERE",Y163,AA162+Graph!$G$1*1000)</f>
        <v>54584822.898028269</v>
      </c>
      <c r="AB163" s="2">
        <f t="shared" si="20"/>
        <v>92407.234482705593</v>
      </c>
      <c r="AC163" s="2">
        <f t="shared" si="38"/>
        <v>22531179.218227208</v>
      </c>
      <c r="AD163" s="3">
        <f t="shared" si="10"/>
        <v>52800000</v>
      </c>
      <c r="AE163" s="2">
        <f>IF(AE161&gt;=52800000,52800000,IF(AB142=Graph!G$1*1000,AE162+Graph!G$1*1000,AC163))</f>
        <v>22531179.218227208</v>
      </c>
      <c r="AF163" s="3">
        <f t="shared" si="21"/>
        <v>22531179.218227208</v>
      </c>
      <c r="AG163" s="3">
        <f t="shared" si="29"/>
        <v>46669496.804629929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99</v>
      </c>
      <c r="C164" s="7"/>
      <c r="D164" s="2" t="e">
        <f t="shared" si="11"/>
        <v>#N/A</v>
      </c>
      <c r="E164" s="2" t="e">
        <f t="shared" si="22"/>
        <v>#N/A</v>
      </c>
      <c r="F164" s="2">
        <v>1094933.341520071</v>
      </c>
      <c r="G164" s="2">
        <f t="shared" si="35"/>
        <v>646135.85714285716</v>
      </c>
      <c r="H164" s="2">
        <f t="shared" si="39"/>
        <v>76876897.445321217</v>
      </c>
      <c r="I164" s="7"/>
      <c r="J164" s="2" t="e">
        <f t="shared" si="13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922180.14285714121</v>
      </c>
      <c r="M164" s="8" t="e">
        <f t="shared" si="28"/>
        <v>#N/A</v>
      </c>
      <c r="N164" s="2" t="e">
        <f t="shared" si="14"/>
        <v>#N/A</v>
      </c>
      <c r="O164" s="2" t="e">
        <f t="shared" si="24"/>
        <v>#N/A</v>
      </c>
      <c r="P164" s="2">
        <v>1095756.9083039761</v>
      </c>
      <c r="Q164" s="2">
        <f t="shared" si="36"/>
        <v>650000</v>
      </c>
      <c r="R164" s="2">
        <f t="shared" si="40"/>
        <v>77766002.116255462</v>
      </c>
      <c r="S164" s="2">
        <f t="shared" si="16"/>
        <v>646135.85714285076</v>
      </c>
      <c r="T164" s="2">
        <f t="shared" si="17"/>
        <v>3864.1428571428405</v>
      </c>
      <c r="U164" s="2">
        <f t="shared" si="18"/>
        <v>650000</v>
      </c>
      <c r="V164" s="2">
        <f t="shared" si="34"/>
        <v>23095093.637579799</v>
      </c>
      <c r="W164" s="2">
        <f t="shared" si="19"/>
        <v>563914.41935259104</v>
      </c>
      <c r="X164" s="2">
        <f t="shared" si="6"/>
        <v>86085.580647408962</v>
      </c>
      <c r="Y164" s="2">
        <f t="shared" si="37"/>
        <v>54670908.478675678</v>
      </c>
      <c r="Z164" s="2" t="str">
        <f t="shared" si="8"/>
        <v>HERE</v>
      </c>
      <c r="AA164" s="2">
        <f>IF(Z164="HERE",Y164,AA163+Graph!$G$1*1000)</f>
        <v>54670908.478675678</v>
      </c>
      <c r="AB164" s="2">
        <f t="shared" si="20"/>
        <v>86085.580647408962</v>
      </c>
      <c r="AC164" s="2">
        <f t="shared" si="38"/>
        <v>23095093.637579799</v>
      </c>
      <c r="AD164" s="3">
        <f t="shared" si="10"/>
        <v>52800000</v>
      </c>
      <c r="AE164" s="2">
        <f>IF(AE162&gt;=52800000,52800000,IF(AB143=Graph!G$1*1000,AE163+Graph!G$1*1000,AC164))</f>
        <v>23095093.637579799</v>
      </c>
      <c r="AF164" s="3">
        <f t="shared" si="21"/>
        <v>23095093.637579799</v>
      </c>
      <c r="AG164" s="3">
        <f t="shared" si="29"/>
        <v>46954888.804629929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100</v>
      </c>
      <c r="C165" s="7"/>
      <c r="D165" s="2" t="e">
        <f t="shared" si="11"/>
        <v>#N/A</v>
      </c>
      <c r="E165" s="2" t="e">
        <f t="shared" si="22"/>
        <v>#N/A</v>
      </c>
      <c r="F165" s="2">
        <v>1101254.9953554273</v>
      </c>
      <c r="G165" s="2">
        <f t="shared" si="35"/>
        <v>646135.85714285716</v>
      </c>
      <c r="H165" s="2">
        <f t="shared" si="39"/>
        <v>77523033.302464068</v>
      </c>
      <c r="I165" s="7"/>
      <c r="J165" s="2" t="e">
        <f t="shared" si="13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926044.28571428405</v>
      </c>
      <c r="M165" s="8" t="e">
        <f t="shared" si="28"/>
        <v>#N/A</v>
      </c>
      <c r="N165" s="2" t="e">
        <f t="shared" si="14"/>
        <v>#N/A</v>
      </c>
      <c r="O165" s="2" t="e">
        <f t="shared" si="24"/>
        <v>#N/A</v>
      </c>
      <c r="P165" s="2">
        <v>1102056.5584799051</v>
      </c>
      <c r="Q165" s="2">
        <f t="shared" si="36"/>
        <v>650000</v>
      </c>
      <c r="R165" s="2">
        <f t="shared" si="40"/>
        <v>78416002.116255462</v>
      </c>
      <c r="S165" s="2">
        <f t="shared" si="16"/>
        <v>646135.85714285076</v>
      </c>
      <c r="T165" s="2">
        <f t="shared" si="17"/>
        <v>3864.1428571428405</v>
      </c>
      <c r="U165" s="2">
        <f t="shared" si="18"/>
        <v>650000</v>
      </c>
      <c r="V165" s="2">
        <f t="shared" si="34"/>
        <v>23665329.710767746</v>
      </c>
      <c r="W165" s="2">
        <f t="shared" si="19"/>
        <v>570236.07318794727</v>
      </c>
      <c r="X165" s="2">
        <f t="shared" si="6"/>
        <v>79763.926812052727</v>
      </c>
      <c r="Y165" s="2">
        <f t="shared" si="37"/>
        <v>54750672.405487731</v>
      </c>
      <c r="Z165" s="2" t="str">
        <f t="shared" si="8"/>
        <v>HERE</v>
      </c>
      <c r="AA165" s="2">
        <f>IF(Z165="HERE",Y165,AA164+Graph!$G$1*1000)</f>
        <v>54750672.405487731</v>
      </c>
      <c r="AB165" s="2">
        <f t="shared" si="20"/>
        <v>79763.926812052727</v>
      </c>
      <c r="AC165" s="2">
        <f t="shared" si="38"/>
        <v>23665329.710767746</v>
      </c>
      <c r="AD165" s="3">
        <f t="shared" si="10"/>
        <v>52800000</v>
      </c>
      <c r="AE165" s="2">
        <f>IF(AE163&gt;=52800000,52800000,IF(AB144=Graph!G$1*1000,AE164+Graph!G$1*1000,AC165))</f>
        <v>23665329.710767746</v>
      </c>
      <c r="AF165" s="3">
        <f t="shared" si="21"/>
        <v>23665329.710767746</v>
      </c>
      <c r="AG165" s="3">
        <f t="shared" si="29"/>
        <v>47189848.604629926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101</v>
      </c>
      <c r="C166" s="7"/>
      <c r="D166" s="2" t="e">
        <f t="shared" si="11"/>
        <v>#N/A</v>
      </c>
      <c r="E166" s="2" t="e">
        <f t="shared" si="22"/>
        <v>#N/A</v>
      </c>
      <c r="F166" s="2">
        <v>1107576.6491907239</v>
      </c>
      <c r="G166" s="2">
        <f t="shared" ref="G166:G229" si="41">IF(F166&gt;650000,$AK$31*1000,F166)</f>
        <v>646135.85714285716</v>
      </c>
      <c r="H166" s="2">
        <f t="shared" si="39"/>
        <v>78169169.159606919</v>
      </c>
      <c r="I166" s="7"/>
      <c r="J166" s="2" t="e">
        <f t="shared" si="13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929908.42857142689</v>
      </c>
      <c r="M166" s="8" t="e">
        <f t="shared" si="28"/>
        <v>#N/A</v>
      </c>
      <c r="N166" s="2" t="e">
        <f t="shared" si="14"/>
        <v>#N/A</v>
      </c>
      <c r="O166" s="2" t="e">
        <f t="shared" si="24"/>
        <v>#N/A</v>
      </c>
      <c r="P166" s="2">
        <v>1108356.2086558342</v>
      </c>
      <c r="Q166" s="2">
        <f t="shared" ref="Q166:Q229" si="42">IF(P166&gt;650000,650000,P166)</f>
        <v>650000</v>
      </c>
      <c r="R166" s="2">
        <f t="shared" si="40"/>
        <v>79066002.116255462</v>
      </c>
      <c r="S166" s="2">
        <f t="shared" si="16"/>
        <v>646135.85714285076</v>
      </c>
      <c r="T166" s="2">
        <f t="shared" si="17"/>
        <v>3864.1428571428405</v>
      </c>
      <c r="U166" s="2">
        <f t="shared" si="18"/>
        <v>650000</v>
      </c>
      <c r="V166" s="2">
        <f t="shared" si="34"/>
        <v>24241887.43779099</v>
      </c>
      <c r="W166" s="2">
        <f t="shared" si="19"/>
        <v>576557.7270232439</v>
      </c>
      <c r="X166" s="2">
        <f t="shared" si="6"/>
        <v>73442.272976756096</v>
      </c>
      <c r="Y166" s="2">
        <f t="shared" si="37"/>
        <v>54824114.678464487</v>
      </c>
      <c r="Z166" s="2" t="str">
        <f t="shared" si="8"/>
        <v>HERE</v>
      </c>
      <c r="AA166" s="2">
        <f>IF(Z166="HERE",Y166,AA165+Graph!$G$1*1000)</f>
        <v>54824114.678464487</v>
      </c>
      <c r="AB166" s="2">
        <f t="shared" si="20"/>
        <v>73442.272976756096</v>
      </c>
      <c r="AC166" s="2">
        <f t="shared" si="38"/>
        <v>24241887.43779099</v>
      </c>
      <c r="AD166" s="3">
        <f t="shared" si="10"/>
        <v>52800000</v>
      </c>
      <c r="AE166" s="2">
        <f>IF(AE164&gt;=52800000,52800000,IF(AB145=Graph!G$1*1000,AE165+Graph!G$1*1000,AC166))</f>
        <v>24241887.43779099</v>
      </c>
      <c r="AF166" s="3">
        <f t="shared" si="21"/>
        <v>24241887.43779099</v>
      </c>
      <c r="AG166" s="3">
        <f t="shared" si="29"/>
        <v>47391660.104629926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102</v>
      </c>
      <c r="C167" s="7"/>
      <c r="D167" s="2" t="e">
        <f t="shared" si="11"/>
        <v>#N/A</v>
      </c>
      <c r="E167" s="2" t="e">
        <f t="shared" si="22"/>
        <v>#N/A</v>
      </c>
      <c r="F167" s="2">
        <v>1113898.3030260801</v>
      </c>
      <c r="G167" s="2">
        <f t="shared" si="41"/>
        <v>646135.85714285716</v>
      </c>
      <c r="H167" s="2">
        <f t="shared" si="39"/>
        <v>78815305.016749769</v>
      </c>
      <c r="I167" s="7"/>
      <c r="J167" s="2" t="e">
        <f t="shared" si="13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933772.57142856973</v>
      </c>
      <c r="M167" s="8" t="e">
        <f t="shared" si="28"/>
        <v>#N/A</v>
      </c>
      <c r="N167" s="2" t="e">
        <f t="shared" si="14"/>
        <v>#N/A</v>
      </c>
      <c r="O167" s="2" t="e">
        <f t="shared" si="24"/>
        <v>#N/A</v>
      </c>
      <c r="P167" s="2">
        <v>1114655.8588317633</v>
      </c>
      <c r="Q167" s="2">
        <f t="shared" si="42"/>
        <v>650000</v>
      </c>
      <c r="R167" s="2">
        <f t="shared" si="40"/>
        <v>79716002.116255462</v>
      </c>
      <c r="S167" s="2">
        <f t="shared" si="16"/>
        <v>646135.85714285076</v>
      </c>
      <c r="T167" s="2">
        <f t="shared" si="17"/>
        <v>3864.1428571428405</v>
      </c>
      <c r="U167" s="2">
        <f t="shared" si="18"/>
        <v>650000</v>
      </c>
      <c r="V167" s="2">
        <f t="shared" si="34"/>
        <v>24824766.81864959</v>
      </c>
      <c r="W167" s="2">
        <f t="shared" si="19"/>
        <v>582879.38085860014</v>
      </c>
      <c r="X167" s="2">
        <f t="shared" si="6"/>
        <v>67120.61914139986</v>
      </c>
      <c r="Y167" s="2">
        <f t="shared" si="37"/>
        <v>54891235.297605887</v>
      </c>
      <c r="Z167" s="2" t="str">
        <f t="shared" si="8"/>
        <v>HERE</v>
      </c>
      <c r="AA167" s="2">
        <f>IF(Z167="HERE",Y167,AA166+Graph!$G$1*1000)</f>
        <v>54891235.297605887</v>
      </c>
      <c r="AB167" s="2">
        <f t="shared" si="20"/>
        <v>67120.61914139986</v>
      </c>
      <c r="AC167" s="2">
        <f t="shared" si="38"/>
        <v>24824766.81864959</v>
      </c>
      <c r="AD167" s="3">
        <f t="shared" si="10"/>
        <v>52800000</v>
      </c>
      <c r="AE167" s="2">
        <f>IF(AE165&gt;=52800000,52800000,IF(AB146=Graph!G$1*1000,AE166+Graph!G$1*1000,AC167))</f>
        <v>24824766.81864959</v>
      </c>
      <c r="AF167" s="3">
        <f t="shared" si="21"/>
        <v>24824766.81864959</v>
      </c>
      <c r="AG167" s="3">
        <f t="shared" si="29"/>
        <v>47549011.504629932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103</v>
      </c>
      <c r="C168" s="7"/>
      <c r="D168" s="2" t="e">
        <f t="shared" si="11"/>
        <v>#N/A</v>
      </c>
      <c r="E168" s="2" t="e">
        <f t="shared" si="22"/>
        <v>#N/A</v>
      </c>
      <c r="F168" s="2">
        <v>1120219.9568613768</v>
      </c>
      <c r="G168" s="2">
        <f t="shared" si="41"/>
        <v>646135.85714285716</v>
      </c>
      <c r="H168" s="2">
        <f t="shared" si="39"/>
        <v>79461440.87389262</v>
      </c>
      <c r="I168" s="7"/>
      <c r="J168" s="2" t="e">
        <f t="shared" si="13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937636.71428571257</v>
      </c>
      <c r="M168" s="8" t="e">
        <f t="shared" si="28"/>
        <v>#N/A</v>
      </c>
      <c r="N168" s="2" t="e">
        <f t="shared" si="14"/>
        <v>#N/A</v>
      </c>
      <c r="O168" s="2" t="e">
        <f t="shared" si="24"/>
        <v>#N/A</v>
      </c>
      <c r="P168" s="2">
        <v>1120955.5090076923</v>
      </c>
      <c r="Q168" s="2">
        <f t="shared" si="42"/>
        <v>650000</v>
      </c>
      <c r="R168" s="2">
        <f t="shared" si="40"/>
        <v>80366002.116255462</v>
      </c>
      <c r="S168" s="2">
        <f t="shared" si="16"/>
        <v>646135.85714285076</v>
      </c>
      <c r="T168" s="2">
        <f t="shared" si="17"/>
        <v>3864.1428571428405</v>
      </c>
      <c r="U168" s="2">
        <f t="shared" si="18"/>
        <v>650000</v>
      </c>
      <c r="V168" s="2">
        <f t="shared" si="34"/>
        <v>25413967.853343487</v>
      </c>
      <c r="W168" s="2">
        <f t="shared" si="19"/>
        <v>589201.03469389677</v>
      </c>
      <c r="X168" s="2">
        <f t="shared" si="6"/>
        <v>60798.96530610323</v>
      </c>
      <c r="Y168" s="2">
        <f t="shared" si="37"/>
        <v>54952034.26291199</v>
      </c>
      <c r="Z168" s="2" t="str">
        <f t="shared" si="8"/>
        <v>HERE</v>
      </c>
      <c r="AA168" s="2">
        <f>IF(Z168="HERE",Y168,AA167+Graph!$G$1*1000)</f>
        <v>54952034.26291199</v>
      </c>
      <c r="AB168" s="2">
        <f t="shared" si="20"/>
        <v>60798.96530610323</v>
      </c>
      <c r="AC168" s="2">
        <f t="shared" si="38"/>
        <v>25413967.853343487</v>
      </c>
      <c r="AD168" s="3">
        <f t="shared" si="10"/>
        <v>52800000</v>
      </c>
      <c r="AE168" s="2">
        <f>IF(AE166&gt;=52800000,52800000,IF(AB147=Graph!G$1*1000,AE167+Graph!G$1*1000,AC168))</f>
        <v>25413967.853343487</v>
      </c>
      <c r="AF168" s="3">
        <f t="shared" si="21"/>
        <v>25413967.853343487</v>
      </c>
      <c r="AG168" s="3">
        <f t="shared" si="29"/>
        <v>47671098.954629935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104</v>
      </c>
      <c r="C169" s="7"/>
      <c r="D169" s="2" t="e">
        <f t="shared" si="11"/>
        <v>#N/A</v>
      </c>
      <c r="E169" s="2" t="e">
        <f t="shared" si="22"/>
        <v>#N/A</v>
      </c>
      <c r="F169" s="2">
        <v>1126541.610696733</v>
      </c>
      <c r="G169" s="2">
        <f t="shared" si="41"/>
        <v>646135.85714285716</v>
      </c>
      <c r="H169" s="2">
        <f t="shared" si="39"/>
        <v>80107576.731035471</v>
      </c>
      <c r="I169" s="7"/>
      <c r="J169" s="2" t="e">
        <f t="shared" si="13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941500.85714285541</v>
      </c>
      <c r="M169" s="8" t="e">
        <f t="shared" si="28"/>
        <v>#N/A</v>
      </c>
      <c r="N169" s="2" t="e">
        <f t="shared" si="14"/>
        <v>#N/A</v>
      </c>
      <c r="O169" s="2" t="e">
        <f t="shared" si="24"/>
        <v>#N/A</v>
      </c>
      <c r="P169" s="2">
        <v>1127255.1591836214</v>
      </c>
      <c r="Q169" s="2">
        <f t="shared" si="42"/>
        <v>650000</v>
      </c>
      <c r="R169" s="2">
        <f t="shared" si="40"/>
        <v>81016002.116255462</v>
      </c>
      <c r="S169" s="2">
        <f t="shared" si="16"/>
        <v>646135.85714285076</v>
      </c>
      <c r="T169" s="2">
        <f t="shared" si="17"/>
        <v>3864.1428571428405</v>
      </c>
      <c r="U169" s="2">
        <f t="shared" si="18"/>
        <v>650000</v>
      </c>
      <c r="V169" s="2">
        <f t="shared" si="34"/>
        <v>26009490.54187274</v>
      </c>
      <c r="W169" s="2">
        <f t="shared" si="19"/>
        <v>595522.68852925301</v>
      </c>
      <c r="X169" s="2">
        <f t="shared" si="6"/>
        <v>54477.311470746994</v>
      </c>
      <c r="Y169" s="2">
        <f t="shared" si="37"/>
        <v>55006511.574382737</v>
      </c>
      <c r="Z169" s="2" t="str">
        <f t="shared" si="8"/>
        <v>HERE</v>
      </c>
      <c r="AA169" s="2">
        <f>IF(Z169="HERE",Y169,AA168+Graph!$G$1*1000)</f>
        <v>55006511.574382737</v>
      </c>
      <c r="AB169" s="2">
        <f t="shared" si="20"/>
        <v>54477.311470746994</v>
      </c>
      <c r="AC169" s="2">
        <f t="shared" si="38"/>
        <v>26009490.54187274</v>
      </c>
      <c r="AD169" s="3">
        <f t="shared" si="10"/>
        <v>52800000</v>
      </c>
      <c r="AE169" s="2">
        <f>IF(AE167&gt;=52800000,52800000,IF(AB148=Graph!G$1*1000,AE168+Graph!G$1*1000,AC169))</f>
        <v>26009490.54187274</v>
      </c>
      <c r="AF169" s="3">
        <f t="shared" si="21"/>
        <v>26009490.54187274</v>
      </c>
      <c r="AG169" s="3">
        <f t="shared" si="29"/>
        <v>47826541.254629932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105</v>
      </c>
      <c r="C170" s="7"/>
      <c r="D170" s="2" t="e">
        <f t="shared" si="11"/>
        <v>#N/A</v>
      </c>
      <c r="E170" s="2" t="e">
        <f t="shared" si="22"/>
        <v>#N/A</v>
      </c>
      <c r="F170" s="2">
        <v>1132863.2645320892</v>
      </c>
      <c r="G170" s="2">
        <f t="shared" si="41"/>
        <v>646135.85714285716</v>
      </c>
      <c r="H170" s="2">
        <f t="shared" si="39"/>
        <v>80753712.588178322</v>
      </c>
      <c r="I170" s="7"/>
      <c r="J170" s="2" t="e">
        <f t="shared" si="13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945364.99999999825</v>
      </c>
      <c r="M170" s="8" t="e">
        <f t="shared" si="28"/>
        <v>#N/A</v>
      </c>
      <c r="N170" s="2" t="e">
        <f t="shared" si="14"/>
        <v>#N/A</v>
      </c>
      <c r="O170" s="2" t="e">
        <f t="shared" si="24"/>
        <v>#N/A</v>
      </c>
      <c r="P170" s="2">
        <v>1133554.8093595505</v>
      </c>
      <c r="Q170" s="2">
        <f t="shared" si="42"/>
        <v>650000</v>
      </c>
      <c r="R170" s="2">
        <f t="shared" si="40"/>
        <v>81666002.116255462</v>
      </c>
      <c r="S170" s="2">
        <f t="shared" si="16"/>
        <v>646135.85714285076</v>
      </c>
      <c r="T170" s="2">
        <f t="shared" si="17"/>
        <v>3864.1428571428405</v>
      </c>
      <c r="U170" s="2">
        <f t="shared" si="18"/>
        <v>650000</v>
      </c>
      <c r="V170" s="2">
        <f t="shared" si="34"/>
        <v>26611334.884237289</v>
      </c>
      <c r="W170" s="2">
        <f t="shared" si="19"/>
        <v>601844.34236454964</v>
      </c>
      <c r="X170" s="2">
        <f t="shared" si="6"/>
        <v>48155.657635450363</v>
      </c>
      <c r="Y170" s="2">
        <f t="shared" si="37"/>
        <v>55054667.232018188</v>
      </c>
      <c r="Z170" s="2" t="str">
        <f t="shared" si="8"/>
        <v>HERE</v>
      </c>
      <c r="AA170" s="2">
        <f>IF(Z170="HERE",Y170,AA169+Graph!$G$1*1000)</f>
        <v>55054667.232018188</v>
      </c>
      <c r="AB170" s="2">
        <f t="shared" si="20"/>
        <v>48155.657635450363</v>
      </c>
      <c r="AC170" s="2">
        <f t="shared" si="38"/>
        <v>26611334.884237289</v>
      </c>
      <c r="AD170" s="3">
        <f t="shared" si="10"/>
        <v>52800000</v>
      </c>
      <c r="AE170" s="2">
        <f>IF(AE168&gt;=52800000,52800000,IF(AB149=Graph!G$1*1000,AE169+Graph!G$1*1000,AC170))</f>
        <v>26611334.884237289</v>
      </c>
      <c r="AF170" s="3">
        <f t="shared" si="21"/>
        <v>26611334.884237289</v>
      </c>
      <c r="AG170" s="3">
        <f t="shared" si="29"/>
        <v>48209273.554629929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106</v>
      </c>
      <c r="C171" s="7"/>
      <c r="D171" s="2" t="e">
        <f t="shared" si="11"/>
        <v>#N/A</v>
      </c>
      <c r="E171" s="2" t="e">
        <f t="shared" si="22"/>
        <v>#N/A</v>
      </c>
      <c r="F171" s="2">
        <v>1139184.9183673859</v>
      </c>
      <c r="G171" s="2">
        <f t="shared" si="41"/>
        <v>646135.85714285716</v>
      </c>
      <c r="H171" s="2">
        <f t="shared" si="39"/>
        <v>81399848.445321172</v>
      </c>
      <c r="I171" s="7"/>
      <c r="J171" s="2" t="e">
        <f t="shared" si="13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949229.14285714109</v>
      </c>
      <c r="M171" s="8" t="e">
        <f t="shared" si="28"/>
        <v>#N/A</v>
      </c>
      <c r="N171" s="2" t="e">
        <f t="shared" si="14"/>
        <v>#N/A</v>
      </c>
      <c r="O171" s="2" t="e">
        <f t="shared" si="24"/>
        <v>#N/A</v>
      </c>
      <c r="P171" s="2">
        <v>1139854.4595354795</v>
      </c>
      <c r="Q171" s="2">
        <f t="shared" si="42"/>
        <v>650000</v>
      </c>
      <c r="R171" s="2">
        <f t="shared" si="40"/>
        <v>82316002.116255462</v>
      </c>
      <c r="S171" s="2">
        <f t="shared" si="16"/>
        <v>646135.85714285076</v>
      </c>
      <c r="T171" s="2">
        <f t="shared" si="17"/>
        <v>3864.1428571428405</v>
      </c>
      <c r="U171" s="2">
        <f t="shared" si="18"/>
        <v>650000</v>
      </c>
      <c r="V171" s="2">
        <f t="shared" si="34"/>
        <v>27219500.880437195</v>
      </c>
      <c r="W171" s="2">
        <f t="shared" si="19"/>
        <v>608165.99619990587</v>
      </c>
      <c r="X171" s="2">
        <f t="shared" si="6"/>
        <v>41834.003800094128</v>
      </c>
      <c r="Y171" s="2">
        <f t="shared" si="37"/>
        <v>55096501.235818282</v>
      </c>
      <c r="Z171" s="2" t="str">
        <f t="shared" si="8"/>
        <v>HERE</v>
      </c>
      <c r="AA171" s="2">
        <f>IF(Z171="HERE",Y171,AA170+Graph!$G$1*1000)</f>
        <v>55096501.235818282</v>
      </c>
      <c r="AB171" s="2">
        <f t="shared" si="20"/>
        <v>41834.003800094128</v>
      </c>
      <c r="AC171" s="2">
        <f t="shared" si="38"/>
        <v>27219500.880437195</v>
      </c>
      <c r="AD171" s="3">
        <f t="shared" si="10"/>
        <v>52800000</v>
      </c>
      <c r="AE171" s="2">
        <f>IF(AE169&gt;=52800000,52800000,IF(AB150=Graph!G$1*1000,AE170+Graph!G$1*1000,AC171))</f>
        <v>27219500.880437195</v>
      </c>
      <c r="AF171" s="3">
        <f t="shared" si="21"/>
        <v>27219500.880437195</v>
      </c>
      <c r="AG171" s="3">
        <f t="shared" si="29"/>
        <v>48308778.113282904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107</v>
      </c>
      <c r="C172" s="7"/>
      <c r="D172" s="2" t="e">
        <f t="shared" si="11"/>
        <v>#N/A</v>
      </c>
      <c r="E172" s="2" t="e">
        <f t="shared" si="22"/>
        <v>#N/A</v>
      </c>
      <c r="F172" s="2">
        <v>1145506.5722027421</v>
      </c>
      <c r="G172" s="2">
        <f t="shared" si="41"/>
        <v>646135.85714285716</v>
      </c>
      <c r="H172" s="2">
        <f t="shared" si="39"/>
        <v>82045984.302464023</v>
      </c>
      <c r="I172" s="7"/>
      <c r="J172" s="2" t="e">
        <f t="shared" si="13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953093.28571428393</v>
      </c>
      <c r="M172" s="8" t="e">
        <f t="shared" si="28"/>
        <v>#N/A</v>
      </c>
      <c r="N172" s="2" t="e">
        <f t="shared" si="14"/>
        <v>#N/A</v>
      </c>
      <c r="O172" s="2" t="e">
        <f t="shared" si="24"/>
        <v>#N/A</v>
      </c>
      <c r="P172" s="2">
        <v>1146154.1097114682</v>
      </c>
      <c r="Q172" s="2">
        <f t="shared" si="42"/>
        <v>650000</v>
      </c>
      <c r="R172" s="2">
        <f t="shared" si="40"/>
        <v>82966002.116255462</v>
      </c>
      <c r="S172" s="2">
        <f t="shared" si="16"/>
        <v>646135.85714285076</v>
      </c>
      <c r="T172" s="2">
        <f t="shared" si="17"/>
        <v>3864.1428571428405</v>
      </c>
      <c r="U172" s="2">
        <f t="shared" si="18"/>
        <v>650000</v>
      </c>
      <c r="V172" s="2">
        <f t="shared" si="34"/>
        <v>27833988.530472398</v>
      </c>
      <c r="W172" s="2">
        <f t="shared" si="19"/>
        <v>614487.6500352025</v>
      </c>
      <c r="X172" s="2">
        <f t="shared" si="6"/>
        <v>35512.349964797497</v>
      </c>
      <c r="Y172" s="2">
        <f t="shared" si="37"/>
        <v>55132013.585783079</v>
      </c>
      <c r="Z172" s="2" t="str">
        <f t="shared" si="8"/>
        <v>HERE</v>
      </c>
      <c r="AA172" s="2">
        <f>IF(Z172="HERE",Y172,AA171+Graph!$G$1*1000)</f>
        <v>55132013.585783079</v>
      </c>
      <c r="AB172" s="2">
        <f t="shared" si="20"/>
        <v>35512.349964797497</v>
      </c>
      <c r="AC172" s="2">
        <f t="shared" si="38"/>
        <v>27833988.530472398</v>
      </c>
      <c r="AD172" s="3">
        <f t="shared" si="10"/>
        <v>52800000</v>
      </c>
      <c r="AE172" s="2">
        <f>IF(AE170&gt;=52800000,52800000,IF(AB151=Graph!G$1*1000,AE171+Graph!G$1*1000,AC172))</f>
        <v>27833988.530472398</v>
      </c>
      <c r="AF172" s="3">
        <f t="shared" si="21"/>
        <v>27833988.530472398</v>
      </c>
      <c r="AG172" s="3">
        <f t="shared" si="29"/>
        <v>48332864.75925757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108</v>
      </c>
      <c r="C173" s="7"/>
      <c r="D173" s="2" t="e">
        <f t="shared" si="11"/>
        <v>#N/A</v>
      </c>
      <c r="E173" s="2" t="e">
        <f t="shared" si="22"/>
        <v>#N/A</v>
      </c>
      <c r="F173" s="2">
        <v>1151828.2260380387</v>
      </c>
      <c r="G173" s="2">
        <f t="shared" si="41"/>
        <v>646135.85714285716</v>
      </c>
      <c r="H173" s="2">
        <f t="shared" si="39"/>
        <v>82692120.159606874</v>
      </c>
      <c r="I173" s="7"/>
      <c r="J173" s="2" t="e">
        <f t="shared" si="13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956957.42857142678</v>
      </c>
      <c r="M173" s="8" t="e">
        <f t="shared" si="28"/>
        <v>#N/A</v>
      </c>
      <c r="N173" s="2" t="e">
        <f t="shared" si="14"/>
        <v>#N/A</v>
      </c>
      <c r="O173" s="2" t="e">
        <f t="shared" si="24"/>
        <v>#N/A</v>
      </c>
      <c r="P173" s="2">
        <v>1152453.7598873973</v>
      </c>
      <c r="Q173" s="2">
        <f t="shared" si="42"/>
        <v>650000</v>
      </c>
      <c r="R173" s="2">
        <f t="shared" si="40"/>
        <v>83616002.116255462</v>
      </c>
      <c r="S173" s="2">
        <f t="shared" si="16"/>
        <v>646135.85714285076</v>
      </c>
      <c r="T173" s="2">
        <f t="shared" si="17"/>
        <v>3864.1428571428405</v>
      </c>
      <c r="U173" s="2">
        <f t="shared" si="18"/>
        <v>650000</v>
      </c>
      <c r="V173" s="2">
        <f t="shared" si="34"/>
        <v>28454797.834342957</v>
      </c>
      <c r="W173" s="2">
        <f t="shared" si="19"/>
        <v>620809.30387055874</v>
      </c>
      <c r="X173" s="2">
        <f t="shared" si="6"/>
        <v>29190.696129441261</v>
      </c>
      <c r="Y173" s="2">
        <f t="shared" si="37"/>
        <v>55161204.281912521</v>
      </c>
      <c r="Z173" s="2" t="str">
        <f t="shared" si="8"/>
        <v>HERE</v>
      </c>
      <c r="AA173" s="2">
        <f>IF(Z173="HERE",Y173,AA172+Graph!$G$1*1000)</f>
        <v>55161204.281912521</v>
      </c>
      <c r="AB173" s="2">
        <f t="shared" si="20"/>
        <v>29190.696129441261</v>
      </c>
      <c r="AC173" s="2">
        <f t="shared" si="38"/>
        <v>28454797.834342957</v>
      </c>
      <c r="AD173" s="3">
        <f t="shared" si="10"/>
        <v>52800000</v>
      </c>
      <c r="AE173" s="2">
        <f>IF(AE171&gt;=52800000,52800000,IF(AB152=Graph!G$1*1000,AE172+Graph!G$1*1000,AC173))</f>
        <v>28454797.834342957</v>
      </c>
      <c r="AF173" s="3">
        <f t="shared" si="21"/>
        <v>28454797.834342957</v>
      </c>
      <c r="AG173" s="3">
        <f t="shared" si="29"/>
        <v>48357267.487924002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109</v>
      </c>
      <c r="C174" s="7"/>
      <c r="D174" s="2" t="e">
        <f t="shared" si="11"/>
        <v>#N/A</v>
      </c>
      <c r="E174" s="2" t="e">
        <f t="shared" si="22"/>
        <v>#N/A</v>
      </c>
      <c r="F174" s="2">
        <v>1158149.879873395</v>
      </c>
      <c r="G174" s="2">
        <f t="shared" si="41"/>
        <v>646135.85714285716</v>
      </c>
      <c r="H174" s="2">
        <f t="shared" si="39"/>
        <v>83338256.016749725</v>
      </c>
      <c r="I174" s="7"/>
      <c r="J174" s="2" t="e">
        <f t="shared" si="13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960821.57142856962</v>
      </c>
      <c r="M174" s="8" t="e">
        <f t="shared" si="28"/>
        <v>#N/A</v>
      </c>
      <c r="N174" s="2" t="e">
        <f t="shared" si="14"/>
        <v>#N/A</v>
      </c>
      <c r="O174" s="2" t="e">
        <f t="shared" si="24"/>
        <v>#N/A</v>
      </c>
      <c r="P174" s="2">
        <v>1158753.4100633264</v>
      </c>
      <c r="Q174" s="2">
        <f t="shared" si="42"/>
        <v>650000</v>
      </c>
      <c r="R174" s="2">
        <f t="shared" si="40"/>
        <v>84266002.116255462</v>
      </c>
      <c r="S174" s="2">
        <f t="shared" si="16"/>
        <v>646135.85714285076</v>
      </c>
      <c r="T174" s="2">
        <f t="shared" si="17"/>
        <v>3864.1428571428405</v>
      </c>
      <c r="U174" s="2">
        <f t="shared" si="18"/>
        <v>650000</v>
      </c>
      <c r="V174" s="2">
        <f t="shared" si="34"/>
        <v>29081928.792048812</v>
      </c>
      <c r="W174" s="2">
        <f t="shared" si="19"/>
        <v>627130.95770585537</v>
      </c>
      <c r="X174" s="2">
        <f t="shared" si="6"/>
        <v>22869.04229414463</v>
      </c>
      <c r="Y174" s="2">
        <f t="shared" si="37"/>
        <v>55184073.324206665</v>
      </c>
      <c r="Z174" s="2" t="str">
        <f t="shared" si="8"/>
        <v>HERE</v>
      </c>
      <c r="AA174" s="2">
        <f>IF(Z174="HERE",Y174,AA173+Graph!$G$1*1000)</f>
        <v>55184073.324206665</v>
      </c>
      <c r="AB174" s="2">
        <f t="shared" si="20"/>
        <v>22869.04229414463</v>
      </c>
      <c r="AC174" s="2">
        <f t="shared" si="38"/>
        <v>29081928.792048812</v>
      </c>
      <c r="AD174" s="3">
        <f t="shared" si="10"/>
        <v>52800000</v>
      </c>
      <c r="AE174" s="2">
        <f>IF(AE172&gt;=52800000,52800000,IF(AB153=Graph!G$1*1000,AE173+Graph!G$1*1000,AC174))</f>
        <v>29081928.792048812</v>
      </c>
      <c r="AF174" s="3">
        <f t="shared" si="21"/>
        <v>29081928.792048812</v>
      </c>
      <c r="AG174" s="3">
        <f t="shared" si="29"/>
        <v>48381986.299282208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110</v>
      </c>
      <c r="C175" s="7"/>
      <c r="D175" s="2" t="e">
        <f t="shared" si="11"/>
        <v>#N/A</v>
      </c>
      <c r="E175" s="2" t="e">
        <f t="shared" si="22"/>
        <v>#N/A</v>
      </c>
      <c r="F175" s="2">
        <v>1164471.5337086916</v>
      </c>
      <c r="G175" s="2">
        <f t="shared" si="41"/>
        <v>646135.85714285716</v>
      </c>
      <c r="H175" s="2">
        <f t="shared" si="39"/>
        <v>83984391.873892576</v>
      </c>
      <c r="I175" s="7"/>
      <c r="J175" s="2" t="e">
        <f t="shared" si="13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964685.71428571246</v>
      </c>
      <c r="M175" s="8" t="e">
        <f t="shared" si="28"/>
        <v>#N/A</v>
      </c>
      <c r="N175" s="2" t="e">
        <f t="shared" si="14"/>
        <v>#N/A</v>
      </c>
      <c r="O175" s="2" t="e">
        <f t="shared" si="24"/>
        <v>#N/A</v>
      </c>
      <c r="P175" s="2">
        <v>1165053.0602392554</v>
      </c>
      <c r="Q175" s="2">
        <f t="shared" si="42"/>
        <v>650000</v>
      </c>
      <c r="R175" s="2">
        <f t="shared" si="40"/>
        <v>84916002.116255462</v>
      </c>
      <c r="S175" s="2">
        <f t="shared" si="16"/>
        <v>646135.85714285076</v>
      </c>
      <c r="T175" s="2">
        <f t="shared" si="17"/>
        <v>3864.1428571428405</v>
      </c>
      <c r="U175" s="2">
        <f t="shared" si="18"/>
        <v>650000</v>
      </c>
      <c r="V175" s="2">
        <f t="shared" si="34"/>
        <v>29715381.403590024</v>
      </c>
      <c r="W175" s="2">
        <f t="shared" si="19"/>
        <v>633452.61154121161</v>
      </c>
      <c r="X175" s="2">
        <f t="shared" si="6"/>
        <v>16547.388458788395</v>
      </c>
      <c r="Y175" s="2">
        <f t="shared" si="37"/>
        <v>55200620.712665454</v>
      </c>
      <c r="Z175" s="2" t="str">
        <f t="shared" si="8"/>
        <v>HERE</v>
      </c>
      <c r="AA175" s="2">
        <f>IF(Z175="HERE",Y175,AA174+Graph!$G$1*1000)</f>
        <v>55200620.712665454</v>
      </c>
      <c r="AB175" s="2">
        <f t="shared" si="20"/>
        <v>16547.388458788395</v>
      </c>
      <c r="AC175" s="2">
        <f t="shared" si="38"/>
        <v>29715381.403590024</v>
      </c>
      <c r="AD175" s="3">
        <f t="shared" si="10"/>
        <v>52800000</v>
      </c>
      <c r="AE175" s="2">
        <f>IF(AE173&gt;=52800000,52800000,IF(AB154=Graph!G$1*1000,AE174+Graph!G$1*1000,AC175))</f>
        <v>29715381.403590024</v>
      </c>
      <c r="AF175" s="3">
        <f t="shared" si="21"/>
        <v>29715381.403590024</v>
      </c>
      <c r="AG175" s="3">
        <f t="shared" si="29"/>
        <v>48407021.193332173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111</v>
      </c>
      <c r="C176" s="7"/>
      <c r="D176" s="2" t="e">
        <f t="shared" si="11"/>
        <v>#N/A</v>
      </c>
      <c r="E176" s="2" t="e">
        <f t="shared" si="22"/>
        <v>#N/A</v>
      </c>
      <c r="F176" s="2">
        <v>1170793.1875440478</v>
      </c>
      <c r="G176" s="2">
        <f t="shared" si="41"/>
        <v>646135.85714285716</v>
      </c>
      <c r="H176" s="2">
        <f t="shared" si="39"/>
        <v>84630527.731035426</v>
      </c>
      <c r="I176" s="7"/>
      <c r="J176" s="2" t="e">
        <f t="shared" si="13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968549.8571428553</v>
      </c>
      <c r="M176" s="8" t="e">
        <f t="shared" si="28"/>
        <v>#N/A</v>
      </c>
      <c r="N176" s="2" t="e">
        <f t="shared" si="14"/>
        <v>#N/A</v>
      </c>
      <c r="O176" s="2" t="e">
        <f t="shared" si="24"/>
        <v>#N/A</v>
      </c>
      <c r="P176" s="2">
        <v>1171352.7104151845</v>
      </c>
      <c r="Q176" s="2">
        <f t="shared" si="42"/>
        <v>650000</v>
      </c>
      <c r="R176" s="2">
        <f t="shared" si="40"/>
        <v>85566002.116255462</v>
      </c>
      <c r="S176" s="2">
        <f t="shared" si="16"/>
        <v>646135.85714285076</v>
      </c>
      <c r="T176" s="2">
        <f t="shared" si="17"/>
        <v>3864.1428571428405</v>
      </c>
      <c r="U176" s="2">
        <f t="shared" si="18"/>
        <v>650000</v>
      </c>
      <c r="V176" s="2">
        <f t="shared" si="34"/>
        <v>30355155.668966532</v>
      </c>
      <c r="W176" s="2">
        <f t="shared" si="19"/>
        <v>639774.26537650824</v>
      </c>
      <c r="X176" s="2">
        <f t="shared" si="6"/>
        <v>10225.734623491764</v>
      </c>
      <c r="Y176" s="2">
        <f t="shared" si="37"/>
        <v>55210846.447288945</v>
      </c>
      <c r="Z176" s="2" t="str">
        <f t="shared" si="8"/>
        <v>HERE</v>
      </c>
      <c r="AA176" s="2">
        <f>IF(Z176="HERE",Y176,AA175+Graph!$G$1*1000)</f>
        <v>55210846.447288945</v>
      </c>
      <c r="AB176" s="2">
        <f t="shared" si="20"/>
        <v>10225.734623491764</v>
      </c>
      <c r="AC176" s="2">
        <f t="shared" si="38"/>
        <v>30355155.668966532</v>
      </c>
      <c r="AD176" s="3">
        <f t="shared" si="10"/>
        <v>52800000</v>
      </c>
      <c r="AE176" s="2">
        <f>IF(AE174&gt;=52800000,52800000,IF(AB155=Graph!G$1*1000,AE175+Graph!G$1*1000,AC176))</f>
        <v>30355155.668966532</v>
      </c>
      <c r="AF176" s="3">
        <f t="shared" si="21"/>
        <v>30355155.668966532</v>
      </c>
      <c r="AG176" s="3">
        <f t="shared" si="29"/>
        <v>48432372.170073904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112</v>
      </c>
      <c r="C177" s="7"/>
      <c r="D177" s="2" t="e">
        <f t="shared" si="11"/>
        <v>#N/A</v>
      </c>
      <c r="E177" s="2" t="e">
        <f t="shared" si="22"/>
        <v>#N/A</v>
      </c>
      <c r="F177" s="2">
        <v>1177114.8413793445</v>
      </c>
      <c r="G177" s="2">
        <f t="shared" si="41"/>
        <v>646135.85714285716</v>
      </c>
      <c r="H177" s="2">
        <f t="shared" si="39"/>
        <v>85276663.588178277</v>
      </c>
      <c r="I177" s="7"/>
      <c r="J177" s="2" t="e">
        <f t="shared" si="13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972413.99999999814</v>
      </c>
      <c r="M177" s="8" t="e">
        <f t="shared" si="28"/>
        <v>#N/A</v>
      </c>
      <c r="N177" s="2" t="e">
        <f t="shared" si="14"/>
        <v>#N/A</v>
      </c>
      <c r="O177" s="2" t="e">
        <f t="shared" si="24"/>
        <v>#N/A</v>
      </c>
      <c r="P177" s="2">
        <v>1177652.3605911136</v>
      </c>
      <c r="Q177" s="2">
        <f t="shared" si="42"/>
        <v>650000</v>
      </c>
      <c r="R177" s="2">
        <f t="shared" si="40"/>
        <v>86216002.116255462</v>
      </c>
      <c r="S177" s="2">
        <f t="shared" si="16"/>
        <v>646135.85714285076</v>
      </c>
      <c r="T177" s="2">
        <f t="shared" si="17"/>
        <v>3864.1428571428405</v>
      </c>
      <c r="U177" s="2">
        <f t="shared" si="18"/>
        <v>650000</v>
      </c>
      <c r="V177" s="2">
        <f t="shared" si="34"/>
        <v>31001251.588178396</v>
      </c>
      <c r="W177" s="2">
        <f t="shared" si="19"/>
        <v>646095.91921186447</v>
      </c>
      <c r="X177" s="2">
        <f t="shared" si="6"/>
        <v>3904.0807881355286</v>
      </c>
      <c r="Y177" s="2">
        <f t="shared" si="37"/>
        <v>55214750.528077081</v>
      </c>
      <c r="Z177" s="2" t="str">
        <f t="shared" si="8"/>
        <v>HERE</v>
      </c>
      <c r="AA177" s="2">
        <f>IF(Z177="HERE",Y177,AA176+Graph!$G$1*1000)</f>
        <v>55214750.528077081</v>
      </c>
      <c r="AB177" s="2">
        <f t="shared" si="20"/>
        <v>3904.0807881355286</v>
      </c>
      <c r="AC177" s="2">
        <f t="shared" si="38"/>
        <v>31001251.588178396</v>
      </c>
      <c r="AD177" s="3">
        <f t="shared" si="10"/>
        <v>52800000</v>
      </c>
      <c r="AE177" s="2">
        <f>IF(AE175&gt;=52800000,52800000,IF(AB156=Graph!G$1*1000,AE176+Graph!G$1*1000,AC177))</f>
        <v>31001251.588178396</v>
      </c>
      <c r="AF177" s="3">
        <f t="shared" si="21"/>
        <v>31001251.588178396</v>
      </c>
      <c r="AG177" s="3">
        <f t="shared" si="29"/>
        <v>48458039.229507402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113</v>
      </c>
      <c r="C178" s="7"/>
      <c r="D178" s="2" t="e">
        <f t="shared" si="11"/>
        <v>#N/A</v>
      </c>
      <c r="E178" s="2" t="e">
        <f t="shared" si="22"/>
        <v>#N/A</v>
      </c>
      <c r="F178" s="2">
        <v>1183436.4952147007</v>
      </c>
      <c r="G178" s="2">
        <f t="shared" si="41"/>
        <v>646135.85714285716</v>
      </c>
      <c r="H178" s="2">
        <f t="shared" si="39"/>
        <v>85922799.445321128</v>
      </c>
      <c r="I178" s="7"/>
      <c r="J178" s="2" t="e">
        <f t="shared" si="13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976278.14285714098</v>
      </c>
      <c r="M178" s="8" t="e">
        <f t="shared" si="28"/>
        <v>#N/A</v>
      </c>
      <c r="N178" s="2" t="e">
        <f t="shared" si="14"/>
        <v>#N/A</v>
      </c>
      <c r="O178" s="2" t="e">
        <f t="shared" si="24"/>
        <v>#N/A</v>
      </c>
      <c r="P178" s="2">
        <v>1183952.0107670426</v>
      </c>
      <c r="Q178" s="2">
        <f t="shared" si="42"/>
        <v>650000</v>
      </c>
      <c r="R178" s="2">
        <f t="shared" si="40"/>
        <v>86866002.116255462</v>
      </c>
      <c r="S178" s="2">
        <f t="shared" si="16"/>
        <v>646135.85714285076</v>
      </c>
      <c r="T178" s="2">
        <f t="shared" si="17"/>
        <v>3864.1428571428405</v>
      </c>
      <c r="U178" s="2">
        <f t="shared" si="18"/>
        <v>650000</v>
      </c>
      <c r="V178" s="2">
        <f t="shared" si="34"/>
        <v>31647387.445321254</v>
      </c>
      <c r="W178" s="2">
        <f t="shared" si="19"/>
        <v>646135.85714285821</v>
      </c>
      <c r="X178" s="2">
        <f t="shared" si="6"/>
        <v>3864.1428571417928</v>
      </c>
      <c r="Y178" s="2">
        <f t="shared" si="37"/>
        <v>55218614.670934223</v>
      </c>
      <c r="Z178" s="2" t="str">
        <f t="shared" si="8"/>
        <v>HERE</v>
      </c>
      <c r="AA178" s="2">
        <f>IF(Z178="HERE",Y178,AA177+Graph!$G$1*1000)</f>
        <v>55218614.670934223</v>
      </c>
      <c r="AB178" s="2">
        <f t="shared" si="20"/>
        <v>3864.1428571417928</v>
      </c>
      <c r="AC178" s="2">
        <f t="shared" si="38"/>
        <v>31647387.445321254</v>
      </c>
      <c r="AD178" s="3">
        <f t="shared" si="10"/>
        <v>52800000</v>
      </c>
      <c r="AE178" s="2">
        <f>IF(AE176&gt;=52800000,52800000,IF(AB157=Graph!G$1*1000,AE177+Graph!G$1*1000,AC178))</f>
        <v>31647387.445321254</v>
      </c>
      <c r="AF178" s="3">
        <f t="shared" si="21"/>
        <v>31647387.445321254</v>
      </c>
      <c r="AG178" s="3">
        <f t="shared" si="29"/>
        <v>48484022.371632673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114</v>
      </c>
      <c r="C179" s="7"/>
      <c r="D179" s="2" t="e">
        <f t="shared" si="11"/>
        <v>#N/A</v>
      </c>
      <c r="E179" s="2" t="e">
        <f t="shared" si="22"/>
        <v>#N/A</v>
      </c>
      <c r="F179" s="2">
        <v>1189758.1490499973</v>
      </c>
      <c r="G179" s="2">
        <f t="shared" si="41"/>
        <v>646135.85714285716</v>
      </c>
      <c r="H179" s="2">
        <f t="shared" si="39"/>
        <v>86568935.302463979</v>
      </c>
      <c r="I179" s="7"/>
      <c r="J179" s="2" t="e">
        <f t="shared" si="13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980142.28571428382</v>
      </c>
      <c r="M179" s="8" t="e">
        <f t="shared" si="28"/>
        <v>#N/A</v>
      </c>
      <c r="N179" s="2" t="e">
        <f t="shared" si="14"/>
        <v>#N/A</v>
      </c>
      <c r="O179" s="2" t="e">
        <f t="shared" si="24"/>
        <v>#N/A</v>
      </c>
      <c r="P179" s="2">
        <v>1190251.6609429717</v>
      </c>
      <c r="Q179" s="2">
        <f t="shared" si="42"/>
        <v>650000</v>
      </c>
      <c r="R179" s="2">
        <f t="shared" si="40"/>
        <v>87516002.116255462</v>
      </c>
      <c r="S179" s="2">
        <f t="shared" si="16"/>
        <v>646135.85714285076</v>
      </c>
      <c r="T179" s="2">
        <f t="shared" si="17"/>
        <v>3864.1428571428405</v>
      </c>
      <c r="U179" s="2">
        <f t="shared" si="18"/>
        <v>650000</v>
      </c>
      <c r="V179" s="2">
        <f t="shared" si="34"/>
        <v>32293523.302464113</v>
      </c>
      <c r="W179" s="2">
        <f t="shared" si="19"/>
        <v>646135.85714285821</v>
      </c>
      <c r="X179" s="2">
        <f t="shared" si="6"/>
        <v>3864.1428571417928</v>
      </c>
      <c r="Y179" s="2">
        <f t="shared" si="37"/>
        <v>55222478.813791364</v>
      </c>
      <c r="Z179" s="2" t="str">
        <f t="shared" si="8"/>
        <v>HERE</v>
      </c>
      <c r="AA179" s="2">
        <f>IF(Z179="HERE",Y179,AA178+Graph!$G$1*1000)</f>
        <v>55222478.813791364</v>
      </c>
      <c r="AB179" s="2">
        <f t="shared" si="20"/>
        <v>3864.1428571417928</v>
      </c>
      <c r="AC179" s="2">
        <f t="shared" si="38"/>
        <v>32293523.302464113</v>
      </c>
      <c r="AD179" s="3">
        <f t="shared" si="10"/>
        <v>52800000</v>
      </c>
      <c r="AE179" s="2">
        <f>IF(AE177&gt;=52800000,52800000,IF(AB158=Graph!G$1*1000,AE178+Graph!G$1*1000,AC179))</f>
        <v>32293523.302464113</v>
      </c>
      <c r="AF179" s="3">
        <f t="shared" si="21"/>
        <v>32293523.302464113</v>
      </c>
      <c r="AG179" s="3">
        <f t="shared" si="29"/>
        <v>48510321.596449703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115</v>
      </c>
      <c r="C180" s="7"/>
      <c r="D180" s="2" t="e">
        <f t="shared" si="11"/>
        <v>#N/A</v>
      </c>
      <c r="E180" s="2" t="e">
        <f t="shared" si="22"/>
        <v>#N/A</v>
      </c>
      <c r="F180" s="2">
        <v>1196079.8028853536</v>
      </c>
      <c r="G180" s="2">
        <f t="shared" si="41"/>
        <v>646135.85714285716</v>
      </c>
      <c r="H180" s="2">
        <f t="shared" si="39"/>
        <v>87215071.159606829</v>
      </c>
      <c r="I180" s="7"/>
      <c r="J180" s="2" t="e">
        <f t="shared" si="13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984006.42857142666</v>
      </c>
      <c r="M180" s="8" t="e">
        <f t="shared" si="28"/>
        <v>#N/A</v>
      </c>
      <c r="N180" s="2" t="e">
        <f t="shared" si="14"/>
        <v>#N/A</v>
      </c>
      <c r="O180" s="2" t="e">
        <f t="shared" si="24"/>
        <v>#N/A</v>
      </c>
      <c r="P180" s="2">
        <v>1196551.3111189008</v>
      </c>
      <c r="Q180" s="2">
        <f t="shared" si="42"/>
        <v>650000</v>
      </c>
      <c r="R180" s="2">
        <f t="shared" si="40"/>
        <v>88166002.116255462</v>
      </c>
      <c r="S180" s="2">
        <f t="shared" si="16"/>
        <v>646135.85714285076</v>
      </c>
      <c r="T180" s="2">
        <f t="shared" si="17"/>
        <v>3864.1428571428405</v>
      </c>
      <c r="U180" s="2">
        <f t="shared" si="18"/>
        <v>650000</v>
      </c>
      <c r="V180" s="2">
        <f t="shared" si="34"/>
        <v>32939659.159606971</v>
      </c>
      <c r="W180" s="2">
        <f t="shared" si="19"/>
        <v>646135.85714285821</v>
      </c>
      <c r="X180" s="2">
        <f t="shared" si="6"/>
        <v>3864.1428571417928</v>
      </c>
      <c r="Y180" s="2">
        <f t="shared" si="37"/>
        <v>55226342.956648506</v>
      </c>
      <c r="Z180" s="2" t="str">
        <f t="shared" si="8"/>
        <v>HERE</v>
      </c>
      <c r="AA180" s="2">
        <f>IF(Z180="HERE",Y180,AA179+Graph!$G$1*1000)</f>
        <v>55226342.956648506</v>
      </c>
      <c r="AB180" s="2">
        <f t="shared" si="20"/>
        <v>3864.1428571417928</v>
      </c>
      <c r="AC180" s="2">
        <f t="shared" si="38"/>
        <v>32939659.159606971</v>
      </c>
      <c r="AD180" s="3">
        <f t="shared" si="10"/>
        <v>52800000</v>
      </c>
      <c r="AE180" s="2">
        <f>IF(AE178&gt;=52800000,52800000,IF(AB159=Graph!G$1*1000,AE179+Graph!G$1*1000,AC180))</f>
        <v>32939659.159606971</v>
      </c>
      <c r="AF180" s="3">
        <f t="shared" si="21"/>
        <v>32939659.159606971</v>
      </c>
      <c r="AG180" s="3">
        <f t="shared" si="29"/>
        <v>48536936.903958499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116</v>
      </c>
      <c r="C181" s="7"/>
      <c r="D181" s="2" t="e">
        <f t="shared" si="11"/>
        <v>#N/A</v>
      </c>
      <c r="E181" s="2" t="e">
        <f t="shared" si="22"/>
        <v>#N/A</v>
      </c>
      <c r="F181" s="2">
        <v>1202401.4567206502</v>
      </c>
      <c r="G181" s="2">
        <f t="shared" si="41"/>
        <v>646135.85714285716</v>
      </c>
      <c r="H181" s="2">
        <f t="shared" si="39"/>
        <v>87861207.01674968</v>
      </c>
      <c r="I181" s="7"/>
      <c r="J181" s="2" t="e">
        <f t="shared" si="13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987870.5714285695</v>
      </c>
      <c r="M181" s="8" t="e">
        <f t="shared" si="28"/>
        <v>#N/A</v>
      </c>
      <c r="N181" s="2" t="e">
        <f t="shared" si="14"/>
        <v>#N/A</v>
      </c>
      <c r="O181" s="2" t="e">
        <f t="shared" si="24"/>
        <v>#N/A</v>
      </c>
      <c r="P181" s="2">
        <v>1202850.9612948298</v>
      </c>
      <c r="Q181" s="2">
        <f t="shared" si="42"/>
        <v>650000</v>
      </c>
      <c r="R181" s="2">
        <f t="shared" si="40"/>
        <v>88816002.116255462</v>
      </c>
      <c r="S181" s="2">
        <f t="shared" si="16"/>
        <v>646135.85714285076</v>
      </c>
      <c r="T181" s="2">
        <f t="shared" si="17"/>
        <v>3864.1428571428405</v>
      </c>
      <c r="U181" s="2">
        <f t="shared" si="18"/>
        <v>650000</v>
      </c>
      <c r="V181" s="2">
        <f t="shared" si="34"/>
        <v>33585795.016749829</v>
      </c>
      <c r="W181" s="2">
        <f t="shared" si="19"/>
        <v>646135.85714285821</v>
      </c>
      <c r="X181" s="2">
        <f t="shared" si="6"/>
        <v>3864.1428571417928</v>
      </c>
      <c r="Y181" s="2">
        <f t="shared" si="37"/>
        <v>55230207.099505648</v>
      </c>
      <c r="Z181" s="2" t="str">
        <f t="shared" si="8"/>
        <v>HERE</v>
      </c>
      <c r="AA181" s="2">
        <f>IF(Z181="HERE",Y181,AA180+Graph!$G$1*1000)</f>
        <v>55230207.099505648</v>
      </c>
      <c r="AB181" s="2">
        <f t="shared" si="20"/>
        <v>3864.1428571417928</v>
      </c>
      <c r="AC181" s="2">
        <f t="shared" si="38"/>
        <v>33585795.016749829</v>
      </c>
      <c r="AD181" s="3">
        <f t="shared" si="10"/>
        <v>52800000</v>
      </c>
      <c r="AE181" s="2">
        <f>IF(AE179&gt;=52800000,52800000,IF(AB160=Graph!G$1*1000,AE180+Graph!G$1*1000,AC181))</f>
        <v>33585795.016749829</v>
      </c>
      <c r="AF181" s="3">
        <f t="shared" si="21"/>
        <v>33585795.016749829</v>
      </c>
      <c r="AG181" s="3">
        <f t="shared" si="29"/>
        <v>48563868.29415907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117</v>
      </c>
      <c r="C182" s="7"/>
      <c r="D182" s="2" t="e">
        <f t="shared" si="11"/>
        <v>#N/A</v>
      </c>
      <c r="E182" s="2" t="e">
        <f t="shared" si="22"/>
        <v>#N/A</v>
      </c>
      <c r="F182" s="2">
        <v>1208723.1105560064</v>
      </c>
      <c r="G182" s="2">
        <f t="shared" si="41"/>
        <v>646135.85714285716</v>
      </c>
      <c r="H182" s="2">
        <f t="shared" si="39"/>
        <v>88507342.873892531</v>
      </c>
      <c r="I182" s="7"/>
      <c r="J182" s="2" t="e">
        <f t="shared" si="13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991734.71428571234</v>
      </c>
      <c r="M182" s="8" t="e">
        <f t="shared" si="28"/>
        <v>#N/A</v>
      </c>
      <c r="N182" s="2" t="e">
        <f t="shared" si="14"/>
        <v>#N/A</v>
      </c>
      <c r="O182" s="2" t="e">
        <f t="shared" si="24"/>
        <v>#N/A</v>
      </c>
      <c r="P182" s="2">
        <v>1209150.6114707589</v>
      </c>
      <c r="Q182" s="2">
        <f t="shared" si="42"/>
        <v>650000</v>
      </c>
      <c r="R182" s="2">
        <f t="shared" si="40"/>
        <v>89466002.116255462</v>
      </c>
      <c r="S182" s="2">
        <f t="shared" si="16"/>
        <v>646135.85714285076</v>
      </c>
      <c r="T182" s="2">
        <f t="shared" si="17"/>
        <v>3864.1428571428405</v>
      </c>
      <c r="U182" s="2">
        <f t="shared" si="18"/>
        <v>650000</v>
      </c>
      <c r="V182" s="2">
        <f t="shared" si="34"/>
        <v>34231930.873892687</v>
      </c>
      <c r="W182" s="2">
        <f t="shared" si="19"/>
        <v>646135.85714285821</v>
      </c>
      <c r="X182" s="2">
        <f t="shared" si="6"/>
        <v>3864.1428571417928</v>
      </c>
      <c r="Y182" s="2">
        <f t="shared" si="37"/>
        <v>55234071.24236279</v>
      </c>
      <c r="Z182" s="2" t="str">
        <f t="shared" si="8"/>
        <v>HERE</v>
      </c>
      <c r="AA182" s="2">
        <f>IF(Z182="HERE",Y182,AA181+Graph!$G$1*1000)</f>
        <v>55234071.24236279</v>
      </c>
      <c r="AB182" s="2">
        <f t="shared" si="20"/>
        <v>3864.1428571417928</v>
      </c>
      <c r="AC182" s="2">
        <f t="shared" si="38"/>
        <v>34231930.873892687</v>
      </c>
      <c r="AD182" s="3">
        <f t="shared" si="10"/>
        <v>52800000</v>
      </c>
      <c r="AE182" s="2">
        <f>IF(AE180&gt;=52800000,52800000,IF(AB161=Graph!G$1*1000,AE181+Graph!G$1*1000,AC182))</f>
        <v>34231930.873892687</v>
      </c>
      <c r="AF182" s="3">
        <f t="shared" si="21"/>
        <v>34231930.873892687</v>
      </c>
      <c r="AG182" s="3">
        <f t="shared" si="29"/>
        <v>48591115.767051399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118</v>
      </c>
      <c r="C183" s="7"/>
      <c r="D183" s="2" t="e">
        <f t="shared" si="11"/>
        <v>#N/A</v>
      </c>
      <c r="E183" s="2" t="e">
        <f t="shared" si="22"/>
        <v>#N/A</v>
      </c>
      <c r="F183" s="2">
        <v>1215044.7643913031</v>
      </c>
      <c r="G183" s="2">
        <f t="shared" si="41"/>
        <v>646135.85714285716</v>
      </c>
      <c r="H183" s="2">
        <f t="shared" si="39"/>
        <v>89153478.731035382</v>
      </c>
      <c r="I183" s="7"/>
      <c r="J183" s="2" t="e">
        <f t="shared" si="13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995598.85714285518</v>
      </c>
      <c r="M183" s="8" t="e">
        <f t="shared" si="28"/>
        <v>#N/A</v>
      </c>
      <c r="N183" s="2" t="e">
        <f t="shared" si="14"/>
        <v>#N/A</v>
      </c>
      <c r="O183" s="2" t="e">
        <f t="shared" si="24"/>
        <v>#N/A</v>
      </c>
      <c r="P183" s="2">
        <v>1215450.261646688</v>
      </c>
      <c r="Q183" s="2">
        <f t="shared" si="42"/>
        <v>650000</v>
      </c>
      <c r="R183" s="2">
        <f t="shared" si="40"/>
        <v>90116002.116255462</v>
      </c>
      <c r="S183" s="2">
        <f t="shared" si="16"/>
        <v>646135.85714285076</v>
      </c>
      <c r="T183" s="2">
        <f t="shared" si="17"/>
        <v>3864.1428571428405</v>
      </c>
      <c r="U183" s="2">
        <f t="shared" si="18"/>
        <v>650000</v>
      </c>
      <c r="V183" s="2">
        <f t="shared" si="34"/>
        <v>34878066.731035545</v>
      </c>
      <c r="W183" s="2">
        <f t="shared" si="19"/>
        <v>646135.85714285821</v>
      </c>
      <c r="X183" s="2">
        <f t="shared" si="6"/>
        <v>3864.1428571417928</v>
      </c>
      <c r="Y183" s="2">
        <f t="shared" si="37"/>
        <v>55237935.385219932</v>
      </c>
      <c r="Z183" s="2" t="str">
        <f t="shared" si="8"/>
        <v>HERE</v>
      </c>
      <c r="AA183" s="2">
        <f>IF(Z183="HERE",Y183,AA182+Graph!$G$1*1000)</f>
        <v>55237935.385219932</v>
      </c>
      <c r="AB183" s="2">
        <f t="shared" si="20"/>
        <v>3864.1428571417928</v>
      </c>
      <c r="AC183" s="2">
        <f t="shared" si="38"/>
        <v>34878066.731035545</v>
      </c>
      <c r="AD183" s="3">
        <f t="shared" si="10"/>
        <v>52800000</v>
      </c>
      <c r="AE183" s="2">
        <f>IF(AE181&gt;=52800000,52800000,IF(AB162=Graph!G$1*1000,AE182+Graph!G$1*1000,AC183))</f>
        <v>34878066.731035545</v>
      </c>
      <c r="AF183" s="3">
        <f t="shared" si="21"/>
        <v>34878066.731035545</v>
      </c>
      <c r="AG183" s="3">
        <f t="shared" si="29"/>
        <v>48618679.322635494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119</v>
      </c>
      <c r="C184" s="7"/>
      <c r="D184" s="2" t="e">
        <f t="shared" si="11"/>
        <v>#N/A</v>
      </c>
      <c r="E184" s="2" t="e">
        <f t="shared" si="22"/>
        <v>#N/A</v>
      </c>
      <c r="F184" s="2">
        <v>1221366.4182266593</v>
      </c>
      <c r="G184" s="2">
        <f t="shared" si="41"/>
        <v>646135.85714285716</v>
      </c>
      <c r="H184" s="2">
        <f t="shared" si="39"/>
        <v>89799614.588178232</v>
      </c>
      <c r="I184" s="7"/>
      <c r="J184" s="2" t="e">
        <f t="shared" si="13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999462.99999999802</v>
      </c>
      <c r="M184" s="8" t="e">
        <f t="shared" si="28"/>
        <v>#N/A</v>
      </c>
      <c r="N184" s="2" t="e">
        <f t="shared" si="14"/>
        <v>#N/A</v>
      </c>
      <c r="O184" s="2" t="e">
        <f t="shared" si="24"/>
        <v>#N/A</v>
      </c>
      <c r="P184" s="2">
        <v>1221749.9118226171</v>
      </c>
      <c r="Q184" s="2">
        <f t="shared" si="42"/>
        <v>650000</v>
      </c>
      <c r="R184" s="2">
        <f t="shared" si="40"/>
        <v>90766002.116255462</v>
      </c>
      <c r="S184" s="2">
        <f t="shared" si="16"/>
        <v>646135.85714285076</v>
      </c>
      <c r="T184" s="2">
        <f t="shared" si="17"/>
        <v>3864.1428571428405</v>
      </c>
      <c r="U184" s="2">
        <f t="shared" si="18"/>
        <v>650000</v>
      </c>
      <c r="V184" s="2">
        <f t="shared" si="34"/>
        <v>35524202.588178404</v>
      </c>
      <c r="W184" s="2">
        <f t="shared" si="19"/>
        <v>646135.85714285821</v>
      </c>
      <c r="X184" s="2">
        <f t="shared" si="6"/>
        <v>3864.1428571417928</v>
      </c>
      <c r="Y184" s="2">
        <f t="shared" si="37"/>
        <v>55241799.528077073</v>
      </c>
      <c r="Z184" s="2" t="str">
        <f t="shared" si="8"/>
        <v>HERE</v>
      </c>
      <c r="AA184" s="2">
        <f>IF(Z184="HERE",Y184,AA183+Graph!$G$1*1000)</f>
        <v>55241799.528077073</v>
      </c>
      <c r="AB184" s="2">
        <f t="shared" si="20"/>
        <v>3864.1428571417928</v>
      </c>
      <c r="AC184" s="2">
        <f t="shared" si="38"/>
        <v>35524202.588178404</v>
      </c>
      <c r="AD184" s="3">
        <f t="shared" si="10"/>
        <v>52800000</v>
      </c>
      <c r="AE184" s="2">
        <f>IF(AE182&gt;=52800000,52800000,IF(AB163=Graph!G$1*1000,AE183+Graph!G$1*1000,AC184))</f>
        <v>35524202.588178404</v>
      </c>
      <c r="AF184" s="3">
        <f t="shared" si="21"/>
        <v>35524202.588178404</v>
      </c>
      <c r="AG184" s="3">
        <f t="shared" si="29"/>
        <v>48646558.960911363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120</v>
      </c>
      <c r="C185" s="7"/>
      <c r="D185" s="2" t="e">
        <f t="shared" si="11"/>
        <v>#N/A</v>
      </c>
      <c r="E185" s="2" t="e">
        <f t="shared" si="22"/>
        <v>#N/A</v>
      </c>
      <c r="F185" s="2">
        <v>1227688.0720619559</v>
      </c>
      <c r="G185" s="2">
        <f t="shared" si="41"/>
        <v>646135.85714285716</v>
      </c>
      <c r="H185" s="2">
        <f t="shared" si="39"/>
        <v>90445750.445321083</v>
      </c>
      <c r="I185" s="7"/>
      <c r="J185" s="2" t="e">
        <f t="shared" si="13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1003327.1428571409</v>
      </c>
      <c r="M185" s="8" t="e">
        <f t="shared" si="28"/>
        <v>#N/A</v>
      </c>
      <c r="N185" s="2" t="e">
        <f t="shared" si="14"/>
        <v>#N/A</v>
      </c>
      <c r="O185" s="2" t="e">
        <f t="shared" si="24"/>
        <v>#N/A</v>
      </c>
      <c r="P185" s="2">
        <v>1228049.5619985461</v>
      </c>
      <c r="Q185" s="2">
        <f t="shared" si="42"/>
        <v>650000</v>
      </c>
      <c r="R185" s="2">
        <f t="shared" si="40"/>
        <v>91416002.116255462</v>
      </c>
      <c r="S185" s="2">
        <f t="shared" si="16"/>
        <v>646135.85714285076</v>
      </c>
      <c r="T185" s="2">
        <f t="shared" si="17"/>
        <v>3864.1428571428405</v>
      </c>
      <c r="U185" s="2">
        <f t="shared" si="18"/>
        <v>650000</v>
      </c>
      <c r="V185" s="2">
        <f t="shared" si="34"/>
        <v>36170338.445321262</v>
      </c>
      <c r="W185" s="2">
        <f t="shared" si="19"/>
        <v>646135.85714285821</v>
      </c>
      <c r="X185" s="2">
        <f t="shared" si="6"/>
        <v>3864.1428571417928</v>
      </c>
      <c r="Y185" s="2">
        <f t="shared" si="37"/>
        <v>55245663.670934215</v>
      </c>
      <c r="Z185" s="2" t="str">
        <f t="shared" si="8"/>
        <v>HERE</v>
      </c>
      <c r="AA185" s="2">
        <f>IF(Z185="HERE",Y185,AA184+Graph!$G$1*1000)</f>
        <v>55245663.670934215</v>
      </c>
      <c r="AB185" s="2">
        <f t="shared" si="20"/>
        <v>3864.1428571417928</v>
      </c>
      <c r="AC185" s="2">
        <f t="shared" si="38"/>
        <v>36170338.445321262</v>
      </c>
      <c r="AD185" s="3">
        <f t="shared" si="10"/>
        <v>52800000</v>
      </c>
      <c r="AE185" s="2">
        <f>IF(AE183&gt;=52800000,52800000,IF(AB164=Graph!G$1*1000,AE184+Graph!G$1*1000,AC185))</f>
        <v>36170338.445321262</v>
      </c>
      <c r="AF185" s="3">
        <f t="shared" si="21"/>
        <v>36170338.445321262</v>
      </c>
      <c r="AG185" s="3">
        <f t="shared" si="29"/>
        <v>48674754.681878991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121</v>
      </c>
      <c r="C186" s="7"/>
      <c r="D186" s="2" t="e">
        <f t="shared" si="11"/>
        <v>#N/A</v>
      </c>
      <c r="E186" s="2" t="e">
        <f t="shared" si="22"/>
        <v>#N/A</v>
      </c>
      <c r="F186" s="2">
        <v>1234009.7258973122</v>
      </c>
      <c r="G186" s="2">
        <f t="shared" si="41"/>
        <v>646135.85714285716</v>
      </c>
      <c r="H186" s="2">
        <f t="shared" si="39"/>
        <v>91091886.302463934</v>
      </c>
      <c r="I186" s="7"/>
      <c r="J186" s="2" t="e">
        <f t="shared" si="13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1007191.2857142837</v>
      </c>
      <c r="M186" s="8" t="e">
        <f t="shared" si="28"/>
        <v>#N/A</v>
      </c>
      <c r="N186" s="2" t="e">
        <f t="shared" si="14"/>
        <v>#N/A</v>
      </c>
      <c r="O186" s="2" t="e">
        <f t="shared" si="24"/>
        <v>#N/A</v>
      </c>
      <c r="P186" s="2">
        <v>1234349.2121744752</v>
      </c>
      <c r="Q186" s="2">
        <f t="shared" si="42"/>
        <v>650000</v>
      </c>
      <c r="R186" s="2">
        <f t="shared" si="40"/>
        <v>92066002.116255462</v>
      </c>
      <c r="S186" s="2">
        <f t="shared" si="16"/>
        <v>646135.85714285076</v>
      </c>
      <c r="T186" s="2">
        <f t="shared" si="17"/>
        <v>3864.1428571428405</v>
      </c>
      <c r="U186" s="2">
        <f t="shared" si="18"/>
        <v>650000</v>
      </c>
      <c r="V186" s="2">
        <f t="shared" si="34"/>
        <v>36816474.30246412</v>
      </c>
      <c r="W186" s="2">
        <f t="shared" si="19"/>
        <v>646135.85714285821</v>
      </c>
      <c r="X186" s="2">
        <f t="shared" si="6"/>
        <v>3864.1428571417928</v>
      </c>
      <c r="Y186" s="2">
        <f t="shared" si="37"/>
        <v>55249527.813791357</v>
      </c>
      <c r="Z186" s="2" t="str">
        <f t="shared" si="8"/>
        <v>HERE</v>
      </c>
      <c r="AA186" s="2">
        <f>IF(Z186="HERE",Y186,AA185+Graph!$G$1*1000)</f>
        <v>55249527.813791357</v>
      </c>
      <c r="AB186" s="2">
        <f t="shared" si="20"/>
        <v>3864.1428571417928</v>
      </c>
      <c r="AC186" s="2">
        <f t="shared" si="38"/>
        <v>36816474.30246412</v>
      </c>
      <c r="AD186" s="3">
        <f t="shared" si="10"/>
        <v>52800000</v>
      </c>
      <c r="AE186" s="2">
        <f>IF(AE184&gt;=52800000,52800000,IF(AB165=Graph!G$1*1000,AE185+Graph!G$1*1000,AC186))</f>
        <v>36816474.30246412</v>
      </c>
      <c r="AF186" s="3">
        <f t="shared" si="21"/>
        <v>36816474.30246412</v>
      </c>
      <c r="AG186" s="3">
        <f t="shared" si="29"/>
        <v>48703266.485538386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122</v>
      </c>
      <c r="C187" s="7"/>
      <c r="D187" s="2" t="e">
        <f t="shared" si="11"/>
        <v>#N/A</v>
      </c>
      <c r="E187" s="2" t="e">
        <f t="shared" si="22"/>
        <v>#N/A</v>
      </c>
      <c r="F187" s="2">
        <v>1240331.3797326088</v>
      </c>
      <c r="G187" s="2">
        <f t="shared" si="41"/>
        <v>646135.85714285716</v>
      </c>
      <c r="H187" s="2">
        <f t="shared" si="39"/>
        <v>91738022.159606785</v>
      </c>
      <c r="I187" s="7"/>
      <c r="J187" s="2" t="e">
        <f t="shared" si="13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1011055.4285714265</v>
      </c>
      <c r="M187" s="8" t="e">
        <f t="shared" si="28"/>
        <v>#N/A</v>
      </c>
      <c r="N187" s="2" t="e">
        <f t="shared" si="14"/>
        <v>#N/A</v>
      </c>
      <c r="O187" s="2" t="e">
        <f t="shared" si="24"/>
        <v>#N/A</v>
      </c>
      <c r="P187" s="2">
        <v>1240648.8623504043</v>
      </c>
      <c r="Q187" s="2">
        <f t="shared" si="42"/>
        <v>650000</v>
      </c>
      <c r="R187" s="2">
        <f t="shared" si="40"/>
        <v>92716002.116255462</v>
      </c>
      <c r="S187" s="2">
        <f t="shared" si="16"/>
        <v>646135.85714285076</v>
      </c>
      <c r="T187" s="2">
        <f t="shared" si="17"/>
        <v>3864.1428571428405</v>
      </c>
      <c r="U187" s="2">
        <f t="shared" si="18"/>
        <v>650000</v>
      </c>
      <c r="V187" s="2">
        <f t="shared" si="34"/>
        <v>37462610.159606978</v>
      </c>
      <c r="W187" s="2">
        <f t="shared" si="19"/>
        <v>646135.85714285821</v>
      </c>
      <c r="X187" s="2">
        <f t="shared" si="6"/>
        <v>3864.1428571417928</v>
      </c>
      <c r="Y187" s="2">
        <f t="shared" si="37"/>
        <v>55253391.956648499</v>
      </c>
      <c r="Z187" s="2" t="str">
        <f t="shared" si="8"/>
        <v>HERE</v>
      </c>
      <c r="AA187" s="2">
        <f>IF(Z187="HERE",Y187,AA186+Graph!$G$1*1000)</f>
        <v>55253391.956648499</v>
      </c>
      <c r="AB187" s="2">
        <f t="shared" si="20"/>
        <v>3864.1428571417928</v>
      </c>
      <c r="AC187" s="2">
        <f t="shared" si="38"/>
        <v>37462610.159606978</v>
      </c>
      <c r="AD187" s="3">
        <f t="shared" si="10"/>
        <v>52800000</v>
      </c>
      <c r="AE187" s="2">
        <f>IF(AE185&gt;=52800000,52800000,IF(AB166=Graph!G$1*1000,AE186+Graph!G$1*1000,AC187))</f>
        <v>37462610.159606978</v>
      </c>
      <c r="AF187" s="3">
        <f t="shared" si="21"/>
        <v>37462610.159606978</v>
      </c>
      <c r="AG187" s="3">
        <f t="shared" si="29"/>
        <v>48732094.371889547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123</v>
      </c>
      <c r="C188" s="7"/>
      <c r="D188" s="2" t="e">
        <f t="shared" si="11"/>
        <v>#N/A</v>
      </c>
      <c r="E188" s="2" t="e">
        <f t="shared" si="22"/>
        <v>#N/A</v>
      </c>
      <c r="F188" s="2">
        <v>1246653.033567965</v>
      </c>
      <c r="G188" s="2">
        <f t="shared" si="41"/>
        <v>646135.85714285716</v>
      </c>
      <c r="H188" s="2">
        <f t="shared" si="39"/>
        <v>92384158.016749635</v>
      </c>
      <c r="I188" s="7"/>
      <c r="J188" s="2" t="e">
        <f t="shared" si="13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1014919.5714285694</v>
      </c>
      <c r="M188" s="8" t="e">
        <f t="shared" si="28"/>
        <v>#N/A</v>
      </c>
      <c r="N188" s="2" t="e">
        <f t="shared" si="14"/>
        <v>#N/A</v>
      </c>
      <c r="O188" s="2" t="e">
        <f t="shared" si="24"/>
        <v>#N/A</v>
      </c>
      <c r="P188" s="2">
        <v>1246948.5125263333</v>
      </c>
      <c r="Q188" s="2">
        <f t="shared" si="42"/>
        <v>650000</v>
      </c>
      <c r="R188" s="2">
        <f t="shared" si="40"/>
        <v>93366002.116255462</v>
      </c>
      <c r="S188" s="2">
        <f t="shared" si="16"/>
        <v>646135.85714285076</v>
      </c>
      <c r="T188" s="2">
        <f t="shared" si="17"/>
        <v>3864.1428571428405</v>
      </c>
      <c r="U188" s="2">
        <f t="shared" si="18"/>
        <v>650000</v>
      </c>
      <c r="V188" s="2">
        <f t="shared" si="34"/>
        <v>38108746.016749837</v>
      </c>
      <c r="W188" s="2">
        <f t="shared" si="19"/>
        <v>646135.85714285821</v>
      </c>
      <c r="X188" s="2">
        <f t="shared" si="6"/>
        <v>3864.1428571417928</v>
      </c>
      <c r="Y188" s="2">
        <f t="shared" si="37"/>
        <v>55257256.099505641</v>
      </c>
      <c r="Z188" s="2" t="str">
        <f t="shared" si="8"/>
        <v>HERE</v>
      </c>
      <c r="AA188" s="2">
        <f>IF(Z188="HERE",Y188,AA187+Graph!$G$1*1000)</f>
        <v>55257256.099505641</v>
      </c>
      <c r="AB188" s="2">
        <f t="shared" si="20"/>
        <v>3864.1428571417928</v>
      </c>
      <c r="AC188" s="2">
        <f t="shared" si="38"/>
        <v>38108746.016749837</v>
      </c>
      <c r="AD188" s="3">
        <f t="shared" si="10"/>
        <v>52800000</v>
      </c>
      <c r="AE188" s="2">
        <f>IF(AE186&gt;=52800000,52800000,IF(AB167=Graph!G$1*1000,AE187+Graph!G$1*1000,AC188))</f>
        <v>38108746.016749837</v>
      </c>
      <c r="AF188" s="3">
        <f t="shared" si="21"/>
        <v>38108746.016749837</v>
      </c>
      <c r="AG188" s="3">
        <f t="shared" si="29"/>
        <v>48761238.340932481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124</v>
      </c>
      <c r="C189" s="7"/>
      <c r="D189" s="2" t="e">
        <f t="shared" si="11"/>
        <v>#N/A</v>
      </c>
      <c r="E189" s="2" t="e">
        <f t="shared" si="22"/>
        <v>#N/A</v>
      </c>
      <c r="F189" s="2">
        <v>1252974.6874032617</v>
      </c>
      <c r="G189" s="2">
        <f t="shared" si="41"/>
        <v>646135.85714285716</v>
      </c>
      <c r="H189" s="2">
        <f t="shared" si="39"/>
        <v>93030293.873892486</v>
      </c>
      <c r="I189" s="7"/>
      <c r="J189" s="2" t="e">
        <f t="shared" si="13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1018783.7142857122</v>
      </c>
      <c r="M189" s="8" t="e">
        <f t="shared" si="28"/>
        <v>#N/A</v>
      </c>
      <c r="N189" s="2" t="e">
        <f t="shared" si="14"/>
        <v>#N/A</v>
      </c>
      <c r="O189" s="2" t="e">
        <f t="shared" si="24"/>
        <v>#N/A</v>
      </c>
      <c r="P189" s="2">
        <v>1253248.162702322</v>
      </c>
      <c r="Q189" s="2">
        <f t="shared" si="42"/>
        <v>650000</v>
      </c>
      <c r="R189" s="2">
        <f t="shared" si="40"/>
        <v>94016002.116255462</v>
      </c>
      <c r="S189" s="2">
        <f t="shared" si="16"/>
        <v>646135.85714285076</v>
      </c>
      <c r="T189" s="2">
        <f t="shared" si="17"/>
        <v>3864.1428571428405</v>
      </c>
      <c r="U189" s="2">
        <f t="shared" si="18"/>
        <v>650000</v>
      </c>
      <c r="V189" s="2">
        <f t="shared" si="34"/>
        <v>38754881.873892695</v>
      </c>
      <c r="W189" s="2">
        <f t="shared" si="19"/>
        <v>646135.85714285821</v>
      </c>
      <c r="X189" s="2">
        <f t="shared" si="6"/>
        <v>3864.1428571417928</v>
      </c>
      <c r="Y189" s="2">
        <f t="shared" si="37"/>
        <v>55261120.242362782</v>
      </c>
      <c r="Z189" s="2" t="str">
        <f t="shared" si="8"/>
        <v>HERE</v>
      </c>
      <c r="AA189" s="2">
        <f>IF(Z189="HERE",Y189,AA188+Graph!$G$1*1000)</f>
        <v>55261120.242362782</v>
      </c>
      <c r="AB189" s="2">
        <f t="shared" si="20"/>
        <v>3864.1428571417928</v>
      </c>
      <c r="AC189" s="2">
        <f t="shared" si="38"/>
        <v>38754881.873892695</v>
      </c>
      <c r="AD189" s="3">
        <f t="shared" si="10"/>
        <v>52800000</v>
      </c>
      <c r="AE189" s="2">
        <f>IF(AE187&gt;=52800000,52800000,IF(AB168=Graph!G$1*1000,AE188+Graph!G$1*1000,AC189))</f>
        <v>38754881.873892695</v>
      </c>
      <c r="AF189" s="3">
        <f t="shared" si="21"/>
        <v>38754881.873892695</v>
      </c>
      <c r="AG189" s="3">
        <f t="shared" si="29"/>
        <v>48790698.392667174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125</v>
      </c>
      <c r="C190" s="7"/>
      <c r="D190" s="2" t="e">
        <f t="shared" si="11"/>
        <v>#N/A</v>
      </c>
      <c r="E190" s="2" t="e">
        <f t="shared" si="22"/>
        <v>#N/A</v>
      </c>
      <c r="F190" s="2">
        <v>1259296.3412386179</v>
      </c>
      <c r="G190" s="2">
        <f t="shared" si="41"/>
        <v>646135.85714285716</v>
      </c>
      <c r="H190" s="2">
        <f t="shared" si="39"/>
        <v>93676429.731035337</v>
      </c>
      <c r="I190" s="7"/>
      <c r="J190" s="2" t="e">
        <f t="shared" si="13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1022647.8571428551</v>
      </c>
      <c r="M190" s="8" t="e">
        <f t="shared" si="28"/>
        <v>#N/A</v>
      </c>
      <c r="N190" s="2" t="e">
        <f t="shared" si="14"/>
        <v>#N/A</v>
      </c>
      <c r="O190" s="2" t="e">
        <f t="shared" si="24"/>
        <v>#N/A</v>
      </c>
      <c r="P190" s="2">
        <v>1259547.8128782511</v>
      </c>
      <c r="Q190" s="2">
        <f t="shared" si="42"/>
        <v>650000</v>
      </c>
      <c r="R190" s="2">
        <f t="shared" si="40"/>
        <v>94666002.116255462</v>
      </c>
      <c r="S190" s="2">
        <f t="shared" si="16"/>
        <v>646135.85714285076</v>
      </c>
      <c r="T190" s="2">
        <f t="shared" si="17"/>
        <v>3864.1428571428405</v>
      </c>
      <c r="U190" s="2">
        <f t="shared" si="18"/>
        <v>650000</v>
      </c>
      <c r="V190" s="2">
        <f t="shared" si="34"/>
        <v>39401017.731035553</v>
      </c>
      <c r="W190" s="2">
        <f t="shared" si="19"/>
        <v>646135.85714285821</v>
      </c>
      <c r="X190" s="2">
        <f t="shared" si="6"/>
        <v>3864.1428571417928</v>
      </c>
      <c r="Y190" s="2">
        <f t="shared" si="37"/>
        <v>55264984.385219924</v>
      </c>
      <c r="Z190" s="2" t="str">
        <f t="shared" si="8"/>
        <v>HERE</v>
      </c>
      <c r="AA190" s="2">
        <f>IF(Z190="HERE",Y190,AA189+Graph!$G$1*1000)</f>
        <v>55264984.385219924</v>
      </c>
      <c r="AB190" s="2">
        <f t="shared" si="20"/>
        <v>3864.1428571417928</v>
      </c>
      <c r="AC190" s="2">
        <f t="shared" si="38"/>
        <v>39401017.731035553</v>
      </c>
      <c r="AD190" s="3">
        <f t="shared" si="10"/>
        <v>52800000</v>
      </c>
      <c r="AE190" s="2">
        <f>IF(AE188&gt;=52800000,52800000,IF(AB169=Graph!G$1*1000,AE189+Graph!G$1*1000,AC190))</f>
        <v>39401017.731035553</v>
      </c>
      <c r="AF190" s="3">
        <f t="shared" si="21"/>
        <v>39401017.731035553</v>
      </c>
      <c r="AG190" s="3">
        <f t="shared" si="29"/>
        <v>48820474.527093634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126</v>
      </c>
      <c r="C191" s="7"/>
      <c r="D191" s="2" t="e">
        <f t="shared" si="11"/>
        <v>#N/A</v>
      </c>
      <c r="E191" s="2" t="e">
        <f t="shared" si="22"/>
        <v>#N/A</v>
      </c>
      <c r="F191" s="2">
        <v>1265617.9950739145</v>
      </c>
      <c r="G191" s="2">
        <f t="shared" si="41"/>
        <v>646135.85714285716</v>
      </c>
      <c r="H191" s="2">
        <f t="shared" si="39"/>
        <v>94322565.588178188</v>
      </c>
      <c r="I191" s="7"/>
      <c r="J191" s="2" t="e">
        <f t="shared" si="13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1026511.9999999979</v>
      </c>
      <c r="M191" s="8" t="e">
        <f t="shared" si="28"/>
        <v>#N/A</v>
      </c>
      <c r="N191" s="2" t="e">
        <f t="shared" si="14"/>
        <v>#N/A</v>
      </c>
      <c r="O191" s="2" t="e">
        <f t="shared" si="24"/>
        <v>#N/A</v>
      </c>
      <c r="P191" s="2">
        <v>1265847.4630541801</v>
      </c>
      <c r="Q191" s="2">
        <f t="shared" si="42"/>
        <v>650000</v>
      </c>
      <c r="R191" s="2">
        <f t="shared" si="40"/>
        <v>95316002.116255462</v>
      </c>
      <c r="S191" s="2">
        <f t="shared" si="16"/>
        <v>646135.85714285076</v>
      </c>
      <c r="T191" s="2">
        <f t="shared" si="17"/>
        <v>3864.1428571428405</v>
      </c>
      <c r="U191" s="2">
        <f t="shared" si="18"/>
        <v>650000</v>
      </c>
      <c r="V191" s="2">
        <f t="shared" si="34"/>
        <v>40047153.588178411</v>
      </c>
      <c r="W191" s="2">
        <f t="shared" si="19"/>
        <v>646135.85714285821</v>
      </c>
      <c r="X191" s="2">
        <f t="shared" si="6"/>
        <v>3864.1428571417928</v>
      </c>
      <c r="Y191" s="2">
        <f t="shared" si="37"/>
        <v>55268848.528077066</v>
      </c>
      <c r="Z191" s="2" t="str">
        <f t="shared" si="8"/>
        <v>HERE</v>
      </c>
      <c r="AA191" s="2">
        <f>IF(Z191="HERE",Y191,AA190+Graph!$G$1*1000)</f>
        <v>55268848.528077066</v>
      </c>
      <c r="AB191" s="2">
        <f t="shared" si="20"/>
        <v>3864.1428571417928</v>
      </c>
      <c r="AC191" s="2">
        <f t="shared" si="38"/>
        <v>40047153.588178411</v>
      </c>
      <c r="AD191" s="3">
        <f t="shared" si="10"/>
        <v>52800000</v>
      </c>
      <c r="AE191" s="2">
        <f>IF(AE189&gt;=52800000,52800000,IF(AB170=Graph!G$1*1000,AE190+Graph!G$1*1000,AC191))</f>
        <v>40047153.588178411</v>
      </c>
      <c r="AF191" s="3">
        <f t="shared" si="21"/>
        <v>40047153.588178411</v>
      </c>
      <c r="AG191" s="3">
        <f t="shared" si="29"/>
        <v>48850566.744211867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127</v>
      </c>
      <c r="C192" s="7"/>
      <c r="D192" s="2" t="e">
        <f t="shared" si="11"/>
        <v>#N/A</v>
      </c>
      <c r="E192" s="2" t="e">
        <f t="shared" si="22"/>
        <v>#N/A</v>
      </c>
      <c r="F192" s="2">
        <v>1271939.6489092708</v>
      </c>
      <c r="G192" s="2">
        <f t="shared" si="41"/>
        <v>646135.85714285716</v>
      </c>
      <c r="H192" s="2">
        <f t="shared" si="39"/>
        <v>94968701.445321038</v>
      </c>
      <c r="I192" s="7"/>
      <c r="J192" s="2" t="e">
        <f t="shared" si="13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1030376.1428571407</v>
      </c>
      <c r="M192" s="8" t="e">
        <f t="shared" si="28"/>
        <v>#N/A</v>
      </c>
      <c r="N192" s="2" t="e">
        <f t="shared" si="14"/>
        <v>#N/A</v>
      </c>
      <c r="O192" s="2" t="e">
        <f t="shared" si="24"/>
        <v>#N/A</v>
      </c>
      <c r="P192" s="2">
        <v>1272147.1132301092</v>
      </c>
      <c r="Q192" s="2">
        <f t="shared" si="42"/>
        <v>650000</v>
      </c>
      <c r="R192" s="2">
        <f t="shared" si="40"/>
        <v>95966002.116255462</v>
      </c>
      <c r="S192" s="2">
        <f t="shared" si="16"/>
        <v>646135.85714285076</v>
      </c>
      <c r="T192" s="2">
        <f t="shared" si="17"/>
        <v>3864.1428571428405</v>
      </c>
      <c r="U192" s="2">
        <f t="shared" si="18"/>
        <v>650000</v>
      </c>
      <c r="V192" s="2">
        <f t="shared" si="34"/>
        <v>40693289.445321269</v>
      </c>
      <c r="W192" s="2">
        <f t="shared" si="19"/>
        <v>646135.85714285821</v>
      </c>
      <c r="X192" s="2">
        <f t="shared" si="6"/>
        <v>3864.1428571417928</v>
      </c>
      <c r="Y192" s="2">
        <f t="shared" si="37"/>
        <v>55272712.670934208</v>
      </c>
      <c r="Z192" s="2" t="str">
        <f t="shared" si="8"/>
        <v>HERE</v>
      </c>
      <c r="AA192" s="2">
        <f>IF(Z192="HERE",Y192,AA191+Graph!$G$1*1000)</f>
        <v>55272712.670934208</v>
      </c>
      <c r="AB192" s="2">
        <f t="shared" si="20"/>
        <v>3864.1428571417928</v>
      </c>
      <c r="AC192" s="2">
        <f t="shared" si="38"/>
        <v>40693289.445321269</v>
      </c>
      <c r="AD192" s="3">
        <f t="shared" si="10"/>
        <v>52800000</v>
      </c>
      <c r="AE192" s="2">
        <f>IF(AE190&gt;=52800000,52800000,IF(AB171=Graph!G$1*1000,AE191+Graph!G$1*1000,AC192))</f>
        <v>40693289.445321269</v>
      </c>
      <c r="AF192" s="3">
        <f t="shared" si="21"/>
        <v>40693289.445321269</v>
      </c>
      <c r="AG192" s="3">
        <f t="shared" si="29"/>
        <v>48880975.04402186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128</v>
      </c>
      <c r="C193" s="7"/>
      <c r="D193" s="2" t="e">
        <f t="shared" si="11"/>
        <v>#N/A</v>
      </c>
      <c r="E193" s="2" t="e">
        <f t="shared" si="22"/>
        <v>#N/A</v>
      </c>
      <c r="F193" s="2">
        <v>1278261.3027445674</v>
      </c>
      <c r="G193" s="2">
        <f t="shared" si="41"/>
        <v>646135.85714285716</v>
      </c>
      <c r="H193" s="2">
        <f t="shared" si="39"/>
        <v>95614837.302463889</v>
      </c>
      <c r="I193" s="7"/>
      <c r="J193" s="2" t="e">
        <f t="shared" si="13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1034240.2857142836</v>
      </c>
      <c r="M193" s="8" t="e">
        <f t="shared" si="28"/>
        <v>#N/A</v>
      </c>
      <c r="N193" s="2" t="e">
        <f t="shared" si="14"/>
        <v>#N/A</v>
      </c>
      <c r="O193" s="2" t="e">
        <f t="shared" si="24"/>
        <v>#N/A</v>
      </c>
      <c r="P193" s="2">
        <v>1278446.7634060383</v>
      </c>
      <c r="Q193" s="2">
        <f t="shared" si="42"/>
        <v>650000</v>
      </c>
      <c r="R193" s="2">
        <f t="shared" si="40"/>
        <v>96616002.116255462</v>
      </c>
      <c r="S193" s="2">
        <f t="shared" si="16"/>
        <v>646135.85714285076</v>
      </c>
      <c r="T193" s="2">
        <f t="shared" si="17"/>
        <v>3864.1428571428405</v>
      </c>
      <c r="U193" s="2">
        <f t="shared" si="18"/>
        <v>650000</v>
      </c>
      <c r="V193" s="2">
        <f t="shared" si="34"/>
        <v>41339425.302464128</v>
      </c>
      <c r="W193" s="2">
        <f t="shared" si="19"/>
        <v>646135.85714285821</v>
      </c>
      <c r="X193" s="2">
        <f t="shared" si="6"/>
        <v>3864.1428571417928</v>
      </c>
      <c r="Y193" s="2">
        <f t="shared" si="37"/>
        <v>55276576.81379135</v>
      </c>
      <c r="Z193" s="2" t="str">
        <f t="shared" si="8"/>
        <v>HERE</v>
      </c>
      <c r="AA193" s="2">
        <f>IF(Z193="HERE",Y193,AA192+Graph!$G$1*1000)</f>
        <v>55276576.81379135</v>
      </c>
      <c r="AB193" s="2">
        <f t="shared" si="20"/>
        <v>3864.1428571417928</v>
      </c>
      <c r="AC193" s="2">
        <f t="shared" si="38"/>
        <v>41339425.302464128</v>
      </c>
      <c r="AD193" s="3">
        <f t="shared" si="10"/>
        <v>52800000</v>
      </c>
      <c r="AE193" s="2">
        <f>IF(AE191&gt;=52800000,52800000,IF(AB172=Graph!G$1*1000,AE192+Graph!G$1*1000,AC193))</f>
        <v>41339425.302464128</v>
      </c>
      <c r="AF193" s="3">
        <f t="shared" si="21"/>
        <v>41339425.302464128</v>
      </c>
      <c r="AG193" s="3">
        <f t="shared" si="29"/>
        <v>48911699.426523618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129</v>
      </c>
      <c r="C194" s="7"/>
      <c r="D194" s="2" t="e">
        <f t="shared" si="11"/>
        <v>#N/A</v>
      </c>
      <c r="E194" s="2" t="e">
        <f t="shared" si="22"/>
        <v>#N/A</v>
      </c>
      <c r="F194" s="2">
        <v>1284582.9565799236</v>
      </c>
      <c r="G194" s="2">
        <f t="shared" si="41"/>
        <v>646135.85714285716</v>
      </c>
      <c r="H194" s="2">
        <f t="shared" si="39"/>
        <v>96260973.15960674</v>
      </c>
      <c r="I194" s="7"/>
      <c r="J194" s="2" t="e">
        <f t="shared" si="13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1038104.4285714264</v>
      </c>
      <c r="M194" s="8" t="e">
        <f t="shared" si="28"/>
        <v>#N/A</v>
      </c>
      <c r="N194" s="2" t="e">
        <f t="shared" si="14"/>
        <v>#N/A</v>
      </c>
      <c r="O194" s="2" t="e">
        <f t="shared" si="24"/>
        <v>#N/A</v>
      </c>
      <c r="P194" s="2">
        <v>1284746.4135819674</v>
      </c>
      <c r="Q194" s="2">
        <f t="shared" si="42"/>
        <v>650000</v>
      </c>
      <c r="R194" s="2">
        <f t="shared" si="40"/>
        <v>97266002.116255462</v>
      </c>
      <c r="S194" s="2">
        <f t="shared" si="16"/>
        <v>646135.85714285076</v>
      </c>
      <c r="T194" s="2">
        <f t="shared" si="17"/>
        <v>3864.1428571428405</v>
      </c>
      <c r="U194" s="2">
        <f t="shared" si="18"/>
        <v>650000</v>
      </c>
      <c r="V194" s="2">
        <f t="shared" si="34"/>
        <v>41985561.159606986</v>
      </c>
      <c r="W194" s="2">
        <f t="shared" si="19"/>
        <v>646135.85714285821</v>
      </c>
      <c r="X194" s="2">
        <f t="shared" si="6"/>
        <v>3864.1428571417928</v>
      </c>
      <c r="Y194" s="2">
        <f t="shared" si="37"/>
        <v>55280440.956648491</v>
      </c>
      <c r="Z194" s="2" t="str">
        <f t="shared" si="8"/>
        <v>HERE</v>
      </c>
      <c r="AA194" s="2">
        <f>IF(Z194="HERE",Y194,AA193+Graph!$G$1*1000)</f>
        <v>55280440.956648491</v>
      </c>
      <c r="AB194" s="2">
        <f t="shared" si="20"/>
        <v>3864.1428571417928</v>
      </c>
      <c r="AC194" s="2">
        <f t="shared" si="38"/>
        <v>41985561.159606986</v>
      </c>
      <c r="AD194" s="3">
        <f t="shared" si="10"/>
        <v>52800000</v>
      </c>
      <c r="AE194" s="2">
        <f>IF(AE192&gt;=52800000,52800000,IF(AB173=Graph!G$1*1000,AE193+Graph!G$1*1000,AC194))</f>
        <v>41985561.159606986</v>
      </c>
      <c r="AF194" s="3">
        <f t="shared" si="21"/>
        <v>41985561.159606986</v>
      </c>
      <c r="AG194" s="3">
        <f t="shared" si="29"/>
        <v>48942739.891717151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130</v>
      </c>
      <c r="C195" s="7"/>
      <c r="D195" s="2" t="e">
        <f t="shared" si="11"/>
        <v>#N/A</v>
      </c>
      <c r="E195" s="2" t="e">
        <f t="shared" si="22"/>
        <v>#N/A</v>
      </c>
      <c r="F195" s="2">
        <v>1290904.6104152203</v>
      </c>
      <c r="G195" s="2">
        <f t="shared" si="41"/>
        <v>646135.85714285716</v>
      </c>
      <c r="H195" s="2">
        <f t="shared" si="39"/>
        <v>96907109.016749591</v>
      </c>
      <c r="I195" s="7"/>
      <c r="J195" s="2" t="e">
        <f t="shared" si="13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1041968.5714285693</v>
      </c>
      <c r="M195" s="8" t="e">
        <f t="shared" si="28"/>
        <v>#N/A</v>
      </c>
      <c r="N195" s="2" t="e">
        <f t="shared" si="14"/>
        <v>#N/A</v>
      </c>
      <c r="O195" s="2" t="e">
        <f t="shared" si="24"/>
        <v>#N/A</v>
      </c>
      <c r="P195" s="2">
        <v>1291046.0637578964</v>
      </c>
      <c r="Q195" s="2">
        <f t="shared" si="42"/>
        <v>650000</v>
      </c>
      <c r="R195" s="2">
        <f t="shared" si="40"/>
        <v>97916002.116255462</v>
      </c>
      <c r="S195" s="2">
        <f t="shared" si="16"/>
        <v>646135.85714285076</v>
      </c>
      <c r="T195" s="2">
        <f t="shared" si="17"/>
        <v>3864.1428571428405</v>
      </c>
      <c r="U195" s="2">
        <f t="shared" si="18"/>
        <v>650000</v>
      </c>
      <c r="V195" s="2">
        <f t="shared" si="34"/>
        <v>42631697.016749844</v>
      </c>
      <c r="W195" s="2">
        <f t="shared" si="19"/>
        <v>646135.85714285821</v>
      </c>
      <c r="X195" s="2">
        <f t="shared" si="6"/>
        <v>3864.1428571417928</v>
      </c>
      <c r="Y195" s="2">
        <f t="shared" si="37"/>
        <v>55284305.099505633</v>
      </c>
      <c r="Z195" s="2" t="str">
        <f t="shared" si="8"/>
        <v>HERE</v>
      </c>
      <c r="AA195" s="2">
        <f>IF(Z195="HERE",Y195,AA194+Graph!$G$1*1000)</f>
        <v>55284305.099505633</v>
      </c>
      <c r="AB195" s="2">
        <f t="shared" si="20"/>
        <v>3864.1428571417928</v>
      </c>
      <c r="AC195" s="2">
        <f t="shared" si="38"/>
        <v>42631697.016749844</v>
      </c>
      <c r="AD195" s="3">
        <f t="shared" si="10"/>
        <v>52800000</v>
      </c>
      <c r="AE195" s="2">
        <f>IF(AE193&gt;=52800000,52800000,IF(AB174=Graph!G$1*1000,AE194+Graph!G$1*1000,AC195))</f>
        <v>42631697.016749844</v>
      </c>
      <c r="AF195" s="3">
        <f t="shared" si="21"/>
        <v>42631697.016749844</v>
      </c>
      <c r="AG195" s="3">
        <f t="shared" si="29"/>
        <v>48974096.439602442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131</v>
      </c>
      <c r="C196" s="7"/>
      <c r="D196" s="2" t="e">
        <f t="shared" si="11"/>
        <v>#N/A</v>
      </c>
      <c r="E196" s="2" t="e">
        <f t="shared" si="22"/>
        <v>#N/A</v>
      </c>
      <c r="F196" s="2">
        <v>1297226.2642505765</v>
      </c>
      <c r="G196" s="2">
        <f t="shared" si="41"/>
        <v>646135.85714285716</v>
      </c>
      <c r="H196" s="2">
        <f t="shared" si="39"/>
        <v>97553244.873892441</v>
      </c>
      <c r="I196" s="7"/>
      <c r="J196" s="2" t="e">
        <f t="shared" si="13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1045832.7142857121</v>
      </c>
      <c r="M196" s="8" t="e">
        <f t="shared" si="28"/>
        <v>#N/A</v>
      </c>
      <c r="N196" s="2" t="e">
        <f t="shared" si="14"/>
        <v>#N/A</v>
      </c>
      <c r="O196" s="2" t="e">
        <f t="shared" si="24"/>
        <v>#N/A</v>
      </c>
      <c r="P196" s="2">
        <v>1297345.7139338255</v>
      </c>
      <c r="Q196" s="2">
        <f t="shared" si="42"/>
        <v>650000</v>
      </c>
      <c r="R196" s="2">
        <f t="shared" si="40"/>
        <v>98566002.116255462</v>
      </c>
      <c r="S196" s="2">
        <f t="shared" si="16"/>
        <v>646135.85714285076</v>
      </c>
      <c r="T196" s="2">
        <f t="shared" si="17"/>
        <v>3864.1428571428405</v>
      </c>
      <c r="U196" s="2">
        <f t="shared" si="18"/>
        <v>650000</v>
      </c>
      <c r="V196" s="2">
        <f t="shared" si="34"/>
        <v>43277832.873892702</v>
      </c>
      <c r="W196" s="2">
        <f t="shared" si="19"/>
        <v>646135.85714285821</v>
      </c>
      <c r="X196" s="2">
        <f t="shared" si="6"/>
        <v>3864.1428571417928</v>
      </c>
      <c r="Y196" s="2">
        <f t="shared" si="37"/>
        <v>55288169.242362775</v>
      </c>
      <c r="Z196" s="2" t="str">
        <f t="shared" si="8"/>
        <v>HERE</v>
      </c>
      <c r="AA196" s="2">
        <f>IF(Z196="HERE",Y196,AA195+Graph!$G$1*1000)</f>
        <v>55288169.242362775</v>
      </c>
      <c r="AB196" s="2">
        <f t="shared" si="20"/>
        <v>3864.1428571417928</v>
      </c>
      <c r="AC196" s="2">
        <f t="shared" si="38"/>
        <v>43277832.873892702</v>
      </c>
      <c r="AD196" s="3">
        <f t="shared" si="10"/>
        <v>52800000</v>
      </c>
      <c r="AE196" s="2">
        <f>IF(AE194&gt;=52800000,52800000,IF(AB175=Graph!G$1*1000,AE195+Graph!G$1*1000,AC196))</f>
        <v>43277832.873892702</v>
      </c>
      <c r="AF196" s="3">
        <f t="shared" si="21"/>
        <v>43277832.873892702</v>
      </c>
      <c r="AG196" s="3">
        <f t="shared" si="29"/>
        <v>49005769.0701795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132</v>
      </c>
      <c r="C197" s="7"/>
      <c r="D197" s="2" t="e">
        <f t="shared" si="11"/>
        <v>#N/A</v>
      </c>
      <c r="E197" s="2" t="e">
        <f t="shared" si="22"/>
        <v>#N/A</v>
      </c>
      <c r="F197" s="2">
        <v>1303547.9180858731</v>
      </c>
      <c r="G197" s="2">
        <f t="shared" si="41"/>
        <v>646135.85714285716</v>
      </c>
      <c r="H197" s="2">
        <f t="shared" si="39"/>
        <v>98199380.731035292</v>
      </c>
      <c r="I197" s="7"/>
      <c r="J197" s="2" t="e">
        <f t="shared" si="13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1049696.8571428549</v>
      </c>
      <c r="M197" s="8" t="e">
        <f t="shared" si="28"/>
        <v>#N/A</v>
      </c>
      <c r="N197" s="2" t="e">
        <f t="shared" si="14"/>
        <v>#N/A</v>
      </c>
      <c r="O197" s="2" t="e">
        <f t="shared" si="24"/>
        <v>#N/A</v>
      </c>
      <c r="P197" s="2">
        <v>1303645.3641097546</v>
      </c>
      <c r="Q197" s="2">
        <f t="shared" si="42"/>
        <v>650000</v>
      </c>
      <c r="R197" s="2">
        <f t="shared" si="40"/>
        <v>99216002.116255462</v>
      </c>
      <c r="S197" s="2">
        <f t="shared" si="16"/>
        <v>646135.85714285076</v>
      </c>
      <c r="T197" s="2">
        <f t="shared" si="17"/>
        <v>3864.1428571428405</v>
      </c>
      <c r="U197" s="2">
        <f t="shared" si="18"/>
        <v>650000</v>
      </c>
      <c r="V197" s="2">
        <f t="shared" si="34"/>
        <v>43923968.73103556</v>
      </c>
      <c r="W197" s="2">
        <f t="shared" si="19"/>
        <v>646135.85714285821</v>
      </c>
      <c r="X197" s="2">
        <f t="shared" si="6"/>
        <v>3864.1428571417928</v>
      </c>
      <c r="Y197" s="2">
        <f t="shared" si="37"/>
        <v>55292033.385219917</v>
      </c>
      <c r="Z197" s="2" t="str">
        <f t="shared" si="8"/>
        <v>HERE</v>
      </c>
      <c r="AA197" s="2">
        <f>IF(Z197="HERE",Y197,AA196+Graph!$G$1*1000)</f>
        <v>55292033.385219917</v>
      </c>
      <c r="AB197" s="2">
        <f t="shared" si="20"/>
        <v>3864.1428571417928</v>
      </c>
      <c r="AC197" s="2">
        <f t="shared" si="38"/>
        <v>43923968.73103556</v>
      </c>
      <c r="AD197" s="3">
        <f t="shared" si="10"/>
        <v>52800000</v>
      </c>
      <c r="AE197" s="2">
        <f>IF(AE195&gt;=52800000,52800000,IF(AB176=Graph!G$1*1000,AE196+Graph!G$1*1000,AC197))</f>
        <v>43923968.73103556</v>
      </c>
      <c r="AF197" s="3">
        <f t="shared" si="21"/>
        <v>43923968.73103556</v>
      </c>
      <c r="AG197" s="3">
        <f t="shared" si="29"/>
        <v>49037757.783448324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133</v>
      </c>
      <c r="C198" s="7"/>
      <c r="D198" s="2" t="e">
        <f t="shared" si="11"/>
        <v>#N/A</v>
      </c>
      <c r="E198" s="2" t="e">
        <f t="shared" si="22"/>
        <v>#N/A</v>
      </c>
      <c r="F198" s="2">
        <v>1309869.5719212294</v>
      </c>
      <c r="G198" s="2">
        <f t="shared" si="41"/>
        <v>646135.85714285716</v>
      </c>
      <c r="H198" s="2">
        <f t="shared" si="39"/>
        <v>98845516.588178143</v>
      </c>
      <c r="I198" s="7"/>
      <c r="J198" s="2" t="e">
        <f t="shared" si="13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1053560.9999999979</v>
      </c>
      <c r="M198" s="8" t="e">
        <f t="shared" si="28"/>
        <v>#N/A</v>
      </c>
      <c r="N198" s="2" t="e">
        <f t="shared" si="14"/>
        <v>#N/A</v>
      </c>
      <c r="O198" s="2" t="e">
        <f t="shared" si="24"/>
        <v>#N/A</v>
      </c>
      <c r="P198" s="2">
        <v>1309945.0142856836</v>
      </c>
      <c r="Q198" s="2">
        <f t="shared" si="42"/>
        <v>650000</v>
      </c>
      <c r="R198" s="2">
        <f t="shared" si="40"/>
        <v>99866002.116255462</v>
      </c>
      <c r="S198" s="2">
        <f t="shared" si="16"/>
        <v>646135.85714285076</v>
      </c>
      <c r="T198" s="2">
        <f t="shared" si="17"/>
        <v>3864.1428571429569</v>
      </c>
      <c r="U198" s="2">
        <f t="shared" si="18"/>
        <v>650000</v>
      </c>
      <c r="V198" s="2">
        <f t="shared" si="34"/>
        <v>44570104.588178419</v>
      </c>
      <c r="W198" s="2">
        <f t="shared" si="19"/>
        <v>646135.85714285821</v>
      </c>
      <c r="X198" s="2">
        <f t="shared" si="6"/>
        <v>3864.1428571417928</v>
      </c>
      <c r="Y198" s="2">
        <f t="shared" si="37"/>
        <v>55295897.528077058</v>
      </c>
      <c r="Z198" s="2" t="str">
        <f t="shared" si="8"/>
        <v>HERE</v>
      </c>
      <c r="AA198" s="2">
        <f>IF(Z198="HERE",Y198,AA197+Graph!$G$1*1000)</f>
        <v>55295897.528077058</v>
      </c>
      <c r="AB198" s="2">
        <f t="shared" si="20"/>
        <v>3864.1428571417928</v>
      </c>
      <c r="AC198" s="2">
        <f t="shared" si="38"/>
        <v>44570104.588178419</v>
      </c>
      <c r="AD198" s="3">
        <f t="shared" si="10"/>
        <v>52800000</v>
      </c>
      <c r="AE198" s="2">
        <f>IF(AE196&gt;=52800000,52800000,IF(AB177=Graph!G$1*1000,AE197+Graph!G$1*1000,AC198))</f>
        <v>44570104.588178419</v>
      </c>
      <c r="AF198" s="3">
        <f t="shared" si="21"/>
        <v>44570104.588178419</v>
      </c>
      <c r="AG198" s="3">
        <f t="shared" si="29"/>
        <v>49070062.579408921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134</v>
      </c>
      <c r="C199" s="7"/>
      <c r="D199" s="2" t="e">
        <f t="shared" si="11"/>
        <v>#N/A</v>
      </c>
      <c r="E199" s="2" t="e">
        <f t="shared" si="22"/>
        <v>#N/A</v>
      </c>
      <c r="F199" s="2">
        <v>1316191.225756526</v>
      </c>
      <c r="G199" s="2">
        <f t="shared" si="41"/>
        <v>646135.85714285716</v>
      </c>
      <c r="H199" s="2">
        <f t="shared" si="39"/>
        <v>99491652.445320994</v>
      </c>
      <c r="I199" s="7"/>
      <c r="J199" s="2" t="e">
        <f t="shared" si="13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1057425.1428571409</v>
      </c>
      <c r="M199" s="8" t="e">
        <f t="shared" si="28"/>
        <v>#N/A</v>
      </c>
      <c r="N199" s="2" t="e">
        <f t="shared" si="14"/>
        <v>#N/A</v>
      </c>
      <c r="O199" s="2" t="e">
        <f t="shared" si="24"/>
        <v>#N/A</v>
      </c>
      <c r="P199" s="2">
        <v>1316244.6644616127</v>
      </c>
      <c r="Q199" s="2">
        <f t="shared" si="42"/>
        <v>650000</v>
      </c>
      <c r="R199" s="2">
        <f t="shared" si="40"/>
        <v>100516002.11625546</v>
      </c>
      <c r="S199" s="2">
        <f t="shared" si="16"/>
        <v>646135.85714285076</v>
      </c>
      <c r="T199" s="2">
        <f t="shared" si="17"/>
        <v>3864.1428571429569</v>
      </c>
      <c r="U199" s="2">
        <f t="shared" si="18"/>
        <v>650000</v>
      </c>
      <c r="V199" s="2">
        <f t="shared" si="34"/>
        <v>45216240.445321277</v>
      </c>
      <c r="W199" s="2">
        <f t="shared" si="19"/>
        <v>646135.85714285821</v>
      </c>
      <c r="X199" s="2">
        <f t="shared" si="6"/>
        <v>3864.1428571417928</v>
      </c>
      <c r="Y199" s="2">
        <f t="shared" si="37"/>
        <v>55299761.6709342</v>
      </c>
      <c r="Z199" s="2" t="str">
        <f t="shared" si="8"/>
        <v>HERE</v>
      </c>
      <c r="AA199" s="2">
        <f>IF(Z199="HERE",Y199,AA198+Graph!$G$1*1000)</f>
        <v>55299761.6709342</v>
      </c>
      <c r="AB199" s="2">
        <f t="shared" si="20"/>
        <v>3864.1428571417928</v>
      </c>
      <c r="AC199" s="2">
        <f t="shared" si="38"/>
        <v>45216240.445321277</v>
      </c>
      <c r="AD199" s="3">
        <f t="shared" si="10"/>
        <v>52800000</v>
      </c>
      <c r="AE199" s="2">
        <f>IF(AE197&gt;=52800000,52800000,IF(AB178=Graph!G$1*1000,AE198+Graph!G$1*1000,AC199))</f>
        <v>45216240.445321277</v>
      </c>
      <c r="AF199" s="3">
        <f t="shared" si="21"/>
        <v>45216240.445321277</v>
      </c>
      <c r="AG199" s="3">
        <f t="shared" si="29"/>
        <v>49102369.372266062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135</v>
      </c>
      <c r="C200" s="7"/>
      <c r="D200" s="2" t="e">
        <f t="shared" si="11"/>
        <v>#N/A</v>
      </c>
      <c r="E200" s="2" t="e">
        <f t="shared" si="22"/>
        <v>#N/A</v>
      </c>
      <c r="F200" s="2">
        <v>1322512.8795918822</v>
      </c>
      <c r="G200" s="2">
        <f t="shared" si="41"/>
        <v>646135.85714285716</v>
      </c>
      <c r="H200" s="2">
        <f t="shared" si="39"/>
        <v>100137788.30246384</v>
      </c>
      <c r="I200" s="7"/>
      <c r="J200" s="2" t="e">
        <f t="shared" si="13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1061289.2857142838</v>
      </c>
      <c r="M200" s="8" t="e">
        <f t="shared" si="28"/>
        <v>#N/A</v>
      </c>
      <c r="N200" s="2" t="e">
        <f t="shared" si="14"/>
        <v>#N/A</v>
      </c>
      <c r="O200" s="2" t="e">
        <f t="shared" si="24"/>
        <v>#N/A</v>
      </c>
      <c r="P200" s="2">
        <v>1322544.3146375418</v>
      </c>
      <c r="Q200" s="2">
        <f t="shared" si="42"/>
        <v>650000</v>
      </c>
      <c r="R200" s="2">
        <f t="shared" si="40"/>
        <v>101166002.11625546</v>
      </c>
      <c r="S200" s="2">
        <f t="shared" si="16"/>
        <v>646135.85714285076</v>
      </c>
      <c r="T200" s="2">
        <f t="shared" si="17"/>
        <v>3864.1428571429569</v>
      </c>
      <c r="U200" s="2">
        <f t="shared" si="18"/>
        <v>650000</v>
      </c>
      <c r="V200" s="2">
        <f t="shared" si="34"/>
        <v>45862376.302464135</v>
      </c>
      <c r="W200" s="2">
        <f t="shared" si="19"/>
        <v>646135.85714285821</v>
      </c>
      <c r="X200" s="2">
        <f t="shared" si="6"/>
        <v>3864.1428571417928</v>
      </c>
      <c r="Y200" s="2">
        <f t="shared" si="37"/>
        <v>55303625.813791342</v>
      </c>
      <c r="Z200" s="2" t="str">
        <f t="shared" si="8"/>
        <v>HERE</v>
      </c>
      <c r="AA200" s="2">
        <f>IF(Z200="HERE",Y200,AA199+Graph!$G$1*1000)</f>
        <v>55303625.813791342</v>
      </c>
      <c r="AB200" s="2">
        <f t="shared" si="20"/>
        <v>3864.1428571417928</v>
      </c>
      <c r="AC200" s="2">
        <f t="shared" si="38"/>
        <v>45862376.302464135</v>
      </c>
      <c r="AD200" s="3">
        <f t="shared" si="10"/>
        <v>52800000</v>
      </c>
      <c r="AE200" s="2">
        <f>IF(AE198&gt;=52800000,52800000,IF(AB179=Graph!G$1*1000,AE199+Graph!G$1*1000,AC200))</f>
        <v>45862376.302464135</v>
      </c>
      <c r="AF200" s="3">
        <f t="shared" si="21"/>
        <v>45862376.302464135</v>
      </c>
      <c r="AG200" s="3">
        <f t="shared" si="29"/>
        <v>49134676.165123209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136</v>
      </c>
      <c r="C201" s="7"/>
      <c r="D201" s="2" t="e">
        <f t="shared" si="11"/>
        <v>#N/A</v>
      </c>
      <c r="E201" s="2" t="e">
        <f t="shared" si="22"/>
        <v>#N/A</v>
      </c>
      <c r="F201" s="2">
        <v>1328834.5334271789</v>
      </c>
      <c r="G201" s="2">
        <f t="shared" si="41"/>
        <v>646135.85714285716</v>
      </c>
      <c r="H201" s="2">
        <f t="shared" si="39"/>
        <v>100783924.1596067</v>
      </c>
      <c r="I201" s="7"/>
      <c r="J201" s="2" t="e">
        <f t="shared" si="13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1065153.4285714268</v>
      </c>
      <c r="M201" s="8" t="e">
        <f t="shared" si="28"/>
        <v>#N/A</v>
      </c>
      <c r="N201" s="2" t="e">
        <f t="shared" si="14"/>
        <v>#N/A</v>
      </c>
      <c r="O201" s="2" t="e">
        <f t="shared" si="24"/>
        <v>#N/A</v>
      </c>
      <c r="P201" s="2">
        <v>1328843.9648134708</v>
      </c>
      <c r="Q201" s="2">
        <f t="shared" si="42"/>
        <v>650000</v>
      </c>
      <c r="R201" s="2">
        <f t="shared" si="40"/>
        <v>101816002.11625546</v>
      </c>
      <c r="S201" s="2">
        <f t="shared" si="16"/>
        <v>646135.85714285076</v>
      </c>
      <c r="T201" s="2">
        <f t="shared" si="17"/>
        <v>3864.1428571429569</v>
      </c>
      <c r="U201" s="2">
        <f t="shared" si="18"/>
        <v>650000</v>
      </c>
      <c r="V201" s="2">
        <f t="shared" si="34"/>
        <v>46508512.159606993</v>
      </c>
      <c r="W201" s="2">
        <f t="shared" si="19"/>
        <v>646135.85714285821</v>
      </c>
      <c r="X201" s="2">
        <f t="shared" si="6"/>
        <v>3864.1428571417928</v>
      </c>
      <c r="Y201" s="2">
        <f t="shared" si="37"/>
        <v>55307489.956648484</v>
      </c>
      <c r="Z201" s="2" t="str">
        <f t="shared" si="8"/>
        <v>HERE</v>
      </c>
      <c r="AA201" s="2">
        <f>IF(Z201="HERE",Y201,AA200+Graph!$G$1*1000)</f>
        <v>55307489.956648484</v>
      </c>
      <c r="AB201" s="2">
        <f t="shared" si="20"/>
        <v>3864.1428571417928</v>
      </c>
      <c r="AC201" s="2">
        <f t="shared" si="38"/>
        <v>46508512.159606993</v>
      </c>
      <c r="AD201" s="3">
        <f t="shared" si="10"/>
        <v>52800000</v>
      </c>
      <c r="AE201" s="2">
        <f>IF(AE199&gt;=52800000,52800000,IF(AB180=Graph!G$1*1000,AE200+Graph!G$1*1000,AC201))</f>
        <v>46508512.159606993</v>
      </c>
      <c r="AF201" s="3">
        <f t="shared" si="21"/>
        <v>46508512.159606993</v>
      </c>
      <c r="AG201" s="3">
        <f t="shared" si="29"/>
        <v>49166982.95798035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137</v>
      </c>
      <c r="C202" s="7"/>
      <c r="D202" s="2" t="e">
        <f t="shared" si="11"/>
        <v>#N/A</v>
      </c>
      <c r="E202" s="2" t="e">
        <f t="shared" si="22"/>
        <v>#N/A</v>
      </c>
      <c r="F202" s="2">
        <v>1335156.1872625351</v>
      </c>
      <c r="G202" s="2">
        <f t="shared" si="41"/>
        <v>646135.85714285716</v>
      </c>
      <c r="H202" s="2">
        <f t="shared" si="39"/>
        <v>101430060.01674955</v>
      </c>
      <c r="I202" s="7"/>
      <c r="J202" s="2" t="e">
        <f t="shared" si="13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1069017.5714285697</v>
      </c>
      <c r="M202" s="8" t="e">
        <f t="shared" si="28"/>
        <v>#N/A</v>
      </c>
      <c r="N202" s="2" t="e">
        <f t="shared" si="14"/>
        <v>#N/A</v>
      </c>
      <c r="O202" s="2" t="e">
        <f t="shared" si="24"/>
        <v>#N/A</v>
      </c>
      <c r="P202" s="2">
        <v>1335143.6149893999</v>
      </c>
      <c r="Q202" s="2">
        <f t="shared" si="42"/>
        <v>650000</v>
      </c>
      <c r="R202" s="2">
        <f t="shared" si="40"/>
        <v>102466002.11625546</v>
      </c>
      <c r="S202" s="2">
        <f t="shared" si="16"/>
        <v>646135.85714285076</v>
      </c>
      <c r="T202" s="2">
        <f t="shared" si="17"/>
        <v>3864.1428571429569</v>
      </c>
      <c r="U202" s="2">
        <f t="shared" si="18"/>
        <v>650000</v>
      </c>
      <c r="V202" s="2">
        <f t="shared" si="34"/>
        <v>47154648.016749851</v>
      </c>
      <c r="W202" s="2">
        <f t="shared" si="19"/>
        <v>646135.85714285821</v>
      </c>
      <c r="X202" s="2">
        <f t="shared" si="6"/>
        <v>3864.1428571417928</v>
      </c>
      <c r="Y202" s="2">
        <f t="shared" si="37"/>
        <v>55311354.099505626</v>
      </c>
      <c r="Z202" s="2" t="str">
        <f t="shared" si="8"/>
        <v>HERE</v>
      </c>
      <c r="AA202" s="2">
        <f>IF(Z202="HERE",Y202,AA201+Graph!$G$1*1000)</f>
        <v>55311354.099505626</v>
      </c>
      <c r="AB202" s="2">
        <f t="shared" si="20"/>
        <v>3864.1428571417928</v>
      </c>
      <c r="AC202" s="2">
        <f t="shared" si="38"/>
        <v>47154648.016749851</v>
      </c>
      <c r="AD202" s="3">
        <f t="shared" si="10"/>
        <v>52800000</v>
      </c>
      <c r="AE202" s="2">
        <f>IF(AE200&gt;=52800000,52800000,IF(AB181=Graph!G$1*1000,AE201+Graph!G$1*1000,AC202))</f>
        <v>47154648.016749851</v>
      </c>
      <c r="AF202" s="3">
        <f t="shared" si="21"/>
        <v>47154648.016749851</v>
      </c>
      <c r="AG202" s="3">
        <f t="shared" si="29"/>
        <v>49199289.75083749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138</v>
      </c>
      <c r="C203" s="7"/>
      <c r="D203" s="2" t="e">
        <f t="shared" si="11"/>
        <v>#N/A</v>
      </c>
      <c r="E203" s="2" t="e">
        <f t="shared" si="22"/>
        <v>#N/A</v>
      </c>
      <c r="F203" s="2">
        <v>1341477.8410978317</v>
      </c>
      <c r="G203" s="2">
        <f t="shared" si="41"/>
        <v>646135.85714285716</v>
      </c>
      <c r="H203" s="2">
        <f t="shared" si="39"/>
        <v>102076195.8738924</v>
      </c>
      <c r="I203" s="7"/>
      <c r="J203" s="2" t="e">
        <f t="shared" si="13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1072881.7142857127</v>
      </c>
      <c r="M203" s="8" t="e">
        <f t="shared" si="28"/>
        <v>#N/A</v>
      </c>
      <c r="N203" s="2" t="e">
        <f t="shared" si="14"/>
        <v>#N/A</v>
      </c>
      <c r="O203" s="2" t="e">
        <f t="shared" si="24"/>
        <v>#N/A</v>
      </c>
      <c r="P203" s="2">
        <v>1341443.265165329</v>
      </c>
      <c r="Q203" s="2">
        <f t="shared" si="42"/>
        <v>650000</v>
      </c>
      <c r="R203" s="2">
        <f t="shared" si="40"/>
        <v>103116002.11625546</v>
      </c>
      <c r="S203" s="2">
        <f t="shared" si="16"/>
        <v>646135.85714285076</v>
      </c>
      <c r="T203" s="2">
        <f t="shared" si="17"/>
        <v>3864.1428571429569</v>
      </c>
      <c r="U203" s="2">
        <f t="shared" si="18"/>
        <v>650000</v>
      </c>
      <c r="V203" s="2">
        <f t="shared" si="34"/>
        <v>47800783.87389271</v>
      </c>
      <c r="W203" s="2">
        <f t="shared" si="19"/>
        <v>646135.85714285821</v>
      </c>
      <c r="X203" s="2">
        <f t="shared" si="6"/>
        <v>3864.1428571417928</v>
      </c>
      <c r="Y203" s="2">
        <f t="shared" si="37"/>
        <v>55315218.242362767</v>
      </c>
      <c r="Z203" s="2" t="str">
        <f t="shared" si="8"/>
        <v>HERE</v>
      </c>
      <c r="AA203" s="2">
        <f>IF(Z203="HERE",Y203,AA202+Graph!$G$1*1000)</f>
        <v>55315218.242362767</v>
      </c>
      <c r="AB203" s="2">
        <f t="shared" si="20"/>
        <v>3864.1428571417928</v>
      </c>
      <c r="AC203" s="2">
        <f t="shared" si="38"/>
        <v>47800783.87389271</v>
      </c>
      <c r="AD203" s="3">
        <f t="shared" si="10"/>
        <v>52800000</v>
      </c>
      <c r="AE203" s="2">
        <f>IF(AE201&gt;=52800000,52800000,IF(AB182=Graph!G$1*1000,AE202+Graph!G$1*1000,AC203))</f>
        <v>47800783.87389271</v>
      </c>
      <c r="AF203" s="3">
        <f t="shared" si="21"/>
        <v>47800783.87389271</v>
      </c>
      <c r="AG203" s="3">
        <f t="shared" si="29"/>
        <v>49231596.543694638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139</v>
      </c>
      <c r="C204" s="7"/>
      <c r="D204" s="2" t="e">
        <f t="shared" si="11"/>
        <v>#N/A</v>
      </c>
      <c r="E204" s="2" t="e">
        <f t="shared" si="22"/>
        <v>#N/A</v>
      </c>
      <c r="F204" s="2">
        <v>1347799.494933188</v>
      </c>
      <c r="G204" s="2">
        <f t="shared" si="41"/>
        <v>646135.85714285716</v>
      </c>
      <c r="H204" s="2">
        <f t="shared" si="39"/>
        <v>102722331.73103525</v>
      </c>
      <c r="I204" s="7"/>
      <c r="J204" s="2" t="e">
        <f t="shared" si="13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1076745.8571428556</v>
      </c>
      <c r="M204" s="8" t="e">
        <f t="shared" si="28"/>
        <v>#N/A</v>
      </c>
      <c r="N204" s="2" t="e">
        <f t="shared" si="14"/>
        <v>#N/A</v>
      </c>
      <c r="O204" s="2" t="e">
        <f t="shared" si="24"/>
        <v>#N/A</v>
      </c>
      <c r="P204" s="2">
        <v>1347742.915341258</v>
      </c>
      <c r="Q204" s="2">
        <f t="shared" si="42"/>
        <v>650000</v>
      </c>
      <c r="R204" s="2">
        <f t="shared" si="40"/>
        <v>103766002.11625546</v>
      </c>
      <c r="S204" s="2">
        <f t="shared" si="16"/>
        <v>646135.85714285076</v>
      </c>
      <c r="T204" s="2">
        <f t="shared" si="17"/>
        <v>3864.1428571429569</v>
      </c>
      <c r="U204" s="2">
        <f t="shared" si="18"/>
        <v>650000</v>
      </c>
      <c r="V204" s="2">
        <f t="shared" si="34"/>
        <v>48446919.731035568</v>
      </c>
      <c r="W204" s="2">
        <f t="shared" si="19"/>
        <v>646135.85714285821</v>
      </c>
      <c r="X204" s="2">
        <f t="shared" si="6"/>
        <v>3864.1428571417928</v>
      </c>
      <c r="Y204" s="2">
        <f t="shared" si="37"/>
        <v>55319082.385219909</v>
      </c>
      <c r="Z204" s="2" t="str">
        <f t="shared" si="8"/>
        <v>HERE</v>
      </c>
      <c r="AA204" s="2">
        <f>IF(Z204="HERE",Y204,AA203+Graph!$G$1*1000)</f>
        <v>55319082.385219909</v>
      </c>
      <c r="AB204" s="2">
        <f t="shared" si="20"/>
        <v>3864.1428571417928</v>
      </c>
      <c r="AC204" s="2">
        <f t="shared" si="38"/>
        <v>48446919.731035568</v>
      </c>
      <c r="AD204" s="3">
        <f t="shared" si="10"/>
        <v>52800000</v>
      </c>
      <c r="AE204" s="2">
        <f>IF(AE202&gt;=52800000,52800000,IF(AB183=Graph!G$1*1000,AE203+Graph!G$1*1000,AC204))</f>
        <v>48446919.731035568</v>
      </c>
      <c r="AF204" s="3">
        <f t="shared" si="21"/>
        <v>48446919.731035568</v>
      </c>
      <c r="AG204" s="3">
        <f t="shared" si="29"/>
        <v>49263903.336551778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140</v>
      </c>
      <c r="C205" s="7"/>
      <c r="D205" s="2" t="e">
        <f t="shared" si="11"/>
        <v>#N/A</v>
      </c>
      <c r="E205" s="2" t="e">
        <f t="shared" si="22"/>
        <v>#N/A</v>
      </c>
      <c r="F205" s="2">
        <v>1354121.1487684846</v>
      </c>
      <c r="G205" s="2">
        <f t="shared" si="41"/>
        <v>646135.85714285716</v>
      </c>
      <c r="H205" s="2">
        <f t="shared" si="39"/>
        <v>103368467.5881781</v>
      </c>
      <c r="I205" s="7"/>
      <c r="J205" s="2" t="e">
        <f t="shared" si="13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1080609.9999999986</v>
      </c>
      <c r="M205" s="8" t="e">
        <f t="shared" si="28"/>
        <v>#N/A</v>
      </c>
      <c r="N205" s="2" t="e">
        <f t="shared" si="14"/>
        <v>#N/A</v>
      </c>
      <c r="O205" s="2" t="e">
        <f t="shared" si="24"/>
        <v>#N/A</v>
      </c>
      <c r="P205" s="2">
        <v>1354042.5655171871</v>
      </c>
      <c r="Q205" s="2">
        <f t="shared" si="42"/>
        <v>650000</v>
      </c>
      <c r="R205" s="2">
        <f t="shared" si="40"/>
        <v>104416002.11625546</v>
      </c>
      <c r="S205" s="2">
        <f t="shared" si="16"/>
        <v>646135.85714285076</v>
      </c>
      <c r="T205" s="2">
        <f t="shared" si="17"/>
        <v>3864.1428571429569</v>
      </c>
      <c r="U205" s="2">
        <f t="shared" si="18"/>
        <v>650000</v>
      </c>
      <c r="V205" s="2">
        <f t="shared" si="34"/>
        <v>49093055.588178426</v>
      </c>
      <c r="W205" s="2">
        <f t="shared" si="19"/>
        <v>646135.85714285821</v>
      </c>
      <c r="X205" s="2">
        <f t="shared" si="6"/>
        <v>3864.1428571417928</v>
      </c>
      <c r="Y205" s="2">
        <f t="shared" si="37"/>
        <v>55322946.528077051</v>
      </c>
      <c r="Z205" s="2" t="str">
        <f t="shared" si="8"/>
        <v>HERE</v>
      </c>
      <c r="AA205" s="2">
        <f>IF(Z205="HERE",Y205,AA204+Graph!$G$1*1000)</f>
        <v>55322946.528077051</v>
      </c>
      <c r="AB205" s="2">
        <f t="shared" si="20"/>
        <v>3864.1428571417928</v>
      </c>
      <c r="AC205" s="2">
        <f t="shared" si="38"/>
        <v>49093055.588178426</v>
      </c>
      <c r="AD205" s="3">
        <f t="shared" si="10"/>
        <v>52800000</v>
      </c>
      <c r="AE205" s="2">
        <f>IF(AE203&gt;=52800000,52800000,IF(AB184=Graph!G$1*1000,AE204+Graph!G$1*1000,AC205))</f>
        <v>49093055.588178426</v>
      </c>
      <c r="AF205" s="3">
        <f t="shared" si="21"/>
        <v>49093055.588178426</v>
      </c>
      <c r="AG205" s="3">
        <f t="shared" si="29"/>
        <v>49296210.129408918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141</v>
      </c>
      <c r="C206" s="7"/>
      <c r="D206" s="2" t="e">
        <f t="shared" si="11"/>
        <v>#N/A</v>
      </c>
      <c r="E206" s="2" t="e">
        <f t="shared" si="22"/>
        <v>#N/A</v>
      </c>
      <c r="F206" s="2">
        <v>1360442.8026038408</v>
      </c>
      <c r="G206" s="2">
        <f t="shared" si="41"/>
        <v>646135.85714285716</v>
      </c>
      <c r="H206" s="2">
        <f t="shared" si="39"/>
        <v>104014603.44532095</v>
      </c>
      <c r="I206" s="7"/>
      <c r="J206" s="2" t="e">
        <f t="shared" si="13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1084474.1428571416</v>
      </c>
      <c r="M206" s="8" t="e">
        <f t="shared" si="28"/>
        <v>#N/A</v>
      </c>
      <c r="N206" s="2" t="e">
        <f t="shared" si="14"/>
        <v>#N/A</v>
      </c>
      <c r="O206" s="2" t="e">
        <f t="shared" si="24"/>
        <v>#N/A</v>
      </c>
      <c r="P206" s="2">
        <v>1360342.2156931162</v>
      </c>
      <c r="Q206" s="2">
        <f t="shared" si="42"/>
        <v>650000</v>
      </c>
      <c r="R206" s="2">
        <f t="shared" si="40"/>
        <v>105066002.11625546</v>
      </c>
      <c r="S206" s="2">
        <f t="shared" si="16"/>
        <v>646135.85714285076</v>
      </c>
      <c r="T206" s="2">
        <f t="shared" si="17"/>
        <v>3864.1428571429569</v>
      </c>
      <c r="U206" s="2">
        <f t="shared" si="18"/>
        <v>650000</v>
      </c>
      <c r="V206" s="2">
        <f t="shared" si="34"/>
        <v>49739191.445321284</v>
      </c>
      <c r="W206" s="2">
        <f t="shared" si="19"/>
        <v>646135.85714285821</v>
      </c>
      <c r="X206" s="2">
        <f t="shared" si="6"/>
        <v>3864.1428571417928</v>
      </c>
      <c r="Y206" s="2">
        <f t="shared" si="37"/>
        <v>55326810.670934193</v>
      </c>
      <c r="Z206" s="2" t="str">
        <f t="shared" si="8"/>
        <v>HERE</v>
      </c>
      <c r="AA206" s="2">
        <f>IF(Z206="HERE",Y206,AA205+Graph!$G$1*1000)</f>
        <v>55326810.670934193</v>
      </c>
      <c r="AB206" s="2">
        <f t="shared" si="20"/>
        <v>3864.1428571417928</v>
      </c>
      <c r="AC206" s="2">
        <f t="shared" si="38"/>
        <v>49739191.445321284</v>
      </c>
      <c r="AD206" s="3">
        <f t="shared" si="10"/>
        <v>52800000</v>
      </c>
      <c r="AE206" s="2">
        <f>IF(AE204&gt;=52800000,52800000,IF(AB185=Graph!G$1*1000,AE205+Graph!G$1*1000,AC206))</f>
        <v>49739191.445321284</v>
      </c>
      <c r="AF206" s="3">
        <f t="shared" si="21"/>
        <v>49739191.445321284</v>
      </c>
      <c r="AG206" s="3">
        <f t="shared" si="29"/>
        <v>49328516.922266066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142</v>
      </c>
      <c r="C207" s="7"/>
      <c r="D207" s="2" t="e">
        <f t="shared" si="11"/>
        <v>#N/A</v>
      </c>
      <c r="E207" s="2" t="e">
        <f t="shared" si="22"/>
        <v>#N/A</v>
      </c>
      <c r="F207" s="2">
        <v>1366764.4564391971</v>
      </c>
      <c r="G207" s="2">
        <f t="shared" si="41"/>
        <v>646135.85714285716</v>
      </c>
      <c r="H207" s="2">
        <f t="shared" si="39"/>
        <v>104660739.3024638</v>
      </c>
      <c r="I207" s="7"/>
      <c r="J207" s="2" t="e">
        <f t="shared" si="13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1088338.2857142845</v>
      </c>
      <c r="M207" s="8" t="e">
        <f t="shared" si="28"/>
        <v>#N/A</v>
      </c>
      <c r="N207" s="2" t="e">
        <f t="shared" si="14"/>
        <v>#N/A</v>
      </c>
      <c r="O207" s="2" t="e">
        <f t="shared" si="24"/>
        <v>#N/A</v>
      </c>
      <c r="P207" s="2">
        <v>1366641.8658691049</v>
      </c>
      <c r="Q207" s="2">
        <f t="shared" si="42"/>
        <v>650000</v>
      </c>
      <c r="R207" s="2">
        <f t="shared" si="40"/>
        <v>105716002.11625546</v>
      </c>
      <c r="S207" s="2">
        <f t="shared" si="16"/>
        <v>646135.85714285076</v>
      </c>
      <c r="T207" s="2">
        <f t="shared" si="17"/>
        <v>3864.1428571429569</v>
      </c>
      <c r="U207" s="2">
        <f t="shared" si="18"/>
        <v>650000</v>
      </c>
      <c r="V207" s="2">
        <f t="shared" si="34"/>
        <v>50385327.302464142</v>
      </c>
      <c r="W207" s="2">
        <f t="shared" si="19"/>
        <v>646135.85714285821</v>
      </c>
      <c r="X207" s="2">
        <f t="shared" si="6"/>
        <v>3864.1428571417928</v>
      </c>
      <c r="Y207" s="2">
        <f t="shared" si="37"/>
        <v>55330674.813791335</v>
      </c>
      <c r="Z207" s="2" t="str">
        <f t="shared" si="8"/>
        <v>HERE</v>
      </c>
      <c r="AA207" s="2">
        <f>IF(Z207="HERE",Y207,AA206+Graph!$G$1*1000)</f>
        <v>55330674.813791335</v>
      </c>
      <c r="AB207" s="2">
        <f t="shared" si="20"/>
        <v>3864.1428571417928</v>
      </c>
      <c r="AC207" s="2">
        <f t="shared" si="38"/>
        <v>50385327.302464142</v>
      </c>
      <c r="AD207" s="3">
        <f t="shared" si="10"/>
        <v>52800000</v>
      </c>
      <c r="AE207" s="2">
        <f>IF(AE205&gt;=52800000,52800000,IF(AB186=Graph!G$1*1000,AE206+Graph!G$1*1000,AC207))</f>
        <v>50385327.302464142</v>
      </c>
      <c r="AF207" s="3">
        <f t="shared" si="21"/>
        <v>50385327.302464142</v>
      </c>
      <c r="AG207" s="3">
        <f t="shared" si="29"/>
        <v>49360823.715123206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143</v>
      </c>
      <c r="C208" s="7"/>
      <c r="D208" s="2" t="e">
        <f t="shared" si="11"/>
        <v>#N/A</v>
      </c>
      <c r="E208" s="2" t="e">
        <f t="shared" si="22"/>
        <v>#N/A</v>
      </c>
      <c r="F208" s="2">
        <v>1373086.1102744937</v>
      </c>
      <c r="G208" s="2">
        <f t="shared" si="41"/>
        <v>646135.85714285716</v>
      </c>
      <c r="H208" s="2">
        <f t="shared" si="39"/>
        <v>105306875.15960665</v>
      </c>
      <c r="I208" s="7"/>
      <c r="J208" s="2" t="e">
        <f t="shared" si="13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1092202.4285714275</v>
      </c>
      <c r="M208" s="8" t="e">
        <f t="shared" si="28"/>
        <v>#N/A</v>
      </c>
      <c r="N208" s="2" t="e">
        <f t="shared" si="14"/>
        <v>#N/A</v>
      </c>
      <c r="O208" s="2" t="e">
        <f t="shared" si="24"/>
        <v>#N/A</v>
      </c>
      <c r="P208" s="2">
        <v>1372941.5160450339</v>
      </c>
      <c r="Q208" s="2">
        <f t="shared" si="42"/>
        <v>650000</v>
      </c>
      <c r="R208" s="2">
        <f t="shared" si="40"/>
        <v>106366002.11625546</v>
      </c>
      <c r="S208" s="2">
        <f t="shared" si="16"/>
        <v>646135.85714285076</v>
      </c>
      <c r="T208" s="2">
        <f t="shared" si="17"/>
        <v>3864.1428571429569</v>
      </c>
      <c r="U208" s="2">
        <f t="shared" si="18"/>
        <v>650000</v>
      </c>
      <c r="V208" s="2">
        <f t="shared" si="34"/>
        <v>51031463.159607001</v>
      </c>
      <c r="W208" s="2">
        <f t="shared" si="19"/>
        <v>646135.85714285821</v>
      </c>
      <c r="X208" s="2">
        <f t="shared" si="6"/>
        <v>3864.1428571417928</v>
      </c>
      <c r="Y208" s="2">
        <f t="shared" si="37"/>
        <v>55334538.956648476</v>
      </c>
      <c r="Z208" s="2" t="str">
        <f t="shared" si="8"/>
        <v>HERE</v>
      </c>
      <c r="AA208" s="2">
        <f>IF(Z208="HERE",Y208,AA207+Graph!$G$1*1000)</f>
        <v>55334538.956648476</v>
      </c>
      <c r="AB208" s="2">
        <f t="shared" si="20"/>
        <v>3864.1428571417928</v>
      </c>
      <c r="AC208" s="2">
        <f t="shared" si="38"/>
        <v>51031463.159607001</v>
      </c>
      <c r="AD208" s="3">
        <f t="shared" si="10"/>
        <v>52800000</v>
      </c>
      <c r="AE208" s="2">
        <f>IF(AE206&gt;=52800000,52800000,IF(AB187=Graph!G$1*1000,AE207+Graph!G$1*1000,AC208))</f>
        <v>51031463.159607001</v>
      </c>
      <c r="AF208" s="3">
        <f t="shared" si="21"/>
        <v>51031463.159607001</v>
      </c>
      <c r="AG208" s="3">
        <f t="shared" si="29"/>
        <v>49393130.507980347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144</v>
      </c>
      <c r="C209" s="7"/>
      <c r="D209" s="2" t="e">
        <f t="shared" si="11"/>
        <v>#N/A</v>
      </c>
      <c r="E209" s="2" t="e">
        <f t="shared" si="22"/>
        <v>#N/A</v>
      </c>
      <c r="F209" s="2">
        <v>1379407.7641098499</v>
      </c>
      <c r="G209" s="2">
        <f t="shared" si="41"/>
        <v>646135.85714285716</v>
      </c>
      <c r="H209" s="2">
        <f t="shared" si="39"/>
        <v>105953011.0167495</v>
      </c>
      <c r="I209" s="7"/>
      <c r="J209" s="2" t="e">
        <f t="shared" si="13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1096066.5714285704</v>
      </c>
      <c r="M209" s="8" t="e">
        <f t="shared" si="28"/>
        <v>#N/A</v>
      </c>
      <c r="N209" s="2" t="e">
        <f t="shared" si="14"/>
        <v>#N/A</v>
      </c>
      <c r="O209" s="2" t="e">
        <f t="shared" si="24"/>
        <v>#N/A</v>
      </c>
      <c r="P209" s="2">
        <v>1379241.166220963</v>
      </c>
      <c r="Q209" s="2">
        <f t="shared" si="42"/>
        <v>650000</v>
      </c>
      <c r="R209" s="2">
        <f t="shared" si="40"/>
        <v>107016002.11625546</v>
      </c>
      <c r="S209" s="2">
        <f t="shared" si="16"/>
        <v>646135.85714285076</v>
      </c>
      <c r="T209" s="2">
        <f t="shared" si="17"/>
        <v>3864.1428571429569</v>
      </c>
      <c r="U209" s="2">
        <f t="shared" si="18"/>
        <v>650000</v>
      </c>
      <c r="V209" s="2">
        <f t="shared" si="34"/>
        <v>51677599.016749859</v>
      </c>
      <c r="W209" s="2">
        <f t="shared" si="19"/>
        <v>646135.85714285821</v>
      </c>
      <c r="X209" s="2">
        <f t="shared" si="6"/>
        <v>3864.1428571417928</v>
      </c>
      <c r="Y209" s="2">
        <f t="shared" si="37"/>
        <v>55338403.099505618</v>
      </c>
      <c r="Z209" s="2" t="str">
        <f t="shared" si="8"/>
        <v>HERE</v>
      </c>
      <c r="AA209" s="2">
        <f>IF(Z209="HERE",Y209,AA208+Graph!$G$1*1000)</f>
        <v>55338403.099505618</v>
      </c>
      <c r="AB209" s="2">
        <f t="shared" si="20"/>
        <v>3864.1428571417928</v>
      </c>
      <c r="AC209" s="2">
        <f t="shared" si="38"/>
        <v>51677599.016749859</v>
      </c>
      <c r="AD209" s="3">
        <f t="shared" si="10"/>
        <v>52800000</v>
      </c>
      <c r="AE209" s="2">
        <f>IF(AE207&gt;=52800000,52800000,IF(AB188=Graph!G$1*1000,AE208+Graph!G$1*1000,AC209))</f>
        <v>51677599.016749859</v>
      </c>
      <c r="AF209" s="3">
        <f t="shared" si="21"/>
        <v>51677599.016749859</v>
      </c>
      <c r="AG209" s="3">
        <f t="shared" si="29"/>
        <v>49425437.300837494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145</v>
      </c>
      <c r="C210" s="7"/>
      <c r="D210" s="2" t="e">
        <f t="shared" si="11"/>
        <v>#N/A</v>
      </c>
      <c r="E210" s="2" t="e">
        <f t="shared" si="22"/>
        <v>#N/A</v>
      </c>
      <c r="F210" s="2">
        <v>1385729.4179451466</v>
      </c>
      <c r="G210" s="2">
        <f t="shared" si="41"/>
        <v>646135.85714285716</v>
      </c>
      <c r="H210" s="2">
        <f t="shared" si="39"/>
        <v>106599146.87389235</v>
      </c>
      <c r="I210" s="7"/>
      <c r="J210" s="2" t="e">
        <f t="shared" si="13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1099930.7142857134</v>
      </c>
      <c r="M210" s="8" t="e">
        <f t="shared" si="28"/>
        <v>#N/A</v>
      </c>
      <c r="N210" s="2" t="e">
        <f t="shared" si="14"/>
        <v>#N/A</v>
      </c>
      <c r="O210" s="2" t="e">
        <f t="shared" si="24"/>
        <v>#N/A</v>
      </c>
      <c r="P210" s="2">
        <v>1385540.8163968921</v>
      </c>
      <c r="Q210" s="2">
        <f t="shared" si="42"/>
        <v>650000</v>
      </c>
      <c r="R210" s="2">
        <f t="shared" si="40"/>
        <v>107666002.11625546</v>
      </c>
      <c r="S210" s="2">
        <f t="shared" si="16"/>
        <v>646135.85714285076</v>
      </c>
      <c r="T210" s="2">
        <f t="shared" si="17"/>
        <v>3864.1428571429569</v>
      </c>
      <c r="U210" s="2">
        <f t="shared" si="18"/>
        <v>650000</v>
      </c>
      <c r="V210" s="2">
        <f t="shared" si="34"/>
        <v>52323734.873892717</v>
      </c>
      <c r="W210" s="2">
        <f t="shared" si="19"/>
        <v>646135.85714285821</v>
      </c>
      <c r="X210" s="2">
        <f t="shared" si="6"/>
        <v>3864.1428571417928</v>
      </c>
      <c r="Y210" s="2">
        <f t="shared" si="37"/>
        <v>55342267.24236276</v>
      </c>
      <c r="Z210" s="2" t="str">
        <f t="shared" si="8"/>
        <v>HERE</v>
      </c>
      <c r="AA210" s="2">
        <f>IF(Z210="HERE",Y210,AA209+Graph!$G$1*1000)</f>
        <v>55342267.24236276</v>
      </c>
      <c r="AB210" s="2">
        <f t="shared" si="20"/>
        <v>3864.1428571417928</v>
      </c>
      <c r="AC210" s="2">
        <f t="shared" si="38"/>
        <v>52323734.873892717</v>
      </c>
      <c r="AD210" s="3">
        <f t="shared" si="10"/>
        <v>52800000</v>
      </c>
      <c r="AE210" s="2">
        <f>IF(AE208&gt;=52800000,52800000,IF(AB189=Graph!G$1*1000,AE209+Graph!G$1*1000,AC210))</f>
        <v>52323734.873892717</v>
      </c>
      <c r="AF210" s="3">
        <f t="shared" si="21"/>
        <v>52323734.873892717</v>
      </c>
      <c r="AG210" s="3">
        <f t="shared" si="29"/>
        <v>49457744.093694635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146</v>
      </c>
      <c r="C211" s="7"/>
      <c r="D211" s="2" t="e">
        <f t="shared" si="11"/>
        <v>#N/A</v>
      </c>
      <c r="E211" s="2" t="e">
        <f t="shared" si="22"/>
        <v>#N/A</v>
      </c>
      <c r="F211" s="2">
        <v>1392051.0717805028</v>
      </c>
      <c r="G211" s="2">
        <f t="shared" si="41"/>
        <v>646135.85714285716</v>
      </c>
      <c r="H211" s="2">
        <f t="shared" si="39"/>
        <v>107245282.7310352</v>
      </c>
      <c r="I211" s="7"/>
      <c r="J211" s="2" t="e">
        <f t="shared" si="13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1103794.8571428563</v>
      </c>
      <c r="M211" s="8" t="e">
        <f t="shared" si="28"/>
        <v>#N/A</v>
      </c>
      <c r="N211" s="2" t="e">
        <f t="shared" si="14"/>
        <v>#N/A</v>
      </c>
      <c r="O211" s="2" t="e">
        <f t="shared" si="24"/>
        <v>#N/A</v>
      </c>
      <c r="P211" s="2">
        <v>1391840.4665728211</v>
      </c>
      <c r="Q211" s="2">
        <f t="shared" si="42"/>
        <v>650000</v>
      </c>
      <c r="R211" s="2">
        <f t="shared" si="40"/>
        <v>108316002.11625546</v>
      </c>
      <c r="S211" s="2">
        <f t="shared" si="16"/>
        <v>646135.85714285076</v>
      </c>
      <c r="T211" s="2">
        <f t="shared" si="17"/>
        <v>3864.1428571429569</v>
      </c>
      <c r="U211" s="2">
        <f t="shared" si="18"/>
        <v>650000</v>
      </c>
      <c r="V211" s="2">
        <f t="shared" si="34"/>
        <v>52969870.731035575</v>
      </c>
      <c r="W211" s="2">
        <f t="shared" si="19"/>
        <v>646135.85714285821</v>
      </c>
      <c r="X211" s="2">
        <f t="shared" si="6"/>
        <v>3864.1428571417928</v>
      </c>
      <c r="Y211" s="2">
        <f t="shared" si="37"/>
        <v>55346131.385219902</v>
      </c>
      <c r="Z211" s="2" t="str">
        <f t="shared" si="8"/>
        <v>HERE</v>
      </c>
      <c r="AA211" s="2">
        <f>IF(Z211="HERE",Y211,AA210+Graph!$G$1*1000)</f>
        <v>55346131.385219902</v>
      </c>
      <c r="AB211" s="2">
        <f t="shared" si="20"/>
        <v>3864.1428571417928</v>
      </c>
      <c r="AC211" s="2">
        <f t="shared" si="38"/>
        <v>52969870.731035575</v>
      </c>
      <c r="AD211" s="3">
        <f t="shared" si="10"/>
        <v>52800000</v>
      </c>
      <c r="AE211" s="2">
        <f>IF(AE209&gt;=52800000,52800000,IF(AB190=Graph!G$1*1000,AE210+Graph!G$1*1000,AC211))</f>
        <v>52969870.731035575</v>
      </c>
      <c r="AF211" s="3">
        <f t="shared" si="21"/>
        <v>52800000</v>
      </c>
      <c r="AG211" s="3">
        <f t="shared" si="29"/>
        <v>49490050.886551775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147</v>
      </c>
      <c r="C212" s="7"/>
      <c r="D212" s="2" t="e">
        <f t="shared" si="11"/>
        <v>#N/A</v>
      </c>
      <c r="E212" s="2" t="e">
        <f t="shared" si="22"/>
        <v>#N/A</v>
      </c>
      <c r="F212" s="2">
        <v>1398372.7256157994</v>
      </c>
      <c r="G212" s="2">
        <f t="shared" si="41"/>
        <v>646135.85714285716</v>
      </c>
      <c r="H212" s="2">
        <f t="shared" si="39"/>
        <v>107891418.58817805</v>
      </c>
      <c r="I212" s="7"/>
      <c r="J212" s="2" t="e">
        <f t="shared" si="13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1107658.9999999993</v>
      </c>
      <c r="M212" s="8" t="e">
        <f t="shared" si="28"/>
        <v>#N/A</v>
      </c>
      <c r="N212" s="2" t="e">
        <f t="shared" si="14"/>
        <v>#N/A</v>
      </c>
      <c r="O212" s="2" t="e">
        <f t="shared" si="24"/>
        <v>#N/A</v>
      </c>
      <c r="P212" s="2">
        <v>1398140.1167487502</v>
      </c>
      <c r="Q212" s="2">
        <f t="shared" si="42"/>
        <v>650000</v>
      </c>
      <c r="R212" s="2">
        <f t="shared" si="40"/>
        <v>108966002.11625546</v>
      </c>
      <c r="S212" s="2">
        <f t="shared" si="16"/>
        <v>646135.85714285076</v>
      </c>
      <c r="T212" s="2">
        <f t="shared" si="17"/>
        <v>3864.1428571429569</v>
      </c>
      <c r="U212" s="2">
        <f t="shared" si="18"/>
        <v>650000</v>
      </c>
      <c r="V212" s="2">
        <f t="shared" si="34"/>
        <v>53616006.588178433</v>
      </c>
      <c r="W212" s="2">
        <f t="shared" si="19"/>
        <v>646135.85714285821</v>
      </c>
      <c r="X212" s="2">
        <f t="shared" si="6"/>
        <v>3864.1428571417928</v>
      </c>
      <c r="Y212" s="2">
        <f t="shared" si="37"/>
        <v>55349995.528077044</v>
      </c>
      <c r="Z212" s="2" t="str">
        <f t="shared" si="8"/>
        <v>HERE</v>
      </c>
      <c r="AA212" s="2">
        <f>IF(Z212="HERE",Y212,AA211+Graph!$G$1*1000)</f>
        <v>55349995.528077044</v>
      </c>
      <c r="AB212" s="2">
        <f t="shared" si="20"/>
        <v>3864.1428571417928</v>
      </c>
      <c r="AC212" s="2">
        <f t="shared" si="38"/>
        <v>53616006.588178433</v>
      </c>
      <c r="AD212" s="3">
        <f t="shared" si="10"/>
        <v>52800000</v>
      </c>
      <c r="AE212" s="2">
        <f>IF(AE210&gt;=52800000,52800000,IF(AB191=Graph!G$1*1000,AE211+Graph!G$1*1000,AC212))</f>
        <v>53616006.588178433</v>
      </c>
      <c r="AF212" s="3">
        <f t="shared" si="21"/>
        <v>52800000</v>
      </c>
      <c r="AG212" s="3">
        <f t="shared" si="29"/>
        <v>49522357.679408923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148</v>
      </c>
      <c r="C213" s="7"/>
      <c r="D213" s="2" t="e">
        <f t="shared" si="11"/>
        <v>#N/A</v>
      </c>
      <c r="E213" s="2" t="e">
        <f t="shared" si="22"/>
        <v>#N/A</v>
      </c>
      <c r="F213" s="2">
        <v>1404694.3794511557</v>
      </c>
      <c r="G213" s="2">
        <f t="shared" si="41"/>
        <v>646135.85714285716</v>
      </c>
      <c r="H213" s="2">
        <f t="shared" si="39"/>
        <v>108537554.4453209</v>
      </c>
      <c r="I213" s="7"/>
      <c r="J213" s="2" t="e">
        <f t="shared" si="13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1111523.1428571423</v>
      </c>
      <c r="M213" s="8" t="e">
        <f t="shared" si="28"/>
        <v>#N/A</v>
      </c>
      <c r="N213" s="2" t="e">
        <f t="shared" si="14"/>
        <v>#N/A</v>
      </c>
      <c r="O213" s="2" t="e">
        <f t="shared" si="24"/>
        <v>#N/A</v>
      </c>
      <c r="P213" s="2">
        <v>1404439.7669246793</v>
      </c>
      <c r="Q213" s="2">
        <f t="shared" si="42"/>
        <v>650000</v>
      </c>
      <c r="R213" s="2">
        <f t="shared" si="40"/>
        <v>109616002.11625546</v>
      </c>
      <c r="S213" s="2">
        <f t="shared" si="16"/>
        <v>646135.85714285076</v>
      </c>
      <c r="T213" s="2">
        <f t="shared" si="17"/>
        <v>3864.1428571429569</v>
      </c>
      <c r="U213" s="2">
        <f t="shared" si="18"/>
        <v>650000</v>
      </c>
      <c r="V213" s="2">
        <f t="shared" si="34"/>
        <v>54262142.445321292</v>
      </c>
      <c r="W213" s="2">
        <f t="shared" si="19"/>
        <v>646135.85714285821</v>
      </c>
      <c r="X213" s="2">
        <f t="shared" si="6"/>
        <v>3864.1428571417928</v>
      </c>
      <c r="Y213" s="2">
        <f t="shared" si="37"/>
        <v>55353859.670934185</v>
      </c>
      <c r="Z213" s="2" t="str">
        <f t="shared" si="8"/>
        <v>HERE</v>
      </c>
      <c r="AA213" s="2">
        <f>IF(Z213="HERE",Y213,AA212+Graph!$G$1*1000)</f>
        <v>55353859.670934185</v>
      </c>
      <c r="AB213" s="2">
        <f t="shared" si="20"/>
        <v>3864.1428571417928</v>
      </c>
      <c r="AC213" s="2">
        <f t="shared" si="38"/>
        <v>54262142.445321292</v>
      </c>
      <c r="AD213" s="3">
        <f t="shared" si="10"/>
        <v>52800000</v>
      </c>
      <c r="AE213" s="2">
        <f>IF(AE211&gt;=52800000,52800000,IF(AB192=Graph!G$1*1000,AE212+Graph!G$1*1000,AC213))</f>
        <v>52800000</v>
      </c>
      <c r="AF213" s="3">
        <f t="shared" si="21"/>
        <v>52800000</v>
      </c>
      <c r="AG213" s="3">
        <f t="shared" si="29"/>
        <v>49554664.472266063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149</v>
      </c>
      <c r="C214" s="7"/>
      <c r="D214" s="2" t="e">
        <f t="shared" si="11"/>
        <v>#N/A</v>
      </c>
      <c r="E214" s="2" t="e">
        <f t="shared" si="22"/>
        <v>#N/A</v>
      </c>
      <c r="F214" s="2">
        <v>1411016.0332864523</v>
      </c>
      <c r="G214" s="2">
        <f t="shared" si="41"/>
        <v>646135.85714285716</v>
      </c>
      <c r="H214" s="2">
        <f t="shared" si="39"/>
        <v>109183690.30246376</v>
      </c>
      <c r="I214" s="7"/>
      <c r="J214" s="2" t="e">
        <f t="shared" si="13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1115387.2857142852</v>
      </c>
      <c r="M214" s="8" t="e">
        <f t="shared" si="28"/>
        <v>#N/A</v>
      </c>
      <c r="N214" s="2" t="e">
        <f t="shared" si="14"/>
        <v>#N/A</v>
      </c>
      <c r="O214" s="2" t="e">
        <f t="shared" si="24"/>
        <v>#N/A</v>
      </c>
      <c r="P214" s="2">
        <v>1410739.4171006083</v>
      </c>
      <c r="Q214" s="2">
        <f t="shared" si="42"/>
        <v>650000</v>
      </c>
      <c r="R214" s="2">
        <f t="shared" si="40"/>
        <v>110266002.11625546</v>
      </c>
      <c r="S214" s="2">
        <f t="shared" si="16"/>
        <v>646135.85714285076</v>
      </c>
      <c r="T214" s="2">
        <f t="shared" si="17"/>
        <v>3864.1428571429569</v>
      </c>
      <c r="U214" s="2">
        <f t="shared" si="18"/>
        <v>650000</v>
      </c>
      <c r="V214" s="2">
        <f t="shared" si="34"/>
        <v>54908278.30246415</v>
      </c>
      <c r="W214" s="2">
        <f t="shared" si="19"/>
        <v>646135.85714285821</v>
      </c>
      <c r="X214" s="2">
        <f t="shared" si="6"/>
        <v>3864.1428571417928</v>
      </c>
      <c r="Y214" s="2">
        <f t="shared" si="37"/>
        <v>55357723.813791327</v>
      </c>
      <c r="Z214" s="2" t="str">
        <f t="shared" si="8"/>
        <v>HERE</v>
      </c>
      <c r="AA214" s="2">
        <f>IF(Z214="HERE",Y214,AA213+Graph!$G$1*1000)</f>
        <v>55357723.813791327</v>
      </c>
      <c r="AB214" s="2">
        <f t="shared" si="20"/>
        <v>3864.1428571417928</v>
      </c>
      <c r="AC214" s="2">
        <f t="shared" si="38"/>
        <v>54262142.445321292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21"/>
        <v>52800000</v>
      </c>
      <c r="AG214" s="3">
        <f t="shared" si="29"/>
        <v>49586971.265123203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150</v>
      </c>
      <c r="C215" s="7"/>
      <c r="D215" s="2" t="e">
        <f t="shared" si="11"/>
        <v>#N/A</v>
      </c>
      <c r="E215" s="2" t="e">
        <f t="shared" si="22"/>
        <v>#N/A</v>
      </c>
      <c r="F215" s="2">
        <v>1417337.6871218085</v>
      </c>
      <c r="G215" s="2">
        <f t="shared" si="41"/>
        <v>646135.85714285716</v>
      </c>
      <c r="H215" s="2">
        <f t="shared" si="39"/>
        <v>109829826.15960661</v>
      </c>
      <c r="I215" s="7"/>
      <c r="J215" s="2" t="e">
        <f t="shared" si="13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1119251.4285714282</v>
      </c>
      <c r="M215" s="8" t="e">
        <f t="shared" si="28"/>
        <v>#N/A</v>
      </c>
      <c r="N215" s="2" t="e">
        <f t="shared" si="14"/>
        <v>#N/A</v>
      </c>
      <c r="O215" s="2" t="e">
        <f t="shared" si="24"/>
        <v>#N/A</v>
      </c>
      <c r="P215" s="2">
        <v>1417039.0672765374</v>
      </c>
      <c r="Q215" s="2">
        <f t="shared" si="42"/>
        <v>650000</v>
      </c>
      <c r="R215" s="2">
        <f t="shared" si="40"/>
        <v>110916002.11625546</v>
      </c>
      <c r="S215" s="2">
        <f t="shared" si="16"/>
        <v>646135.85714285076</v>
      </c>
      <c r="T215" s="2">
        <f t="shared" si="17"/>
        <v>3864.1428571429569</v>
      </c>
      <c r="U215" s="2">
        <f t="shared" si="18"/>
        <v>650000</v>
      </c>
      <c r="V215" s="2">
        <f t="shared" si="34"/>
        <v>55554414.159607008</v>
      </c>
      <c r="W215" s="2">
        <f t="shared" si="19"/>
        <v>646135.85714285821</v>
      </c>
      <c r="X215" s="2">
        <f t="shared" si="6"/>
        <v>3864.1428571417928</v>
      </c>
      <c r="Y215" s="2">
        <f t="shared" si="37"/>
        <v>55361587.956648469</v>
      </c>
      <c r="Z215" s="2" t="str">
        <f t="shared" si="8"/>
        <v>MEEP</v>
      </c>
      <c r="AA215" s="2">
        <f>IF(Z215="HERE",Y215,AA214+Graph!$G$1*1000)</f>
        <v>56157723.813791327</v>
      </c>
      <c r="AB215" s="2">
        <f t="shared" si="20"/>
        <v>800000</v>
      </c>
      <c r="AC215" s="2">
        <f t="shared" si="38"/>
        <v>54262142.445321292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21"/>
        <v>52800000</v>
      </c>
      <c r="AG215" s="3">
        <f t="shared" si="29"/>
        <v>49619278.057980351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151</v>
      </c>
      <c r="C216" s="7"/>
      <c r="D216" s="2" t="e">
        <f t="shared" si="11"/>
        <v>#N/A</v>
      </c>
      <c r="E216" s="2" t="e">
        <f t="shared" si="22"/>
        <v>#N/A</v>
      </c>
      <c r="F216" s="2">
        <v>1423659.3409571052</v>
      </c>
      <c r="G216" s="2">
        <f t="shared" si="41"/>
        <v>646135.85714285716</v>
      </c>
      <c r="H216" s="2">
        <f t="shared" si="39"/>
        <v>110475962.01674946</v>
      </c>
      <c r="I216" s="7"/>
      <c r="J216" s="2" t="e">
        <f t="shared" si="13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1123115.5714285711</v>
      </c>
      <c r="M216" s="8" t="e">
        <f t="shared" si="28"/>
        <v>#N/A</v>
      </c>
      <c r="N216" s="2" t="e">
        <f t="shared" si="14"/>
        <v>#N/A</v>
      </c>
      <c r="O216" s="2" t="e">
        <f t="shared" si="24"/>
        <v>#N/A</v>
      </c>
      <c r="P216" s="2">
        <v>1423338.7174524665</v>
      </c>
      <c r="Q216" s="2">
        <f t="shared" si="42"/>
        <v>650000</v>
      </c>
      <c r="R216" s="2">
        <f t="shared" si="40"/>
        <v>111566002.11625546</v>
      </c>
      <c r="S216" s="2">
        <f t="shared" si="16"/>
        <v>646135.85714285076</v>
      </c>
      <c r="T216" s="2">
        <f t="shared" si="17"/>
        <v>3864.1428571429569</v>
      </c>
      <c r="U216" s="2">
        <f t="shared" si="18"/>
        <v>650000</v>
      </c>
      <c r="V216" s="2">
        <f t="shared" si="34"/>
        <v>56200550.016749866</v>
      </c>
      <c r="W216" s="2">
        <f t="shared" si="19"/>
        <v>646135.85714285821</v>
      </c>
      <c r="X216" s="2">
        <f t="shared" si="6"/>
        <v>3864.1428571417928</v>
      </c>
      <c r="Y216" s="2">
        <f t="shared" si="37"/>
        <v>55365452.099505611</v>
      </c>
      <c r="Z216" s="2" t="str">
        <f t="shared" si="8"/>
        <v>MEEP</v>
      </c>
      <c r="AA216" s="2">
        <f>IF(Z216="HERE",Y216,AA215+Graph!$G$1*1000)</f>
        <v>56957723.813791327</v>
      </c>
      <c r="AB216" s="2">
        <f t="shared" si="20"/>
        <v>800000</v>
      </c>
      <c r="AC216" s="2">
        <f t="shared" si="38"/>
        <v>54262142.445321292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21"/>
        <v>52800000</v>
      </c>
      <c r="AG216" s="3">
        <f t="shared" si="29"/>
        <v>49651584.850837491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152</v>
      </c>
      <c r="C217" s="7"/>
      <c r="D217" s="2" t="e">
        <f t="shared" si="11"/>
        <v>#N/A</v>
      </c>
      <c r="E217" s="2" t="e">
        <f t="shared" si="22"/>
        <v>#N/A</v>
      </c>
      <c r="F217" s="2">
        <v>1429980.9947924614</v>
      </c>
      <c r="G217" s="2">
        <f t="shared" si="41"/>
        <v>646135.85714285716</v>
      </c>
      <c r="H217" s="2">
        <f t="shared" si="39"/>
        <v>111122097.87389231</v>
      </c>
      <c r="I217" s="7"/>
      <c r="J217" s="2" t="e">
        <f t="shared" si="13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1126979.7142857141</v>
      </c>
      <c r="M217" s="8" t="e">
        <f t="shared" si="28"/>
        <v>#N/A</v>
      </c>
      <c r="N217" s="2" t="e">
        <f t="shared" si="14"/>
        <v>#N/A</v>
      </c>
      <c r="O217" s="2" t="e">
        <f t="shared" si="24"/>
        <v>#N/A</v>
      </c>
      <c r="P217" s="2">
        <v>1429638.3676283956</v>
      </c>
      <c r="Q217" s="2">
        <f t="shared" si="42"/>
        <v>650000</v>
      </c>
      <c r="R217" s="2">
        <f t="shared" si="40"/>
        <v>112216002.11625546</v>
      </c>
      <c r="S217" s="2">
        <f t="shared" si="16"/>
        <v>646135.85714285076</v>
      </c>
      <c r="T217" s="2">
        <f t="shared" si="17"/>
        <v>3864.1428571429569</v>
      </c>
      <c r="U217" s="2">
        <f t="shared" si="18"/>
        <v>650000</v>
      </c>
      <c r="V217" s="2">
        <f t="shared" si="34"/>
        <v>56846685.873892725</v>
      </c>
      <c r="W217" s="2">
        <f t="shared" si="19"/>
        <v>646135.85714285821</v>
      </c>
      <c r="X217" s="2">
        <f t="shared" si="6"/>
        <v>3864.1428571417928</v>
      </c>
      <c r="Y217" s="2">
        <f t="shared" si="37"/>
        <v>55369316.242362753</v>
      </c>
      <c r="Z217" s="2" t="str">
        <f t="shared" si="8"/>
        <v>MEEP</v>
      </c>
      <c r="AA217" s="2">
        <f>IF(Z217="HERE",Y217,AA216+Graph!$G$1*1000)</f>
        <v>57757723.813791327</v>
      </c>
      <c r="AB217" s="2">
        <f t="shared" si="20"/>
        <v>800000</v>
      </c>
      <c r="AC217" s="2">
        <f t="shared" si="38"/>
        <v>54262142.445321292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21"/>
        <v>52800000</v>
      </c>
      <c r="AG217" s="3">
        <f t="shared" si="29"/>
        <v>49683891.643694632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153</v>
      </c>
      <c r="C218" s="7"/>
      <c r="D218" s="2" t="e">
        <f t="shared" si="11"/>
        <v>#N/A</v>
      </c>
      <c r="E218" s="2" t="e">
        <f t="shared" si="22"/>
        <v>#N/A</v>
      </c>
      <c r="F218" s="2">
        <v>1436302.648627758</v>
      </c>
      <c r="G218" s="2">
        <f t="shared" si="41"/>
        <v>646135.85714285716</v>
      </c>
      <c r="H218" s="2">
        <f t="shared" si="39"/>
        <v>111768233.73103516</v>
      </c>
      <c r="I218" s="7"/>
      <c r="J218" s="2" t="e">
        <f t="shared" si="13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1130843.857142857</v>
      </c>
      <c r="M218" s="8" t="e">
        <f t="shared" si="28"/>
        <v>#N/A</v>
      </c>
      <c r="N218" s="2" t="e">
        <f t="shared" si="14"/>
        <v>#N/A</v>
      </c>
      <c r="O218" s="2" t="e">
        <f t="shared" si="24"/>
        <v>#N/A</v>
      </c>
      <c r="P218" s="2">
        <v>1435938.0178043246</v>
      </c>
      <c r="Q218" s="2">
        <f t="shared" si="42"/>
        <v>650000</v>
      </c>
      <c r="R218" s="2">
        <f t="shared" si="40"/>
        <v>112866002.11625546</v>
      </c>
      <c r="S218" s="2">
        <f t="shared" si="16"/>
        <v>646135.85714285076</v>
      </c>
      <c r="T218" s="2">
        <f t="shared" si="17"/>
        <v>3864.1428571429569</v>
      </c>
      <c r="U218" s="2">
        <f t="shared" si="18"/>
        <v>650000</v>
      </c>
      <c r="V218" s="2">
        <f t="shared" si="34"/>
        <v>57492821.731035583</v>
      </c>
      <c r="W218" s="2">
        <f t="shared" si="19"/>
        <v>646135.85714285821</v>
      </c>
      <c r="X218" s="2">
        <f t="shared" si="6"/>
        <v>3864.1428571417928</v>
      </c>
      <c r="Y218" s="2">
        <f t="shared" si="37"/>
        <v>55373180.385219894</v>
      </c>
      <c r="Z218" s="2" t="str">
        <f t="shared" si="8"/>
        <v>MEEP</v>
      </c>
      <c r="AA218" s="2">
        <f>IF(Z218="HERE",Y218,AA217+Graph!$G$1*1000)</f>
        <v>58557723.813791327</v>
      </c>
      <c r="AB218" s="2">
        <f t="shared" si="20"/>
        <v>800000</v>
      </c>
      <c r="AC218" s="2">
        <f t="shared" si="38"/>
        <v>54262142.445321292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21"/>
        <v>52800000</v>
      </c>
      <c r="AG218" s="3">
        <f t="shared" si="29"/>
        <v>49716198.43655178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154</v>
      </c>
      <c r="C219" s="7"/>
      <c r="D219" s="2" t="e">
        <f t="shared" si="11"/>
        <v>#N/A</v>
      </c>
      <c r="E219" s="2" t="e">
        <f t="shared" si="22"/>
        <v>#N/A</v>
      </c>
      <c r="F219" s="2">
        <v>1442624.3024631143</v>
      </c>
      <c r="G219" s="2">
        <f t="shared" si="41"/>
        <v>646135.85714285716</v>
      </c>
      <c r="H219" s="2">
        <f t="shared" si="39"/>
        <v>112414369.58817801</v>
      </c>
      <c r="I219" s="7"/>
      <c r="J219" s="2" t="e">
        <f t="shared" si="13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1134708</v>
      </c>
      <c r="M219" s="8" t="e">
        <f t="shared" si="28"/>
        <v>#N/A</v>
      </c>
      <c r="N219" s="2" t="e">
        <f t="shared" si="14"/>
        <v>#N/A</v>
      </c>
      <c r="O219" s="2" t="e">
        <f t="shared" si="24"/>
        <v>#N/A</v>
      </c>
      <c r="P219" s="2">
        <v>1442237.6679802537</v>
      </c>
      <c r="Q219" s="2">
        <f t="shared" si="42"/>
        <v>650000</v>
      </c>
      <c r="R219" s="2">
        <f t="shared" si="40"/>
        <v>113516002.11625546</v>
      </c>
      <c r="S219" s="2">
        <f t="shared" si="16"/>
        <v>646135.85714285076</v>
      </c>
      <c r="T219" s="2">
        <f t="shared" si="17"/>
        <v>3864.1428571429569</v>
      </c>
      <c r="U219" s="2">
        <f t="shared" si="18"/>
        <v>650000</v>
      </c>
      <c r="V219" s="2">
        <f t="shared" si="34"/>
        <v>58138957.588178441</v>
      </c>
      <c r="W219" s="2">
        <f t="shared" si="19"/>
        <v>646135.85714285821</v>
      </c>
      <c r="X219" s="2">
        <f t="shared" si="6"/>
        <v>3864.1428571417928</v>
      </c>
      <c r="Y219" s="2">
        <f t="shared" si="37"/>
        <v>55377044.528077036</v>
      </c>
      <c r="Z219" s="2" t="str">
        <f t="shared" si="8"/>
        <v>MEEP</v>
      </c>
      <c r="AA219" s="2">
        <f>IF(Z219="HERE",Y219,AA218+Graph!$G$1*1000)</f>
        <v>59357723.813791327</v>
      </c>
      <c r="AB219" s="2">
        <f t="shared" si="20"/>
        <v>800000</v>
      </c>
      <c r="AC219" s="2">
        <f t="shared" si="38"/>
        <v>54262142.445321292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21"/>
        <v>52800000</v>
      </c>
      <c r="AG219" s="3">
        <f t="shared" si="29"/>
        <v>49748505.22940892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155</v>
      </c>
      <c r="C220" s="7"/>
      <c r="D220" s="2" t="e">
        <f t="shared" si="11"/>
        <v>#N/A</v>
      </c>
      <c r="E220" s="2" t="e">
        <f t="shared" si="22"/>
        <v>#N/A</v>
      </c>
      <c r="F220" s="2">
        <v>1448945.9562984109</v>
      </c>
      <c r="G220" s="2">
        <f t="shared" si="41"/>
        <v>646135.85714285716</v>
      </c>
      <c r="H220" s="2">
        <f t="shared" si="39"/>
        <v>113060505.44532086</v>
      </c>
      <c r="I220" s="7"/>
      <c r="J220" s="2" t="e">
        <f t="shared" si="13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1138572.142857143</v>
      </c>
      <c r="M220" s="8" t="e">
        <f t="shared" si="28"/>
        <v>#N/A</v>
      </c>
      <c r="N220" s="2" t="e">
        <f t="shared" si="14"/>
        <v>#N/A</v>
      </c>
      <c r="O220" s="2" t="e">
        <f t="shared" si="24"/>
        <v>#N/A</v>
      </c>
      <c r="P220" s="2">
        <v>1448537.3181561828</v>
      </c>
      <c r="Q220" s="2">
        <f t="shared" si="42"/>
        <v>650000</v>
      </c>
      <c r="R220" s="2">
        <f t="shared" si="40"/>
        <v>114166002.11625546</v>
      </c>
      <c r="S220" s="2">
        <f t="shared" si="16"/>
        <v>646135.85714285076</v>
      </c>
      <c r="T220" s="2">
        <f t="shared" si="17"/>
        <v>3864.1428571429569</v>
      </c>
      <c r="U220" s="2">
        <f t="shared" si="18"/>
        <v>650000</v>
      </c>
      <c r="V220" s="2">
        <f t="shared" si="34"/>
        <v>58785093.445321299</v>
      </c>
      <c r="W220" s="2">
        <f t="shared" si="19"/>
        <v>646135.85714285821</v>
      </c>
      <c r="X220" s="2">
        <f t="shared" si="6"/>
        <v>3864.1428571417928</v>
      </c>
      <c r="Y220" s="2">
        <f t="shared" si="37"/>
        <v>55380908.670934178</v>
      </c>
      <c r="Z220" s="2" t="str">
        <f t="shared" si="8"/>
        <v>MEEP</v>
      </c>
      <c r="AA220" s="2">
        <f>IF(Z220="HERE",Y220,AA219+Graph!$G$1*1000)</f>
        <v>60157723.813791327</v>
      </c>
      <c r="AB220" s="2">
        <f t="shared" si="20"/>
        <v>800000</v>
      </c>
      <c r="AC220" s="2">
        <f t="shared" si="38"/>
        <v>54262142.445321292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21"/>
        <v>52800000</v>
      </c>
      <c r="AG220" s="3">
        <f t="shared" si="29"/>
        <v>49780812.02226606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156</v>
      </c>
      <c r="C221" s="7"/>
      <c r="D221" s="2" t="e">
        <f t="shared" si="11"/>
        <v>#N/A</v>
      </c>
      <c r="E221" s="2" t="e">
        <f t="shared" si="22"/>
        <v>#N/A</v>
      </c>
      <c r="F221" s="2">
        <v>1455267.6101337671</v>
      </c>
      <c r="G221" s="2">
        <f t="shared" si="41"/>
        <v>646135.85714285716</v>
      </c>
      <c r="H221" s="2">
        <f t="shared" si="39"/>
        <v>113706641.30246371</v>
      </c>
      <c r="I221" s="7"/>
      <c r="J221" s="2" t="e">
        <f t="shared" si="13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1142436.2857142859</v>
      </c>
      <c r="M221" s="8" t="e">
        <f t="shared" si="28"/>
        <v>#N/A</v>
      </c>
      <c r="N221" s="2" t="e">
        <f t="shared" si="14"/>
        <v>#N/A</v>
      </c>
      <c r="O221" s="2" t="e">
        <f t="shared" si="24"/>
        <v>#N/A</v>
      </c>
      <c r="P221" s="2">
        <v>1454836.9683321118</v>
      </c>
      <c r="Q221" s="2">
        <f t="shared" si="42"/>
        <v>650000</v>
      </c>
      <c r="R221" s="2">
        <f t="shared" si="40"/>
        <v>114816002.11625546</v>
      </c>
      <c r="S221" s="2">
        <f t="shared" si="16"/>
        <v>646135.85714285076</v>
      </c>
      <c r="T221" s="2">
        <f t="shared" si="17"/>
        <v>3864.1428571429569</v>
      </c>
      <c r="U221" s="2">
        <f t="shared" si="18"/>
        <v>650000</v>
      </c>
      <c r="V221" s="2">
        <f t="shared" si="34"/>
        <v>59431229.302464157</v>
      </c>
      <c r="W221" s="2">
        <f t="shared" si="19"/>
        <v>646135.85714285821</v>
      </c>
      <c r="X221" s="2">
        <f t="shared" si="6"/>
        <v>3864.1428571417928</v>
      </c>
      <c r="Y221" s="2">
        <f t="shared" si="37"/>
        <v>55384772.81379132</v>
      </c>
      <c r="Z221" s="2" t="str">
        <f t="shared" si="8"/>
        <v>MEEP</v>
      </c>
      <c r="AA221" s="2">
        <f>IF(Z221="HERE",Y221,AA220+Graph!$G$1*1000)</f>
        <v>60957723.813791327</v>
      </c>
      <c r="AB221" s="2">
        <f t="shared" si="20"/>
        <v>800000</v>
      </c>
      <c r="AC221" s="2">
        <f t="shared" si="38"/>
        <v>54262142.445321292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21"/>
        <v>52800000</v>
      </c>
      <c r="AG221" s="3">
        <f t="shared" si="29"/>
        <v>49813118.815123208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157</v>
      </c>
      <c r="C222" s="7"/>
      <c r="D222" s="2" t="e">
        <f t="shared" si="11"/>
        <v>#N/A</v>
      </c>
      <c r="E222" s="2" t="e">
        <f t="shared" si="22"/>
        <v>#N/A</v>
      </c>
      <c r="F222" s="2">
        <v>1461589.2639690638</v>
      </c>
      <c r="G222" s="2">
        <f t="shared" si="41"/>
        <v>646135.85714285716</v>
      </c>
      <c r="H222" s="2">
        <f t="shared" si="39"/>
        <v>114352777.15960656</v>
      </c>
      <c r="I222" s="7"/>
      <c r="J222" s="2" t="e">
        <f t="shared" si="13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1146300.4285714289</v>
      </c>
      <c r="M222" s="8" t="e">
        <f t="shared" si="28"/>
        <v>#N/A</v>
      </c>
      <c r="N222" s="2" t="e">
        <f t="shared" si="14"/>
        <v>#N/A</v>
      </c>
      <c r="O222" s="2" t="e">
        <f t="shared" si="24"/>
        <v>#N/A</v>
      </c>
      <c r="P222" s="2">
        <v>1461136.6185080409</v>
      </c>
      <c r="Q222" s="2">
        <f t="shared" si="42"/>
        <v>650000</v>
      </c>
      <c r="R222" s="2">
        <f t="shared" si="40"/>
        <v>115466002.11625546</v>
      </c>
      <c r="S222" s="2">
        <f t="shared" si="16"/>
        <v>646135.85714285076</v>
      </c>
      <c r="T222" s="2">
        <f t="shared" si="17"/>
        <v>3864.1428571429569</v>
      </c>
      <c r="U222" s="2">
        <f t="shared" si="18"/>
        <v>650000</v>
      </c>
      <c r="V222" s="2">
        <f t="shared" si="34"/>
        <v>60077365.159607016</v>
      </c>
      <c r="W222" s="2">
        <f t="shared" si="19"/>
        <v>646135.85714285821</v>
      </c>
      <c r="X222" s="2">
        <f t="shared" si="6"/>
        <v>3864.1428571417928</v>
      </c>
      <c r="Y222" s="2">
        <f t="shared" si="37"/>
        <v>55388636.956648462</v>
      </c>
      <c r="Z222" s="2" t="str">
        <f t="shared" si="8"/>
        <v>MEEP</v>
      </c>
      <c r="AA222" s="2">
        <f>IF(Z222="HERE",Y222,AA221+Graph!$G$1*1000)</f>
        <v>61757723.813791327</v>
      </c>
      <c r="AB222" s="2">
        <f t="shared" si="20"/>
        <v>800000</v>
      </c>
      <c r="AC222" s="2">
        <f t="shared" si="38"/>
        <v>54262142.445321292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21"/>
        <v>52800000</v>
      </c>
      <c r="AG222" s="3">
        <f t="shared" si="29"/>
        <v>49845425.607980348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158</v>
      </c>
      <c r="C223" s="7"/>
      <c r="D223" s="2" t="e">
        <f t="shared" si="11"/>
        <v>#N/A</v>
      </c>
      <c r="E223" s="2" t="e">
        <f t="shared" si="22"/>
        <v>#N/A</v>
      </c>
      <c r="F223" s="2">
        <v>1467910.91780442</v>
      </c>
      <c r="G223" s="2">
        <f t="shared" si="41"/>
        <v>646135.85714285716</v>
      </c>
      <c r="H223" s="2">
        <f t="shared" si="39"/>
        <v>114998913.01674941</v>
      </c>
      <c r="I223" s="7"/>
      <c r="J223" s="2" t="e">
        <f t="shared" si="13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1150164.5714285718</v>
      </c>
      <c r="M223" s="8" t="e">
        <f t="shared" si="28"/>
        <v>#N/A</v>
      </c>
      <c r="N223" s="2" t="e">
        <f t="shared" si="14"/>
        <v>#N/A</v>
      </c>
      <c r="O223" s="2" t="e">
        <f t="shared" si="24"/>
        <v>#N/A</v>
      </c>
      <c r="P223" s="2">
        <v>1467436.26868397</v>
      </c>
      <c r="Q223" s="2">
        <f t="shared" si="42"/>
        <v>650000</v>
      </c>
      <c r="R223" s="2">
        <f t="shared" si="40"/>
        <v>116116002.11625546</v>
      </c>
      <c r="S223" s="2">
        <f t="shared" si="16"/>
        <v>646135.85714285076</v>
      </c>
      <c r="T223" s="2">
        <f t="shared" si="17"/>
        <v>3864.1428571429569</v>
      </c>
      <c r="U223" s="2">
        <f t="shared" si="18"/>
        <v>650000</v>
      </c>
      <c r="V223" s="2">
        <f t="shared" si="34"/>
        <v>60723501.016749874</v>
      </c>
      <c r="W223" s="2">
        <f t="shared" si="19"/>
        <v>646135.85714285821</v>
      </c>
      <c r="X223" s="2">
        <f t="shared" si="6"/>
        <v>3864.1428571417928</v>
      </c>
      <c r="Y223" s="2">
        <f t="shared" ref="Y223:Y286" si="43">IF(COUNT($C224)=0,IF(COUNT($C223)=1,C223,SUM(Y222+X223)),C223)</f>
        <v>55392501.099505603</v>
      </c>
      <c r="Z223" s="2" t="str">
        <f t="shared" si="8"/>
        <v>MEEP</v>
      </c>
      <c r="AA223" s="2">
        <f>IF(Z223="HERE",Y223,AA222+Graph!$G$1*1000)</f>
        <v>62557723.813791327</v>
      </c>
      <c r="AB223" s="2">
        <f t="shared" si="20"/>
        <v>800000</v>
      </c>
      <c r="AC223" s="2">
        <f t="shared" ref="AC223:AC286" si="44">IF(Z224="HERE",V223,AC222)</f>
        <v>54262142.445321292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21"/>
        <v>52800000</v>
      </c>
      <c r="AG223" s="3">
        <f t="shared" si="29"/>
        <v>49877732.400837496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159</v>
      </c>
      <c r="C224" s="7"/>
      <c r="D224" s="2" t="e">
        <f t="shared" si="11"/>
        <v>#N/A</v>
      </c>
      <c r="E224" s="2" t="e">
        <f t="shared" si="22"/>
        <v>#N/A</v>
      </c>
      <c r="F224" s="2">
        <v>1474232.5716397166</v>
      </c>
      <c r="G224" s="2">
        <f t="shared" si="41"/>
        <v>646135.85714285716</v>
      </c>
      <c r="H224" s="2">
        <f t="shared" ref="H224:H287" si="45">IF(COUNT($C225)=0,IF(COUNT($C224)=1,C224,SUM(H223+G224)),C224)</f>
        <v>115645048.87389226</v>
      </c>
      <c r="I224" s="7"/>
      <c r="J224" s="2" t="e">
        <f t="shared" si="13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1154028.7142857148</v>
      </c>
      <c r="M224" s="8" t="e">
        <f t="shared" si="28"/>
        <v>#N/A</v>
      </c>
      <c r="N224" s="2" t="e">
        <f t="shared" si="14"/>
        <v>#N/A</v>
      </c>
      <c r="O224" s="2" t="e">
        <f t="shared" si="24"/>
        <v>#N/A</v>
      </c>
      <c r="P224" s="2">
        <v>1473735.918859899</v>
      </c>
      <c r="Q224" s="2">
        <f t="shared" si="42"/>
        <v>650000</v>
      </c>
      <c r="R224" s="2">
        <f t="shared" ref="R224:R287" si="46">IF(COUNT($C225)=0,IF(COUNT($C224)=1,M224,SUM(R223+Q224)),M224)</f>
        <v>116766002.11625546</v>
      </c>
      <c r="S224" s="2">
        <f t="shared" si="16"/>
        <v>646135.85714285076</v>
      </c>
      <c r="T224" s="2">
        <f t="shared" si="17"/>
        <v>3864.1428571429569</v>
      </c>
      <c r="U224" s="2">
        <f t="shared" si="18"/>
        <v>650000</v>
      </c>
      <c r="V224" s="2">
        <f t="shared" si="34"/>
        <v>61369636.873892732</v>
      </c>
      <c r="W224" s="2">
        <f t="shared" si="19"/>
        <v>646135.85714285821</v>
      </c>
      <c r="X224" s="2">
        <f t="shared" si="6"/>
        <v>3864.1428571417928</v>
      </c>
      <c r="Y224" s="2">
        <f t="shared" si="43"/>
        <v>55396365.242362745</v>
      </c>
      <c r="Z224" s="2" t="str">
        <f t="shared" si="8"/>
        <v>MEEP</v>
      </c>
      <c r="AA224" s="2">
        <f>IF(Z224="HERE",Y224,AA223+Graph!$G$1*1000)</f>
        <v>63357723.813791327</v>
      </c>
      <c r="AB224" s="2">
        <f t="shared" si="20"/>
        <v>800000</v>
      </c>
      <c r="AC224" s="2">
        <f t="shared" si="44"/>
        <v>54262142.445321292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21"/>
        <v>52800000</v>
      </c>
      <c r="AG224" s="3">
        <f t="shared" si="29"/>
        <v>49910039.193694636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160</v>
      </c>
      <c r="C225" s="7"/>
      <c r="D225" s="2" t="e">
        <f t="shared" si="11"/>
        <v>#N/A</v>
      </c>
      <c r="E225" s="2" t="e">
        <f t="shared" si="22"/>
        <v>#N/A</v>
      </c>
      <c r="F225" s="2">
        <v>1480554.2254750729</v>
      </c>
      <c r="G225" s="2">
        <f t="shared" si="41"/>
        <v>646135.85714285716</v>
      </c>
      <c r="H225" s="2">
        <f t="shared" si="45"/>
        <v>116291184.73103511</v>
      </c>
      <c r="I225" s="7"/>
      <c r="J225" s="2" t="e">
        <f t="shared" si="13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1157892.8571428577</v>
      </c>
      <c r="M225" s="8" t="e">
        <f t="shared" si="28"/>
        <v>#N/A</v>
      </c>
      <c r="N225" s="2" t="e">
        <f t="shared" si="14"/>
        <v>#N/A</v>
      </c>
      <c r="O225" s="2" t="e">
        <f t="shared" si="24"/>
        <v>#N/A</v>
      </c>
      <c r="P225" s="2">
        <v>1480035.5690358877</v>
      </c>
      <c r="Q225" s="2">
        <f t="shared" si="42"/>
        <v>650000</v>
      </c>
      <c r="R225" s="2">
        <f t="shared" si="46"/>
        <v>117416002.11625546</v>
      </c>
      <c r="S225" s="2">
        <f t="shared" si="16"/>
        <v>646135.85714285076</v>
      </c>
      <c r="T225" s="2">
        <f t="shared" si="17"/>
        <v>3864.1428571429569</v>
      </c>
      <c r="U225" s="2">
        <f t="shared" si="18"/>
        <v>650000</v>
      </c>
      <c r="V225" s="2">
        <f t="shared" si="34"/>
        <v>62015772.73103559</v>
      </c>
      <c r="W225" s="2">
        <f t="shared" si="19"/>
        <v>646135.85714285821</v>
      </c>
      <c r="X225" s="2">
        <f t="shared" si="6"/>
        <v>3864.1428571417928</v>
      </c>
      <c r="Y225" s="2">
        <f t="shared" si="43"/>
        <v>55400229.385219887</v>
      </c>
      <c r="Z225" s="2" t="str">
        <f t="shared" si="8"/>
        <v>MEEP</v>
      </c>
      <c r="AA225" s="2">
        <f>IF(Z225="HERE",Y225,AA224+Graph!$G$1*1000)</f>
        <v>64157723.813791327</v>
      </c>
      <c r="AB225" s="2">
        <f t="shared" si="20"/>
        <v>800000</v>
      </c>
      <c r="AC225" s="2">
        <f t="shared" si="44"/>
        <v>54262142.445321292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21"/>
        <v>52800000</v>
      </c>
      <c r="AG225" s="3">
        <f t="shared" si="29"/>
        <v>49942345.986551777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161</v>
      </c>
      <c r="C226" s="7"/>
      <c r="D226" s="2" t="e">
        <f t="shared" si="11"/>
        <v>#N/A</v>
      </c>
      <c r="E226" s="2" t="e">
        <f t="shared" si="22"/>
        <v>#N/A</v>
      </c>
      <c r="F226" s="2">
        <v>1486875.8793103695</v>
      </c>
      <c r="G226" s="2">
        <f t="shared" si="41"/>
        <v>646135.85714285716</v>
      </c>
      <c r="H226" s="2">
        <f t="shared" si="45"/>
        <v>116937320.58817796</v>
      </c>
      <c r="I226" s="7"/>
      <c r="J226" s="2" t="e">
        <f t="shared" si="13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1161757.0000000007</v>
      </c>
      <c r="M226" s="8" t="e">
        <f t="shared" si="28"/>
        <v>#N/A</v>
      </c>
      <c r="N226" s="2" t="e">
        <f t="shared" si="14"/>
        <v>#N/A</v>
      </c>
      <c r="O226" s="2" t="e">
        <f t="shared" si="24"/>
        <v>#N/A</v>
      </c>
      <c r="P226" s="2">
        <v>1486335.2192118168</v>
      </c>
      <c r="Q226" s="2">
        <f t="shared" si="42"/>
        <v>650000</v>
      </c>
      <c r="R226" s="2">
        <f t="shared" si="46"/>
        <v>118066002.11625546</v>
      </c>
      <c r="S226" s="2">
        <f t="shared" si="16"/>
        <v>646135.85714285076</v>
      </c>
      <c r="T226" s="2">
        <f t="shared" si="17"/>
        <v>3864.1428571429569</v>
      </c>
      <c r="U226" s="2">
        <f t="shared" si="18"/>
        <v>650000</v>
      </c>
      <c r="V226" s="2">
        <f t="shared" si="34"/>
        <v>62661908.588178448</v>
      </c>
      <c r="W226" s="2">
        <f t="shared" si="19"/>
        <v>646135.85714285821</v>
      </c>
      <c r="X226" s="2">
        <f t="shared" si="6"/>
        <v>3864.1428571417928</v>
      </c>
      <c r="Y226" s="2">
        <f t="shared" si="43"/>
        <v>55404093.528077029</v>
      </c>
      <c r="Z226" s="2" t="str">
        <f t="shared" si="8"/>
        <v>MEEP</v>
      </c>
      <c r="AA226" s="2">
        <f>IF(Z226="HERE",Y226,AA225+Graph!$G$1*1000)</f>
        <v>64957723.813791327</v>
      </c>
      <c r="AB226" s="2">
        <f t="shared" si="20"/>
        <v>800000</v>
      </c>
      <c r="AC226" s="2">
        <f t="shared" si="44"/>
        <v>54262142.445321292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21"/>
        <v>52800000</v>
      </c>
      <c r="AG226" s="3">
        <f t="shared" si="29"/>
        <v>49974652.779408924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162</v>
      </c>
      <c r="C227" s="7"/>
      <c r="D227" s="2" t="e">
        <f t="shared" si="11"/>
        <v>#N/A</v>
      </c>
      <c r="E227" s="2" t="e">
        <f t="shared" si="22"/>
        <v>#N/A</v>
      </c>
      <c r="F227" s="2">
        <v>1493197.5331457257</v>
      </c>
      <c r="G227" s="2">
        <f t="shared" si="41"/>
        <v>646135.85714285716</v>
      </c>
      <c r="H227" s="2">
        <f t="shared" si="45"/>
        <v>117583456.44532081</v>
      </c>
      <c r="I227" s="7"/>
      <c r="J227" s="2" t="e">
        <f t="shared" si="13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1165621.1428571437</v>
      </c>
      <c r="M227" s="8" t="e">
        <f t="shared" si="28"/>
        <v>#N/A</v>
      </c>
      <c r="N227" s="2" t="e">
        <f t="shared" si="14"/>
        <v>#N/A</v>
      </c>
      <c r="O227" s="2" t="e">
        <f t="shared" si="24"/>
        <v>#N/A</v>
      </c>
      <c r="P227" s="2">
        <v>1492634.8693877459</v>
      </c>
      <c r="Q227" s="2">
        <f t="shared" si="42"/>
        <v>650000</v>
      </c>
      <c r="R227" s="2">
        <f t="shared" si="46"/>
        <v>118716002.11625546</v>
      </c>
      <c r="S227" s="2">
        <f t="shared" si="16"/>
        <v>646135.85714285076</v>
      </c>
      <c r="T227" s="2">
        <f t="shared" si="17"/>
        <v>3864.1428571429569</v>
      </c>
      <c r="U227" s="2">
        <f t="shared" si="18"/>
        <v>650000</v>
      </c>
      <c r="V227" s="2">
        <f t="shared" si="34"/>
        <v>63308044.445321307</v>
      </c>
      <c r="W227" s="2">
        <f t="shared" si="19"/>
        <v>646135.85714285821</v>
      </c>
      <c r="X227" s="2">
        <f t="shared" si="6"/>
        <v>3864.1428571417928</v>
      </c>
      <c r="Y227" s="2">
        <f t="shared" si="43"/>
        <v>55407957.67093417</v>
      </c>
      <c r="Z227" s="2" t="str">
        <f t="shared" si="8"/>
        <v>MEEP</v>
      </c>
      <c r="AA227" s="2">
        <f>IF(Z227="HERE",Y227,AA226+Graph!$G$1*1000)</f>
        <v>65757723.813791327</v>
      </c>
      <c r="AB227" s="2">
        <f t="shared" si="20"/>
        <v>800000</v>
      </c>
      <c r="AC227" s="2">
        <f t="shared" si="44"/>
        <v>54262142.445321292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21"/>
        <v>52800000</v>
      </c>
      <c r="AG227" s="3">
        <f t="shared" si="29"/>
        <v>50006959.572266065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163</v>
      </c>
      <c r="C228" s="7"/>
      <c r="D228" s="2" t="e">
        <f t="shared" si="11"/>
        <v>#N/A</v>
      </c>
      <c r="E228" s="2" t="e">
        <f t="shared" si="22"/>
        <v>#N/A</v>
      </c>
      <c r="F228" s="2">
        <v>1499519.1869810224</v>
      </c>
      <c r="G228" s="2">
        <f t="shared" si="41"/>
        <v>646135.85714285716</v>
      </c>
      <c r="H228" s="2">
        <f t="shared" si="45"/>
        <v>118229592.30246367</v>
      </c>
      <c r="I228" s="7"/>
      <c r="J228" s="2" t="e">
        <f t="shared" si="13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1169485.2857142866</v>
      </c>
      <c r="M228" s="8" t="e">
        <f t="shared" si="28"/>
        <v>#N/A</v>
      </c>
      <c r="N228" s="2" t="e">
        <f t="shared" si="14"/>
        <v>#N/A</v>
      </c>
      <c r="O228" s="2" t="e">
        <f t="shared" si="24"/>
        <v>#N/A</v>
      </c>
      <c r="P228" s="2">
        <v>1498934.5195636749</v>
      </c>
      <c r="Q228" s="2">
        <f t="shared" si="42"/>
        <v>650000</v>
      </c>
      <c r="R228" s="2">
        <f t="shared" si="46"/>
        <v>119366002.11625546</v>
      </c>
      <c r="S228" s="2">
        <f t="shared" si="16"/>
        <v>646135.85714285076</v>
      </c>
      <c r="T228" s="2">
        <f t="shared" si="17"/>
        <v>3864.1428571429569</v>
      </c>
      <c r="U228" s="2">
        <f t="shared" si="18"/>
        <v>650000</v>
      </c>
      <c r="V228" s="2">
        <f t="shared" si="34"/>
        <v>63954180.302464165</v>
      </c>
      <c r="W228" s="2">
        <f t="shared" si="19"/>
        <v>646135.85714285821</v>
      </c>
      <c r="X228" s="2">
        <f t="shared" si="6"/>
        <v>3864.1428571417928</v>
      </c>
      <c r="Y228" s="2">
        <f t="shared" si="43"/>
        <v>55411821.813791312</v>
      </c>
      <c r="Z228" s="2" t="str">
        <f t="shared" si="8"/>
        <v>MEEP</v>
      </c>
      <c r="AA228" s="2">
        <f>IF(Z228="HERE",Y228,AA227+Graph!$G$1*1000)</f>
        <v>66557723.813791327</v>
      </c>
      <c r="AB228" s="2">
        <f t="shared" si="20"/>
        <v>800000</v>
      </c>
      <c r="AC228" s="2">
        <f t="shared" si="44"/>
        <v>54262142.445321292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21"/>
        <v>52800000</v>
      </c>
      <c r="AG228" s="3">
        <f t="shared" si="29"/>
        <v>50039266.365123205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164</v>
      </c>
      <c r="C229" s="7"/>
      <c r="D229" s="2" t="e">
        <f t="shared" si="11"/>
        <v>#N/A</v>
      </c>
      <c r="E229" s="2" t="e">
        <f t="shared" si="22"/>
        <v>#N/A</v>
      </c>
      <c r="F229" s="2">
        <v>1505840.8408163786</v>
      </c>
      <c r="G229" s="2">
        <f t="shared" si="41"/>
        <v>646135.85714285716</v>
      </c>
      <c r="H229" s="2">
        <f t="shared" si="45"/>
        <v>118875728.15960652</v>
      </c>
      <c r="I229" s="7"/>
      <c r="J229" s="2" t="e">
        <f t="shared" si="13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1173349.4285714296</v>
      </c>
      <c r="M229" s="8" t="e">
        <f t="shared" si="28"/>
        <v>#N/A</v>
      </c>
      <c r="N229" s="2" t="e">
        <f t="shared" si="14"/>
        <v>#N/A</v>
      </c>
      <c r="O229" s="2" t="e">
        <f t="shared" si="24"/>
        <v>#N/A</v>
      </c>
      <c r="P229" s="2">
        <v>1505234.169739604</v>
      </c>
      <c r="Q229" s="2">
        <f t="shared" si="42"/>
        <v>650000</v>
      </c>
      <c r="R229" s="2">
        <f t="shared" si="46"/>
        <v>120016002.11625546</v>
      </c>
      <c r="S229" s="2">
        <f t="shared" si="16"/>
        <v>646135.85714285076</v>
      </c>
      <c r="T229" s="2">
        <f t="shared" si="17"/>
        <v>3864.1428571429569</v>
      </c>
      <c r="U229" s="2">
        <f t="shared" si="18"/>
        <v>650000</v>
      </c>
      <c r="V229" s="2">
        <f t="shared" si="34"/>
        <v>64600316.159607023</v>
      </c>
      <c r="W229" s="2">
        <f t="shared" si="19"/>
        <v>646135.85714285821</v>
      </c>
      <c r="X229" s="2">
        <f t="shared" si="6"/>
        <v>3864.1428571417928</v>
      </c>
      <c r="Y229" s="2">
        <f t="shared" si="43"/>
        <v>55415685.956648454</v>
      </c>
      <c r="Z229" s="2" t="str">
        <f t="shared" si="8"/>
        <v>MEEP</v>
      </c>
      <c r="AA229" s="2">
        <f>IF(Z229="HERE",Y229,AA228+Graph!$G$1*1000)</f>
        <v>67357723.813791335</v>
      </c>
      <c r="AB229" s="2">
        <f t="shared" si="20"/>
        <v>800000.00000000745</v>
      </c>
      <c r="AC229" s="2">
        <f t="shared" si="44"/>
        <v>54262142.445321292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21"/>
        <v>52800000</v>
      </c>
      <c r="AG229" s="3">
        <f t="shared" si="29"/>
        <v>50071573.157980353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165</v>
      </c>
      <c r="C230" s="7"/>
      <c r="D230" s="2" t="e">
        <f t="shared" si="11"/>
        <v>#N/A</v>
      </c>
      <c r="E230" s="2" t="e">
        <f t="shared" si="22"/>
        <v>#N/A</v>
      </c>
      <c r="F230" s="2">
        <v>1512162.4946516752</v>
      </c>
      <c r="G230" s="2">
        <f t="shared" ref="G230:G293" si="47">IF(F230&gt;650000,$AK$31*1000,F230)</f>
        <v>646135.85714285716</v>
      </c>
      <c r="H230" s="2">
        <f t="shared" si="45"/>
        <v>119521864.01674937</v>
      </c>
      <c r="I230" s="7"/>
      <c r="J230" s="2" t="e">
        <f t="shared" si="13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1177213.5714285725</v>
      </c>
      <c r="M230" s="8" t="e">
        <f t="shared" si="28"/>
        <v>#N/A</v>
      </c>
      <c r="N230" s="2" t="e">
        <f t="shared" si="14"/>
        <v>#N/A</v>
      </c>
      <c r="O230" s="2" t="e">
        <f t="shared" si="24"/>
        <v>#N/A</v>
      </c>
      <c r="P230" s="2">
        <v>1511533.8199155331</v>
      </c>
      <c r="Q230" s="2">
        <f t="shared" ref="Q230:Q293" si="48">IF(P230&gt;650000,650000,P230)</f>
        <v>650000</v>
      </c>
      <c r="R230" s="2">
        <f t="shared" si="46"/>
        <v>120666002.11625546</v>
      </c>
      <c r="S230" s="2">
        <f t="shared" si="16"/>
        <v>646135.85714285076</v>
      </c>
      <c r="T230" s="2">
        <f t="shared" si="17"/>
        <v>3864.1428571429569</v>
      </c>
      <c r="U230" s="2">
        <f t="shared" si="18"/>
        <v>650000</v>
      </c>
      <c r="V230" s="2">
        <f t="shared" si="34"/>
        <v>65246452.016749881</v>
      </c>
      <c r="W230" s="2">
        <f t="shared" si="19"/>
        <v>646135.85714285821</v>
      </c>
      <c r="X230" s="2">
        <f t="shared" si="6"/>
        <v>3864.1428571417928</v>
      </c>
      <c r="Y230" s="2">
        <f t="shared" si="43"/>
        <v>55419550.099505596</v>
      </c>
      <c r="Z230" s="2" t="str">
        <f t="shared" si="8"/>
        <v>MEEP</v>
      </c>
      <c r="AA230" s="2">
        <f>IF(Z230="HERE",Y230,AA229+Graph!$G$1*1000)</f>
        <v>68157723.813791335</v>
      </c>
      <c r="AB230" s="2">
        <f t="shared" si="20"/>
        <v>800000</v>
      </c>
      <c r="AC230" s="2">
        <f t="shared" si="44"/>
        <v>54262142.445321292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21"/>
        <v>52800000</v>
      </c>
      <c r="AG230" s="3">
        <f t="shared" si="29"/>
        <v>50103879.950837493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166</v>
      </c>
      <c r="C231" s="7"/>
      <c r="D231" s="2" t="e">
        <f t="shared" si="11"/>
        <v>#N/A</v>
      </c>
      <c r="E231" s="2" t="e">
        <f t="shared" si="22"/>
        <v>#N/A</v>
      </c>
      <c r="F231" s="2">
        <v>1518484.1484870315</v>
      </c>
      <c r="G231" s="2">
        <f t="shared" si="47"/>
        <v>646135.85714285716</v>
      </c>
      <c r="H231" s="2">
        <f t="shared" si="45"/>
        <v>120167999.87389222</v>
      </c>
      <c r="I231" s="7"/>
      <c r="J231" s="2" t="e">
        <f t="shared" si="13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1181077.7142857155</v>
      </c>
      <c r="M231" s="8" t="e">
        <f t="shared" si="28"/>
        <v>#N/A</v>
      </c>
      <c r="N231" s="2" t="e">
        <f t="shared" si="14"/>
        <v>#N/A</v>
      </c>
      <c r="O231" s="2" t="e">
        <f t="shared" si="24"/>
        <v>#N/A</v>
      </c>
      <c r="P231" s="2">
        <v>1517833.4700914621</v>
      </c>
      <c r="Q231" s="2">
        <f t="shared" si="48"/>
        <v>650000</v>
      </c>
      <c r="R231" s="2">
        <f t="shared" si="46"/>
        <v>121316002.11625546</v>
      </c>
      <c r="S231" s="2">
        <f t="shared" si="16"/>
        <v>646135.85714285076</v>
      </c>
      <c r="T231" s="2">
        <f t="shared" si="17"/>
        <v>3864.1428571429569</v>
      </c>
      <c r="U231" s="2">
        <f t="shared" si="18"/>
        <v>650000</v>
      </c>
      <c r="V231" s="2">
        <f t="shared" si="34"/>
        <v>65892587.873892739</v>
      </c>
      <c r="W231" s="2">
        <f t="shared" si="19"/>
        <v>646135.85714285821</v>
      </c>
      <c r="X231" s="2">
        <f t="shared" si="6"/>
        <v>3864.1428571417928</v>
      </c>
      <c r="Y231" s="2">
        <f t="shared" si="43"/>
        <v>55423414.242362738</v>
      </c>
      <c r="Z231" s="2" t="str">
        <f t="shared" si="8"/>
        <v>MEEP</v>
      </c>
      <c r="AA231" s="2">
        <f>IF(Z231="HERE",Y231,AA230+Graph!$G$1*1000)</f>
        <v>68957723.813791335</v>
      </c>
      <c r="AB231" s="2">
        <f t="shared" si="20"/>
        <v>800000</v>
      </c>
      <c r="AC231" s="2">
        <f t="shared" si="44"/>
        <v>54262142.445321292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21"/>
        <v>52800000</v>
      </c>
      <c r="AG231" s="3">
        <f t="shared" si="29"/>
        <v>50136186.743694633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167</v>
      </c>
      <c r="C232" s="7"/>
      <c r="D232" s="2" t="e">
        <f t="shared" si="11"/>
        <v>#N/A</v>
      </c>
      <c r="E232" s="2" t="e">
        <f t="shared" si="22"/>
        <v>#N/A</v>
      </c>
      <c r="F232" s="2">
        <v>1524805.8023223281</v>
      </c>
      <c r="G232" s="2">
        <f t="shared" si="47"/>
        <v>646135.85714285716</v>
      </c>
      <c r="H232" s="2">
        <f t="shared" si="45"/>
        <v>120814135.73103507</v>
      </c>
      <c r="I232" s="7"/>
      <c r="J232" s="2" t="e">
        <f t="shared" si="13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1184941.8571428584</v>
      </c>
      <c r="M232" s="8" t="e">
        <f t="shared" si="28"/>
        <v>#N/A</v>
      </c>
      <c r="N232" s="2" t="e">
        <f t="shared" si="14"/>
        <v>#N/A</v>
      </c>
      <c r="O232" s="2" t="e">
        <f t="shared" si="24"/>
        <v>#N/A</v>
      </c>
      <c r="P232" s="2">
        <v>1524133.1202673912</v>
      </c>
      <c r="Q232" s="2">
        <f t="shared" si="48"/>
        <v>650000</v>
      </c>
      <c r="R232" s="2">
        <f t="shared" si="46"/>
        <v>121966002.11625546</v>
      </c>
      <c r="S232" s="2">
        <f t="shared" si="16"/>
        <v>646135.85714285076</v>
      </c>
      <c r="T232" s="2">
        <f t="shared" si="17"/>
        <v>3864.1428571429569</v>
      </c>
      <c r="U232" s="2">
        <f t="shared" si="18"/>
        <v>650000</v>
      </c>
      <c r="V232" s="2">
        <f t="shared" si="34"/>
        <v>66538723.731035598</v>
      </c>
      <c r="W232" s="2">
        <f t="shared" si="19"/>
        <v>646135.85714285821</v>
      </c>
      <c r="X232" s="2">
        <f t="shared" si="6"/>
        <v>3864.1428571417928</v>
      </c>
      <c r="Y232" s="2">
        <f t="shared" si="43"/>
        <v>55427278.385219879</v>
      </c>
      <c r="Z232" s="2" t="str">
        <f t="shared" si="8"/>
        <v>MEEP</v>
      </c>
      <c r="AA232" s="2">
        <f>IF(Z232="HERE",Y232,AA231+Graph!$G$1*1000)</f>
        <v>69757723.813791335</v>
      </c>
      <c r="AB232" s="2">
        <f t="shared" si="20"/>
        <v>800000</v>
      </c>
      <c r="AC232" s="2">
        <f t="shared" si="44"/>
        <v>54262142.445321292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21"/>
        <v>52800000</v>
      </c>
      <c r="AG232" s="3">
        <f t="shared" si="29"/>
        <v>50160000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168</v>
      </c>
      <c r="C233" s="7"/>
      <c r="D233" s="2" t="e">
        <f t="shared" si="11"/>
        <v>#N/A</v>
      </c>
      <c r="E233" s="2" t="e">
        <f t="shared" si="22"/>
        <v>#N/A</v>
      </c>
      <c r="F233" s="2">
        <v>1531127.4561576843</v>
      </c>
      <c r="G233" s="2">
        <f t="shared" si="47"/>
        <v>646135.85714285716</v>
      </c>
      <c r="H233" s="2">
        <f t="shared" si="45"/>
        <v>121460271.58817792</v>
      </c>
      <c r="I233" s="7"/>
      <c r="J233" s="2" t="e">
        <f t="shared" si="13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1188806.0000000014</v>
      </c>
      <c r="M233" s="8" t="e">
        <f t="shared" si="28"/>
        <v>#N/A</v>
      </c>
      <c r="N233" s="2" t="e">
        <f t="shared" si="14"/>
        <v>#N/A</v>
      </c>
      <c r="O233" s="2" t="e">
        <f t="shared" si="24"/>
        <v>#N/A</v>
      </c>
      <c r="P233" s="2">
        <v>1530432.7704433203</v>
      </c>
      <c r="Q233" s="2">
        <f t="shared" si="48"/>
        <v>650000</v>
      </c>
      <c r="R233" s="2">
        <f t="shared" si="46"/>
        <v>122616002.11625546</v>
      </c>
      <c r="S233" s="2">
        <f t="shared" si="16"/>
        <v>646135.85714285076</v>
      </c>
      <c r="T233" s="2">
        <f t="shared" si="17"/>
        <v>3864.1428571429569</v>
      </c>
      <c r="U233" s="2">
        <f t="shared" si="18"/>
        <v>650000</v>
      </c>
      <c r="V233" s="2">
        <f t="shared" si="34"/>
        <v>67184859.588178456</v>
      </c>
      <c r="W233" s="2">
        <f t="shared" si="19"/>
        <v>646135.85714285821</v>
      </c>
      <c r="X233" s="2">
        <f t="shared" si="6"/>
        <v>3864.1428571417928</v>
      </c>
      <c r="Y233" s="2">
        <f t="shared" si="43"/>
        <v>55431142.528077021</v>
      </c>
      <c r="Z233" s="2" t="str">
        <f t="shared" si="8"/>
        <v>MEEP</v>
      </c>
      <c r="AA233" s="2">
        <f>IF(Z233="HERE",Y233,AA232+Graph!$G$1*1000)</f>
        <v>70557723.813791335</v>
      </c>
      <c r="AB233" s="2">
        <f t="shared" si="20"/>
        <v>800000</v>
      </c>
      <c r="AC233" s="2">
        <f t="shared" si="44"/>
        <v>54262142.445321292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2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169</v>
      </c>
      <c r="C234" s="7"/>
      <c r="D234" s="2" t="e">
        <f t="shared" si="11"/>
        <v>#N/A</v>
      </c>
      <c r="E234" s="2" t="e">
        <f t="shared" si="22"/>
        <v>#N/A</v>
      </c>
      <c r="F234" s="2">
        <v>1537449.109992981</v>
      </c>
      <c r="G234" s="2">
        <f t="shared" si="47"/>
        <v>646135.85714285716</v>
      </c>
      <c r="H234" s="2">
        <f t="shared" si="45"/>
        <v>122106407.44532077</v>
      </c>
      <c r="I234" s="7"/>
      <c r="J234" s="2" t="e">
        <f t="shared" si="13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1192670.1428571444</v>
      </c>
      <c r="M234" s="8" t="e">
        <f t="shared" si="28"/>
        <v>#N/A</v>
      </c>
      <c r="N234" s="2" t="e">
        <f t="shared" si="14"/>
        <v>#N/A</v>
      </c>
      <c r="O234" s="2" t="e">
        <f t="shared" si="24"/>
        <v>#N/A</v>
      </c>
      <c r="P234" s="2">
        <v>1536732.4206192493</v>
      </c>
      <c r="Q234" s="2">
        <f t="shared" si="48"/>
        <v>650000</v>
      </c>
      <c r="R234" s="2">
        <f t="shared" si="46"/>
        <v>123266002.11625546</v>
      </c>
      <c r="S234" s="2">
        <f t="shared" si="16"/>
        <v>646135.85714285076</v>
      </c>
      <c r="T234" s="2">
        <f t="shared" si="17"/>
        <v>3864.1428571429569</v>
      </c>
      <c r="U234" s="2">
        <f t="shared" si="18"/>
        <v>650000</v>
      </c>
      <c r="V234" s="2">
        <f t="shared" si="34"/>
        <v>67830995.445321307</v>
      </c>
      <c r="W234" s="2">
        <f t="shared" si="19"/>
        <v>646135.85714285076</v>
      </c>
      <c r="X234" s="2">
        <f t="shared" si="6"/>
        <v>3864.1428571492434</v>
      </c>
      <c r="Y234" s="2">
        <f t="shared" si="43"/>
        <v>55435006.67093417</v>
      </c>
      <c r="Z234" s="2" t="str">
        <f t="shared" si="8"/>
        <v>MEEP</v>
      </c>
      <c r="AA234" s="2">
        <f>IF(Z234="HERE",Y234,AA233+Graph!$G$1*1000)</f>
        <v>71357723.813791335</v>
      </c>
      <c r="AB234" s="2">
        <f t="shared" si="20"/>
        <v>800000</v>
      </c>
      <c r="AC234" s="2">
        <f t="shared" si="44"/>
        <v>54262142.445321292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2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170</v>
      </c>
      <c r="C235" s="7"/>
      <c r="D235" s="2" t="e">
        <f t="shared" si="11"/>
        <v>#N/A</v>
      </c>
      <c r="E235" s="2" t="e">
        <f t="shared" si="22"/>
        <v>#N/A</v>
      </c>
      <c r="F235" s="2">
        <v>1543770.7638283372</v>
      </c>
      <c r="G235" s="2">
        <f t="shared" si="47"/>
        <v>646135.85714285716</v>
      </c>
      <c r="H235" s="2">
        <f t="shared" si="45"/>
        <v>122752543.30246362</v>
      </c>
      <c r="I235" s="7"/>
      <c r="J235" s="2" t="e">
        <f t="shared" si="13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1196534.2857142873</v>
      </c>
      <c r="M235" s="8" t="e">
        <f t="shared" si="28"/>
        <v>#N/A</v>
      </c>
      <c r="N235" s="2" t="e">
        <f t="shared" si="14"/>
        <v>#N/A</v>
      </c>
      <c r="O235" s="2" t="e">
        <f t="shared" si="24"/>
        <v>#N/A</v>
      </c>
      <c r="P235" s="2">
        <v>1543032.0707951784</v>
      </c>
      <c r="Q235" s="2">
        <f t="shared" si="48"/>
        <v>650000</v>
      </c>
      <c r="R235" s="2">
        <f t="shared" si="46"/>
        <v>123916002.11625546</v>
      </c>
      <c r="S235" s="2">
        <f t="shared" si="16"/>
        <v>646135.85714285076</v>
      </c>
      <c r="T235" s="2">
        <f t="shared" si="17"/>
        <v>3864.1428571429569</v>
      </c>
      <c r="U235" s="2">
        <f t="shared" si="18"/>
        <v>650000</v>
      </c>
      <c r="V235" s="2">
        <f t="shared" si="34"/>
        <v>68477131.302464157</v>
      </c>
      <c r="W235" s="2">
        <f t="shared" si="19"/>
        <v>646135.85714285076</v>
      </c>
      <c r="X235" s="2">
        <f t="shared" si="6"/>
        <v>3864.1428571492434</v>
      </c>
      <c r="Y235" s="2">
        <f t="shared" si="43"/>
        <v>55438870.81379132</v>
      </c>
      <c r="Z235" s="2" t="str">
        <f t="shared" si="8"/>
        <v>MEEP</v>
      </c>
      <c r="AA235" s="2">
        <f>IF(Z235="HERE",Y235,AA234+Graph!$G$1*1000)</f>
        <v>72157723.813791335</v>
      </c>
      <c r="AB235" s="2">
        <f t="shared" si="20"/>
        <v>800000</v>
      </c>
      <c r="AC235" s="2">
        <f t="shared" si="44"/>
        <v>54262142.445321292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2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171</v>
      </c>
      <c r="C236" s="7"/>
      <c r="D236" s="2" t="e">
        <f t="shared" si="11"/>
        <v>#N/A</v>
      </c>
      <c r="E236" s="2" t="e">
        <f t="shared" si="22"/>
        <v>#N/A</v>
      </c>
      <c r="F236" s="2">
        <v>1550092.4176636338</v>
      </c>
      <c r="G236" s="2">
        <f t="shared" si="47"/>
        <v>646135.85714285716</v>
      </c>
      <c r="H236" s="2">
        <f t="shared" si="45"/>
        <v>123398679.15960647</v>
      </c>
      <c r="I236" s="7"/>
      <c r="J236" s="2" t="e">
        <f t="shared" si="13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1200398.4285714303</v>
      </c>
      <c r="M236" s="8" t="e">
        <f t="shared" si="28"/>
        <v>#N/A</v>
      </c>
      <c r="N236" s="2" t="e">
        <f t="shared" si="14"/>
        <v>#N/A</v>
      </c>
      <c r="O236" s="2" t="e">
        <f t="shared" si="24"/>
        <v>#N/A</v>
      </c>
      <c r="P236" s="2">
        <v>1549331.7209711075</v>
      </c>
      <c r="Q236" s="2">
        <f t="shared" si="48"/>
        <v>650000</v>
      </c>
      <c r="R236" s="2">
        <f t="shared" si="46"/>
        <v>124566002.11625546</v>
      </c>
      <c r="S236" s="2">
        <f t="shared" si="16"/>
        <v>646135.85714285076</v>
      </c>
      <c r="T236" s="2">
        <f t="shared" si="17"/>
        <v>3864.1428571429569</v>
      </c>
      <c r="U236" s="2">
        <f t="shared" si="18"/>
        <v>650000</v>
      </c>
      <c r="V236" s="2">
        <f t="shared" si="34"/>
        <v>69123267.159607008</v>
      </c>
      <c r="W236" s="2">
        <f t="shared" si="19"/>
        <v>646135.85714285076</v>
      </c>
      <c r="X236" s="2">
        <f t="shared" si="6"/>
        <v>3864.1428571492434</v>
      </c>
      <c r="Y236" s="2">
        <f t="shared" si="43"/>
        <v>55442734.956648469</v>
      </c>
      <c r="Z236" s="2" t="str">
        <f t="shared" si="8"/>
        <v>MEEP</v>
      </c>
      <c r="AA236" s="2">
        <f>IF(Z236="HERE",Y236,AA235+Graph!$G$1*1000)</f>
        <v>72957723.813791335</v>
      </c>
      <c r="AB236" s="2">
        <f t="shared" si="20"/>
        <v>800000</v>
      </c>
      <c r="AC236" s="2">
        <f t="shared" si="44"/>
        <v>54262142.445321292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2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172</v>
      </c>
      <c r="C237" s="7"/>
      <c r="D237" s="2" t="e">
        <f t="shared" si="11"/>
        <v>#N/A</v>
      </c>
      <c r="E237" s="2" t="e">
        <f t="shared" si="22"/>
        <v>#N/A</v>
      </c>
      <c r="F237" s="2">
        <v>1556414.0714989901</v>
      </c>
      <c r="G237" s="2">
        <f t="shared" si="47"/>
        <v>646135.85714285716</v>
      </c>
      <c r="H237" s="2">
        <f t="shared" si="45"/>
        <v>124044815.01674932</v>
      </c>
      <c r="I237" s="7"/>
      <c r="J237" s="2" t="e">
        <f t="shared" si="13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1204262.5714285732</v>
      </c>
      <c r="M237" s="8" t="e">
        <f t="shared" si="28"/>
        <v>#N/A</v>
      </c>
      <c r="N237" s="2" t="e">
        <f t="shared" si="14"/>
        <v>#N/A</v>
      </c>
      <c r="O237" s="2" t="e">
        <f t="shared" si="24"/>
        <v>#N/A</v>
      </c>
      <c r="P237" s="2">
        <v>1555631.3711470366</v>
      </c>
      <c r="Q237" s="2">
        <f t="shared" si="48"/>
        <v>650000</v>
      </c>
      <c r="R237" s="2">
        <f t="shared" si="46"/>
        <v>125216002.11625546</v>
      </c>
      <c r="S237" s="2">
        <f t="shared" si="16"/>
        <v>646135.85714285076</v>
      </c>
      <c r="T237" s="2">
        <f t="shared" si="17"/>
        <v>3864.1428571429569</v>
      </c>
      <c r="U237" s="2">
        <f t="shared" si="18"/>
        <v>650000</v>
      </c>
      <c r="V237" s="2">
        <f t="shared" si="34"/>
        <v>69769403.016749859</v>
      </c>
      <c r="W237" s="2">
        <f t="shared" si="19"/>
        <v>646135.85714285076</v>
      </c>
      <c r="X237" s="2">
        <f t="shared" si="6"/>
        <v>3864.1428571492434</v>
      </c>
      <c r="Y237" s="2">
        <f t="shared" si="43"/>
        <v>55446599.099505618</v>
      </c>
      <c r="Z237" s="2" t="str">
        <f t="shared" si="8"/>
        <v>MEEP</v>
      </c>
      <c r="AA237" s="2">
        <f>IF(Z237="HERE",Y237,AA236+Graph!$G$1*1000)</f>
        <v>73757723.813791335</v>
      </c>
      <c r="AB237" s="2">
        <f t="shared" si="20"/>
        <v>800000</v>
      </c>
      <c r="AC237" s="2">
        <f t="shared" si="44"/>
        <v>54262142.445321292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2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173</v>
      </c>
      <c r="C238" s="7"/>
      <c r="D238" s="2" t="e">
        <f t="shared" si="11"/>
        <v>#N/A</v>
      </c>
      <c r="E238" s="2" t="e">
        <f t="shared" si="22"/>
        <v>#N/A</v>
      </c>
      <c r="F238" s="2">
        <v>1562735.7253342867</v>
      </c>
      <c r="G238" s="2">
        <f t="shared" si="47"/>
        <v>646135.85714285716</v>
      </c>
      <c r="H238" s="2">
        <f t="shared" si="45"/>
        <v>124690950.87389217</v>
      </c>
      <c r="I238" s="7"/>
      <c r="J238" s="2" t="e">
        <f t="shared" si="13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1208126.7142857162</v>
      </c>
      <c r="M238" s="8" t="e">
        <f t="shared" si="28"/>
        <v>#N/A</v>
      </c>
      <c r="N238" s="2" t="e">
        <f t="shared" si="14"/>
        <v>#N/A</v>
      </c>
      <c r="O238" s="2" t="e">
        <f t="shared" si="24"/>
        <v>#N/A</v>
      </c>
      <c r="P238" s="2">
        <v>1561931.0213229656</v>
      </c>
      <c r="Q238" s="2">
        <f t="shared" si="48"/>
        <v>650000</v>
      </c>
      <c r="R238" s="2">
        <f t="shared" si="46"/>
        <v>125866002.11625546</v>
      </c>
      <c r="S238" s="2">
        <f t="shared" si="16"/>
        <v>646135.85714285076</v>
      </c>
      <c r="T238" s="2">
        <f t="shared" si="17"/>
        <v>3864.1428571429569</v>
      </c>
      <c r="U238" s="2">
        <f t="shared" si="18"/>
        <v>650000</v>
      </c>
      <c r="V238" s="2">
        <f t="shared" si="34"/>
        <v>70415538.87389271</v>
      </c>
      <c r="W238" s="2">
        <f t="shared" si="19"/>
        <v>646135.85714285076</v>
      </c>
      <c r="X238" s="2">
        <f t="shared" si="6"/>
        <v>3864.1428571492434</v>
      </c>
      <c r="Y238" s="2">
        <f t="shared" si="43"/>
        <v>55450463.242362767</v>
      </c>
      <c r="Z238" s="2" t="str">
        <f t="shared" si="8"/>
        <v>MEEP</v>
      </c>
      <c r="AA238" s="2">
        <f>IF(Z238="HERE",Y238,AA237+Graph!$G$1*1000)</f>
        <v>74557723.813791335</v>
      </c>
      <c r="AB238" s="2">
        <f t="shared" si="20"/>
        <v>800000</v>
      </c>
      <c r="AC238" s="2">
        <f t="shared" si="44"/>
        <v>54262142.445321292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2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174</v>
      </c>
      <c r="C239" s="7"/>
      <c r="D239" s="2" t="e">
        <f t="shared" si="11"/>
        <v>#N/A</v>
      </c>
      <c r="E239" s="2" t="e">
        <f t="shared" si="22"/>
        <v>#N/A</v>
      </c>
      <c r="F239" s="2">
        <v>1569057.3791696429</v>
      </c>
      <c r="G239" s="2">
        <f t="shared" si="47"/>
        <v>646135.85714285716</v>
      </c>
      <c r="H239" s="2">
        <f t="shared" si="45"/>
        <v>125337086.73103502</v>
      </c>
      <c r="I239" s="7"/>
      <c r="J239" s="2" t="e">
        <f t="shared" si="13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1211990.8571428591</v>
      </c>
      <c r="M239" s="8" t="e">
        <f t="shared" si="28"/>
        <v>#N/A</v>
      </c>
      <c r="N239" s="2" t="e">
        <f t="shared" si="14"/>
        <v>#N/A</v>
      </c>
      <c r="O239" s="2" t="e">
        <f t="shared" si="24"/>
        <v>#N/A</v>
      </c>
      <c r="P239" s="2">
        <v>1568230.6714988947</v>
      </c>
      <c r="Q239" s="2">
        <f t="shared" si="48"/>
        <v>650000</v>
      </c>
      <c r="R239" s="2">
        <f t="shared" si="46"/>
        <v>126516002.11625546</v>
      </c>
      <c r="S239" s="2">
        <f t="shared" si="16"/>
        <v>646135.85714285076</v>
      </c>
      <c r="T239" s="2">
        <f t="shared" si="17"/>
        <v>3864.1428571429569</v>
      </c>
      <c r="U239" s="2">
        <f t="shared" si="18"/>
        <v>650000</v>
      </c>
      <c r="V239" s="2">
        <f t="shared" si="34"/>
        <v>71061674.73103556</v>
      </c>
      <c r="W239" s="2">
        <f t="shared" si="19"/>
        <v>646135.85714285076</v>
      </c>
      <c r="X239" s="2">
        <f t="shared" si="6"/>
        <v>3864.1428571492434</v>
      </c>
      <c r="Y239" s="2">
        <f t="shared" si="43"/>
        <v>55454327.385219917</v>
      </c>
      <c r="Z239" s="2" t="str">
        <f t="shared" si="8"/>
        <v>MEEP</v>
      </c>
      <c r="AA239" s="2">
        <f>IF(Z239="HERE",Y239,AA238+Graph!$G$1*1000)</f>
        <v>75357723.813791335</v>
      </c>
      <c r="AB239" s="2">
        <f t="shared" si="20"/>
        <v>800000</v>
      </c>
      <c r="AC239" s="2">
        <f t="shared" si="44"/>
        <v>54262142.445321292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2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175</v>
      </c>
      <c r="C240" s="7"/>
      <c r="D240" s="2" t="e">
        <f t="shared" si="11"/>
        <v>#N/A</v>
      </c>
      <c r="E240" s="2" t="e">
        <f t="shared" si="22"/>
        <v>#N/A</v>
      </c>
      <c r="F240" s="2">
        <v>1575379.0330049396</v>
      </c>
      <c r="G240" s="2">
        <f t="shared" si="47"/>
        <v>646135.85714285716</v>
      </c>
      <c r="H240" s="2">
        <f t="shared" si="45"/>
        <v>125983222.58817787</v>
      </c>
      <c r="I240" s="7"/>
      <c r="J240" s="2" t="e">
        <f t="shared" si="13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1215855.0000000021</v>
      </c>
      <c r="M240" s="8" t="e">
        <f t="shared" si="28"/>
        <v>#N/A</v>
      </c>
      <c r="N240" s="2" t="e">
        <f t="shared" si="14"/>
        <v>#N/A</v>
      </c>
      <c r="O240" s="2" t="e">
        <f t="shared" si="24"/>
        <v>#N/A</v>
      </c>
      <c r="P240" s="2">
        <v>1574530.3216748238</v>
      </c>
      <c r="Q240" s="2">
        <f t="shared" si="48"/>
        <v>650000</v>
      </c>
      <c r="R240" s="2">
        <f t="shared" si="46"/>
        <v>127166002.11625546</v>
      </c>
      <c r="S240" s="2">
        <f t="shared" si="16"/>
        <v>646135.85714285076</v>
      </c>
      <c r="T240" s="2">
        <f t="shared" si="17"/>
        <v>3864.1428571429569</v>
      </c>
      <c r="U240" s="2">
        <f t="shared" si="18"/>
        <v>650000</v>
      </c>
      <c r="V240" s="2">
        <f t="shared" si="34"/>
        <v>71707810.588178411</v>
      </c>
      <c r="W240" s="2">
        <f t="shared" si="19"/>
        <v>646135.85714285076</v>
      </c>
      <c r="X240" s="2">
        <f t="shared" si="6"/>
        <v>3864.1428571492434</v>
      </c>
      <c r="Y240" s="2">
        <f t="shared" si="43"/>
        <v>55458191.528077066</v>
      </c>
      <c r="Z240" s="2" t="str">
        <f t="shared" si="8"/>
        <v>MEEP</v>
      </c>
      <c r="AA240" s="2">
        <f>IF(Z240="HERE",Y240,AA239+Graph!$G$1*1000)</f>
        <v>76157723.813791335</v>
      </c>
      <c r="AB240" s="2">
        <f t="shared" si="20"/>
        <v>800000</v>
      </c>
      <c r="AC240" s="2">
        <f t="shared" si="44"/>
        <v>54262142.445321292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2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176</v>
      </c>
      <c r="C241" s="7"/>
      <c r="D241" s="2" t="e">
        <f t="shared" si="11"/>
        <v>#N/A</v>
      </c>
      <c r="E241" s="2" t="e">
        <f t="shared" si="22"/>
        <v>#N/A</v>
      </c>
      <c r="F241" s="2">
        <v>1581700.6868402958</v>
      </c>
      <c r="G241" s="2">
        <f t="shared" si="47"/>
        <v>646135.85714285716</v>
      </c>
      <c r="H241" s="2">
        <f t="shared" si="45"/>
        <v>126629358.44532073</v>
      </c>
      <c r="I241" s="7"/>
      <c r="J241" s="2" t="e">
        <f t="shared" si="13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1219719.1428571451</v>
      </c>
      <c r="M241" s="8" t="e">
        <f t="shared" si="28"/>
        <v>#N/A</v>
      </c>
      <c r="N241" s="2" t="e">
        <f t="shared" si="14"/>
        <v>#N/A</v>
      </c>
      <c r="O241" s="2" t="e">
        <f t="shared" si="24"/>
        <v>#N/A</v>
      </c>
      <c r="P241" s="2">
        <v>1580829.9718507528</v>
      </c>
      <c r="Q241" s="2">
        <f t="shared" si="48"/>
        <v>650000</v>
      </c>
      <c r="R241" s="2">
        <f t="shared" si="46"/>
        <v>127816002.11625546</v>
      </c>
      <c r="S241" s="2">
        <f t="shared" si="16"/>
        <v>646135.85714285076</v>
      </c>
      <c r="T241" s="2">
        <f t="shared" si="17"/>
        <v>3864.1428571429569</v>
      </c>
      <c r="U241" s="2">
        <f t="shared" si="18"/>
        <v>650000</v>
      </c>
      <c r="V241" s="2">
        <f t="shared" si="34"/>
        <v>72353946.445321262</v>
      </c>
      <c r="W241" s="2">
        <f t="shared" si="19"/>
        <v>646135.85714285076</v>
      </c>
      <c r="X241" s="2">
        <f t="shared" si="6"/>
        <v>3864.1428571492434</v>
      </c>
      <c r="Y241" s="2">
        <f t="shared" si="43"/>
        <v>55462055.670934215</v>
      </c>
      <c r="Z241" s="2" t="str">
        <f t="shared" si="8"/>
        <v>MEEP</v>
      </c>
      <c r="AA241" s="2">
        <f>IF(Z241="HERE",Y241,AA240+Graph!$G$1*1000)</f>
        <v>76957723.813791335</v>
      </c>
      <c r="AB241" s="2">
        <f t="shared" si="20"/>
        <v>800000</v>
      </c>
      <c r="AC241" s="2">
        <f t="shared" si="44"/>
        <v>54262142.445321292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2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177</v>
      </c>
      <c r="C242" s="7"/>
      <c r="D242" s="2" t="e">
        <f t="shared" si="11"/>
        <v>#N/A</v>
      </c>
      <c r="E242" s="2" t="e">
        <f t="shared" si="22"/>
        <v>#N/A</v>
      </c>
      <c r="F242" s="2">
        <v>1588022.3406755924</v>
      </c>
      <c r="G242" s="2">
        <f t="shared" si="47"/>
        <v>646135.85714285716</v>
      </c>
      <c r="H242" s="2">
        <f t="shared" si="45"/>
        <v>127275494.30246358</v>
      </c>
      <c r="I242" s="7"/>
      <c r="J242" s="2" t="e">
        <f t="shared" si="13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1223583.285714288</v>
      </c>
      <c r="M242" s="8" t="e">
        <f t="shared" si="28"/>
        <v>#N/A</v>
      </c>
      <c r="N242" s="2" t="e">
        <f t="shared" si="14"/>
        <v>#N/A</v>
      </c>
      <c r="O242" s="2" t="e">
        <f t="shared" si="24"/>
        <v>#N/A</v>
      </c>
      <c r="P242" s="2">
        <v>1587129.6220267415</v>
      </c>
      <c r="Q242" s="2">
        <f t="shared" si="48"/>
        <v>650000</v>
      </c>
      <c r="R242" s="2">
        <f t="shared" si="46"/>
        <v>128466002.11625546</v>
      </c>
      <c r="S242" s="2">
        <f t="shared" si="16"/>
        <v>646135.85714285076</v>
      </c>
      <c r="T242" s="2">
        <f t="shared" si="17"/>
        <v>3864.1428571429569</v>
      </c>
      <c r="U242" s="2">
        <f t="shared" si="18"/>
        <v>650000</v>
      </c>
      <c r="V242" s="2">
        <f t="shared" si="34"/>
        <v>73000082.302464113</v>
      </c>
      <c r="W242" s="2">
        <f t="shared" si="19"/>
        <v>646135.85714285076</v>
      </c>
      <c r="X242" s="2">
        <f t="shared" si="6"/>
        <v>3864.1428571492434</v>
      </c>
      <c r="Y242" s="2">
        <f t="shared" si="43"/>
        <v>55465919.813791364</v>
      </c>
      <c r="Z242" s="2" t="str">
        <f t="shared" si="8"/>
        <v>MEEP</v>
      </c>
      <c r="AA242" s="2">
        <f>IF(Z242="HERE",Y242,AA241+Graph!$G$1*1000)</f>
        <v>77757723.813791335</v>
      </c>
      <c r="AB242" s="2">
        <f t="shared" si="20"/>
        <v>800000</v>
      </c>
      <c r="AC242" s="2">
        <f t="shared" si="44"/>
        <v>54262142.445321292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2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178</v>
      </c>
      <c r="C243" s="7"/>
      <c r="D243" s="2" t="e">
        <f t="shared" si="11"/>
        <v>#N/A</v>
      </c>
      <c r="E243" s="2" t="e">
        <f t="shared" si="22"/>
        <v>#N/A</v>
      </c>
      <c r="F243" s="2">
        <v>1594343.9945109487</v>
      </c>
      <c r="G243" s="2">
        <f t="shared" si="47"/>
        <v>646135.85714285716</v>
      </c>
      <c r="H243" s="2">
        <f t="shared" si="45"/>
        <v>127921630.15960643</v>
      </c>
      <c r="I243" s="7"/>
      <c r="J243" s="2" t="e">
        <f t="shared" si="13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1227447.428571431</v>
      </c>
      <c r="M243" s="8" t="e">
        <f t="shared" si="28"/>
        <v>#N/A</v>
      </c>
      <c r="N243" s="2" t="e">
        <f t="shared" si="14"/>
        <v>#N/A</v>
      </c>
      <c r="O243" s="2" t="e">
        <f t="shared" si="24"/>
        <v>#N/A</v>
      </c>
      <c r="P243" s="2">
        <v>1593429.2722026706</v>
      </c>
      <c r="Q243" s="2">
        <f t="shared" si="48"/>
        <v>650000</v>
      </c>
      <c r="R243" s="2">
        <f t="shared" si="46"/>
        <v>129116002.11625546</v>
      </c>
      <c r="S243" s="2">
        <f t="shared" si="16"/>
        <v>646135.85714285076</v>
      </c>
      <c r="T243" s="2">
        <f t="shared" si="17"/>
        <v>3864.1428571429569</v>
      </c>
      <c r="U243" s="2">
        <f t="shared" si="18"/>
        <v>650000</v>
      </c>
      <c r="V243" s="2">
        <f t="shared" si="34"/>
        <v>73646218.159606963</v>
      </c>
      <c r="W243" s="2">
        <f t="shared" si="19"/>
        <v>646135.85714285076</v>
      </c>
      <c r="X243" s="2">
        <f t="shared" si="6"/>
        <v>3864.1428571492434</v>
      </c>
      <c r="Y243" s="2">
        <f t="shared" si="43"/>
        <v>55469783.956648514</v>
      </c>
      <c r="Z243" s="2" t="str">
        <f t="shared" si="8"/>
        <v>MEEP</v>
      </c>
      <c r="AA243" s="2">
        <f>IF(Z243="HERE",Y243,AA242+Graph!$G$1*1000)</f>
        <v>78557723.813791335</v>
      </c>
      <c r="AB243" s="2">
        <f t="shared" si="20"/>
        <v>800000</v>
      </c>
      <c r="AC243" s="2">
        <f t="shared" si="44"/>
        <v>54262142.445321292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2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179</v>
      </c>
      <c r="C244" s="7"/>
      <c r="D244" s="2" t="e">
        <f t="shared" si="11"/>
        <v>#N/A</v>
      </c>
      <c r="E244" s="2" t="e">
        <f t="shared" si="22"/>
        <v>#N/A</v>
      </c>
      <c r="F244" s="2">
        <v>1600665.6483463049</v>
      </c>
      <c r="G244" s="2">
        <f t="shared" si="47"/>
        <v>646135.85714285716</v>
      </c>
      <c r="H244" s="2">
        <f t="shared" si="45"/>
        <v>128567766.01674928</v>
      </c>
      <c r="I244" s="7"/>
      <c r="J244" s="2" t="e">
        <f t="shared" si="13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1231311.5714285739</v>
      </c>
      <c r="M244" s="8" t="e">
        <f t="shared" si="28"/>
        <v>#N/A</v>
      </c>
      <c r="N244" s="2" t="e">
        <f t="shared" si="14"/>
        <v>#N/A</v>
      </c>
      <c r="O244" s="2" t="e">
        <f t="shared" si="24"/>
        <v>#N/A</v>
      </c>
      <c r="P244" s="2">
        <v>1599728.9223785996</v>
      </c>
      <c r="Q244" s="2">
        <f t="shared" si="48"/>
        <v>650000</v>
      </c>
      <c r="R244" s="2">
        <f t="shared" si="46"/>
        <v>129766002.11625546</v>
      </c>
      <c r="S244" s="2">
        <f t="shared" si="16"/>
        <v>646135.85714285076</v>
      </c>
      <c r="T244" s="2">
        <f t="shared" si="17"/>
        <v>3864.1428571429569</v>
      </c>
      <c r="U244" s="2">
        <f t="shared" si="18"/>
        <v>650000</v>
      </c>
      <c r="V244" s="2">
        <f t="shared" si="34"/>
        <v>74292354.016749814</v>
      </c>
      <c r="W244" s="2">
        <f t="shared" si="19"/>
        <v>646135.85714285076</v>
      </c>
      <c r="X244" s="2">
        <f t="shared" si="6"/>
        <v>3864.1428571492434</v>
      </c>
      <c r="Y244" s="2">
        <f t="shared" si="43"/>
        <v>55473648.099505663</v>
      </c>
      <c r="Z244" s="2" t="str">
        <f t="shared" si="8"/>
        <v>MEEP</v>
      </c>
      <c r="AA244" s="2">
        <f>IF(Z244="HERE",Y244,AA243+Graph!$G$1*1000)</f>
        <v>79357723.813791335</v>
      </c>
      <c r="AB244" s="2">
        <f t="shared" si="20"/>
        <v>800000</v>
      </c>
      <c r="AC244" s="2">
        <f t="shared" si="44"/>
        <v>54262142.445321292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2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180</v>
      </c>
      <c r="C245" s="7"/>
      <c r="D245" s="2" t="e">
        <f t="shared" si="11"/>
        <v>#N/A</v>
      </c>
      <c r="E245" s="2" t="e">
        <f t="shared" si="22"/>
        <v>#N/A</v>
      </c>
      <c r="F245" s="2">
        <v>1606987.3021816015</v>
      </c>
      <c r="G245" s="2">
        <f t="shared" si="47"/>
        <v>646135.85714285716</v>
      </c>
      <c r="H245" s="2">
        <f t="shared" si="45"/>
        <v>129213901.87389213</v>
      </c>
      <c r="I245" s="7"/>
      <c r="J245" s="2" t="e">
        <f t="shared" si="13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1235175.7142857169</v>
      </c>
      <c r="M245" s="8" t="e">
        <f t="shared" si="28"/>
        <v>#N/A</v>
      </c>
      <c r="N245" s="2" t="e">
        <f t="shared" si="14"/>
        <v>#N/A</v>
      </c>
      <c r="O245" s="2" t="e">
        <f t="shared" si="24"/>
        <v>#N/A</v>
      </c>
      <c r="P245" s="2">
        <v>1606028.5725545287</v>
      </c>
      <c r="Q245" s="2">
        <f t="shared" si="48"/>
        <v>650000</v>
      </c>
      <c r="R245" s="2">
        <f t="shared" si="46"/>
        <v>130416002.11625546</v>
      </c>
      <c r="S245" s="2">
        <f t="shared" si="16"/>
        <v>646135.85714285076</v>
      </c>
      <c r="T245" s="2">
        <f t="shared" si="17"/>
        <v>3864.1428571429569</v>
      </c>
      <c r="U245" s="2">
        <f t="shared" si="18"/>
        <v>650000</v>
      </c>
      <c r="V245" s="2">
        <f t="shared" si="34"/>
        <v>74938489.873892665</v>
      </c>
      <c r="W245" s="2">
        <f t="shared" si="19"/>
        <v>646135.85714285076</v>
      </c>
      <c r="X245" s="2">
        <f t="shared" si="6"/>
        <v>3864.1428571492434</v>
      </c>
      <c r="Y245" s="2">
        <f t="shared" si="43"/>
        <v>55477512.242362812</v>
      </c>
      <c r="Z245" s="2" t="str">
        <f t="shared" si="8"/>
        <v>MEEP</v>
      </c>
      <c r="AA245" s="2">
        <f>IF(Z245="HERE",Y245,AA244+Graph!$G$1*1000)</f>
        <v>80157723.813791335</v>
      </c>
      <c r="AB245" s="2">
        <f t="shared" si="20"/>
        <v>800000</v>
      </c>
      <c r="AC245" s="2">
        <f t="shared" si="44"/>
        <v>54262142.445321292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2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181</v>
      </c>
      <c r="C246" s="7"/>
      <c r="D246" s="2" t="e">
        <f t="shared" si="11"/>
        <v>#N/A</v>
      </c>
      <c r="E246" s="2" t="e">
        <f t="shared" si="22"/>
        <v>#N/A</v>
      </c>
      <c r="F246" s="2">
        <v>1613308.9560169578</v>
      </c>
      <c r="G246" s="2">
        <f t="shared" si="47"/>
        <v>646135.85714285716</v>
      </c>
      <c r="H246" s="2">
        <f t="shared" si="45"/>
        <v>129860037.73103498</v>
      </c>
      <c r="I246" s="7"/>
      <c r="J246" s="2" t="e">
        <f t="shared" si="13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1239039.8571428598</v>
      </c>
      <c r="M246" s="8" t="e">
        <f t="shared" si="28"/>
        <v>#N/A</v>
      </c>
      <c r="N246" s="2" t="e">
        <f t="shared" si="14"/>
        <v>#N/A</v>
      </c>
      <c r="O246" s="2" t="e">
        <f t="shared" si="24"/>
        <v>#N/A</v>
      </c>
      <c r="P246" s="2">
        <v>1612328.2227304578</v>
      </c>
      <c r="Q246" s="2">
        <f t="shared" si="48"/>
        <v>650000</v>
      </c>
      <c r="R246" s="2">
        <f t="shared" si="46"/>
        <v>131066002.11625546</v>
      </c>
      <c r="S246" s="2">
        <f t="shared" si="16"/>
        <v>646135.85714285076</v>
      </c>
      <c r="T246" s="2">
        <f t="shared" si="17"/>
        <v>3864.1428571429569</v>
      </c>
      <c r="U246" s="2">
        <f t="shared" si="18"/>
        <v>650000</v>
      </c>
      <c r="V246" s="2">
        <f t="shared" si="34"/>
        <v>75584625.731035516</v>
      </c>
      <c r="W246" s="2">
        <f t="shared" si="19"/>
        <v>646135.85714285076</v>
      </c>
      <c r="X246" s="2">
        <f t="shared" si="6"/>
        <v>3864.1428571492434</v>
      </c>
      <c r="Y246" s="2">
        <f t="shared" si="43"/>
        <v>55481376.385219961</v>
      </c>
      <c r="Z246" s="2" t="str">
        <f t="shared" si="8"/>
        <v>MEEP</v>
      </c>
      <c r="AA246" s="2">
        <f>IF(Z246="HERE",Y246,AA245+Graph!$G$1*1000)</f>
        <v>80957723.813791335</v>
      </c>
      <c r="AB246" s="2">
        <f t="shared" si="20"/>
        <v>800000</v>
      </c>
      <c r="AC246" s="2">
        <f t="shared" si="44"/>
        <v>54262142.445321292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2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182</v>
      </c>
      <c r="C247" s="7"/>
      <c r="D247" s="2" t="e">
        <f t="shared" si="11"/>
        <v>#N/A</v>
      </c>
      <c r="E247" s="2" t="e">
        <f t="shared" si="22"/>
        <v>#N/A</v>
      </c>
      <c r="F247" s="2">
        <v>1619630.6098522544</v>
      </c>
      <c r="G247" s="2">
        <f t="shared" si="47"/>
        <v>646135.85714285716</v>
      </c>
      <c r="H247" s="2">
        <f t="shared" si="45"/>
        <v>130506173.58817783</v>
      </c>
      <c r="I247" s="7"/>
      <c r="J247" s="2" t="e">
        <f t="shared" si="13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1242904.0000000028</v>
      </c>
      <c r="M247" s="8" t="e">
        <f t="shared" si="28"/>
        <v>#N/A</v>
      </c>
      <c r="N247" s="2" t="e">
        <f t="shared" si="14"/>
        <v>#N/A</v>
      </c>
      <c r="O247" s="2" t="e">
        <f t="shared" si="24"/>
        <v>#N/A</v>
      </c>
      <c r="P247" s="2">
        <v>1618627.8729063869</v>
      </c>
      <c r="Q247" s="2">
        <f t="shared" si="48"/>
        <v>650000</v>
      </c>
      <c r="R247" s="2">
        <f t="shared" si="46"/>
        <v>131716002.11625546</v>
      </c>
      <c r="S247" s="2">
        <f t="shared" si="16"/>
        <v>646135.85714285076</v>
      </c>
      <c r="T247" s="2">
        <f t="shared" si="17"/>
        <v>3864.1428571429569</v>
      </c>
      <c r="U247" s="2">
        <f t="shared" si="18"/>
        <v>650000</v>
      </c>
      <c r="V247" s="2">
        <f t="shared" si="34"/>
        <v>76230761.588178366</v>
      </c>
      <c r="W247" s="2">
        <f t="shared" si="19"/>
        <v>646135.85714285076</v>
      </c>
      <c r="X247" s="2">
        <f t="shared" si="6"/>
        <v>3864.1428571492434</v>
      </c>
      <c r="Y247" s="2">
        <f t="shared" si="43"/>
        <v>55485240.528077111</v>
      </c>
      <c r="Z247" s="2" t="str">
        <f t="shared" si="8"/>
        <v>MEEP</v>
      </c>
      <c r="AA247" s="2">
        <f>IF(Z247="HERE",Y247,AA246+Graph!$G$1*1000)</f>
        <v>81757723.813791335</v>
      </c>
      <c r="AB247" s="2">
        <f t="shared" si="20"/>
        <v>800000</v>
      </c>
      <c r="AC247" s="2">
        <f t="shared" si="44"/>
        <v>54262142.445321292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2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183</v>
      </c>
      <c r="C248" s="7"/>
      <c r="D248" s="2" t="e">
        <f t="shared" si="11"/>
        <v>#N/A</v>
      </c>
      <c r="E248" s="2" t="e">
        <f t="shared" si="22"/>
        <v>#N/A</v>
      </c>
      <c r="F248" s="2">
        <v>1625952.2636876106</v>
      </c>
      <c r="G248" s="2">
        <f t="shared" si="47"/>
        <v>646135.85714285716</v>
      </c>
      <c r="H248" s="2">
        <f t="shared" si="45"/>
        <v>131152309.44532068</v>
      </c>
      <c r="I248" s="7"/>
      <c r="J248" s="2" t="e">
        <f t="shared" si="13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1246768.1428571458</v>
      </c>
      <c r="M248" s="8" t="e">
        <f t="shared" si="28"/>
        <v>#N/A</v>
      </c>
      <c r="N248" s="2" t="e">
        <f t="shared" si="14"/>
        <v>#N/A</v>
      </c>
      <c r="O248" s="2" t="e">
        <f t="shared" si="24"/>
        <v>#N/A</v>
      </c>
      <c r="P248" s="2">
        <v>1624927.5230823159</v>
      </c>
      <c r="Q248" s="2">
        <f t="shared" si="48"/>
        <v>650000</v>
      </c>
      <c r="R248" s="2">
        <f t="shared" si="46"/>
        <v>132366002.11625546</v>
      </c>
      <c r="S248" s="2">
        <f t="shared" si="16"/>
        <v>646135.85714285076</v>
      </c>
      <c r="T248" s="2">
        <f t="shared" si="17"/>
        <v>3864.1428571429569</v>
      </c>
      <c r="U248" s="2">
        <f t="shared" si="18"/>
        <v>650000</v>
      </c>
      <c r="V248" s="2">
        <f t="shared" si="34"/>
        <v>76876897.445321217</v>
      </c>
      <c r="W248" s="2">
        <f t="shared" si="19"/>
        <v>646135.85714285076</v>
      </c>
      <c r="X248" s="2">
        <f t="shared" si="6"/>
        <v>3864.1428571492434</v>
      </c>
      <c r="Y248" s="2">
        <f t="shared" si="43"/>
        <v>55489104.67093426</v>
      </c>
      <c r="Z248" s="2" t="str">
        <f t="shared" si="8"/>
        <v>MEEP</v>
      </c>
      <c r="AA248" s="2">
        <f>IF(Z248="HERE",Y248,AA247+Graph!$G$1*1000)</f>
        <v>82557723.813791335</v>
      </c>
      <c r="AB248" s="2">
        <f t="shared" si="20"/>
        <v>800000</v>
      </c>
      <c r="AC248" s="2">
        <f t="shared" si="44"/>
        <v>54262142.445321292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2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184</v>
      </c>
      <c r="C249" s="7"/>
      <c r="D249" s="2" t="e">
        <f t="shared" si="11"/>
        <v>#N/A</v>
      </c>
      <c r="E249" s="2" t="e">
        <f t="shared" si="22"/>
        <v>#N/A</v>
      </c>
      <c r="F249" s="2">
        <v>1632273.9175229073</v>
      </c>
      <c r="G249" s="2">
        <f t="shared" si="47"/>
        <v>646135.85714285716</v>
      </c>
      <c r="H249" s="2">
        <f t="shared" si="45"/>
        <v>131798445.30246353</v>
      </c>
      <c r="I249" s="7"/>
      <c r="J249" s="2" t="e">
        <f t="shared" si="13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1250632.2857142887</v>
      </c>
      <c r="M249" s="8" t="e">
        <f t="shared" si="28"/>
        <v>#N/A</v>
      </c>
      <c r="N249" s="2" t="e">
        <f t="shared" si="14"/>
        <v>#N/A</v>
      </c>
      <c r="O249" s="2" t="e">
        <f t="shared" si="24"/>
        <v>#N/A</v>
      </c>
      <c r="P249" s="2">
        <v>1631227.173258245</v>
      </c>
      <c r="Q249" s="2">
        <f t="shared" si="48"/>
        <v>650000</v>
      </c>
      <c r="R249" s="2">
        <f t="shared" si="46"/>
        <v>133016002.11625546</v>
      </c>
      <c r="S249" s="2">
        <f t="shared" si="16"/>
        <v>646135.85714285076</v>
      </c>
      <c r="T249" s="2">
        <f t="shared" si="17"/>
        <v>3864.1428571429569</v>
      </c>
      <c r="U249" s="2">
        <f t="shared" si="18"/>
        <v>650000</v>
      </c>
      <c r="V249" s="2">
        <f t="shared" si="34"/>
        <v>77523033.302464068</v>
      </c>
      <c r="W249" s="2">
        <f t="shared" si="19"/>
        <v>646135.85714285076</v>
      </c>
      <c r="X249" s="2">
        <f t="shared" si="6"/>
        <v>3864.1428571492434</v>
      </c>
      <c r="Y249" s="2">
        <f t="shared" si="43"/>
        <v>55492968.813791409</v>
      </c>
      <c r="Z249" s="2" t="str">
        <f t="shared" si="8"/>
        <v>MEEP</v>
      </c>
      <c r="AA249" s="2">
        <f>IF(Z249="HERE",Y249,AA248+Graph!$G$1*1000)</f>
        <v>83357723.813791335</v>
      </c>
      <c r="AB249" s="2">
        <f t="shared" si="20"/>
        <v>800000</v>
      </c>
      <c r="AC249" s="2">
        <f t="shared" si="44"/>
        <v>54262142.445321292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2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185</v>
      </c>
      <c r="C250" s="7"/>
      <c r="D250" s="2" t="e">
        <f t="shared" si="11"/>
        <v>#N/A</v>
      </c>
      <c r="E250" s="2" t="e">
        <f t="shared" si="22"/>
        <v>#N/A</v>
      </c>
      <c r="F250" s="2">
        <v>1638595.5713582635</v>
      </c>
      <c r="G250" s="2">
        <f t="shared" si="47"/>
        <v>646135.85714285716</v>
      </c>
      <c r="H250" s="2">
        <f t="shared" si="45"/>
        <v>132444581.15960638</v>
      </c>
      <c r="I250" s="7"/>
      <c r="J250" s="2" t="e">
        <f t="shared" si="13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1254496.4285714317</v>
      </c>
      <c r="M250" s="8" t="e">
        <f t="shared" si="28"/>
        <v>#N/A</v>
      </c>
      <c r="N250" s="2" t="e">
        <f t="shared" si="14"/>
        <v>#N/A</v>
      </c>
      <c r="O250" s="2" t="e">
        <f t="shared" si="24"/>
        <v>#N/A</v>
      </c>
      <c r="P250" s="2">
        <v>1637526.8234341741</v>
      </c>
      <c r="Q250" s="2">
        <f t="shared" si="48"/>
        <v>650000</v>
      </c>
      <c r="R250" s="2">
        <f t="shared" si="46"/>
        <v>133666002.11625546</v>
      </c>
      <c r="S250" s="2">
        <f t="shared" si="16"/>
        <v>646135.85714285076</v>
      </c>
      <c r="T250" s="2">
        <f t="shared" si="17"/>
        <v>3864.1428571429569</v>
      </c>
      <c r="U250" s="2">
        <f t="shared" si="18"/>
        <v>650000</v>
      </c>
      <c r="V250" s="2">
        <f t="shared" si="34"/>
        <v>78169169.159606919</v>
      </c>
      <c r="W250" s="2">
        <f t="shared" si="19"/>
        <v>646135.85714285076</v>
      </c>
      <c r="X250" s="2">
        <f t="shared" si="6"/>
        <v>3864.1428571492434</v>
      </c>
      <c r="Y250" s="2">
        <f t="shared" si="43"/>
        <v>55496832.956648558</v>
      </c>
      <c r="Z250" s="2" t="str">
        <f t="shared" si="8"/>
        <v>MEEP</v>
      </c>
      <c r="AA250" s="2">
        <f>IF(Z250="HERE",Y250,AA249+Graph!$G$1*1000)</f>
        <v>84157723.813791335</v>
      </c>
      <c r="AB250" s="2">
        <f t="shared" si="20"/>
        <v>800000</v>
      </c>
      <c r="AC250" s="2">
        <f t="shared" si="44"/>
        <v>54262142.445321292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2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186</v>
      </c>
      <c r="C251" s="7"/>
      <c r="D251" s="2" t="e">
        <f t="shared" si="11"/>
        <v>#N/A</v>
      </c>
      <c r="E251" s="2" t="e">
        <f t="shared" si="22"/>
        <v>#N/A</v>
      </c>
      <c r="F251" s="2">
        <v>1644917.2251935601</v>
      </c>
      <c r="G251" s="2">
        <f t="shared" si="47"/>
        <v>646135.85714285716</v>
      </c>
      <c r="H251" s="2">
        <f t="shared" si="45"/>
        <v>133090717.01674923</v>
      </c>
      <c r="I251" s="7"/>
      <c r="J251" s="2" t="e">
        <f t="shared" si="13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1258360.5714285746</v>
      </c>
      <c r="M251" s="8" t="e">
        <f t="shared" si="28"/>
        <v>#N/A</v>
      </c>
      <c r="N251" s="2" t="e">
        <f t="shared" si="14"/>
        <v>#N/A</v>
      </c>
      <c r="O251" s="2" t="e">
        <f t="shared" si="24"/>
        <v>#N/A</v>
      </c>
      <c r="P251" s="2">
        <v>1643826.4736101031</v>
      </c>
      <c r="Q251" s="2">
        <f t="shared" si="48"/>
        <v>650000</v>
      </c>
      <c r="R251" s="2">
        <f t="shared" si="46"/>
        <v>134316002.11625546</v>
      </c>
      <c r="S251" s="2">
        <f t="shared" si="16"/>
        <v>646135.85714285076</v>
      </c>
      <c r="T251" s="2">
        <f t="shared" si="17"/>
        <v>3864.1428571429569</v>
      </c>
      <c r="U251" s="2">
        <f t="shared" si="18"/>
        <v>650000</v>
      </c>
      <c r="V251" s="2">
        <f t="shared" si="34"/>
        <v>78815305.016749769</v>
      </c>
      <c r="W251" s="2">
        <f t="shared" si="19"/>
        <v>646135.85714285076</v>
      </c>
      <c r="X251" s="2">
        <f t="shared" si="6"/>
        <v>3864.1428571492434</v>
      </c>
      <c r="Y251" s="2">
        <f t="shared" si="43"/>
        <v>55500697.099505708</v>
      </c>
      <c r="Z251" s="2" t="str">
        <f t="shared" si="8"/>
        <v>MEEP</v>
      </c>
      <c r="AA251" s="2">
        <f>IF(Z251="HERE",Y251,AA250+Graph!$G$1*1000)</f>
        <v>84957723.813791335</v>
      </c>
      <c r="AB251" s="2">
        <f t="shared" si="20"/>
        <v>800000</v>
      </c>
      <c r="AC251" s="2">
        <f t="shared" si="44"/>
        <v>54262142.445321292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2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187</v>
      </c>
      <c r="C252" s="7"/>
      <c r="D252" s="2" t="e">
        <f t="shared" si="11"/>
        <v>#N/A</v>
      </c>
      <c r="E252" s="2" t="e">
        <f t="shared" si="22"/>
        <v>#N/A</v>
      </c>
      <c r="F252" s="2">
        <v>1651238.8790289164</v>
      </c>
      <c r="G252" s="2">
        <f t="shared" si="47"/>
        <v>646135.85714285716</v>
      </c>
      <c r="H252" s="2">
        <f t="shared" si="45"/>
        <v>133736852.87389208</v>
      </c>
      <c r="I252" s="7"/>
      <c r="J252" s="2" t="e">
        <f t="shared" si="13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1262224.7142857176</v>
      </c>
      <c r="M252" s="8" t="e">
        <f t="shared" si="28"/>
        <v>#N/A</v>
      </c>
      <c r="N252" s="2" t="e">
        <f t="shared" si="14"/>
        <v>#N/A</v>
      </c>
      <c r="O252" s="2" t="e">
        <f t="shared" si="24"/>
        <v>#N/A</v>
      </c>
      <c r="P252" s="2">
        <v>1650126.1237860322</v>
      </c>
      <c r="Q252" s="2">
        <f t="shared" si="48"/>
        <v>650000</v>
      </c>
      <c r="R252" s="2">
        <f t="shared" si="46"/>
        <v>134966002.11625546</v>
      </c>
      <c r="S252" s="2">
        <f t="shared" si="16"/>
        <v>646135.85714285076</v>
      </c>
      <c r="T252" s="2">
        <f t="shared" si="17"/>
        <v>3864.1428571429569</v>
      </c>
      <c r="U252" s="2">
        <f t="shared" si="18"/>
        <v>650000</v>
      </c>
      <c r="V252" s="2">
        <f t="shared" si="34"/>
        <v>79461440.87389262</v>
      </c>
      <c r="W252" s="2">
        <f t="shared" si="19"/>
        <v>646135.85714285076</v>
      </c>
      <c r="X252" s="2">
        <f t="shared" si="6"/>
        <v>3864.1428571492434</v>
      </c>
      <c r="Y252" s="2">
        <f t="shared" si="43"/>
        <v>55504561.242362857</v>
      </c>
      <c r="Z252" s="2" t="str">
        <f t="shared" si="8"/>
        <v>MEEP</v>
      </c>
      <c r="AA252" s="2">
        <f>IF(Z252="HERE",Y252,AA251+Graph!$G$1*1000)</f>
        <v>85757723.813791335</v>
      </c>
      <c r="AB252" s="2">
        <f t="shared" si="20"/>
        <v>800000</v>
      </c>
      <c r="AC252" s="2">
        <f t="shared" si="44"/>
        <v>54262142.445321292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2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188</v>
      </c>
      <c r="C253" s="7"/>
      <c r="D253" s="2" t="e">
        <f t="shared" si="11"/>
        <v>#N/A</v>
      </c>
      <c r="E253" s="2" t="e">
        <f t="shared" si="22"/>
        <v>#N/A</v>
      </c>
      <c r="F253" s="2">
        <v>1657560.532864213</v>
      </c>
      <c r="G253" s="2">
        <f t="shared" si="47"/>
        <v>646135.85714285716</v>
      </c>
      <c r="H253" s="2">
        <f t="shared" si="45"/>
        <v>134382988.73103493</v>
      </c>
      <c r="I253" s="7"/>
      <c r="J253" s="2" t="e">
        <f t="shared" si="13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1266088.8571428605</v>
      </c>
      <c r="M253" s="8" t="e">
        <f t="shared" si="28"/>
        <v>#N/A</v>
      </c>
      <c r="N253" s="2" t="e">
        <f t="shared" si="14"/>
        <v>#N/A</v>
      </c>
      <c r="O253" s="2" t="e">
        <f t="shared" si="24"/>
        <v>#N/A</v>
      </c>
      <c r="P253" s="2">
        <v>1656425.7739619613</v>
      </c>
      <c r="Q253" s="2">
        <f t="shared" si="48"/>
        <v>650000</v>
      </c>
      <c r="R253" s="2">
        <f t="shared" si="46"/>
        <v>135616002.11625546</v>
      </c>
      <c r="S253" s="2">
        <f t="shared" si="16"/>
        <v>646135.85714285076</v>
      </c>
      <c r="T253" s="2">
        <f t="shared" si="17"/>
        <v>3864.1428571429569</v>
      </c>
      <c r="U253" s="2">
        <f t="shared" si="18"/>
        <v>650000</v>
      </c>
      <c r="V253" s="2">
        <f t="shared" si="34"/>
        <v>80107576.731035471</v>
      </c>
      <c r="W253" s="2">
        <f t="shared" si="19"/>
        <v>646135.85714285076</v>
      </c>
      <c r="X253" s="2">
        <f t="shared" si="6"/>
        <v>3864.1428571492434</v>
      </c>
      <c r="Y253" s="2">
        <f t="shared" si="43"/>
        <v>55508425.385220006</v>
      </c>
      <c r="Z253" s="2" t="str">
        <f t="shared" si="8"/>
        <v>MEEP</v>
      </c>
      <c r="AA253" s="2">
        <f>IF(Z253="HERE",Y253,AA252+Graph!$G$1*1000)</f>
        <v>86557723.813791335</v>
      </c>
      <c r="AB253" s="2">
        <f t="shared" si="20"/>
        <v>800000</v>
      </c>
      <c r="AC253" s="2">
        <f t="shared" si="44"/>
        <v>54262142.445321292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2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189</v>
      </c>
      <c r="C254" s="7"/>
      <c r="D254" s="2" t="e">
        <f t="shared" si="11"/>
        <v>#N/A</v>
      </c>
      <c r="E254" s="2" t="e">
        <f t="shared" si="22"/>
        <v>#N/A</v>
      </c>
      <c r="F254" s="2">
        <v>1663882.1866995692</v>
      </c>
      <c r="G254" s="2">
        <f t="shared" si="47"/>
        <v>646135.85714285716</v>
      </c>
      <c r="H254" s="2">
        <f t="shared" si="45"/>
        <v>135029124.5881778</v>
      </c>
      <c r="I254" s="7"/>
      <c r="J254" s="2" t="e">
        <f t="shared" si="13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1269953.0000000035</v>
      </c>
      <c r="M254" s="8" t="e">
        <f t="shared" si="28"/>
        <v>#N/A</v>
      </c>
      <c r="N254" s="2" t="e">
        <f t="shared" si="14"/>
        <v>#N/A</v>
      </c>
      <c r="O254" s="2" t="e">
        <f t="shared" si="24"/>
        <v>#N/A</v>
      </c>
      <c r="P254" s="2">
        <v>1662725.4241378903</v>
      </c>
      <c r="Q254" s="2">
        <f t="shared" si="48"/>
        <v>650000</v>
      </c>
      <c r="R254" s="2">
        <f t="shared" si="46"/>
        <v>136266002.11625546</v>
      </c>
      <c r="S254" s="2">
        <f t="shared" si="16"/>
        <v>646135.85714286566</v>
      </c>
      <c r="T254" s="2">
        <f t="shared" si="17"/>
        <v>3864.1428571429569</v>
      </c>
      <c r="U254" s="2">
        <f t="shared" si="18"/>
        <v>650000</v>
      </c>
      <c r="V254" s="2">
        <f t="shared" si="34"/>
        <v>80753712.588178322</v>
      </c>
      <c r="W254" s="2">
        <f t="shared" si="19"/>
        <v>646135.85714285076</v>
      </c>
      <c r="X254" s="2">
        <f t="shared" si="6"/>
        <v>3864.1428571492434</v>
      </c>
      <c r="Y254" s="2">
        <f t="shared" si="43"/>
        <v>55512289.528077155</v>
      </c>
      <c r="Z254" s="2" t="str">
        <f t="shared" si="8"/>
        <v>MEEP</v>
      </c>
      <c r="AA254" s="2">
        <f>IF(Z254="HERE",Y254,AA253+Graph!$G$1*1000)</f>
        <v>87357723.813791335</v>
      </c>
      <c r="AB254" s="2">
        <f t="shared" si="20"/>
        <v>800000</v>
      </c>
      <c r="AC254" s="2">
        <f t="shared" si="44"/>
        <v>54262142.445321292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2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190</v>
      </c>
      <c r="C255" s="7"/>
      <c r="D255" s="2" t="e">
        <f t="shared" si="11"/>
        <v>#N/A</v>
      </c>
      <c r="E255" s="2" t="e">
        <f t="shared" si="22"/>
        <v>#N/A</v>
      </c>
      <c r="F255" s="2">
        <v>1670203.8405348659</v>
      </c>
      <c r="G255" s="2">
        <f t="shared" si="47"/>
        <v>646135.85714285716</v>
      </c>
      <c r="H255" s="2">
        <f t="shared" si="45"/>
        <v>135675260.44532067</v>
      </c>
      <c r="I255" s="7"/>
      <c r="J255" s="2" t="e">
        <f t="shared" si="13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1273817.1428571464</v>
      </c>
      <c r="M255" s="8" t="e">
        <f t="shared" si="28"/>
        <v>#N/A</v>
      </c>
      <c r="N255" s="2" t="e">
        <f t="shared" si="14"/>
        <v>#N/A</v>
      </c>
      <c r="O255" s="2" t="e">
        <f t="shared" si="24"/>
        <v>#N/A</v>
      </c>
      <c r="P255" s="2">
        <v>1669025.0743138194</v>
      </c>
      <c r="Q255" s="2">
        <f t="shared" si="48"/>
        <v>650000</v>
      </c>
      <c r="R255" s="2">
        <f t="shared" si="46"/>
        <v>136916002.11625546</v>
      </c>
      <c r="S255" s="2">
        <f t="shared" si="16"/>
        <v>646135.85714286566</v>
      </c>
      <c r="T255" s="2">
        <f t="shared" si="17"/>
        <v>3864.1428571429569</v>
      </c>
      <c r="U255" s="2">
        <f t="shared" si="18"/>
        <v>650000</v>
      </c>
      <c r="V255" s="2">
        <f t="shared" si="34"/>
        <v>81399848.445321172</v>
      </c>
      <c r="W255" s="2">
        <f t="shared" si="19"/>
        <v>646135.85714285076</v>
      </c>
      <c r="X255" s="2">
        <f t="shared" si="6"/>
        <v>3864.1428571492434</v>
      </c>
      <c r="Y255" s="2">
        <f t="shared" si="43"/>
        <v>55516153.670934305</v>
      </c>
      <c r="Z255" s="2" t="str">
        <f t="shared" si="8"/>
        <v>MEEP</v>
      </c>
      <c r="AA255" s="2">
        <f>IF(Z255="HERE",Y255,AA254+Graph!$G$1*1000)</f>
        <v>88157723.813791335</v>
      </c>
      <c r="AB255" s="2">
        <f t="shared" si="20"/>
        <v>800000</v>
      </c>
      <c r="AC255" s="2">
        <f t="shared" si="44"/>
        <v>54262142.445321292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2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191</v>
      </c>
      <c r="C256" s="7"/>
      <c r="D256" s="2" t="e">
        <f t="shared" si="11"/>
        <v>#N/A</v>
      </c>
      <c r="E256" s="2" t="e">
        <f t="shared" si="22"/>
        <v>#N/A</v>
      </c>
      <c r="F256" s="2">
        <v>1676525.4943702221</v>
      </c>
      <c r="G256" s="2">
        <f t="shared" si="47"/>
        <v>646135.85714285716</v>
      </c>
      <c r="H256" s="2">
        <f t="shared" si="45"/>
        <v>136321396.30246353</v>
      </c>
      <c r="I256" s="7"/>
      <c r="J256" s="2" t="e">
        <f t="shared" si="13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1277681.2857142894</v>
      </c>
      <c r="M256" s="8" t="e">
        <f t="shared" si="28"/>
        <v>#N/A</v>
      </c>
      <c r="N256" s="2" t="e">
        <f t="shared" si="14"/>
        <v>#N/A</v>
      </c>
      <c r="O256" s="2" t="e">
        <f t="shared" si="24"/>
        <v>#N/A</v>
      </c>
      <c r="P256" s="2">
        <v>1675324.7244897485</v>
      </c>
      <c r="Q256" s="2">
        <f t="shared" si="48"/>
        <v>650000</v>
      </c>
      <c r="R256" s="2">
        <f t="shared" si="46"/>
        <v>137566002.11625546</v>
      </c>
      <c r="S256" s="2">
        <f t="shared" si="16"/>
        <v>646135.85714286566</v>
      </c>
      <c r="T256" s="2">
        <f t="shared" si="17"/>
        <v>3864.1428571429569</v>
      </c>
      <c r="U256" s="2">
        <f t="shared" si="18"/>
        <v>650000</v>
      </c>
      <c r="V256" s="2">
        <f t="shared" si="34"/>
        <v>82045984.302464023</v>
      </c>
      <c r="W256" s="2">
        <f t="shared" si="19"/>
        <v>646135.85714285076</v>
      </c>
      <c r="X256" s="2">
        <f t="shared" si="6"/>
        <v>3864.1428571492434</v>
      </c>
      <c r="Y256" s="2">
        <f t="shared" si="43"/>
        <v>55520017.813791454</v>
      </c>
      <c r="Z256" s="2" t="str">
        <f t="shared" si="8"/>
        <v>MEEP</v>
      </c>
      <c r="AA256" s="2">
        <f>IF(Z256="HERE",Y256,AA255+Graph!$G$1*1000)</f>
        <v>88957723.813791335</v>
      </c>
      <c r="AB256" s="2">
        <f t="shared" si="20"/>
        <v>800000</v>
      </c>
      <c r="AC256" s="2">
        <f t="shared" si="44"/>
        <v>54262142.445321292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2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192</v>
      </c>
      <c r="C257" s="7"/>
      <c r="D257" s="2" t="e">
        <f t="shared" si="11"/>
        <v>#N/A</v>
      </c>
      <c r="E257" s="2" t="e">
        <f t="shared" si="22"/>
        <v>#N/A</v>
      </c>
      <c r="F257" s="2">
        <v>1682847.1482055187</v>
      </c>
      <c r="G257" s="2">
        <f t="shared" si="47"/>
        <v>646135.85714285716</v>
      </c>
      <c r="H257" s="2">
        <f t="shared" si="45"/>
        <v>136967532.1596064</v>
      </c>
      <c r="I257" s="7"/>
      <c r="J257" s="2" t="e">
        <f t="shared" si="13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1281545.4285714324</v>
      </c>
      <c r="M257" s="8" t="e">
        <f t="shared" si="28"/>
        <v>#N/A</v>
      </c>
      <c r="N257" s="2" t="e">
        <f t="shared" si="14"/>
        <v>#N/A</v>
      </c>
      <c r="O257" s="2" t="e">
        <f t="shared" si="24"/>
        <v>#N/A</v>
      </c>
      <c r="P257" s="2">
        <v>1681624.3746656775</v>
      </c>
      <c r="Q257" s="2">
        <f t="shared" si="48"/>
        <v>650000</v>
      </c>
      <c r="R257" s="2">
        <f t="shared" si="46"/>
        <v>138216002.11625546</v>
      </c>
      <c r="S257" s="2">
        <f t="shared" si="16"/>
        <v>646135.85714286566</v>
      </c>
      <c r="T257" s="2">
        <f t="shared" si="17"/>
        <v>3864.1428571429569</v>
      </c>
      <c r="U257" s="2">
        <f t="shared" si="18"/>
        <v>650000</v>
      </c>
      <c r="V257" s="2">
        <f t="shared" si="34"/>
        <v>82692120.159606874</v>
      </c>
      <c r="W257" s="2">
        <f t="shared" si="19"/>
        <v>646135.85714285076</v>
      </c>
      <c r="X257" s="2">
        <f t="shared" si="6"/>
        <v>3864.1428571492434</v>
      </c>
      <c r="Y257" s="2">
        <f t="shared" si="43"/>
        <v>55523881.956648603</v>
      </c>
      <c r="Z257" s="2" t="str">
        <f t="shared" si="8"/>
        <v>MEEP</v>
      </c>
      <c r="AA257" s="2">
        <f>IF(Z257="HERE",Y257,AA256+Graph!$G$1*1000)</f>
        <v>89757723.813791335</v>
      </c>
      <c r="AB257" s="2">
        <f t="shared" si="20"/>
        <v>800000</v>
      </c>
      <c r="AC257" s="2">
        <f t="shared" si="44"/>
        <v>54262142.445321292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2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193</v>
      </c>
      <c r="C258" s="7"/>
      <c r="D258" s="2" t="e">
        <f t="shared" si="11"/>
        <v>#N/A</v>
      </c>
      <c r="E258" s="2" t="e">
        <f t="shared" si="22"/>
        <v>#N/A</v>
      </c>
      <c r="F258" s="2">
        <v>1689168.802040875</v>
      </c>
      <c r="G258" s="2">
        <f t="shared" si="47"/>
        <v>646135.85714285716</v>
      </c>
      <c r="H258" s="2">
        <f t="shared" si="45"/>
        <v>137613668.01674926</v>
      </c>
      <c r="I258" s="7"/>
      <c r="J258" s="2" t="e">
        <f t="shared" si="13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1285409.5714285753</v>
      </c>
      <c r="M258" s="8" t="e">
        <f t="shared" si="28"/>
        <v>#N/A</v>
      </c>
      <c r="N258" s="2" t="e">
        <f t="shared" si="14"/>
        <v>#N/A</v>
      </c>
      <c r="O258" s="2" t="e">
        <f t="shared" si="24"/>
        <v>#N/A</v>
      </c>
      <c r="P258" s="2">
        <v>1687924.0248416066</v>
      </c>
      <c r="Q258" s="2">
        <f t="shared" si="48"/>
        <v>650000</v>
      </c>
      <c r="R258" s="2">
        <f t="shared" si="46"/>
        <v>138866002.11625546</v>
      </c>
      <c r="S258" s="2">
        <f t="shared" si="16"/>
        <v>646135.85714286566</v>
      </c>
      <c r="T258" s="2">
        <f t="shared" si="17"/>
        <v>3864.1428571429569</v>
      </c>
      <c r="U258" s="2">
        <f t="shared" si="18"/>
        <v>650000</v>
      </c>
      <c r="V258" s="2">
        <f t="shared" si="34"/>
        <v>83338256.016749725</v>
      </c>
      <c r="W258" s="2">
        <f t="shared" si="19"/>
        <v>646135.85714285076</v>
      </c>
      <c r="X258" s="2">
        <f t="shared" si="6"/>
        <v>3864.1428571492434</v>
      </c>
      <c r="Y258" s="2">
        <f t="shared" si="43"/>
        <v>55527746.099505752</v>
      </c>
      <c r="Z258" s="2" t="str">
        <f t="shared" si="8"/>
        <v>MEEP</v>
      </c>
      <c r="AA258" s="2">
        <f>IF(Z258="HERE",Y258,AA257+Graph!$G$1*1000)</f>
        <v>90557723.813791335</v>
      </c>
      <c r="AB258" s="2">
        <f t="shared" si="20"/>
        <v>800000</v>
      </c>
      <c r="AC258" s="2">
        <f t="shared" si="44"/>
        <v>54262142.445321292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2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194</v>
      </c>
      <c r="C259" s="7"/>
      <c r="D259" s="2" t="e">
        <f t="shared" si="11"/>
        <v>#N/A</v>
      </c>
      <c r="E259" s="2" t="e">
        <f t="shared" si="22"/>
        <v>#N/A</v>
      </c>
      <c r="F259" s="2">
        <v>1695490.4558761716</v>
      </c>
      <c r="G259" s="2">
        <f t="shared" si="47"/>
        <v>646135.85714285716</v>
      </c>
      <c r="H259" s="2">
        <f t="shared" si="45"/>
        <v>138259803.87389213</v>
      </c>
      <c r="I259" s="7"/>
      <c r="J259" s="2" t="e">
        <f t="shared" si="13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1289273.7142857183</v>
      </c>
      <c r="M259" s="8" t="e">
        <f t="shared" si="28"/>
        <v>#N/A</v>
      </c>
      <c r="N259" s="2" t="e">
        <f t="shared" si="14"/>
        <v>#N/A</v>
      </c>
      <c r="O259" s="2" t="e">
        <f t="shared" si="24"/>
        <v>#N/A</v>
      </c>
      <c r="P259" s="2">
        <v>1694223.6750175357</v>
      </c>
      <c r="Q259" s="2">
        <f t="shared" si="48"/>
        <v>650000</v>
      </c>
      <c r="R259" s="2">
        <f t="shared" si="46"/>
        <v>139516002.11625546</v>
      </c>
      <c r="S259" s="2">
        <f t="shared" si="16"/>
        <v>646135.85714286566</v>
      </c>
      <c r="T259" s="2">
        <f t="shared" si="17"/>
        <v>3864.1428571429569</v>
      </c>
      <c r="U259" s="2">
        <f t="shared" si="18"/>
        <v>650000</v>
      </c>
      <c r="V259" s="2">
        <f t="shared" si="34"/>
        <v>83984391.873892576</v>
      </c>
      <c r="W259" s="2">
        <f t="shared" si="19"/>
        <v>646135.85714285076</v>
      </c>
      <c r="X259" s="2">
        <f t="shared" si="6"/>
        <v>3864.1428571492434</v>
      </c>
      <c r="Y259" s="2">
        <f t="shared" si="43"/>
        <v>55531610.242362902</v>
      </c>
      <c r="Z259" s="2" t="str">
        <f t="shared" si="8"/>
        <v>MEEP</v>
      </c>
      <c r="AA259" s="2">
        <f>IF(Z259="HERE",Y259,AA258+Graph!$G$1*1000)</f>
        <v>91357723.813791335</v>
      </c>
      <c r="AB259" s="2">
        <f t="shared" si="20"/>
        <v>800000</v>
      </c>
      <c r="AC259" s="2">
        <f t="shared" si="44"/>
        <v>54262142.445321292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2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195</v>
      </c>
      <c r="C260" s="7"/>
      <c r="D260" s="2" t="e">
        <f t="shared" si="11"/>
        <v>#N/A</v>
      </c>
      <c r="E260" s="2" t="e">
        <f t="shared" si="22"/>
        <v>#N/A</v>
      </c>
      <c r="F260" s="2">
        <v>1701812.1097115278</v>
      </c>
      <c r="G260" s="2">
        <f t="shared" si="47"/>
        <v>646135.85714285716</v>
      </c>
      <c r="H260" s="2">
        <f t="shared" si="45"/>
        <v>138905939.73103499</v>
      </c>
      <c r="I260" s="7"/>
      <c r="J260" s="2" t="e">
        <f t="shared" si="13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1293137.8571428612</v>
      </c>
      <c r="M260" s="8" t="e">
        <f t="shared" si="28"/>
        <v>#N/A</v>
      </c>
      <c r="N260" s="2" t="e">
        <f t="shared" si="14"/>
        <v>#N/A</v>
      </c>
      <c r="O260" s="2" t="e">
        <f t="shared" si="24"/>
        <v>#N/A</v>
      </c>
      <c r="P260" s="2">
        <v>1700523.3251935244</v>
      </c>
      <c r="Q260" s="2">
        <f t="shared" si="48"/>
        <v>650000</v>
      </c>
      <c r="R260" s="2">
        <f t="shared" si="46"/>
        <v>140166002.11625546</v>
      </c>
      <c r="S260" s="2">
        <f t="shared" si="16"/>
        <v>646135.85714286566</v>
      </c>
      <c r="T260" s="2">
        <f t="shared" si="17"/>
        <v>3864.1428571429569</v>
      </c>
      <c r="U260" s="2">
        <f t="shared" si="18"/>
        <v>650000</v>
      </c>
      <c r="V260" s="2">
        <f t="shared" si="34"/>
        <v>84630527.731035426</v>
      </c>
      <c r="W260" s="2">
        <f t="shared" si="19"/>
        <v>646135.85714285076</v>
      </c>
      <c r="X260" s="2">
        <f t="shared" si="6"/>
        <v>3864.1428571492434</v>
      </c>
      <c r="Y260" s="2">
        <f t="shared" si="43"/>
        <v>55535474.385220051</v>
      </c>
      <c r="Z260" s="2" t="str">
        <f t="shared" si="8"/>
        <v>MEEP</v>
      </c>
      <c r="AA260" s="2">
        <f>IF(Z260="HERE",Y260,AA259+Graph!$G$1*1000)</f>
        <v>92157723.813791335</v>
      </c>
      <c r="AB260" s="2">
        <f t="shared" si="20"/>
        <v>800000</v>
      </c>
      <c r="AC260" s="2">
        <f t="shared" si="44"/>
        <v>54262142.445321292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2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196</v>
      </c>
      <c r="C261" s="7"/>
      <c r="D261" s="2" t="e">
        <f t="shared" si="11"/>
        <v>#N/A</v>
      </c>
      <c r="E261" s="2" t="e">
        <f t="shared" si="22"/>
        <v>#N/A</v>
      </c>
      <c r="F261" s="2">
        <v>1708133.7635468245</v>
      </c>
      <c r="G261" s="2">
        <f t="shared" si="47"/>
        <v>646135.85714285716</v>
      </c>
      <c r="H261" s="2">
        <f t="shared" si="45"/>
        <v>139552075.58817786</v>
      </c>
      <c r="I261" s="7"/>
      <c r="J261" s="2" t="e">
        <f t="shared" si="13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1297002.0000000042</v>
      </c>
      <c r="M261" s="8" t="e">
        <f t="shared" si="28"/>
        <v>#N/A</v>
      </c>
      <c r="N261" s="2" t="e">
        <f t="shared" si="14"/>
        <v>#N/A</v>
      </c>
      <c r="O261" s="2" t="e">
        <f t="shared" si="24"/>
        <v>#N/A</v>
      </c>
      <c r="P261" s="2">
        <v>1706822.9753694534</v>
      </c>
      <c r="Q261" s="2">
        <f t="shared" si="48"/>
        <v>650000</v>
      </c>
      <c r="R261" s="2">
        <f t="shared" si="46"/>
        <v>140816002.11625546</v>
      </c>
      <c r="S261" s="2">
        <f t="shared" si="16"/>
        <v>646135.85714286566</v>
      </c>
      <c r="T261" s="2">
        <f t="shared" si="17"/>
        <v>3864.1428571429569</v>
      </c>
      <c r="U261" s="2">
        <f t="shared" si="18"/>
        <v>650000</v>
      </c>
      <c r="V261" s="2">
        <f t="shared" si="34"/>
        <v>85276663.588178277</v>
      </c>
      <c r="W261" s="2">
        <f t="shared" si="19"/>
        <v>646135.85714285076</v>
      </c>
      <c r="X261" s="2">
        <f t="shared" si="6"/>
        <v>3864.1428571492434</v>
      </c>
      <c r="Y261" s="2">
        <f t="shared" si="43"/>
        <v>55539338.5280772</v>
      </c>
      <c r="Z261" s="2" t="str">
        <f t="shared" si="8"/>
        <v>MEEP</v>
      </c>
      <c r="AA261" s="2">
        <f>IF(Z261="HERE",Y261,AA260+Graph!$G$1*1000)</f>
        <v>92957723.813791335</v>
      </c>
      <c r="AB261" s="2">
        <f t="shared" si="20"/>
        <v>800000</v>
      </c>
      <c r="AC261" s="2">
        <f t="shared" si="44"/>
        <v>54262142.445321292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2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197</v>
      </c>
      <c r="C262" s="7"/>
      <c r="D262" s="2" t="e">
        <f t="shared" si="11"/>
        <v>#N/A</v>
      </c>
      <c r="E262" s="2" t="e">
        <f t="shared" si="22"/>
        <v>#N/A</v>
      </c>
      <c r="F262" s="2">
        <v>1714455.4173821807</v>
      </c>
      <c r="G262" s="2">
        <f t="shared" si="47"/>
        <v>646135.85714285716</v>
      </c>
      <c r="H262" s="2">
        <f t="shared" si="45"/>
        <v>140198211.44532073</v>
      </c>
      <c r="I262" s="7"/>
      <c r="J262" s="2" t="e">
        <f t="shared" si="13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1300866.1428571471</v>
      </c>
      <c r="M262" s="8" t="e">
        <f t="shared" si="28"/>
        <v>#N/A</v>
      </c>
      <c r="N262" s="2" t="e">
        <f t="shared" si="14"/>
        <v>#N/A</v>
      </c>
      <c r="O262" s="2" t="e">
        <f t="shared" si="24"/>
        <v>#N/A</v>
      </c>
      <c r="P262" s="2">
        <v>1713122.6255453825</v>
      </c>
      <c r="Q262" s="2">
        <f t="shared" si="48"/>
        <v>650000</v>
      </c>
      <c r="R262" s="2">
        <f t="shared" si="46"/>
        <v>141466002.11625546</v>
      </c>
      <c r="S262" s="2">
        <f t="shared" si="16"/>
        <v>646135.85714286566</v>
      </c>
      <c r="T262" s="2">
        <f t="shared" si="17"/>
        <v>3864.1428571429569</v>
      </c>
      <c r="U262" s="2">
        <f t="shared" si="18"/>
        <v>650000</v>
      </c>
      <c r="V262" s="2">
        <f t="shared" si="34"/>
        <v>85922799.445321128</v>
      </c>
      <c r="W262" s="2">
        <f t="shared" si="19"/>
        <v>646135.85714285076</v>
      </c>
      <c r="X262" s="2">
        <f t="shared" si="6"/>
        <v>3864.1428571492434</v>
      </c>
      <c r="Y262" s="2">
        <f t="shared" si="43"/>
        <v>55543202.670934349</v>
      </c>
      <c r="Z262" s="2" t="str">
        <f t="shared" si="8"/>
        <v>MEEP</v>
      </c>
      <c r="AA262" s="2">
        <f>IF(Z262="HERE",Y262,AA261+Graph!$G$1*1000)</f>
        <v>93757723.813791335</v>
      </c>
      <c r="AB262" s="2">
        <f t="shared" si="20"/>
        <v>800000</v>
      </c>
      <c r="AC262" s="2">
        <f t="shared" si="44"/>
        <v>54262142.445321292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2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198</v>
      </c>
      <c r="C263" s="7"/>
      <c r="D263" s="2" t="e">
        <f t="shared" si="11"/>
        <v>#N/A</v>
      </c>
      <c r="E263" s="2" t="e">
        <f t="shared" si="22"/>
        <v>#N/A</v>
      </c>
      <c r="F263" s="2">
        <v>1720777.0712174773</v>
      </c>
      <c r="G263" s="2">
        <f t="shared" si="47"/>
        <v>646135.85714285716</v>
      </c>
      <c r="H263" s="2">
        <f t="shared" si="45"/>
        <v>140844347.30246359</v>
      </c>
      <c r="I263" s="7"/>
      <c r="J263" s="2" t="e">
        <f t="shared" si="13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1304730.2857142901</v>
      </c>
      <c r="M263" s="8" t="e">
        <f t="shared" si="28"/>
        <v>#N/A</v>
      </c>
      <c r="N263" s="2" t="e">
        <f t="shared" si="14"/>
        <v>#N/A</v>
      </c>
      <c r="O263" s="2" t="e">
        <f t="shared" si="24"/>
        <v>#N/A</v>
      </c>
      <c r="P263" s="2">
        <v>1719422.2757213116</v>
      </c>
      <c r="Q263" s="2">
        <f t="shared" si="48"/>
        <v>650000</v>
      </c>
      <c r="R263" s="2">
        <f t="shared" si="46"/>
        <v>142116002.11625546</v>
      </c>
      <c r="S263" s="2">
        <f t="shared" si="16"/>
        <v>646135.85714286566</v>
      </c>
      <c r="T263" s="2">
        <f t="shared" si="17"/>
        <v>3864.1428571429569</v>
      </c>
      <c r="U263" s="2">
        <f t="shared" si="18"/>
        <v>650000</v>
      </c>
      <c r="V263" s="2">
        <f t="shared" si="34"/>
        <v>86568935.302463979</v>
      </c>
      <c r="W263" s="2">
        <f t="shared" si="19"/>
        <v>646135.85714285076</v>
      </c>
      <c r="X263" s="2">
        <f t="shared" si="6"/>
        <v>3864.1428571492434</v>
      </c>
      <c r="Y263" s="2">
        <f t="shared" si="43"/>
        <v>55547066.813791499</v>
      </c>
      <c r="Z263" s="2" t="str">
        <f t="shared" si="8"/>
        <v>MEEP</v>
      </c>
      <c r="AA263" s="2">
        <f>IF(Z263="HERE",Y263,AA262+Graph!$G$1*1000)</f>
        <v>94557723.813791335</v>
      </c>
      <c r="AB263" s="2">
        <f t="shared" si="20"/>
        <v>800000</v>
      </c>
      <c r="AC263" s="2">
        <f t="shared" si="44"/>
        <v>54262142.445321292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2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199</v>
      </c>
      <c r="C264" s="7"/>
      <c r="D264" s="2" t="e">
        <f t="shared" si="11"/>
        <v>#N/A</v>
      </c>
      <c r="E264" s="2" t="e">
        <f t="shared" si="22"/>
        <v>#N/A</v>
      </c>
      <c r="F264" s="2">
        <v>1727098.7250528336</v>
      </c>
      <c r="G264" s="2">
        <f t="shared" si="47"/>
        <v>646135.85714285716</v>
      </c>
      <c r="H264" s="2">
        <f t="shared" si="45"/>
        <v>141490483.15960646</v>
      </c>
      <c r="I264" s="7"/>
      <c r="J264" s="2" t="e">
        <f t="shared" si="13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1308594.4285714331</v>
      </c>
      <c r="M264" s="8" t="e">
        <f t="shared" si="28"/>
        <v>#N/A</v>
      </c>
      <c r="N264" s="2" t="e">
        <f t="shared" si="14"/>
        <v>#N/A</v>
      </c>
      <c r="O264" s="2" t="e">
        <f t="shared" si="24"/>
        <v>#N/A</v>
      </c>
      <c r="P264" s="2">
        <v>1725721.9258972406</v>
      </c>
      <c r="Q264" s="2">
        <f t="shared" si="48"/>
        <v>650000</v>
      </c>
      <c r="R264" s="2">
        <f t="shared" si="46"/>
        <v>142766002.11625546</v>
      </c>
      <c r="S264" s="2">
        <f t="shared" si="16"/>
        <v>646135.85714286566</v>
      </c>
      <c r="T264" s="2">
        <f t="shared" si="17"/>
        <v>3864.1428571429569</v>
      </c>
      <c r="U264" s="2">
        <f t="shared" si="18"/>
        <v>650000</v>
      </c>
      <c r="V264" s="2">
        <f t="shared" si="34"/>
        <v>87215071.159606829</v>
      </c>
      <c r="W264" s="2">
        <f t="shared" si="19"/>
        <v>646135.85714285076</v>
      </c>
      <c r="X264" s="2">
        <f t="shared" si="6"/>
        <v>3864.1428571492434</v>
      </c>
      <c r="Y264" s="2">
        <f t="shared" si="43"/>
        <v>55550930.956648648</v>
      </c>
      <c r="Z264" s="2" t="str">
        <f t="shared" si="8"/>
        <v>MEEP</v>
      </c>
      <c r="AA264" s="2">
        <f>IF(Z264="HERE",Y264,AA263+Graph!$G$1*1000)</f>
        <v>95357723.813791335</v>
      </c>
      <c r="AB264" s="2">
        <f t="shared" si="20"/>
        <v>800000</v>
      </c>
      <c r="AC264" s="2">
        <f t="shared" si="44"/>
        <v>54262142.445321292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2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200</v>
      </c>
      <c r="C265" s="7"/>
      <c r="D265" s="2" t="e">
        <f t="shared" si="11"/>
        <v>#N/A</v>
      </c>
      <c r="E265" s="2" t="e">
        <f t="shared" si="22"/>
        <v>#N/A</v>
      </c>
      <c r="F265" s="2">
        <v>1733420.3788881302</v>
      </c>
      <c r="G265" s="2">
        <f t="shared" si="47"/>
        <v>646135.85714285716</v>
      </c>
      <c r="H265" s="2">
        <f t="shared" si="45"/>
        <v>142136619.01674932</v>
      </c>
      <c r="I265" s="7"/>
      <c r="J265" s="2" t="e">
        <f t="shared" si="13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1312458.571428576</v>
      </c>
      <c r="M265" s="8" t="e">
        <f t="shared" si="28"/>
        <v>#N/A</v>
      </c>
      <c r="N265" s="2" t="e">
        <f t="shared" si="14"/>
        <v>#N/A</v>
      </c>
      <c r="O265" s="2" t="e">
        <f t="shared" si="24"/>
        <v>#N/A</v>
      </c>
      <c r="P265" s="2">
        <v>1732021.5760731697</v>
      </c>
      <c r="Q265" s="2">
        <f t="shared" si="48"/>
        <v>650000</v>
      </c>
      <c r="R265" s="2">
        <f t="shared" si="46"/>
        <v>143416002.11625546</v>
      </c>
      <c r="S265" s="2">
        <f t="shared" si="16"/>
        <v>646135.85714286566</v>
      </c>
      <c r="T265" s="2">
        <f t="shared" si="17"/>
        <v>3864.1428571429569</v>
      </c>
      <c r="U265" s="2">
        <f t="shared" si="18"/>
        <v>650000</v>
      </c>
      <c r="V265" s="2">
        <f t="shared" si="34"/>
        <v>87861207.01674968</v>
      </c>
      <c r="W265" s="2">
        <f t="shared" si="19"/>
        <v>646135.85714285076</v>
      </c>
      <c r="X265" s="2">
        <f t="shared" si="6"/>
        <v>3864.1428571492434</v>
      </c>
      <c r="Y265" s="2">
        <f t="shared" si="43"/>
        <v>55554795.099505797</v>
      </c>
      <c r="Z265" s="2" t="str">
        <f t="shared" si="8"/>
        <v>MEEP</v>
      </c>
      <c r="AA265" s="2">
        <f>IF(Z265="HERE",Y265,AA264+Graph!$G$1*1000)</f>
        <v>96157723.813791335</v>
      </c>
      <c r="AB265" s="2">
        <f t="shared" si="20"/>
        <v>800000</v>
      </c>
      <c r="AC265" s="2">
        <f t="shared" si="44"/>
        <v>54262142.445321292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2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201</v>
      </c>
      <c r="C266" s="7"/>
      <c r="D266" s="2" t="e">
        <f t="shared" si="11"/>
        <v>#N/A</v>
      </c>
      <c r="E266" s="2" t="e">
        <f t="shared" si="22"/>
        <v>#N/A</v>
      </c>
      <c r="F266" s="2">
        <v>1739742.0327234864</v>
      </c>
      <c r="G266" s="2">
        <f t="shared" si="47"/>
        <v>646135.85714285716</v>
      </c>
      <c r="H266" s="2">
        <f t="shared" si="45"/>
        <v>142782754.87389219</v>
      </c>
      <c r="I266" s="7"/>
      <c r="J266" s="2" t="e">
        <f t="shared" si="13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1316322.714285719</v>
      </c>
      <c r="M266" s="8" t="e">
        <f t="shared" si="28"/>
        <v>#N/A</v>
      </c>
      <c r="N266" s="2" t="e">
        <f t="shared" si="14"/>
        <v>#N/A</v>
      </c>
      <c r="O266" s="2" t="e">
        <f t="shared" si="24"/>
        <v>#N/A</v>
      </c>
      <c r="P266" s="2">
        <v>1738321.2262490988</v>
      </c>
      <c r="Q266" s="2">
        <f t="shared" si="48"/>
        <v>650000</v>
      </c>
      <c r="R266" s="2">
        <f t="shared" si="46"/>
        <v>144066002.11625546</v>
      </c>
      <c r="S266" s="2">
        <f t="shared" si="16"/>
        <v>646135.85714286566</v>
      </c>
      <c r="T266" s="2">
        <f t="shared" si="17"/>
        <v>3864.1428571429569</v>
      </c>
      <c r="U266" s="2">
        <f t="shared" si="18"/>
        <v>650000</v>
      </c>
      <c r="V266" s="2">
        <f t="shared" si="34"/>
        <v>88507342.873892531</v>
      </c>
      <c r="W266" s="2">
        <f t="shared" si="19"/>
        <v>646135.85714285076</v>
      </c>
      <c r="X266" s="2">
        <f t="shared" si="6"/>
        <v>3864.1428571492434</v>
      </c>
      <c r="Y266" s="2">
        <f t="shared" si="43"/>
        <v>55558659.242362946</v>
      </c>
      <c r="Z266" s="2" t="str">
        <f t="shared" si="8"/>
        <v>MEEP</v>
      </c>
      <c r="AA266" s="2">
        <f>IF(Z266="HERE",Y266,AA265+Graph!$G$1*1000)</f>
        <v>96957723.813791335</v>
      </c>
      <c r="AB266" s="2">
        <f t="shared" si="20"/>
        <v>800000</v>
      </c>
      <c r="AC266" s="2">
        <f t="shared" si="44"/>
        <v>54262142.445321292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2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202</v>
      </c>
      <c r="C267" s="7"/>
      <c r="D267" s="2" t="e">
        <f t="shared" si="11"/>
        <v>#N/A</v>
      </c>
      <c r="E267" s="2" t="e">
        <f t="shared" si="22"/>
        <v>#N/A</v>
      </c>
      <c r="F267" s="2">
        <v>1746063.6865587831</v>
      </c>
      <c r="G267" s="2">
        <f t="shared" si="47"/>
        <v>646135.85714285716</v>
      </c>
      <c r="H267" s="2">
        <f t="shared" si="45"/>
        <v>143428890.73103505</v>
      </c>
      <c r="I267" s="7"/>
      <c r="J267" s="2" t="e">
        <f t="shared" si="13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1320186.8571428619</v>
      </c>
      <c r="M267" s="8" t="e">
        <f t="shared" si="28"/>
        <v>#N/A</v>
      </c>
      <c r="N267" s="2" t="e">
        <f t="shared" si="14"/>
        <v>#N/A</v>
      </c>
      <c r="O267" s="2" t="e">
        <f t="shared" si="24"/>
        <v>#N/A</v>
      </c>
      <c r="P267" s="2">
        <v>1744620.8764250278</v>
      </c>
      <c r="Q267" s="2">
        <f t="shared" si="48"/>
        <v>650000</v>
      </c>
      <c r="R267" s="2">
        <f t="shared" si="46"/>
        <v>144716002.11625546</v>
      </c>
      <c r="S267" s="2">
        <f t="shared" si="16"/>
        <v>646135.85714286566</v>
      </c>
      <c r="T267" s="2">
        <f t="shared" si="17"/>
        <v>3864.1428571429569</v>
      </c>
      <c r="U267" s="2">
        <f t="shared" si="18"/>
        <v>650000</v>
      </c>
      <c r="V267" s="2">
        <f t="shared" si="34"/>
        <v>89153478.731035382</v>
      </c>
      <c r="W267" s="2">
        <f t="shared" si="19"/>
        <v>646135.85714285076</v>
      </c>
      <c r="X267" s="2">
        <f t="shared" si="6"/>
        <v>3864.1428571492434</v>
      </c>
      <c r="Y267" s="2">
        <f t="shared" si="43"/>
        <v>55562523.385220096</v>
      </c>
      <c r="Z267" s="2" t="str">
        <f t="shared" si="8"/>
        <v>MEEP</v>
      </c>
      <c r="AA267" s="2">
        <f>IF(Z267="HERE",Y267,AA266+Graph!$G$1*1000)</f>
        <v>97757723.813791335</v>
      </c>
      <c r="AB267" s="2">
        <f t="shared" si="20"/>
        <v>800000</v>
      </c>
      <c r="AC267" s="2">
        <f t="shared" si="44"/>
        <v>54262142.445321292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2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203</v>
      </c>
      <c r="C268" s="7"/>
      <c r="D268" s="2" t="e">
        <f t="shared" si="11"/>
        <v>#N/A</v>
      </c>
      <c r="E268" s="2" t="e">
        <f t="shared" si="22"/>
        <v>#N/A</v>
      </c>
      <c r="F268" s="2">
        <v>1752385.3403941393</v>
      </c>
      <c r="G268" s="2">
        <f t="shared" si="47"/>
        <v>646135.85714285716</v>
      </c>
      <c r="H268" s="2">
        <f t="shared" si="45"/>
        <v>144075026.58817792</v>
      </c>
      <c r="I268" s="7"/>
      <c r="J268" s="2" t="e">
        <f t="shared" si="13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1324051.0000000049</v>
      </c>
      <c r="M268" s="8" t="e">
        <f t="shared" si="28"/>
        <v>#N/A</v>
      </c>
      <c r="N268" s="2" t="e">
        <f t="shared" si="14"/>
        <v>#N/A</v>
      </c>
      <c r="O268" s="2" t="e">
        <f t="shared" si="24"/>
        <v>#N/A</v>
      </c>
      <c r="P268" s="2">
        <v>1750920.5266009569</v>
      </c>
      <c r="Q268" s="2">
        <f t="shared" si="48"/>
        <v>650000</v>
      </c>
      <c r="R268" s="2">
        <f t="shared" si="46"/>
        <v>145366002.11625546</v>
      </c>
      <c r="S268" s="2">
        <f t="shared" si="16"/>
        <v>646135.85714286566</v>
      </c>
      <c r="T268" s="2">
        <f t="shared" si="17"/>
        <v>3864.1428571429569</v>
      </c>
      <c r="U268" s="2">
        <f t="shared" si="18"/>
        <v>650000</v>
      </c>
      <c r="V268" s="2">
        <f t="shared" si="34"/>
        <v>89799614.588178232</v>
      </c>
      <c r="W268" s="2">
        <f t="shared" si="19"/>
        <v>646135.85714285076</v>
      </c>
      <c r="X268" s="2">
        <f t="shared" si="6"/>
        <v>3864.1428571492434</v>
      </c>
      <c r="Y268" s="2">
        <f t="shared" si="43"/>
        <v>55566387.528077245</v>
      </c>
      <c r="Z268" s="2" t="str">
        <f t="shared" si="8"/>
        <v>MEEP</v>
      </c>
      <c r="AA268" s="2">
        <f>IF(Z268="HERE",Y268,AA267+Graph!$G$1*1000)</f>
        <v>98557723.813791335</v>
      </c>
      <c r="AB268" s="2">
        <f t="shared" si="20"/>
        <v>800000</v>
      </c>
      <c r="AC268" s="2">
        <f t="shared" si="44"/>
        <v>54262142.445321292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2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204</v>
      </c>
      <c r="C269" s="7"/>
      <c r="D269" s="2" t="e">
        <f t="shared" si="11"/>
        <v>#N/A</v>
      </c>
      <c r="E269" s="2" t="e">
        <f t="shared" si="22"/>
        <v>#N/A</v>
      </c>
      <c r="F269" s="2">
        <v>1758706.9942294359</v>
      </c>
      <c r="G269" s="2">
        <f t="shared" si="47"/>
        <v>646135.85714285716</v>
      </c>
      <c r="H269" s="2">
        <f t="shared" si="45"/>
        <v>144721162.44532079</v>
      </c>
      <c r="I269" s="7"/>
      <c r="J269" s="2" t="e">
        <f t="shared" si="13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1327915.1428571478</v>
      </c>
      <c r="M269" s="8" t="e">
        <f t="shared" si="28"/>
        <v>#N/A</v>
      </c>
      <c r="N269" s="2" t="e">
        <f t="shared" si="14"/>
        <v>#N/A</v>
      </c>
      <c r="O269" s="2" t="e">
        <f t="shared" si="24"/>
        <v>#N/A</v>
      </c>
      <c r="P269" s="2">
        <v>1757220.176776886</v>
      </c>
      <c r="Q269" s="2">
        <f t="shared" si="48"/>
        <v>650000</v>
      </c>
      <c r="R269" s="2">
        <f t="shared" si="46"/>
        <v>146016002.11625546</v>
      </c>
      <c r="S269" s="2">
        <f t="shared" si="16"/>
        <v>646135.85714286566</v>
      </c>
      <c r="T269" s="2">
        <f t="shared" si="17"/>
        <v>3864.1428571429569</v>
      </c>
      <c r="U269" s="2">
        <f t="shared" si="18"/>
        <v>650000</v>
      </c>
      <c r="V269" s="2">
        <f t="shared" si="34"/>
        <v>90445750.445321083</v>
      </c>
      <c r="W269" s="2">
        <f t="shared" si="19"/>
        <v>646135.85714285076</v>
      </c>
      <c r="X269" s="2">
        <f t="shared" si="6"/>
        <v>3864.1428571492434</v>
      </c>
      <c r="Y269" s="2">
        <f t="shared" si="43"/>
        <v>55570251.670934394</v>
      </c>
      <c r="Z269" s="2" t="str">
        <f t="shared" si="8"/>
        <v>MEEP</v>
      </c>
      <c r="AA269" s="2">
        <f>IF(Z269="HERE",Y269,AA268+Graph!$G$1*1000)</f>
        <v>99357723.813791335</v>
      </c>
      <c r="AB269" s="2">
        <f t="shared" si="20"/>
        <v>800000</v>
      </c>
      <c r="AC269" s="2">
        <f t="shared" si="44"/>
        <v>54262142.445321292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2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205</v>
      </c>
      <c r="C270" s="7"/>
      <c r="D270" s="2" t="e">
        <f t="shared" si="11"/>
        <v>#N/A</v>
      </c>
      <c r="E270" s="2" t="e">
        <f t="shared" si="22"/>
        <v>#N/A</v>
      </c>
      <c r="F270" s="2">
        <v>1765028.6480647922</v>
      </c>
      <c r="G270" s="2">
        <f t="shared" si="47"/>
        <v>646135.85714285716</v>
      </c>
      <c r="H270" s="2">
        <f t="shared" si="45"/>
        <v>145367298.30246365</v>
      </c>
      <c r="I270" s="7"/>
      <c r="J270" s="2" t="e">
        <f t="shared" si="13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1331779.2857142908</v>
      </c>
      <c r="M270" s="8" t="e">
        <f t="shared" si="28"/>
        <v>#N/A</v>
      </c>
      <c r="N270" s="2" t="e">
        <f t="shared" si="14"/>
        <v>#N/A</v>
      </c>
      <c r="O270" s="2" t="e">
        <f t="shared" si="24"/>
        <v>#N/A</v>
      </c>
      <c r="P270" s="2">
        <v>1763519.8269528151</v>
      </c>
      <c r="Q270" s="2">
        <f t="shared" si="48"/>
        <v>650000</v>
      </c>
      <c r="R270" s="2">
        <f t="shared" si="46"/>
        <v>146666002.11625546</v>
      </c>
      <c r="S270" s="2">
        <f t="shared" si="16"/>
        <v>646135.85714286566</v>
      </c>
      <c r="T270" s="2">
        <f t="shared" si="17"/>
        <v>3864.1428571429569</v>
      </c>
      <c r="U270" s="2">
        <f t="shared" si="18"/>
        <v>650000</v>
      </c>
      <c r="V270" s="2">
        <f t="shared" si="34"/>
        <v>91091886.302463934</v>
      </c>
      <c r="W270" s="2">
        <f t="shared" si="19"/>
        <v>646135.85714285076</v>
      </c>
      <c r="X270" s="2">
        <f t="shared" si="6"/>
        <v>3864.1428571492434</v>
      </c>
      <c r="Y270" s="2">
        <f t="shared" si="43"/>
        <v>55574115.813791543</v>
      </c>
      <c r="Z270" s="2" t="str">
        <f t="shared" si="8"/>
        <v>MEEP</v>
      </c>
      <c r="AA270" s="2">
        <f>IF(Z270="HERE",Y270,AA269+Graph!$G$1*1000)</f>
        <v>100157723.81379133</v>
      </c>
      <c r="AB270" s="2">
        <f t="shared" si="20"/>
        <v>800000</v>
      </c>
      <c r="AC270" s="2">
        <f t="shared" si="44"/>
        <v>54262142.445321292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2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206</v>
      </c>
      <c r="C271" s="7"/>
      <c r="D271" s="2" t="e">
        <f t="shared" si="11"/>
        <v>#N/A</v>
      </c>
      <c r="E271" s="2" t="e">
        <f t="shared" si="22"/>
        <v>#N/A</v>
      </c>
      <c r="F271" s="2">
        <v>1771350.3019000888</v>
      </c>
      <c r="G271" s="2">
        <f t="shared" si="47"/>
        <v>646135.85714285716</v>
      </c>
      <c r="H271" s="2">
        <f t="shared" si="45"/>
        <v>146013434.15960652</v>
      </c>
      <c r="I271" s="7"/>
      <c r="J271" s="2" t="e">
        <f t="shared" si="13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1335643.4285714338</v>
      </c>
      <c r="M271" s="8" t="e">
        <f t="shared" si="28"/>
        <v>#N/A</v>
      </c>
      <c r="N271" s="2" t="e">
        <f t="shared" si="14"/>
        <v>#N/A</v>
      </c>
      <c r="O271" s="2" t="e">
        <f t="shared" si="24"/>
        <v>#N/A</v>
      </c>
      <c r="P271" s="2">
        <v>1769819.4771287441</v>
      </c>
      <c r="Q271" s="2">
        <f t="shared" si="48"/>
        <v>650000</v>
      </c>
      <c r="R271" s="2">
        <f t="shared" si="46"/>
        <v>147316002.11625546</v>
      </c>
      <c r="S271" s="2">
        <f t="shared" si="16"/>
        <v>646135.85714286566</v>
      </c>
      <c r="T271" s="2">
        <f t="shared" si="17"/>
        <v>3864.1428571429569</v>
      </c>
      <c r="U271" s="2">
        <f t="shared" si="18"/>
        <v>650000</v>
      </c>
      <c r="V271" s="2">
        <f t="shared" si="34"/>
        <v>91738022.159606785</v>
      </c>
      <c r="W271" s="2">
        <f t="shared" si="19"/>
        <v>646135.85714285076</v>
      </c>
      <c r="X271" s="2">
        <f t="shared" si="6"/>
        <v>3864.1428571492434</v>
      </c>
      <c r="Y271" s="2">
        <f t="shared" si="43"/>
        <v>55577979.956648692</v>
      </c>
      <c r="Z271" s="2" t="str">
        <f t="shared" si="8"/>
        <v>MEEP</v>
      </c>
      <c r="AA271" s="2">
        <f>IF(Z271="HERE",Y271,AA270+Graph!$G$1*1000)</f>
        <v>100957723.81379133</v>
      </c>
      <c r="AB271" s="2">
        <f t="shared" si="20"/>
        <v>800000</v>
      </c>
      <c r="AC271" s="2">
        <f t="shared" si="44"/>
        <v>54262142.445321292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2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207</v>
      </c>
      <c r="C272" s="7"/>
      <c r="D272" s="2" t="e">
        <f t="shared" si="11"/>
        <v>#N/A</v>
      </c>
      <c r="E272" s="2" t="e">
        <f t="shared" si="22"/>
        <v>#N/A</v>
      </c>
      <c r="F272" s="2">
        <v>1777671.955735445</v>
      </c>
      <c r="G272" s="2">
        <f t="shared" si="47"/>
        <v>646135.85714285716</v>
      </c>
      <c r="H272" s="2">
        <f t="shared" si="45"/>
        <v>146659570.01674938</v>
      </c>
      <c r="I272" s="7"/>
      <c r="J272" s="2" t="e">
        <f t="shared" si="13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1339507.5714285767</v>
      </c>
      <c r="M272" s="8" t="e">
        <f t="shared" si="28"/>
        <v>#N/A</v>
      </c>
      <c r="N272" s="2" t="e">
        <f t="shared" si="14"/>
        <v>#N/A</v>
      </c>
      <c r="O272" s="2" t="e">
        <f t="shared" si="24"/>
        <v>#N/A</v>
      </c>
      <c r="P272" s="2">
        <v>1776119.1273046732</v>
      </c>
      <c r="Q272" s="2">
        <f t="shared" si="48"/>
        <v>650000</v>
      </c>
      <c r="R272" s="2">
        <f t="shared" si="46"/>
        <v>147966002.11625546</v>
      </c>
      <c r="S272" s="2">
        <f t="shared" si="16"/>
        <v>646135.85714286566</v>
      </c>
      <c r="T272" s="2">
        <f t="shared" si="17"/>
        <v>3864.1428571429569</v>
      </c>
      <c r="U272" s="2">
        <f t="shared" si="18"/>
        <v>650000</v>
      </c>
      <c r="V272" s="2">
        <f t="shared" si="34"/>
        <v>92384158.016749635</v>
      </c>
      <c r="W272" s="2">
        <f t="shared" si="19"/>
        <v>646135.85714285076</v>
      </c>
      <c r="X272" s="2">
        <f t="shared" si="6"/>
        <v>3864.1428571492434</v>
      </c>
      <c r="Y272" s="2">
        <f t="shared" si="43"/>
        <v>55581844.099505842</v>
      </c>
      <c r="Z272" s="2" t="str">
        <f t="shared" si="8"/>
        <v>MEEP</v>
      </c>
      <c r="AA272" s="2">
        <f>IF(Z272="HERE",Y272,AA271+Graph!$G$1*1000)</f>
        <v>101757723.81379133</v>
      </c>
      <c r="AB272" s="2">
        <f t="shared" si="20"/>
        <v>800000</v>
      </c>
      <c r="AC272" s="2">
        <f t="shared" si="44"/>
        <v>54262142.445321292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2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208</v>
      </c>
      <c r="C273" s="7"/>
      <c r="D273" s="2" t="e">
        <f t="shared" si="11"/>
        <v>#N/A</v>
      </c>
      <c r="E273" s="2" t="e">
        <f t="shared" si="22"/>
        <v>#N/A</v>
      </c>
      <c r="F273" s="2">
        <v>1783993.6095707417</v>
      </c>
      <c r="G273" s="2">
        <f t="shared" si="47"/>
        <v>646135.85714285716</v>
      </c>
      <c r="H273" s="2">
        <f t="shared" si="45"/>
        <v>147305705.87389225</v>
      </c>
      <c r="I273" s="7"/>
      <c r="J273" s="2" t="e">
        <f t="shared" si="13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1343371.7142857197</v>
      </c>
      <c r="M273" s="8" t="e">
        <f t="shared" si="28"/>
        <v>#N/A</v>
      </c>
      <c r="N273" s="2" t="e">
        <f t="shared" si="14"/>
        <v>#N/A</v>
      </c>
      <c r="O273" s="2" t="e">
        <f t="shared" si="24"/>
        <v>#N/A</v>
      </c>
      <c r="P273" s="2">
        <v>1782418.7774806023</v>
      </c>
      <c r="Q273" s="2">
        <f t="shared" si="48"/>
        <v>650000</v>
      </c>
      <c r="R273" s="2">
        <f t="shared" si="46"/>
        <v>148616002.11625546</v>
      </c>
      <c r="S273" s="2">
        <f t="shared" si="16"/>
        <v>646135.85714286566</v>
      </c>
      <c r="T273" s="2">
        <f t="shared" si="17"/>
        <v>3864.1428571429569</v>
      </c>
      <c r="U273" s="2">
        <f t="shared" si="18"/>
        <v>650000</v>
      </c>
      <c r="V273" s="2">
        <f t="shared" si="34"/>
        <v>93030293.873892486</v>
      </c>
      <c r="W273" s="2">
        <f t="shared" si="19"/>
        <v>646135.85714285076</v>
      </c>
      <c r="X273" s="2">
        <f t="shared" si="6"/>
        <v>3864.1428571492434</v>
      </c>
      <c r="Y273" s="2">
        <f t="shared" si="43"/>
        <v>55585708.242362991</v>
      </c>
      <c r="Z273" s="2" t="str">
        <f t="shared" si="8"/>
        <v>MEEP</v>
      </c>
      <c r="AA273" s="2">
        <f>IF(Z273="HERE",Y273,AA272+Graph!$G$1*1000)</f>
        <v>102557723.81379133</v>
      </c>
      <c r="AB273" s="2">
        <f t="shared" si="20"/>
        <v>800000</v>
      </c>
      <c r="AC273" s="2">
        <f t="shared" si="44"/>
        <v>54262142.445321292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2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209</v>
      </c>
      <c r="C274" s="7"/>
      <c r="D274" s="2" t="e">
        <f t="shared" si="11"/>
        <v>#N/A</v>
      </c>
      <c r="E274" s="2" t="e">
        <f t="shared" si="22"/>
        <v>#N/A</v>
      </c>
      <c r="F274" s="2">
        <v>1790315.2634060979</v>
      </c>
      <c r="G274" s="2">
        <f t="shared" si="47"/>
        <v>646135.85714285716</v>
      </c>
      <c r="H274" s="2">
        <f t="shared" si="45"/>
        <v>147951841.73103511</v>
      </c>
      <c r="I274" s="7"/>
      <c r="J274" s="2" t="e">
        <f t="shared" si="13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1347235.8571428626</v>
      </c>
      <c r="M274" s="8" t="e">
        <f t="shared" si="28"/>
        <v>#N/A</v>
      </c>
      <c r="N274" s="2" t="e">
        <f t="shared" si="14"/>
        <v>#N/A</v>
      </c>
      <c r="O274" s="2" t="e">
        <f t="shared" si="24"/>
        <v>#N/A</v>
      </c>
      <c r="P274" s="2">
        <v>1788718.4276565313</v>
      </c>
      <c r="Q274" s="2">
        <f t="shared" si="48"/>
        <v>650000</v>
      </c>
      <c r="R274" s="2">
        <f t="shared" si="46"/>
        <v>149266002.11625546</v>
      </c>
      <c r="S274" s="2">
        <f t="shared" si="16"/>
        <v>646135.85714286566</v>
      </c>
      <c r="T274" s="2">
        <f t="shared" si="17"/>
        <v>3864.1428571429569</v>
      </c>
      <c r="U274" s="2">
        <f t="shared" si="18"/>
        <v>650000</v>
      </c>
      <c r="V274" s="2">
        <f t="shared" si="34"/>
        <v>93676429.731035337</v>
      </c>
      <c r="W274" s="2">
        <f t="shared" si="19"/>
        <v>646135.85714285076</v>
      </c>
      <c r="X274" s="2">
        <f t="shared" si="6"/>
        <v>3864.1428571492434</v>
      </c>
      <c r="Y274" s="2">
        <f t="shared" si="43"/>
        <v>55589572.38522014</v>
      </c>
      <c r="Z274" s="2" t="str">
        <f t="shared" si="8"/>
        <v>MEEP</v>
      </c>
      <c r="AA274" s="2">
        <f>IF(Z274="HERE",Y274,AA273+Graph!$G$1*1000)</f>
        <v>103357723.81379133</v>
      </c>
      <c r="AB274" s="2">
        <f t="shared" si="20"/>
        <v>800000</v>
      </c>
      <c r="AC274" s="2">
        <f t="shared" si="44"/>
        <v>54262142.445321292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2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210</v>
      </c>
      <c r="C275" s="7"/>
      <c r="D275" s="2" t="e">
        <f t="shared" si="11"/>
        <v>#N/A</v>
      </c>
      <c r="E275" s="2" t="e">
        <f t="shared" si="22"/>
        <v>#N/A</v>
      </c>
      <c r="F275" s="2">
        <v>1796636.9172413945</v>
      </c>
      <c r="G275" s="2">
        <f t="shared" si="47"/>
        <v>646135.85714285716</v>
      </c>
      <c r="H275" s="2">
        <f t="shared" si="45"/>
        <v>148597977.58817798</v>
      </c>
      <c r="I275" s="7"/>
      <c r="J275" s="2" t="e">
        <f t="shared" si="13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1351100.0000000056</v>
      </c>
      <c r="M275" s="8" t="e">
        <f t="shared" si="28"/>
        <v>#N/A</v>
      </c>
      <c r="N275" s="2" t="e">
        <f t="shared" si="14"/>
        <v>#N/A</v>
      </c>
      <c r="O275" s="2" t="e">
        <f t="shared" si="24"/>
        <v>#N/A</v>
      </c>
      <c r="P275" s="2">
        <v>1795018.0778324604</v>
      </c>
      <c r="Q275" s="2">
        <f t="shared" si="48"/>
        <v>650000</v>
      </c>
      <c r="R275" s="2">
        <f t="shared" si="46"/>
        <v>149916002.11625546</v>
      </c>
      <c r="S275" s="2">
        <f t="shared" si="16"/>
        <v>646135.85714286566</v>
      </c>
      <c r="T275" s="2">
        <f t="shared" si="17"/>
        <v>3864.1428571429569</v>
      </c>
      <c r="U275" s="2">
        <f t="shared" si="18"/>
        <v>650000</v>
      </c>
      <c r="V275" s="2">
        <f t="shared" si="34"/>
        <v>94322565.588178188</v>
      </c>
      <c r="W275" s="2">
        <f t="shared" si="19"/>
        <v>646135.85714285076</v>
      </c>
      <c r="X275" s="2">
        <f t="shared" si="6"/>
        <v>3864.1428571492434</v>
      </c>
      <c r="Y275" s="2">
        <f t="shared" si="43"/>
        <v>55593436.528077289</v>
      </c>
      <c r="Z275" s="2" t="str">
        <f t="shared" si="8"/>
        <v>MEEP</v>
      </c>
      <c r="AA275" s="2">
        <f>IF(Z275="HERE",Y275,AA274+Graph!$G$1*1000)</f>
        <v>104157723.81379133</v>
      </c>
      <c r="AB275" s="2">
        <f t="shared" si="20"/>
        <v>800000</v>
      </c>
      <c r="AC275" s="2">
        <f t="shared" si="44"/>
        <v>54262142.445321292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2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211</v>
      </c>
      <c r="C276" s="7"/>
      <c r="D276" s="2" t="e">
        <f t="shared" si="11"/>
        <v>#N/A</v>
      </c>
      <c r="E276" s="2" t="e">
        <f t="shared" si="22"/>
        <v>#N/A</v>
      </c>
      <c r="F276" s="2">
        <v>1802958.5710767508</v>
      </c>
      <c r="G276" s="2">
        <f t="shared" si="47"/>
        <v>646135.85714285716</v>
      </c>
      <c r="H276" s="2">
        <f t="shared" si="45"/>
        <v>149244113.44532084</v>
      </c>
      <c r="I276" s="7"/>
      <c r="J276" s="2" t="e">
        <f t="shared" si="13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1354964.1428571485</v>
      </c>
      <c r="M276" s="8" t="e">
        <f t="shared" si="28"/>
        <v>#N/A</v>
      </c>
      <c r="N276" s="2" t="e">
        <f t="shared" si="14"/>
        <v>#N/A</v>
      </c>
      <c r="O276" s="2" t="e">
        <f t="shared" si="24"/>
        <v>#N/A</v>
      </c>
      <c r="P276" s="2">
        <v>1801317.7280083895</v>
      </c>
      <c r="Q276" s="2">
        <f t="shared" si="48"/>
        <v>650000</v>
      </c>
      <c r="R276" s="2">
        <f t="shared" si="46"/>
        <v>150566002.11625546</v>
      </c>
      <c r="S276" s="2">
        <f t="shared" si="16"/>
        <v>646135.85714286566</v>
      </c>
      <c r="T276" s="2">
        <f t="shared" si="17"/>
        <v>3864.1428571429569</v>
      </c>
      <c r="U276" s="2">
        <f t="shared" si="18"/>
        <v>650000</v>
      </c>
      <c r="V276" s="2">
        <f t="shared" si="34"/>
        <v>94968701.445321038</v>
      </c>
      <c r="W276" s="2">
        <f t="shared" si="19"/>
        <v>646135.85714285076</v>
      </c>
      <c r="X276" s="2">
        <f t="shared" si="6"/>
        <v>3864.1428571492434</v>
      </c>
      <c r="Y276" s="2">
        <f t="shared" si="43"/>
        <v>55597300.670934439</v>
      </c>
      <c r="Z276" s="2" t="str">
        <f t="shared" si="8"/>
        <v>MEEP</v>
      </c>
      <c r="AA276" s="2">
        <f>IF(Z276="HERE",Y276,AA275+Graph!$G$1*1000)</f>
        <v>104957723.81379133</v>
      </c>
      <c r="AB276" s="2">
        <f t="shared" si="20"/>
        <v>800000</v>
      </c>
      <c r="AC276" s="2">
        <f t="shared" si="44"/>
        <v>54262142.445321292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2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212</v>
      </c>
      <c r="C277" s="7"/>
      <c r="D277" s="2" t="e">
        <f t="shared" si="11"/>
        <v>#N/A</v>
      </c>
      <c r="E277" s="2" t="e">
        <f t="shared" si="22"/>
        <v>#N/A</v>
      </c>
      <c r="F277" s="2">
        <v>1809280.2249120474</v>
      </c>
      <c r="G277" s="2">
        <f t="shared" si="47"/>
        <v>646135.85714285716</v>
      </c>
      <c r="H277" s="2">
        <f t="shared" si="45"/>
        <v>149890249.30246371</v>
      </c>
      <c r="I277" s="7"/>
      <c r="J277" s="2" t="e">
        <f t="shared" si="13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1358828.2857142915</v>
      </c>
      <c r="M277" s="8" t="e">
        <f t="shared" si="28"/>
        <v>#N/A</v>
      </c>
      <c r="N277" s="2" t="e">
        <f t="shared" si="14"/>
        <v>#N/A</v>
      </c>
      <c r="O277" s="2" t="e">
        <f t="shared" si="24"/>
        <v>#N/A</v>
      </c>
      <c r="P277" s="2">
        <v>1807617.3781843185</v>
      </c>
      <c r="Q277" s="2">
        <f t="shared" si="48"/>
        <v>650000</v>
      </c>
      <c r="R277" s="2">
        <f t="shared" si="46"/>
        <v>151216002.11625546</v>
      </c>
      <c r="S277" s="2">
        <f t="shared" si="16"/>
        <v>646135.85714286566</v>
      </c>
      <c r="T277" s="2">
        <f t="shared" si="17"/>
        <v>3864.1428571429569</v>
      </c>
      <c r="U277" s="2">
        <f t="shared" si="18"/>
        <v>650000</v>
      </c>
      <c r="V277" s="2">
        <f t="shared" si="34"/>
        <v>95614837.302463889</v>
      </c>
      <c r="W277" s="2">
        <f t="shared" si="19"/>
        <v>646135.85714285076</v>
      </c>
      <c r="X277" s="2">
        <f t="shared" si="6"/>
        <v>3864.1428571492434</v>
      </c>
      <c r="Y277" s="2">
        <f t="shared" si="43"/>
        <v>55601164.813791588</v>
      </c>
      <c r="Z277" s="2" t="str">
        <f t="shared" si="8"/>
        <v>MEEP</v>
      </c>
      <c r="AA277" s="2">
        <f>IF(Z277="HERE",Y277,AA276+Graph!$G$1*1000)</f>
        <v>105757723.81379133</v>
      </c>
      <c r="AB277" s="2">
        <f t="shared" si="20"/>
        <v>800000</v>
      </c>
      <c r="AC277" s="2">
        <f t="shared" si="44"/>
        <v>54262142.445321292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2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213</v>
      </c>
      <c r="C278" s="7"/>
      <c r="D278" s="2" t="e">
        <f t="shared" si="11"/>
        <v>#N/A</v>
      </c>
      <c r="E278" s="2" t="e">
        <f t="shared" si="22"/>
        <v>#N/A</v>
      </c>
      <c r="F278" s="2">
        <v>1815601.8787474036</v>
      </c>
      <c r="G278" s="2">
        <f t="shared" si="47"/>
        <v>646135.85714285716</v>
      </c>
      <c r="H278" s="2">
        <f t="shared" si="45"/>
        <v>150536385.15960658</v>
      </c>
      <c r="I278" s="7"/>
      <c r="J278" s="2" t="e">
        <f t="shared" si="13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1362692.4285714345</v>
      </c>
      <c r="M278" s="8" t="e">
        <f t="shared" si="28"/>
        <v>#N/A</v>
      </c>
      <c r="N278" s="2" t="e">
        <f t="shared" si="14"/>
        <v>#N/A</v>
      </c>
      <c r="O278" s="2" t="e">
        <f t="shared" si="24"/>
        <v>#N/A</v>
      </c>
      <c r="P278" s="2">
        <v>1813917.0283603072</v>
      </c>
      <c r="Q278" s="2">
        <f t="shared" si="48"/>
        <v>650000</v>
      </c>
      <c r="R278" s="2">
        <f t="shared" si="46"/>
        <v>151866002.11625546</v>
      </c>
      <c r="S278" s="2">
        <f t="shared" si="16"/>
        <v>646135.85714286566</v>
      </c>
      <c r="T278" s="2">
        <f t="shared" si="17"/>
        <v>3864.1428571429569</v>
      </c>
      <c r="U278" s="2">
        <f t="shared" si="18"/>
        <v>650000</v>
      </c>
      <c r="V278" s="2">
        <f t="shared" si="34"/>
        <v>96260973.15960674</v>
      </c>
      <c r="W278" s="2">
        <f t="shared" si="19"/>
        <v>646135.85714285076</v>
      </c>
      <c r="X278" s="2">
        <f t="shared" si="6"/>
        <v>3864.1428571492434</v>
      </c>
      <c r="Y278" s="2">
        <f t="shared" si="43"/>
        <v>55605028.956648737</v>
      </c>
      <c r="Z278" s="2" t="str">
        <f t="shared" si="8"/>
        <v>MEEP</v>
      </c>
      <c r="AA278" s="2">
        <f>IF(Z278="HERE",Y278,AA277+Graph!$G$1*1000)</f>
        <v>106557723.81379133</v>
      </c>
      <c r="AB278" s="2">
        <f t="shared" si="20"/>
        <v>800000</v>
      </c>
      <c r="AC278" s="2">
        <f t="shared" si="44"/>
        <v>54262142.445321292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2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214</v>
      </c>
      <c r="C279" s="7"/>
      <c r="D279" s="2" t="e">
        <f t="shared" si="11"/>
        <v>#N/A</v>
      </c>
      <c r="E279" s="2" t="e">
        <f t="shared" si="22"/>
        <v>#N/A</v>
      </c>
      <c r="F279" s="2">
        <v>1821923.5325827003</v>
      </c>
      <c r="G279" s="2">
        <f t="shared" si="47"/>
        <v>646135.85714285716</v>
      </c>
      <c r="H279" s="2">
        <f t="shared" si="45"/>
        <v>151182521.01674944</v>
      </c>
      <c r="I279" s="7"/>
      <c r="J279" s="2" t="e">
        <f t="shared" si="13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1366556.5714285774</v>
      </c>
      <c r="M279" s="8" t="e">
        <f t="shared" si="28"/>
        <v>#N/A</v>
      </c>
      <c r="N279" s="2" t="e">
        <f t="shared" si="14"/>
        <v>#N/A</v>
      </c>
      <c r="O279" s="2" t="e">
        <f t="shared" si="24"/>
        <v>#N/A</v>
      </c>
      <c r="P279" s="2">
        <v>1820216.6785362363</v>
      </c>
      <c r="Q279" s="2">
        <f t="shared" si="48"/>
        <v>650000</v>
      </c>
      <c r="R279" s="2">
        <f t="shared" si="46"/>
        <v>152516002.11625546</v>
      </c>
      <c r="S279" s="2">
        <f t="shared" si="16"/>
        <v>646135.85714286566</v>
      </c>
      <c r="T279" s="2">
        <f t="shared" si="17"/>
        <v>3864.1428571429569</v>
      </c>
      <c r="U279" s="2">
        <f t="shared" si="18"/>
        <v>650000</v>
      </c>
      <c r="V279" s="2">
        <f t="shared" si="34"/>
        <v>96907109.016749591</v>
      </c>
      <c r="W279" s="2">
        <f t="shared" si="19"/>
        <v>646135.85714285076</v>
      </c>
      <c r="X279" s="2">
        <f t="shared" si="6"/>
        <v>3864.1428571492434</v>
      </c>
      <c r="Y279" s="2">
        <f t="shared" si="43"/>
        <v>55608893.099505886</v>
      </c>
      <c r="Z279" s="2" t="str">
        <f t="shared" si="8"/>
        <v>MEEP</v>
      </c>
      <c r="AA279" s="2">
        <f>IF(Z279="HERE",Y279,AA278+Graph!$G$1*1000)</f>
        <v>107357723.81379133</v>
      </c>
      <c r="AB279" s="2">
        <f t="shared" si="20"/>
        <v>800000</v>
      </c>
      <c r="AC279" s="2">
        <f t="shared" si="44"/>
        <v>54262142.445321292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2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215</v>
      </c>
      <c r="C280" s="7"/>
      <c r="D280" s="2" t="e">
        <f t="shared" si="11"/>
        <v>#N/A</v>
      </c>
      <c r="E280" s="2" t="e">
        <f t="shared" si="22"/>
        <v>#N/A</v>
      </c>
      <c r="F280" s="2">
        <v>1828245.1864180565</v>
      </c>
      <c r="G280" s="2">
        <f t="shared" si="47"/>
        <v>646135.85714285716</v>
      </c>
      <c r="H280" s="2">
        <f t="shared" si="45"/>
        <v>151828656.87389231</v>
      </c>
      <c r="I280" s="7"/>
      <c r="J280" s="2" t="e">
        <f t="shared" si="13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1370420.7142857204</v>
      </c>
      <c r="M280" s="8" t="e">
        <f t="shared" si="28"/>
        <v>#N/A</v>
      </c>
      <c r="N280" s="2" t="e">
        <f t="shared" si="14"/>
        <v>#N/A</v>
      </c>
      <c r="O280" s="2" t="e">
        <f t="shared" si="24"/>
        <v>#N/A</v>
      </c>
      <c r="P280" s="2">
        <v>1826516.3287121654</v>
      </c>
      <c r="Q280" s="2">
        <f t="shared" si="48"/>
        <v>650000</v>
      </c>
      <c r="R280" s="2">
        <f t="shared" si="46"/>
        <v>153166002.11625546</v>
      </c>
      <c r="S280" s="2">
        <f t="shared" si="16"/>
        <v>646135.85714286566</v>
      </c>
      <c r="T280" s="2">
        <f t="shared" si="17"/>
        <v>3864.1428571429569</v>
      </c>
      <c r="U280" s="2">
        <f t="shared" si="18"/>
        <v>650000</v>
      </c>
      <c r="V280" s="2">
        <f t="shared" si="34"/>
        <v>97553244.873892441</v>
      </c>
      <c r="W280" s="2">
        <f t="shared" si="19"/>
        <v>646135.85714285076</v>
      </c>
      <c r="X280" s="2">
        <f t="shared" si="6"/>
        <v>3864.1428571492434</v>
      </c>
      <c r="Y280" s="2">
        <f t="shared" si="43"/>
        <v>55612757.242363036</v>
      </c>
      <c r="Z280" s="2" t="str">
        <f t="shared" si="8"/>
        <v>MEEP</v>
      </c>
      <c r="AA280" s="2">
        <f>IF(Z280="HERE",Y280,AA279+Graph!$G$1*1000)</f>
        <v>108157723.81379133</v>
      </c>
      <c r="AB280" s="2">
        <f t="shared" si="20"/>
        <v>800000</v>
      </c>
      <c r="AC280" s="2">
        <f t="shared" si="44"/>
        <v>54262142.445321292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2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216</v>
      </c>
      <c r="C281" s="7"/>
      <c r="D281" s="2" t="e">
        <f t="shared" si="11"/>
        <v>#N/A</v>
      </c>
      <c r="E281" s="2" t="e">
        <f t="shared" si="22"/>
        <v>#N/A</v>
      </c>
      <c r="F281" s="2">
        <v>1834566.8402534127</v>
      </c>
      <c r="G281" s="2">
        <f t="shared" si="47"/>
        <v>646135.85714285716</v>
      </c>
      <c r="H281" s="2">
        <f t="shared" si="45"/>
        <v>152474792.73103517</v>
      </c>
      <c r="I281" s="7"/>
      <c r="J281" s="2" t="e">
        <f t="shared" si="13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1374284.8571428633</v>
      </c>
      <c r="M281" s="8" t="e">
        <f t="shared" si="28"/>
        <v>#N/A</v>
      </c>
      <c r="N281" s="2" t="e">
        <f t="shared" si="14"/>
        <v>#N/A</v>
      </c>
      <c r="O281" s="2" t="e">
        <f t="shared" si="24"/>
        <v>#N/A</v>
      </c>
      <c r="P281" s="2">
        <v>1832815.9788880944</v>
      </c>
      <c r="Q281" s="2">
        <f t="shared" si="48"/>
        <v>650000</v>
      </c>
      <c r="R281" s="2">
        <f t="shared" si="46"/>
        <v>153816002.11625546</v>
      </c>
      <c r="S281" s="2">
        <f t="shared" si="16"/>
        <v>646135.85714286566</v>
      </c>
      <c r="T281" s="2">
        <f t="shared" si="17"/>
        <v>3864.1428571429569</v>
      </c>
      <c r="U281" s="2">
        <f t="shared" si="18"/>
        <v>650000</v>
      </c>
      <c r="V281" s="2">
        <f t="shared" si="34"/>
        <v>98199380.731035292</v>
      </c>
      <c r="W281" s="2">
        <f t="shared" si="19"/>
        <v>646135.85714285076</v>
      </c>
      <c r="X281" s="2">
        <f t="shared" si="6"/>
        <v>3864.1428571492434</v>
      </c>
      <c r="Y281" s="2">
        <f t="shared" si="43"/>
        <v>55616621.385220185</v>
      </c>
      <c r="Z281" s="2" t="str">
        <f t="shared" si="8"/>
        <v>MEEP</v>
      </c>
      <c r="AA281" s="2">
        <f>IF(Z281="HERE",Y281,AA280+Graph!$G$1*1000)</f>
        <v>108957723.81379133</v>
      </c>
      <c r="AB281" s="2">
        <f t="shared" si="20"/>
        <v>800000</v>
      </c>
      <c r="AC281" s="2">
        <f t="shared" si="44"/>
        <v>54262142.445321292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2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217</v>
      </c>
      <c r="C282" s="7"/>
      <c r="D282" s="2" t="e">
        <f t="shared" si="11"/>
        <v>#N/A</v>
      </c>
      <c r="E282" s="2" t="e">
        <f t="shared" si="22"/>
        <v>#N/A</v>
      </c>
      <c r="F282" s="2">
        <v>1840888.4940887094</v>
      </c>
      <c r="G282" s="2">
        <f t="shared" si="47"/>
        <v>646135.85714285716</v>
      </c>
      <c r="H282" s="2">
        <f t="shared" si="45"/>
        <v>153120928.58817804</v>
      </c>
      <c r="I282" s="7"/>
      <c r="J282" s="2" t="e">
        <f t="shared" si="13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1378149.0000000063</v>
      </c>
      <c r="M282" s="8" t="e">
        <f t="shared" si="28"/>
        <v>#N/A</v>
      </c>
      <c r="N282" s="2" t="e">
        <f t="shared" si="14"/>
        <v>#N/A</v>
      </c>
      <c r="O282" s="2" t="e">
        <f t="shared" si="24"/>
        <v>#N/A</v>
      </c>
      <c r="P282" s="2">
        <v>1839115.6290640235</v>
      </c>
      <c r="Q282" s="2">
        <f t="shared" si="48"/>
        <v>650000</v>
      </c>
      <c r="R282" s="2">
        <f t="shared" si="46"/>
        <v>154466002.11625546</v>
      </c>
      <c r="S282" s="2">
        <f t="shared" si="16"/>
        <v>646135.85714286566</v>
      </c>
      <c r="T282" s="2">
        <f t="shared" si="17"/>
        <v>3864.1428571429569</v>
      </c>
      <c r="U282" s="2">
        <f t="shared" si="18"/>
        <v>650000</v>
      </c>
      <c r="V282" s="2">
        <f t="shared" si="34"/>
        <v>98845516.588178143</v>
      </c>
      <c r="W282" s="2">
        <f t="shared" si="19"/>
        <v>646135.85714285076</v>
      </c>
      <c r="X282" s="2">
        <f t="shared" si="6"/>
        <v>3864.1428571492434</v>
      </c>
      <c r="Y282" s="2">
        <f t="shared" si="43"/>
        <v>55620485.528077334</v>
      </c>
      <c r="Z282" s="2" t="str">
        <f t="shared" si="8"/>
        <v>MEEP</v>
      </c>
      <c r="AA282" s="2">
        <f>IF(Z282="HERE",Y282,AA281+Graph!$G$1*1000)</f>
        <v>109757723.81379133</v>
      </c>
      <c r="AB282" s="2">
        <f t="shared" si="20"/>
        <v>800000</v>
      </c>
      <c r="AC282" s="2">
        <f t="shared" si="44"/>
        <v>54262142.445321292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2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218</v>
      </c>
      <c r="C283" s="7"/>
      <c r="D283" s="2" t="e">
        <f t="shared" si="11"/>
        <v>#N/A</v>
      </c>
      <c r="E283" s="2" t="e">
        <f t="shared" si="22"/>
        <v>#N/A</v>
      </c>
      <c r="F283" s="2">
        <v>1847210.1479240656</v>
      </c>
      <c r="G283" s="2">
        <f t="shared" si="47"/>
        <v>646135.85714285716</v>
      </c>
      <c r="H283" s="2">
        <f t="shared" si="45"/>
        <v>153767064.4453209</v>
      </c>
      <c r="I283" s="7"/>
      <c r="J283" s="2" t="e">
        <f t="shared" si="13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1382013.1428571492</v>
      </c>
      <c r="M283" s="8" t="e">
        <f t="shared" si="28"/>
        <v>#N/A</v>
      </c>
      <c r="N283" s="2" t="e">
        <f t="shared" si="14"/>
        <v>#N/A</v>
      </c>
      <c r="O283" s="2" t="e">
        <f t="shared" si="24"/>
        <v>#N/A</v>
      </c>
      <c r="P283" s="2">
        <v>1845415.2792399526</v>
      </c>
      <c r="Q283" s="2">
        <f t="shared" si="48"/>
        <v>650000</v>
      </c>
      <c r="R283" s="2">
        <f t="shared" si="46"/>
        <v>155116002.11625546</v>
      </c>
      <c r="S283" s="2">
        <f t="shared" si="16"/>
        <v>646135.85714286566</v>
      </c>
      <c r="T283" s="2">
        <f t="shared" si="17"/>
        <v>3864.1428571429569</v>
      </c>
      <c r="U283" s="2">
        <f t="shared" si="18"/>
        <v>650000</v>
      </c>
      <c r="V283" s="2">
        <f t="shared" si="34"/>
        <v>99491652.445320994</v>
      </c>
      <c r="W283" s="2">
        <f t="shared" si="19"/>
        <v>646135.85714285076</v>
      </c>
      <c r="X283" s="2">
        <f t="shared" si="6"/>
        <v>3864.1428571492434</v>
      </c>
      <c r="Y283" s="2">
        <f t="shared" si="43"/>
        <v>55624349.670934483</v>
      </c>
      <c r="Z283" s="2" t="str">
        <f t="shared" si="8"/>
        <v>MEEP</v>
      </c>
      <c r="AA283" s="2">
        <f>IF(Z283="HERE",Y283,AA282+Graph!$G$1*1000)</f>
        <v>110557723.81379133</v>
      </c>
      <c r="AB283" s="2">
        <f t="shared" si="20"/>
        <v>800000</v>
      </c>
      <c r="AC283" s="2">
        <f t="shared" si="44"/>
        <v>54262142.445321292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2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219</v>
      </c>
      <c r="C284" s="7"/>
      <c r="D284" s="2" t="e">
        <f t="shared" si="11"/>
        <v>#N/A</v>
      </c>
      <c r="E284" s="2" t="e">
        <f t="shared" si="22"/>
        <v>#N/A</v>
      </c>
      <c r="F284" s="2">
        <v>1853531.8017593622</v>
      </c>
      <c r="G284" s="2">
        <f t="shared" si="47"/>
        <v>646135.85714285716</v>
      </c>
      <c r="H284" s="2">
        <f t="shared" si="45"/>
        <v>154413200.30246377</v>
      </c>
      <c r="I284" s="7"/>
      <c r="J284" s="2" t="e">
        <f t="shared" si="13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1385877.2857142922</v>
      </c>
      <c r="M284" s="8" t="e">
        <f t="shared" si="28"/>
        <v>#N/A</v>
      </c>
      <c r="N284" s="2" t="e">
        <f t="shared" si="14"/>
        <v>#N/A</v>
      </c>
      <c r="O284" s="2" t="e">
        <f t="shared" si="24"/>
        <v>#N/A</v>
      </c>
      <c r="P284" s="2">
        <v>1851714.9294158816</v>
      </c>
      <c r="Q284" s="2">
        <f t="shared" si="48"/>
        <v>650000</v>
      </c>
      <c r="R284" s="2">
        <f t="shared" si="46"/>
        <v>155766002.11625546</v>
      </c>
      <c r="S284" s="2">
        <f t="shared" si="16"/>
        <v>646135.85714286566</v>
      </c>
      <c r="T284" s="2">
        <f t="shared" si="17"/>
        <v>3864.1428571429569</v>
      </c>
      <c r="U284" s="2">
        <f t="shared" si="18"/>
        <v>650000</v>
      </c>
      <c r="V284" s="2">
        <f t="shared" si="34"/>
        <v>100137788.30246384</v>
      </c>
      <c r="W284" s="2">
        <f t="shared" si="19"/>
        <v>646135.85714285076</v>
      </c>
      <c r="X284" s="2">
        <f t="shared" si="6"/>
        <v>3864.1428571492434</v>
      </c>
      <c r="Y284" s="2">
        <f t="shared" si="43"/>
        <v>55628213.813791633</v>
      </c>
      <c r="Z284" s="2" t="str">
        <f t="shared" si="8"/>
        <v>MEEP</v>
      </c>
      <c r="AA284" s="2">
        <f>IF(Z284="HERE",Y284,AA283+Graph!$G$1*1000)</f>
        <v>111357723.81379133</v>
      </c>
      <c r="AB284" s="2">
        <f t="shared" si="20"/>
        <v>800000</v>
      </c>
      <c r="AC284" s="2">
        <f t="shared" si="44"/>
        <v>54262142.445321292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2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220</v>
      </c>
      <c r="C285" s="7"/>
      <c r="D285" s="2" t="e">
        <f t="shared" si="11"/>
        <v>#N/A</v>
      </c>
      <c r="E285" s="2" t="e">
        <f t="shared" si="22"/>
        <v>#N/A</v>
      </c>
      <c r="F285" s="2">
        <v>1859853.4555947185</v>
      </c>
      <c r="G285" s="2">
        <f t="shared" si="47"/>
        <v>646135.85714285716</v>
      </c>
      <c r="H285" s="2">
        <f t="shared" si="45"/>
        <v>155059336.15960664</v>
      </c>
      <c r="I285" s="7"/>
      <c r="J285" s="2" t="e">
        <f t="shared" si="13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1389741.4285714352</v>
      </c>
      <c r="M285" s="8" t="e">
        <f t="shared" si="28"/>
        <v>#N/A</v>
      </c>
      <c r="N285" s="2" t="e">
        <f t="shared" si="14"/>
        <v>#N/A</v>
      </c>
      <c r="O285" s="2" t="e">
        <f t="shared" si="24"/>
        <v>#N/A</v>
      </c>
      <c r="P285" s="2">
        <v>1858014.5795918107</v>
      </c>
      <c r="Q285" s="2">
        <f t="shared" si="48"/>
        <v>650000</v>
      </c>
      <c r="R285" s="2">
        <f t="shared" si="46"/>
        <v>156416002.11625546</v>
      </c>
      <c r="S285" s="2">
        <f t="shared" si="16"/>
        <v>646135.85714286566</v>
      </c>
      <c r="T285" s="2">
        <f t="shared" si="17"/>
        <v>3864.1428571429569</v>
      </c>
      <c r="U285" s="2">
        <f t="shared" si="18"/>
        <v>650000</v>
      </c>
      <c r="V285" s="2">
        <f t="shared" si="34"/>
        <v>100783924.1596067</v>
      </c>
      <c r="W285" s="2">
        <f t="shared" si="19"/>
        <v>646135.85714285076</v>
      </c>
      <c r="X285" s="2">
        <f t="shared" si="6"/>
        <v>3864.1428571492434</v>
      </c>
      <c r="Y285" s="2">
        <f t="shared" si="43"/>
        <v>55632077.956648782</v>
      </c>
      <c r="Z285" s="2" t="str">
        <f t="shared" si="8"/>
        <v>MEEP</v>
      </c>
      <c r="AA285" s="2">
        <f>IF(Z285="HERE",Y285,AA284+Graph!$G$1*1000)</f>
        <v>112157723.81379133</v>
      </c>
      <c r="AB285" s="2">
        <f t="shared" si="20"/>
        <v>800000</v>
      </c>
      <c r="AC285" s="2">
        <f t="shared" si="44"/>
        <v>54262142.445321292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2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221</v>
      </c>
      <c r="C286" s="7"/>
      <c r="D286" s="2" t="e">
        <f t="shared" si="11"/>
        <v>#N/A</v>
      </c>
      <c r="E286" s="2" t="e">
        <f t="shared" si="22"/>
        <v>#N/A</v>
      </c>
      <c r="F286" s="2">
        <v>1866175.1094300151</v>
      </c>
      <c r="G286" s="2">
        <f t="shared" si="47"/>
        <v>646135.85714285716</v>
      </c>
      <c r="H286" s="2">
        <f t="shared" si="45"/>
        <v>155705472.0167495</v>
      </c>
      <c r="I286" s="7"/>
      <c r="J286" s="2" t="e">
        <f t="shared" si="13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1393605.5714285781</v>
      </c>
      <c r="M286" s="8" t="e">
        <f t="shared" si="28"/>
        <v>#N/A</v>
      </c>
      <c r="N286" s="2" t="e">
        <f t="shared" si="14"/>
        <v>#N/A</v>
      </c>
      <c r="O286" s="2" t="e">
        <f t="shared" si="24"/>
        <v>#N/A</v>
      </c>
      <c r="P286" s="2">
        <v>1864314.2297677398</v>
      </c>
      <c r="Q286" s="2">
        <f t="shared" si="48"/>
        <v>650000</v>
      </c>
      <c r="R286" s="2">
        <f t="shared" si="46"/>
        <v>157066002.11625546</v>
      </c>
      <c r="S286" s="2">
        <f t="shared" si="16"/>
        <v>646135.85714286566</v>
      </c>
      <c r="T286" s="2">
        <f t="shared" si="17"/>
        <v>3864.1428571429569</v>
      </c>
      <c r="U286" s="2">
        <f t="shared" si="18"/>
        <v>650000</v>
      </c>
      <c r="V286" s="2">
        <f t="shared" si="34"/>
        <v>101430060.01674955</v>
      </c>
      <c r="W286" s="2">
        <f t="shared" si="19"/>
        <v>646135.85714285076</v>
      </c>
      <c r="X286" s="2">
        <f t="shared" ref="X286:X385" si="51">SUM(U286-W286)</f>
        <v>3864.1428571492434</v>
      </c>
      <c r="Y286" s="2">
        <f t="shared" si="43"/>
        <v>55635942.099505931</v>
      </c>
      <c r="Z286" s="2" t="str">
        <f t="shared" ref="Z286:Z385" si="52">IF(V286&lt;Y286,"HERE","MEEP")</f>
        <v>MEEP</v>
      </c>
      <c r="AA286" s="2">
        <f>IF(Z286="HERE",Y286,AA285+Graph!$G$1*1000)</f>
        <v>112957723.81379133</v>
      </c>
      <c r="AB286" s="2">
        <f t="shared" si="20"/>
        <v>800000</v>
      </c>
      <c r="AC286" s="2">
        <f t="shared" si="44"/>
        <v>54262142.445321292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222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1872496.7632653713</v>
      </c>
      <c r="G287" s="2">
        <f t="shared" si="47"/>
        <v>646135.85714285716</v>
      </c>
      <c r="H287" s="2">
        <f t="shared" si="45"/>
        <v>156351607.87389237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1397469.7142857211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1870613.8799436688</v>
      </c>
      <c r="Q287" s="2">
        <f t="shared" si="48"/>
        <v>650000</v>
      </c>
      <c r="R287" s="2">
        <f t="shared" si="46"/>
        <v>157716002.11625546</v>
      </c>
      <c r="S287" s="2">
        <f t="shared" ref="S287:S385" si="58">SUM(H287-H286)</f>
        <v>646135.85714286566</v>
      </c>
      <c r="T287" s="2">
        <f t="shared" ref="T287:T385" si="59">SUM(L287-L286)</f>
        <v>3864.1428571429569</v>
      </c>
      <c r="U287" s="2">
        <f t="shared" ref="U287:U385" si="60">SUM(R287-R286)</f>
        <v>650000</v>
      </c>
      <c r="V287" s="2">
        <f t="shared" si="34"/>
        <v>102076195.8738924</v>
      </c>
      <c r="W287" s="2">
        <f t="shared" ref="W287:W385" si="61">SUM(V287-V286)</f>
        <v>646135.85714285076</v>
      </c>
      <c r="X287" s="2">
        <f t="shared" si="51"/>
        <v>3864.1428571492434</v>
      </c>
      <c r="Y287" s="2">
        <f t="shared" ref="Y287:Y350" si="62">IF(COUNT($C288)=0,IF(COUNT($C287)=1,C287,SUM(Y286+X287)),C287)</f>
        <v>55639806.24236308</v>
      </c>
      <c r="Z287" s="2" t="str">
        <f t="shared" si="52"/>
        <v>MEEP</v>
      </c>
      <c r="AA287" s="2">
        <f>IF(Z287="HERE",Y287,AA286+Graph!$G$1*1000)</f>
        <v>113757723.81379133</v>
      </c>
      <c r="AB287" s="2">
        <f t="shared" ref="AB287:AB385" si="63">SUM(AA287-AA286)</f>
        <v>800000</v>
      </c>
      <c r="AC287" s="2">
        <f t="shared" ref="AC287:AC350" si="64">IF(Z288="HERE",V287,AC286)</f>
        <v>54262142.445321292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223</v>
      </c>
      <c r="C288" s="7"/>
      <c r="D288" s="2" t="e">
        <f t="shared" si="55"/>
        <v>#N/A</v>
      </c>
      <c r="E288" s="2" t="e">
        <f t="shared" si="22"/>
        <v>#N/A</v>
      </c>
      <c r="F288" s="2">
        <v>1878818.417100668</v>
      </c>
      <c r="G288" s="2">
        <f t="shared" si="47"/>
        <v>646135.85714285716</v>
      </c>
      <c r="H288" s="2">
        <f t="shared" ref="H288:H351" si="65">IF(COUNT($C289)=0,IF(COUNT($C288)=1,C288,SUM(H287+G288)),C288)</f>
        <v>156997743.73103523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1401333.857142864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1876913.5301195979</v>
      </c>
      <c r="Q288" s="2">
        <f t="shared" si="48"/>
        <v>650000</v>
      </c>
      <c r="R288" s="2">
        <f t="shared" ref="R288:R351" si="66">IF(COUNT($C289)=0,IF(COUNT($C288)=1,M288,SUM(R287+Q288)),M288)</f>
        <v>158366002.11625546</v>
      </c>
      <c r="S288" s="2">
        <f t="shared" si="58"/>
        <v>646135.85714286566</v>
      </c>
      <c r="T288" s="2">
        <f t="shared" si="59"/>
        <v>3864.1428571429569</v>
      </c>
      <c r="U288" s="2">
        <f t="shared" si="60"/>
        <v>650000</v>
      </c>
      <c r="V288" s="2">
        <f t="shared" si="34"/>
        <v>102722331.73103525</v>
      </c>
      <c r="W288" s="2">
        <f t="shared" si="61"/>
        <v>646135.85714285076</v>
      </c>
      <c r="X288" s="2">
        <f t="shared" si="51"/>
        <v>3864.1428571492434</v>
      </c>
      <c r="Y288" s="2">
        <f t="shared" si="62"/>
        <v>55643670.38522023</v>
      </c>
      <c r="Z288" s="2" t="str">
        <f t="shared" si="52"/>
        <v>MEEP</v>
      </c>
      <c r="AA288" s="2">
        <f>IF(Z288="HERE",Y288,AA287+Graph!$G$1*1000)</f>
        <v>114557723.81379133</v>
      </c>
      <c r="AB288" s="2">
        <f t="shared" si="63"/>
        <v>800000</v>
      </c>
      <c r="AC288" s="2">
        <f t="shared" si="64"/>
        <v>54262142.445321292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224</v>
      </c>
      <c r="C289" s="7"/>
      <c r="D289" s="2" t="e">
        <f t="shared" si="55"/>
        <v>#N/A</v>
      </c>
      <c r="E289" s="2" t="e">
        <f t="shared" si="22"/>
        <v>#N/A</v>
      </c>
      <c r="F289" s="2">
        <v>1885140.0709360242</v>
      </c>
      <c r="G289" s="2">
        <f t="shared" si="47"/>
        <v>646135.85714285716</v>
      </c>
      <c r="H289" s="2">
        <f t="shared" si="65"/>
        <v>157643879.5881781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1405198.000000007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1883213.180295527</v>
      </c>
      <c r="Q289" s="2">
        <f t="shared" si="48"/>
        <v>650000</v>
      </c>
      <c r="R289" s="2">
        <f t="shared" si="66"/>
        <v>159016002.11625546</v>
      </c>
      <c r="S289" s="2">
        <f t="shared" si="58"/>
        <v>646135.85714286566</v>
      </c>
      <c r="T289" s="2">
        <f t="shared" si="59"/>
        <v>3864.1428571429569</v>
      </c>
      <c r="U289" s="2">
        <f t="shared" si="60"/>
        <v>650000</v>
      </c>
      <c r="V289" s="2">
        <f t="shared" si="34"/>
        <v>103368467.5881781</v>
      </c>
      <c r="W289" s="2">
        <f t="shared" si="61"/>
        <v>646135.85714285076</v>
      </c>
      <c r="X289" s="2">
        <f t="shared" si="51"/>
        <v>3864.1428571492434</v>
      </c>
      <c r="Y289" s="2">
        <f t="shared" si="62"/>
        <v>55647534.528077379</v>
      </c>
      <c r="Z289" s="2" t="str">
        <f t="shared" si="52"/>
        <v>MEEP</v>
      </c>
      <c r="AA289" s="2">
        <f>IF(Z289="HERE",Y289,AA288+Graph!$G$1*1000)</f>
        <v>115357723.81379133</v>
      </c>
      <c r="AB289" s="2">
        <f t="shared" si="63"/>
        <v>800000</v>
      </c>
      <c r="AC289" s="2">
        <f t="shared" si="64"/>
        <v>54262142.445321292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225</v>
      </c>
      <c r="C290" s="7"/>
      <c r="D290" s="2" t="e">
        <f t="shared" si="55"/>
        <v>#N/A</v>
      </c>
      <c r="E290" s="2" t="e">
        <f t="shared" si="22"/>
        <v>#N/A</v>
      </c>
      <c r="F290" s="2">
        <v>1891461.7247713208</v>
      </c>
      <c r="G290" s="2">
        <f t="shared" si="47"/>
        <v>646135.85714285716</v>
      </c>
      <c r="H290" s="2">
        <f t="shared" si="65"/>
        <v>158290015.44532096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1409062.1428571499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1889512.8304714561</v>
      </c>
      <c r="Q290" s="2">
        <f t="shared" si="48"/>
        <v>650000</v>
      </c>
      <c r="R290" s="2">
        <f t="shared" si="66"/>
        <v>159666002.11625546</v>
      </c>
      <c r="S290" s="2">
        <f t="shared" si="58"/>
        <v>646135.85714286566</v>
      </c>
      <c r="T290" s="2">
        <f t="shared" si="59"/>
        <v>3864.1428571429569</v>
      </c>
      <c r="U290" s="2">
        <f t="shared" si="60"/>
        <v>650000</v>
      </c>
      <c r="V290" s="2">
        <f t="shared" si="34"/>
        <v>104014603.44532095</v>
      </c>
      <c r="W290" s="2">
        <f t="shared" si="61"/>
        <v>646135.85714285076</v>
      </c>
      <c r="X290" s="2">
        <f t="shared" si="51"/>
        <v>3864.1428571492434</v>
      </c>
      <c r="Y290" s="2">
        <f t="shared" si="62"/>
        <v>55651398.670934528</v>
      </c>
      <c r="Z290" s="2" t="str">
        <f t="shared" si="52"/>
        <v>MEEP</v>
      </c>
      <c r="AA290" s="2">
        <f>IF(Z290="HERE",Y290,AA289+Graph!$G$1*1000)</f>
        <v>116157723.81379133</v>
      </c>
      <c r="AB290" s="2">
        <f t="shared" si="63"/>
        <v>800000</v>
      </c>
      <c r="AC290" s="2">
        <f t="shared" si="64"/>
        <v>54262142.445321292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226</v>
      </c>
      <c r="C291" s="7"/>
      <c r="D291" s="2" t="e">
        <f t="shared" si="55"/>
        <v>#N/A</v>
      </c>
      <c r="E291" s="2" t="e">
        <f t="shared" si="22"/>
        <v>#N/A</v>
      </c>
      <c r="F291" s="2">
        <v>1897783.3786066771</v>
      </c>
      <c r="G291" s="2">
        <f t="shared" si="47"/>
        <v>646135.85714285716</v>
      </c>
      <c r="H291" s="2">
        <f t="shared" si="65"/>
        <v>158936151.30246383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1412926.2857142929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1895812.4806473851</v>
      </c>
      <c r="Q291" s="2">
        <f t="shared" si="48"/>
        <v>650000</v>
      </c>
      <c r="R291" s="2">
        <f t="shared" si="66"/>
        <v>160316002.11625546</v>
      </c>
      <c r="S291" s="2">
        <f t="shared" si="58"/>
        <v>646135.85714286566</v>
      </c>
      <c r="T291" s="2">
        <f t="shared" si="59"/>
        <v>3864.1428571429569</v>
      </c>
      <c r="U291" s="2">
        <f t="shared" si="60"/>
        <v>650000</v>
      </c>
      <c r="V291" s="2">
        <f t="shared" si="34"/>
        <v>104660739.3024638</v>
      </c>
      <c r="W291" s="2">
        <f t="shared" si="61"/>
        <v>646135.85714285076</v>
      </c>
      <c r="X291" s="2">
        <f t="shared" si="51"/>
        <v>3864.1428571492434</v>
      </c>
      <c r="Y291" s="2">
        <f t="shared" si="62"/>
        <v>55655262.813791677</v>
      </c>
      <c r="Z291" s="2" t="str">
        <f t="shared" si="52"/>
        <v>MEEP</v>
      </c>
      <c r="AA291" s="2">
        <f>IF(Z291="HERE",Y291,AA290+Graph!$G$1*1000)</f>
        <v>116957723.81379133</v>
      </c>
      <c r="AB291" s="2">
        <f t="shared" si="63"/>
        <v>800000</v>
      </c>
      <c r="AC291" s="2">
        <f t="shared" si="64"/>
        <v>54262142.445321292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227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1904105.0324419737</v>
      </c>
      <c r="G292" s="2">
        <f t="shared" si="47"/>
        <v>646135.85714285716</v>
      </c>
      <c r="H292" s="2">
        <f t="shared" si="65"/>
        <v>159582287.1596067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1416790.4285714359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1902112.1308233142</v>
      </c>
      <c r="Q292" s="2">
        <f t="shared" si="48"/>
        <v>650000</v>
      </c>
      <c r="R292" s="2">
        <f t="shared" si="66"/>
        <v>160966002.11625546</v>
      </c>
      <c r="S292" s="2">
        <f t="shared" si="58"/>
        <v>646135.85714286566</v>
      </c>
      <c r="T292" s="2">
        <f t="shared" si="59"/>
        <v>3864.1428571429569</v>
      </c>
      <c r="U292" s="2">
        <f t="shared" si="60"/>
        <v>650000</v>
      </c>
      <c r="V292" s="2">
        <f t="shared" si="34"/>
        <v>105306875.15960665</v>
      </c>
      <c r="W292" s="2">
        <f t="shared" si="61"/>
        <v>646135.85714285076</v>
      </c>
      <c r="X292" s="2">
        <f t="shared" si="51"/>
        <v>3864.1428571492434</v>
      </c>
      <c r="Y292" s="2">
        <f t="shared" si="62"/>
        <v>55659126.956648827</v>
      </c>
      <c r="Z292" s="2" t="str">
        <f t="shared" si="52"/>
        <v>MEEP</v>
      </c>
      <c r="AA292" s="2">
        <f>IF(Z292="HERE",Y292,AA291+Graph!$G$1*1000)</f>
        <v>117757723.81379133</v>
      </c>
      <c r="AB292" s="2">
        <f t="shared" si="63"/>
        <v>800000</v>
      </c>
      <c r="AC292" s="2">
        <f t="shared" si="64"/>
        <v>54262142.445321292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228</v>
      </c>
      <c r="C293" s="7"/>
      <c r="D293" s="2" t="e">
        <f t="shared" si="55"/>
        <v>#N/A</v>
      </c>
      <c r="E293" s="2" t="e">
        <f t="shared" si="67"/>
        <v>#N/A</v>
      </c>
      <c r="F293" s="2">
        <v>1910426.6862773299</v>
      </c>
      <c r="G293" s="2">
        <f t="shared" si="47"/>
        <v>646135.85714285716</v>
      </c>
      <c r="H293" s="2">
        <f t="shared" si="65"/>
        <v>160228423.01674956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1420654.5714285788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1908411.7809992433</v>
      </c>
      <c r="Q293" s="2">
        <f t="shared" si="48"/>
        <v>650000</v>
      </c>
      <c r="R293" s="2">
        <f t="shared" si="66"/>
        <v>161616002.11625546</v>
      </c>
      <c r="S293" s="2">
        <f t="shared" si="58"/>
        <v>646135.85714286566</v>
      </c>
      <c r="T293" s="2">
        <f t="shared" si="59"/>
        <v>3864.1428571429569</v>
      </c>
      <c r="U293" s="2">
        <f t="shared" si="60"/>
        <v>650000</v>
      </c>
      <c r="V293" s="2">
        <f t="shared" si="34"/>
        <v>105953011.0167495</v>
      </c>
      <c r="W293" s="2">
        <f t="shared" si="61"/>
        <v>646135.85714285076</v>
      </c>
      <c r="X293" s="2">
        <f t="shared" si="51"/>
        <v>3864.1428571492434</v>
      </c>
      <c r="Y293" s="2">
        <f t="shared" si="62"/>
        <v>55662991.099505976</v>
      </c>
      <c r="Z293" s="2" t="str">
        <f t="shared" si="52"/>
        <v>MEEP</v>
      </c>
      <c r="AA293" s="2">
        <f>IF(Z293="HERE",Y293,AA292+Graph!$G$1*1000)</f>
        <v>118557723.81379133</v>
      </c>
      <c r="AB293" s="2">
        <f t="shared" si="63"/>
        <v>800000</v>
      </c>
      <c r="AC293" s="2">
        <f t="shared" si="64"/>
        <v>54262142.445321292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229</v>
      </c>
      <c r="C294" s="7"/>
      <c r="D294" s="2" t="e">
        <f t="shared" si="55"/>
        <v>#N/A</v>
      </c>
      <c r="E294" s="2" t="e">
        <f t="shared" si="67"/>
        <v>#N/A</v>
      </c>
      <c r="F294" s="2">
        <v>1916748.3401126266</v>
      </c>
      <c r="G294" s="2">
        <f t="shared" ref="G294:G357" si="70">IF(F294&gt;650000,$AK$31*1000,F294)</f>
        <v>646135.85714285716</v>
      </c>
      <c r="H294" s="2">
        <f t="shared" si="65"/>
        <v>160874558.87389243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1424518.7142857218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1914711.4311751723</v>
      </c>
      <c r="Q294" s="2">
        <f t="shared" ref="Q294:Q357" si="71">IF(P294&gt;650000,650000,P294)</f>
        <v>650000</v>
      </c>
      <c r="R294" s="2">
        <f t="shared" si="66"/>
        <v>162266002.11625546</v>
      </c>
      <c r="S294" s="2">
        <f t="shared" si="58"/>
        <v>646135.85714286566</v>
      </c>
      <c r="T294" s="2">
        <f t="shared" si="59"/>
        <v>3864.1428571429569</v>
      </c>
      <c r="U294" s="2">
        <f t="shared" si="60"/>
        <v>650000</v>
      </c>
      <c r="V294" s="2">
        <f t="shared" si="34"/>
        <v>106599146.87389235</v>
      </c>
      <c r="W294" s="2">
        <f t="shared" si="61"/>
        <v>646135.85714285076</v>
      </c>
      <c r="X294" s="2">
        <f t="shared" si="51"/>
        <v>3864.1428571492434</v>
      </c>
      <c r="Y294" s="2">
        <f t="shared" si="62"/>
        <v>55666855.242363125</v>
      </c>
      <c r="Z294" s="2" t="str">
        <f t="shared" si="52"/>
        <v>MEEP</v>
      </c>
      <c r="AA294" s="2">
        <f>IF(Z294="HERE",Y294,AA293+Graph!$G$1*1000)</f>
        <v>119357723.81379133</v>
      </c>
      <c r="AB294" s="2">
        <f t="shared" si="63"/>
        <v>800000</v>
      </c>
      <c r="AC294" s="2">
        <f t="shared" si="64"/>
        <v>54262142.445321292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230</v>
      </c>
      <c r="C295" s="7"/>
      <c r="D295" s="2" t="e">
        <f t="shared" si="55"/>
        <v>#N/A</v>
      </c>
      <c r="E295" s="2" t="e">
        <f t="shared" si="67"/>
        <v>#N/A</v>
      </c>
      <c r="F295" s="2">
        <v>1923069.9939479828</v>
      </c>
      <c r="G295" s="2">
        <f t="shared" si="70"/>
        <v>646135.85714285716</v>
      </c>
      <c r="H295" s="2">
        <f t="shared" si="65"/>
        <v>161520694.73103529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1428382.8571428647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1921011.081351161</v>
      </c>
      <c r="Q295" s="2">
        <f t="shared" si="71"/>
        <v>650000</v>
      </c>
      <c r="R295" s="2">
        <f t="shared" si="66"/>
        <v>162916002.11625546</v>
      </c>
      <c r="S295" s="2">
        <f t="shared" si="58"/>
        <v>646135.85714286566</v>
      </c>
      <c r="T295" s="2">
        <f t="shared" si="59"/>
        <v>3864.1428571429569</v>
      </c>
      <c r="U295" s="2">
        <f t="shared" si="60"/>
        <v>650000</v>
      </c>
      <c r="V295" s="2">
        <f t="shared" si="34"/>
        <v>107245282.7310352</v>
      </c>
      <c r="W295" s="2">
        <f t="shared" si="61"/>
        <v>646135.85714285076</v>
      </c>
      <c r="X295" s="2">
        <f t="shared" si="51"/>
        <v>3864.1428571492434</v>
      </c>
      <c r="Y295" s="2">
        <f t="shared" si="62"/>
        <v>55670719.385220274</v>
      </c>
      <c r="Z295" s="2" t="str">
        <f t="shared" si="52"/>
        <v>MEEP</v>
      </c>
      <c r="AA295" s="2">
        <f>IF(Z295="HERE",Y295,AA294+Graph!$G$1*1000)</f>
        <v>120157723.81379133</v>
      </c>
      <c r="AB295" s="2">
        <f t="shared" si="63"/>
        <v>800000</v>
      </c>
      <c r="AC295" s="2">
        <f t="shared" si="64"/>
        <v>54262142.445321292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231</v>
      </c>
      <c r="C296" s="7"/>
      <c r="D296" s="2" t="e">
        <f t="shared" si="55"/>
        <v>#N/A</v>
      </c>
      <c r="E296" s="2" t="e">
        <f t="shared" si="67"/>
        <v>#N/A</v>
      </c>
      <c r="F296" s="2">
        <v>1929391.6477832794</v>
      </c>
      <c r="G296" s="2">
        <f t="shared" si="70"/>
        <v>646135.85714285716</v>
      </c>
      <c r="H296" s="2">
        <f t="shared" si="65"/>
        <v>162166830.58817816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1432247.0000000077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1927310.7315270901</v>
      </c>
      <c r="Q296" s="2">
        <f t="shared" si="71"/>
        <v>650000</v>
      </c>
      <c r="R296" s="2">
        <f t="shared" si="66"/>
        <v>163566002.11625546</v>
      </c>
      <c r="S296" s="2">
        <f t="shared" si="58"/>
        <v>646135.85714286566</v>
      </c>
      <c r="T296" s="2">
        <f t="shared" si="59"/>
        <v>3864.1428571429569</v>
      </c>
      <c r="U296" s="2">
        <f t="shared" si="60"/>
        <v>650000</v>
      </c>
      <c r="V296" s="2">
        <f t="shared" si="34"/>
        <v>107891418.58817805</v>
      </c>
      <c r="W296" s="2">
        <f t="shared" si="61"/>
        <v>646135.85714285076</v>
      </c>
      <c r="X296" s="2">
        <f t="shared" si="51"/>
        <v>3864.1428571492434</v>
      </c>
      <c r="Y296" s="2">
        <f t="shared" si="62"/>
        <v>55674583.528077424</v>
      </c>
      <c r="Z296" s="2" t="str">
        <f t="shared" si="52"/>
        <v>MEEP</v>
      </c>
      <c r="AA296" s="2">
        <f>IF(Z296="HERE",Y296,AA295+Graph!$G$1*1000)</f>
        <v>120957723.81379133</v>
      </c>
      <c r="AB296" s="2">
        <f t="shared" si="63"/>
        <v>800000</v>
      </c>
      <c r="AC296" s="2">
        <f t="shared" si="64"/>
        <v>54262142.445321292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232</v>
      </c>
      <c r="C297" s="7"/>
      <c r="D297" s="2" t="e">
        <f t="shared" si="55"/>
        <v>#N/A</v>
      </c>
      <c r="E297" s="2" t="e">
        <f t="shared" si="67"/>
        <v>#N/A</v>
      </c>
      <c r="F297" s="2">
        <v>1935713.3016186357</v>
      </c>
      <c r="G297" s="2">
        <f t="shared" si="70"/>
        <v>646135.85714285716</v>
      </c>
      <c r="H297" s="2">
        <f t="shared" si="65"/>
        <v>162812966.44532102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1436111.1428571506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1933610.3817030191</v>
      </c>
      <c r="Q297" s="2">
        <f t="shared" si="71"/>
        <v>650000</v>
      </c>
      <c r="R297" s="2">
        <f t="shared" si="66"/>
        <v>164216002.11625546</v>
      </c>
      <c r="S297" s="2">
        <f t="shared" si="58"/>
        <v>646135.85714286566</v>
      </c>
      <c r="T297" s="2">
        <f t="shared" si="59"/>
        <v>3864.1428571429569</v>
      </c>
      <c r="U297" s="2">
        <f t="shared" si="60"/>
        <v>650000</v>
      </c>
      <c r="V297" s="2">
        <f t="shared" si="34"/>
        <v>108537554.4453209</v>
      </c>
      <c r="W297" s="2">
        <f t="shared" si="61"/>
        <v>646135.85714285076</v>
      </c>
      <c r="X297" s="2">
        <f t="shared" si="51"/>
        <v>3864.1428571492434</v>
      </c>
      <c r="Y297" s="2">
        <f t="shared" si="62"/>
        <v>55678447.670934573</v>
      </c>
      <c r="Z297" s="2" t="str">
        <f t="shared" si="52"/>
        <v>MEEP</v>
      </c>
      <c r="AA297" s="2">
        <f>IF(Z297="HERE",Y297,AA296+Graph!$G$1*1000)</f>
        <v>121757723.81379133</v>
      </c>
      <c r="AB297" s="2">
        <f t="shared" si="63"/>
        <v>800000</v>
      </c>
      <c r="AC297" s="2">
        <f t="shared" si="64"/>
        <v>54262142.445321292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233</v>
      </c>
      <c r="C298" s="7"/>
      <c r="D298" s="2" t="e">
        <f t="shared" si="55"/>
        <v>#N/A</v>
      </c>
      <c r="E298" s="2" t="e">
        <f t="shared" si="67"/>
        <v>#N/A</v>
      </c>
      <c r="F298" s="2">
        <v>1942034.9554539323</v>
      </c>
      <c r="G298" s="2">
        <f t="shared" si="70"/>
        <v>646135.85714285716</v>
      </c>
      <c r="H298" s="2">
        <f t="shared" si="65"/>
        <v>163459102.30246389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1439975.2857142936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1939910.0318789482</v>
      </c>
      <c r="Q298" s="2">
        <f t="shared" si="71"/>
        <v>650000</v>
      </c>
      <c r="R298" s="2">
        <f t="shared" si="66"/>
        <v>164866002.11625546</v>
      </c>
      <c r="S298" s="2">
        <f t="shared" si="58"/>
        <v>646135.85714286566</v>
      </c>
      <c r="T298" s="2">
        <f t="shared" si="59"/>
        <v>3864.1428571429569</v>
      </c>
      <c r="U298" s="2">
        <f t="shared" si="60"/>
        <v>650000</v>
      </c>
      <c r="V298" s="2">
        <f t="shared" si="34"/>
        <v>109183690.30246376</v>
      </c>
      <c r="W298" s="2">
        <f t="shared" si="61"/>
        <v>646135.85714285076</v>
      </c>
      <c r="X298" s="2">
        <f t="shared" si="51"/>
        <v>3864.1428571492434</v>
      </c>
      <c r="Y298" s="2">
        <f t="shared" si="62"/>
        <v>55682311.813791722</v>
      </c>
      <c r="Z298" s="2" t="str">
        <f t="shared" si="52"/>
        <v>MEEP</v>
      </c>
      <c r="AA298" s="2">
        <f>IF(Z298="HERE",Y298,AA297+Graph!$G$1*1000)</f>
        <v>122557723.81379133</v>
      </c>
      <c r="AB298" s="2">
        <f t="shared" si="63"/>
        <v>800000</v>
      </c>
      <c r="AC298" s="2">
        <f t="shared" si="64"/>
        <v>54262142.445321292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234</v>
      </c>
      <c r="C299" s="7"/>
      <c r="D299" s="2" t="e">
        <f t="shared" si="55"/>
        <v>#N/A</v>
      </c>
      <c r="E299" s="2" t="e">
        <f t="shared" si="67"/>
        <v>#N/A</v>
      </c>
      <c r="F299" s="2">
        <v>1948356.6092892885</v>
      </c>
      <c r="G299" s="2">
        <f t="shared" si="70"/>
        <v>646135.85714285716</v>
      </c>
      <c r="H299" s="2">
        <f t="shared" si="65"/>
        <v>164105238.15960675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1443839.4285714366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1946209.6820548773</v>
      </c>
      <c r="Q299" s="2">
        <f t="shared" si="71"/>
        <v>650000</v>
      </c>
      <c r="R299" s="2">
        <f t="shared" si="66"/>
        <v>165516002.11625546</v>
      </c>
      <c r="S299" s="2">
        <f t="shared" si="58"/>
        <v>646135.85714286566</v>
      </c>
      <c r="T299" s="2">
        <f t="shared" si="59"/>
        <v>3864.1428571429569</v>
      </c>
      <c r="U299" s="2">
        <f t="shared" si="60"/>
        <v>650000</v>
      </c>
      <c r="V299" s="2">
        <f t="shared" si="34"/>
        <v>109829826.15960661</v>
      </c>
      <c r="W299" s="2">
        <f t="shared" si="61"/>
        <v>646135.85714285076</v>
      </c>
      <c r="X299" s="2">
        <f t="shared" si="51"/>
        <v>3864.1428571492434</v>
      </c>
      <c r="Y299" s="2">
        <f t="shared" si="62"/>
        <v>55686175.956648871</v>
      </c>
      <c r="Z299" s="2" t="str">
        <f t="shared" si="52"/>
        <v>MEEP</v>
      </c>
      <c r="AA299" s="2">
        <f>IF(Z299="HERE",Y299,AA298+Graph!$G$1*1000)</f>
        <v>123357723.81379133</v>
      </c>
      <c r="AB299" s="2">
        <f t="shared" si="63"/>
        <v>800000</v>
      </c>
      <c r="AC299" s="2">
        <f t="shared" si="64"/>
        <v>54262142.445321292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235</v>
      </c>
      <c r="C300" s="7"/>
      <c r="D300" s="2" t="e">
        <f t="shared" si="55"/>
        <v>#N/A</v>
      </c>
      <c r="E300" s="2" t="e">
        <f t="shared" si="67"/>
        <v>#N/A</v>
      </c>
      <c r="F300" s="2">
        <v>1954678.2631245852</v>
      </c>
      <c r="G300" s="2">
        <f t="shared" si="70"/>
        <v>646135.85714285716</v>
      </c>
      <c r="H300" s="2">
        <f t="shared" si="65"/>
        <v>164751374.01674962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1447703.5714285795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1952509.3322308064</v>
      </c>
      <c r="Q300" s="2">
        <f t="shared" si="71"/>
        <v>650000</v>
      </c>
      <c r="R300" s="2">
        <f t="shared" si="66"/>
        <v>166166002.11625546</v>
      </c>
      <c r="S300" s="2">
        <f t="shared" si="58"/>
        <v>646135.85714286566</v>
      </c>
      <c r="T300" s="2">
        <f t="shared" si="59"/>
        <v>3864.1428571429569</v>
      </c>
      <c r="U300" s="2">
        <f t="shared" si="60"/>
        <v>650000</v>
      </c>
      <c r="V300" s="2">
        <f t="shared" si="34"/>
        <v>110475962.01674946</v>
      </c>
      <c r="W300" s="2">
        <f t="shared" si="61"/>
        <v>646135.85714285076</v>
      </c>
      <c r="X300" s="2">
        <f t="shared" si="51"/>
        <v>3864.1428571492434</v>
      </c>
      <c r="Y300" s="2">
        <f t="shared" si="62"/>
        <v>55690040.099506021</v>
      </c>
      <c r="Z300" s="2" t="str">
        <f t="shared" si="52"/>
        <v>MEEP</v>
      </c>
      <c r="AA300" s="2">
        <f>IF(Z300="HERE",Y300,AA299+Graph!$G$1*1000)</f>
        <v>124157723.81379133</v>
      </c>
      <c r="AB300" s="2">
        <f t="shared" si="63"/>
        <v>800000</v>
      </c>
      <c r="AC300" s="2">
        <f t="shared" si="64"/>
        <v>54262142.445321292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236</v>
      </c>
      <c r="C301" s="7"/>
      <c r="D301" s="2" t="e">
        <f t="shared" si="55"/>
        <v>#N/A</v>
      </c>
      <c r="E301" s="2" t="e">
        <f t="shared" si="67"/>
        <v>#N/A</v>
      </c>
      <c r="F301" s="2">
        <v>1960999.9169599414</v>
      </c>
      <c r="G301" s="2">
        <f t="shared" si="70"/>
        <v>646135.85714285716</v>
      </c>
      <c r="H301" s="2">
        <f t="shared" si="65"/>
        <v>165397509.87389249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1451567.7142857225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1958808.9824067354</v>
      </c>
      <c r="Q301" s="2">
        <f t="shared" si="71"/>
        <v>650000</v>
      </c>
      <c r="R301" s="2">
        <f t="shared" si="66"/>
        <v>166816002.11625546</v>
      </c>
      <c r="S301" s="2">
        <f t="shared" si="58"/>
        <v>646135.85714286566</v>
      </c>
      <c r="T301" s="2">
        <f t="shared" si="59"/>
        <v>3864.1428571429569</v>
      </c>
      <c r="U301" s="2">
        <f t="shared" si="60"/>
        <v>650000</v>
      </c>
      <c r="V301" s="2">
        <f t="shared" si="34"/>
        <v>111122097.87389231</v>
      </c>
      <c r="W301" s="2">
        <f t="shared" si="61"/>
        <v>646135.85714285076</v>
      </c>
      <c r="X301" s="2">
        <f t="shared" si="51"/>
        <v>3864.1428571492434</v>
      </c>
      <c r="Y301" s="2">
        <f t="shared" si="62"/>
        <v>55693904.24236317</v>
      </c>
      <c r="Z301" s="2" t="str">
        <f t="shared" si="52"/>
        <v>MEEP</v>
      </c>
      <c r="AA301" s="2">
        <f>IF(Z301="HERE",Y301,AA300+Graph!$G$1*1000)</f>
        <v>124957723.81379133</v>
      </c>
      <c r="AB301" s="2">
        <f t="shared" si="63"/>
        <v>800000</v>
      </c>
      <c r="AC301" s="2">
        <f t="shared" si="64"/>
        <v>54262142.445321292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237</v>
      </c>
      <c r="C302" s="7"/>
      <c r="D302" s="2" t="e">
        <f t="shared" si="55"/>
        <v>#N/A</v>
      </c>
      <c r="E302" s="2" t="e">
        <f t="shared" si="67"/>
        <v>#N/A</v>
      </c>
      <c r="F302" s="2">
        <v>1967321.570795238</v>
      </c>
      <c r="G302" s="2">
        <f t="shared" si="70"/>
        <v>646135.85714285716</v>
      </c>
      <c r="H302" s="2">
        <f t="shared" si="65"/>
        <v>166043645.73103535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1455431.8571428654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1965108.6325826645</v>
      </c>
      <c r="Q302" s="2">
        <f t="shared" si="71"/>
        <v>650000</v>
      </c>
      <c r="R302" s="2">
        <f t="shared" si="66"/>
        <v>167466002.11625546</v>
      </c>
      <c r="S302" s="2">
        <f t="shared" si="58"/>
        <v>646135.85714286566</v>
      </c>
      <c r="T302" s="2">
        <f t="shared" si="59"/>
        <v>3864.1428571429569</v>
      </c>
      <c r="U302" s="2">
        <f t="shared" si="60"/>
        <v>650000</v>
      </c>
      <c r="V302" s="2">
        <f t="shared" si="34"/>
        <v>111768233.73103516</v>
      </c>
      <c r="W302" s="2">
        <f t="shared" si="61"/>
        <v>646135.85714285076</v>
      </c>
      <c r="X302" s="2">
        <f t="shared" si="51"/>
        <v>3864.1428571492434</v>
      </c>
      <c r="Y302" s="2">
        <f t="shared" si="62"/>
        <v>55697768.385220319</v>
      </c>
      <c r="Z302" s="2" t="str">
        <f t="shared" si="52"/>
        <v>MEEP</v>
      </c>
      <c r="AA302" s="2">
        <f>IF(Z302="HERE",Y302,AA301+Graph!$G$1*1000)</f>
        <v>125757723.81379133</v>
      </c>
      <c r="AB302" s="2">
        <f t="shared" si="63"/>
        <v>800000</v>
      </c>
      <c r="AC302" s="2">
        <f t="shared" si="64"/>
        <v>54262142.445321292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238</v>
      </c>
      <c r="C303" s="7"/>
      <c r="D303" s="2" t="e">
        <f t="shared" si="55"/>
        <v>#N/A</v>
      </c>
      <c r="E303" s="2" t="e">
        <f t="shared" si="67"/>
        <v>#N/A</v>
      </c>
      <c r="F303" s="2">
        <v>1973643.2246305943</v>
      </c>
      <c r="G303" s="2">
        <f t="shared" si="70"/>
        <v>646135.85714285716</v>
      </c>
      <c r="H303" s="2">
        <f t="shared" si="65"/>
        <v>166689781.58817822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1459296.0000000084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1971408.2827585936</v>
      </c>
      <c r="Q303" s="2">
        <f t="shared" si="71"/>
        <v>650000</v>
      </c>
      <c r="R303" s="2">
        <f t="shared" si="66"/>
        <v>168116002.11625546</v>
      </c>
      <c r="S303" s="2">
        <f t="shared" si="58"/>
        <v>646135.85714286566</v>
      </c>
      <c r="T303" s="2">
        <f t="shared" si="59"/>
        <v>3864.1428571429569</v>
      </c>
      <c r="U303" s="2">
        <f t="shared" si="60"/>
        <v>650000</v>
      </c>
      <c r="V303" s="2">
        <f t="shared" si="34"/>
        <v>112414369.58817801</v>
      </c>
      <c r="W303" s="2">
        <f t="shared" si="61"/>
        <v>646135.85714285076</v>
      </c>
      <c r="X303" s="2">
        <f t="shared" si="51"/>
        <v>3864.1428571492434</v>
      </c>
      <c r="Y303" s="2">
        <f t="shared" si="62"/>
        <v>55701632.528077468</v>
      </c>
      <c r="Z303" s="2" t="str">
        <f t="shared" si="52"/>
        <v>MEEP</v>
      </c>
      <c r="AA303" s="2">
        <f>IF(Z303="HERE",Y303,AA302+Graph!$G$1*1000)</f>
        <v>126557723.81379133</v>
      </c>
      <c r="AB303" s="2">
        <f t="shared" si="63"/>
        <v>800000</v>
      </c>
      <c r="AC303" s="2">
        <f t="shared" si="64"/>
        <v>54262142.445321292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239</v>
      </c>
      <c r="C304" s="7"/>
      <c r="D304" s="2" t="e">
        <f t="shared" si="55"/>
        <v>#N/A</v>
      </c>
      <c r="E304" s="2" t="e">
        <f t="shared" si="67"/>
        <v>#N/A</v>
      </c>
      <c r="F304" s="2">
        <v>1979964.8784658909</v>
      </c>
      <c r="G304" s="2">
        <f t="shared" si="70"/>
        <v>646135.85714285716</v>
      </c>
      <c r="H304" s="2">
        <f t="shared" si="65"/>
        <v>167335917.44532108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1463160.1428571513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1977707.9329345226</v>
      </c>
      <c r="Q304" s="2">
        <f t="shared" si="71"/>
        <v>650000</v>
      </c>
      <c r="R304" s="2">
        <f t="shared" si="66"/>
        <v>168766002.11625546</v>
      </c>
      <c r="S304" s="2">
        <f t="shared" si="58"/>
        <v>646135.85714286566</v>
      </c>
      <c r="T304" s="2">
        <f t="shared" si="59"/>
        <v>3864.1428571429569</v>
      </c>
      <c r="U304" s="2">
        <f t="shared" si="60"/>
        <v>650000</v>
      </c>
      <c r="V304" s="2">
        <f t="shared" si="34"/>
        <v>113060505.44532086</v>
      </c>
      <c r="W304" s="2">
        <f t="shared" si="61"/>
        <v>646135.85714285076</v>
      </c>
      <c r="X304" s="2">
        <f t="shared" si="51"/>
        <v>3864.1428571492434</v>
      </c>
      <c r="Y304" s="2">
        <f t="shared" si="62"/>
        <v>55705496.670934618</v>
      </c>
      <c r="Z304" s="2" t="str">
        <f t="shared" si="52"/>
        <v>MEEP</v>
      </c>
      <c r="AA304" s="2">
        <f>IF(Z304="HERE",Y304,AA303+Graph!$G$1*1000)</f>
        <v>127357723.81379133</v>
      </c>
      <c r="AB304" s="2">
        <f t="shared" si="63"/>
        <v>800000</v>
      </c>
      <c r="AC304" s="2">
        <f t="shared" si="64"/>
        <v>54262142.445321292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240</v>
      </c>
      <c r="C305" s="7"/>
      <c r="D305" s="2" t="e">
        <f t="shared" si="55"/>
        <v>#N/A</v>
      </c>
      <c r="E305" s="2" t="e">
        <f t="shared" si="67"/>
        <v>#N/A</v>
      </c>
      <c r="F305" s="2">
        <v>1986286.5323012471</v>
      </c>
      <c r="G305" s="2">
        <f t="shared" si="70"/>
        <v>646135.85714285716</v>
      </c>
      <c r="H305" s="2">
        <f t="shared" si="65"/>
        <v>167982053.30246395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1467024.2857142943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1984007.5831104517</v>
      </c>
      <c r="Q305" s="2">
        <f t="shared" si="71"/>
        <v>650000</v>
      </c>
      <c r="R305" s="2">
        <f t="shared" si="66"/>
        <v>169416002.11625546</v>
      </c>
      <c r="S305" s="2">
        <f t="shared" si="58"/>
        <v>646135.85714286566</v>
      </c>
      <c r="T305" s="2">
        <f t="shared" si="59"/>
        <v>3864.1428571429569</v>
      </c>
      <c r="U305" s="2">
        <f t="shared" si="60"/>
        <v>650000</v>
      </c>
      <c r="V305" s="2">
        <f t="shared" si="34"/>
        <v>113706641.30246371</v>
      </c>
      <c r="W305" s="2">
        <f t="shared" si="61"/>
        <v>646135.85714285076</v>
      </c>
      <c r="X305" s="2">
        <f t="shared" si="51"/>
        <v>3864.1428571492434</v>
      </c>
      <c r="Y305" s="2">
        <f t="shared" si="62"/>
        <v>55709360.813791767</v>
      </c>
      <c r="Z305" s="2" t="str">
        <f t="shared" si="52"/>
        <v>MEEP</v>
      </c>
      <c r="AA305" s="2">
        <f>IF(Z305="HERE",Y305,AA304+Graph!$G$1*1000)</f>
        <v>128157723.81379133</v>
      </c>
      <c r="AB305" s="2">
        <f t="shared" si="63"/>
        <v>800000</v>
      </c>
      <c r="AC305" s="2">
        <f t="shared" si="64"/>
        <v>54262142.445321292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241</v>
      </c>
      <c r="C306" s="7"/>
      <c r="D306" s="2" t="e">
        <f t="shared" si="55"/>
        <v>#N/A</v>
      </c>
      <c r="E306" s="2" t="e">
        <f t="shared" si="67"/>
        <v>#N/A</v>
      </c>
      <c r="F306" s="2">
        <v>1992608.1861365438</v>
      </c>
      <c r="G306" s="2">
        <f t="shared" si="70"/>
        <v>646135.85714285716</v>
      </c>
      <c r="H306" s="2">
        <f t="shared" si="65"/>
        <v>168628189.15960681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1470888.4285714373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1990307.2332863808</v>
      </c>
      <c r="Q306" s="2">
        <f t="shared" si="71"/>
        <v>650000</v>
      </c>
      <c r="R306" s="2">
        <f t="shared" si="66"/>
        <v>170066002.11625546</v>
      </c>
      <c r="S306" s="2">
        <f t="shared" si="58"/>
        <v>646135.85714286566</v>
      </c>
      <c r="T306" s="2">
        <f t="shared" si="59"/>
        <v>3864.1428571429569</v>
      </c>
      <c r="U306" s="2">
        <f t="shared" si="60"/>
        <v>650000</v>
      </c>
      <c r="V306" s="2">
        <f t="shared" si="34"/>
        <v>114352777.15960656</v>
      </c>
      <c r="W306" s="2">
        <f t="shared" si="61"/>
        <v>646135.85714285076</v>
      </c>
      <c r="X306" s="2">
        <f t="shared" si="51"/>
        <v>3864.1428571492434</v>
      </c>
      <c r="Y306" s="2">
        <f t="shared" si="62"/>
        <v>55713224.956648916</v>
      </c>
      <c r="Z306" s="2" t="str">
        <f t="shared" si="52"/>
        <v>MEEP</v>
      </c>
      <c r="AA306" s="2">
        <f>IF(Z306="HERE",Y306,AA305+Graph!$G$1*1000)</f>
        <v>128957723.81379133</v>
      </c>
      <c r="AB306" s="2">
        <f t="shared" si="63"/>
        <v>800000</v>
      </c>
      <c r="AC306" s="2">
        <f t="shared" si="64"/>
        <v>54262142.445321292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242</v>
      </c>
      <c r="C307" s="7"/>
      <c r="D307" s="2" t="e">
        <f t="shared" si="55"/>
        <v>#N/A</v>
      </c>
      <c r="E307" s="2" t="e">
        <f t="shared" si="67"/>
        <v>#N/A</v>
      </c>
      <c r="F307" s="2">
        <v>1998929.8399719</v>
      </c>
      <c r="G307" s="2">
        <f t="shared" si="70"/>
        <v>646135.85714285716</v>
      </c>
      <c r="H307" s="2">
        <f t="shared" si="65"/>
        <v>169274325.01674968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1474752.5714285802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1996606.8834623098</v>
      </c>
      <c r="Q307" s="2">
        <f t="shared" si="71"/>
        <v>650000</v>
      </c>
      <c r="R307" s="2">
        <f t="shared" si="66"/>
        <v>170716002.11625546</v>
      </c>
      <c r="S307" s="2">
        <f t="shared" si="58"/>
        <v>646135.85714286566</v>
      </c>
      <c r="T307" s="2">
        <f t="shared" si="59"/>
        <v>3864.1428571429569</v>
      </c>
      <c r="U307" s="2">
        <f t="shared" si="60"/>
        <v>650000</v>
      </c>
      <c r="V307" s="2">
        <f t="shared" si="34"/>
        <v>114998913.01674941</v>
      </c>
      <c r="W307" s="2">
        <f t="shared" si="61"/>
        <v>646135.85714285076</v>
      </c>
      <c r="X307" s="2">
        <f t="shared" si="51"/>
        <v>3864.1428571492434</v>
      </c>
      <c r="Y307" s="2">
        <f t="shared" si="62"/>
        <v>55717089.099506065</v>
      </c>
      <c r="Z307" s="2" t="str">
        <f t="shared" si="52"/>
        <v>MEEP</v>
      </c>
      <c r="AA307" s="2">
        <f>IF(Z307="HERE",Y307,AA306+Graph!$G$1*1000)</f>
        <v>129757723.81379133</v>
      </c>
      <c r="AB307" s="2">
        <f t="shared" si="63"/>
        <v>800000</v>
      </c>
      <c r="AC307" s="2">
        <f t="shared" si="64"/>
        <v>54262142.445321292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243</v>
      </c>
      <c r="C308" s="7"/>
      <c r="D308" s="2" t="e">
        <f t="shared" si="55"/>
        <v>#N/A</v>
      </c>
      <c r="E308" s="2" t="e">
        <f t="shared" si="67"/>
        <v>#N/A</v>
      </c>
      <c r="F308" s="2">
        <v>2005251.4938071966</v>
      </c>
      <c r="G308" s="2">
        <f t="shared" si="70"/>
        <v>646135.85714285716</v>
      </c>
      <c r="H308" s="2">
        <f t="shared" si="65"/>
        <v>169920460.87389255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1478616.7142857232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2002906.5336382389</v>
      </c>
      <c r="Q308" s="2">
        <f t="shared" si="71"/>
        <v>650000</v>
      </c>
      <c r="R308" s="2">
        <f t="shared" si="66"/>
        <v>171366002.11625546</v>
      </c>
      <c r="S308" s="2">
        <f t="shared" si="58"/>
        <v>646135.85714286566</v>
      </c>
      <c r="T308" s="2">
        <f t="shared" si="59"/>
        <v>3864.1428571429569</v>
      </c>
      <c r="U308" s="2">
        <f t="shared" si="60"/>
        <v>650000</v>
      </c>
      <c r="V308" s="2">
        <f t="shared" si="34"/>
        <v>115645048.87389226</v>
      </c>
      <c r="W308" s="2">
        <f t="shared" si="61"/>
        <v>646135.85714285076</v>
      </c>
      <c r="X308" s="2">
        <f t="shared" si="51"/>
        <v>3864.1428571492434</v>
      </c>
      <c r="Y308" s="2">
        <f t="shared" si="62"/>
        <v>55720953.242363214</v>
      </c>
      <c r="Z308" s="2" t="str">
        <f t="shared" si="52"/>
        <v>MEEP</v>
      </c>
      <c r="AA308" s="2">
        <f>IF(Z308="HERE",Y308,AA307+Graph!$G$1*1000)</f>
        <v>130557723.81379133</v>
      </c>
      <c r="AB308" s="2">
        <f t="shared" si="63"/>
        <v>800000</v>
      </c>
      <c r="AC308" s="2">
        <f t="shared" si="64"/>
        <v>54262142.445321292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244</v>
      </c>
      <c r="C309" s="7"/>
      <c r="D309" s="2" t="e">
        <f t="shared" si="55"/>
        <v>#N/A</v>
      </c>
      <c r="E309" s="2" t="e">
        <f t="shared" si="67"/>
        <v>#N/A</v>
      </c>
      <c r="F309" s="2">
        <v>2011573.1476425529</v>
      </c>
      <c r="G309" s="2">
        <f t="shared" si="70"/>
        <v>646135.85714285716</v>
      </c>
      <c r="H309" s="2">
        <f t="shared" si="65"/>
        <v>170566596.73103541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1482480.8571428661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2009206.183814168</v>
      </c>
      <c r="Q309" s="2">
        <f t="shared" si="71"/>
        <v>650000</v>
      </c>
      <c r="R309" s="2">
        <f t="shared" si="66"/>
        <v>172016002.11625546</v>
      </c>
      <c r="S309" s="2">
        <f t="shared" si="58"/>
        <v>646135.85714286566</v>
      </c>
      <c r="T309" s="2">
        <f t="shared" si="59"/>
        <v>3864.1428571429569</v>
      </c>
      <c r="U309" s="2">
        <f t="shared" si="60"/>
        <v>650000</v>
      </c>
      <c r="V309" s="2">
        <f t="shared" si="34"/>
        <v>116291184.73103511</v>
      </c>
      <c r="W309" s="2">
        <f t="shared" si="61"/>
        <v>646135.85714285076</v>
      </c>
      <c r="X309" s="2">
        <f t="shared" si="51"/>
        <v>3864.1428571492434</v>
      </c>
      <c r="Y309" s="2">
        <f t="shared" si="62"/>
        <v>55724817.385220364</v>
      </c>
      <c r="Z309" s="2" t="str">
        <f t="shared" si="52"/>
        <v>MEEP</v>
      </c>
      <c r="AA309" s="2">
        <f>IF(Z309="HERE",Y309,AA308+Graph!$G$1*1000)</f>
        <v>131357723.81379133</v>
      </c>
      <c r="AB309" s="2">
        <f t="shared" si="63"/>
        <v>800000</v>
      </c>
      <c r="AC309" s="2">
        <f t="shared" si="64"/>
        <v>54262142.445321292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245</v>
      </c>
      <c r="C310" s="7"/>
      <c r="D310" s="2" t="e">
        <f t="shared" si="55"/>
        <v>#N/A</v>
      </c>
      <c r="E310" s="2" t="e">
        <f t="shared" si="67"/>
        <v>#N/A</v>
      </c>
      <c r="F310" s="2">
        <v>2017894.8014778495</v>
      </c>
      <c r="G310" s="2">
        <f t="shared" si="70"/>
        <v>646135.85714285716</v>
      </c>
      <c r="H310" s="2">
        <f t="shared" si="65"/>
        <v>171212732.58817828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1486345.0000000091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2015505.833990097</v>
      </c>
      <c r="Q310" s="2">
        <f t="shared" si="71"/>
        <v>650000</v>
      </c>
      <c r="R310" s="2">
        <f t="shared" si="66"/>
        <v>172666002.11625546</v>
      </c>
      <c r="S310" s="2">
        <f t="shared" si="58"/>
        <v>646135.85714286566</v>
      </c>
      <c r="T310" s="2">
        <f t="shared" si="59"/>
        <v>3864.1428571429569</v>
      </c>
      <c r="U310" s="2">
        <f t="shared" si="60"/>
        <v>650000</v>
      </c>
      <c r="V310" s="2">
        <f t="shared" si="34"/>
        <v>116937320.58817796</v>
      </c>
      <c r="W310" s="2">
        <f t="shared" si="61"/>
        <v>646135.85714285076</v>
      </c>
      <c r="X310" s="2">
        <f t="shared" si="51"/>
        <v>3864.1428571492434</v>
      </c>
      <c r="Y310" s="2">
        <f t="shared" si="62"/>
        <v>55728681.528077513</v>
      </c>
      <c r="Z310" s="2" t="str">
        <f t="shared" si="52"/>
        <v>MEEP</v>
      </c>
      <c r="AA310" s="2">
        <f>IF(Z310="HERE",Y310,AA309+Graph!$G$1*1000)</f>
        <v>132157723.81379133</v>
      </c>
      <c r="AB310" s="2">
        <f t="shared" si="63"/>
        <v>800000</v>
      </c>
      <c r="AC310" s="2">
        <f t="shared" si="64"/>
        <v>54262142.445321292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246</v>
      </c>
      <c r="C311" s="7"/>
      <c r="D311" s="2" t="e">
        <f t="shared" si="55"/>
        <v>#N/A</v>
      </c>
      <c r="E311" s="2" t="e">
        <f t="shared" si="67"/>
        <v>#N/A</v>
      </c>
      <c r="F311" s="2">
        <v>2024216.4553132057</v>
      </c>
      <c r="G311" s="2">
        <f t="shared" si="70"/>
        <v>646135.85714285716</v>
      </c>
      <c r="H311" s="2">
        <f t="shared" si="65"/>
        <v>171858868.44532114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1490209.142857152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2021805.4841660261</v>
      </c>
      <c r="Q311" s="2">
        <f t="shared" si="71"/>
        <v>650000</v>
      </c>
      <c r="R311" s="2">
        <f t="shared" si="66"/>
        <v>173316002.11625546</v>
      </c>
      <c r="S311" s="2">
        <f t="shared" si="58"/>
        <v>646135.85714286566</v>
      </c>
      <c r="T311" s="2">
        <f t="shared" si="59"/>
        <v>3864.1428571429569</v>
      </c>
      <c r="U311" s="2">
        <f t="shared" si="60"/>
        <v>650000</v>
      </c>
      <c r="V311" s="2">
        <f t="shared" si="34"/>
        <v>117583456.44532081</v>
      </c>
      <c r="W311" s="2">
        <f t="shared" si="61"/>
        <v>646135.85714285076</v>
      </c>
      <c r="X311" s="2">
        <f t="shared" si="51"/>
        <v>3864.1428571492434</v>
      </c>
      <c r="Y311" s="2">
        <f t="shared" si="62"/>
        <v>55732545.670934662</v>
      </c>
      <c r="Z311" s="2" t="str">
        <f t="shared" si="52"/>
        <v>MEEP</v>
      </c>
      <c r="AA311" s="2">
        <f>IF(Z311="HERE",Y311,AA310+Graph!$G$1*1000)</f>
        <v>132957723.81379133</v>
      </c>
      <c r="AB311" s="2">
        <f t="shared" si="63"/>
        <v>800000</v>
      </c>
      <c r="AC311" s="2">
        <f t="shared" si="64"/>
        <v>54262142.445321292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247</v>
      </c>
      <c r="C312" s="7"/>
      <c r="D312" s="2" t="e">
        <f t="shared" si="55"/>
        <v>#N/A</v>
      </c>
      <c r="E312" s="2" t="e">
        <f t="shared" si="67"/>
        <v>#N/A</v>
      </c>
      <c r="F312" s="2">
        <v>2030538.1091485023</v>
      </c>
      <c r="G312" s="2">
        <f t="shared" si="70"/>
        <v>646135.85714285716</v>
      </c>
      <c r="H312" s="2">
        <f t="shared" si="65"/>
        <v>172505004.30246401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1494073.285714295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2028105.1343419552</v>
      </c>
      <c r="Q312" s="2">
        <f t="shared" si="71"/>
        <v>650000</v>
      </c>
      <c r="R312" s="2">
        <f t="shared" si="66"/>
        <v>173966002.11625546</v>
      </c>
      <c r="S312" s="2">
        <f t="shared" si="58"/>
        <v>646135.85714286566</v>
      </c>
      <c r="T312" s="2">
        <f t="shared" si="59"/>
        <v>3864.1428571429569</v>
      </c>
      <c r="U312" s="2">
        <f t="shared" si="60"/>
        <v>650000</v>
      </c>
      <c r="V312" s="2">
        <f t="shared" si="34"/>
        <v>118229592.30246367</v>
      </c>
      <c r="W312" s="2">
        <f t="shared" si="61"/>
        <v>646135.85714285076</v>
      </c>
      <c r="X312" s="2">
        <f t="shared" si="51"/>
        <v>3864.1428571492434</v>
      </c>
      <c r="Y312" s="2">
        <f t="shared" si="62"/>
        <v>55736409.813791811</v>
      </c>
      <c r="Z312" s="2" t="str">
        <f t="shared" si="52"/>
        <v>MEEP</v>
      </c>
      <c r="AA312" s="2">
        <f>IF(Z312="HERE",Y312,AA311+Graph!$G$1*1000)</f>
        <v>133757723.81379133</v>
      </c>
      <c r="AB312" s="2">
        <f t="shared" si="63"/>
        <v>800000</v>
      </c>
      <c r="AC312" s="2">
        <f t="shared" si="64"/>
        <v>54262142.445321292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248</v>
      </c>
      <c r="C313" s="7"/>
      <c r="D313" s="2" t="e">
        <f t="shared" si="55"/>
        <v>#N/A</v>
      </c>
      <c r="E313" s="2" t="e">
        <f t="shared" si="67"/>
        <v>#N/A</v>
      </c>
      <c r="F313" s="2">
        <v>2036859.7629838586</v>
      </c>
      <c r="G313" s="2">
        <f t="shared" si="70"/>
        <v>646135.85714285716</v>
      </c>
      <c r="H313" s="2">
        <f t="shared" si="65"/>
        <v>173151140.15960687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1497937.428571438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2034404.7845179439</v>
      </c>
      <c r="Q313" s="2">
        <f t="shared" si="71"/>
        <v>650000</v>
      </c>
      <c r="R313" s="2">
        <f t="shared" si="66"/>
        <v>174616002.11625546</v>
      </c>
      <c r="S313" s="2">
        <f t="shared" si="58"/>
        <v>646135.85714286566</v>
      </c>
      <c r="T313" s="2">
        <f t="shared" si="59"/>
        <v>3864.1428571429569</v>
      </c>
      <c r="U313" s="2">
        <f t="shared" si="60"/>
        <v>650000</v>
      </c>
      <c r="V313" s="2">
        <f t="shared" si="34"/>
        <v>118875728.15960652</v>
      </c>
      <c r="W313" s="2">
        <f t="shared" si="61"/>
        <v>646135.85714285076</v>
      </c>
      <c r="X313" s="2">
        <f t="shared" si="51"/>
        <v>3864.1428571492434</v>
      </c>
      <c r="Y313" s="2">
        <f t="shared" si="62"/>
        <v>55740273.956648961</v>
      </c>
      <c r="Z313" s="2" t="str">
        <f t="shared" si="52"/>
        <v>MEEP</v>
      </c>
      <c r="AA313" s="2">
        <f>IF(Z313="HERE",Y313,AA312+Graph!$G$1*1000)</f>
        <v>134557723.81379133</v>
      </c>
      <c r="AB313" s="2">
        <f t="shared" si="63"/>
        <v>800000</v>
      </c>
      <c r="AC313" s="2">
        <f t="shared" si="64"/>
        <v>54262142.445321292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249</v>
      </c>
      <c r="C314" s="7"/>
      <c r="D314" s="2" t="e">
        <f t="shared" si="55"/>
        <v>#N/A</v>
      </c>
      <c r="E314" s="2" t="e">
        <f t="shared" si="67"/>
        <v>#N/A</v>
      </c>
      <c r="F314" s="2">
        <v>2043181.4168191552</v>
      </c>
      <c r="G314" s="2">
        <f t="shared" si="70"/>
        <v>646135.85714285716</v>
      </c>
      <c r="H314" s="2">
        <f t="shared" si="65"/>
        <v>173797276.01674974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1501801.5714285809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2040704.4346938729</v>
      </c>
      <c r="Q314" s="2">
        <f t="shared" si="71"/>
        <v>650000</v>
      </c>
      <c r="R314" s="2">
        <f t="shared" si="66"/>
        <v>175266002.11625546</v>
      </c>
      <c r="S314" s="2">
        <f t="shared" si="58"/>
        <v>646135.85714286566</v>
      </c>
      <c r="T314" s="2">
        <f t="shared" si="59"/>
        <v>3864.1428571429569</v>
      </c>
      <c r="U314" s="2">
        <f t="shared" si="60"/>
        <v>650000</v>
      </c>
      <c r="V314" s="2">
        <f t="shared" si="34"/>
        <v>119521864.01674937</v>
      </c>
      <c r="W314" s="2">
        <f t="shared" si="61"/>
        <v>646135.85714285076</v>
      </c>
      <c r="X314" s="2">
        <f t="shared" si="51"/>
        <v>3864.1428571492434</v>
      </c>
      <c r="Y314" s="2">
        <f t="shared" si="62"/>
        <v>55744138.09950611</v>
      </c>
      <c r="Z314" s="2" t="str">
        <f t="shared" si="52"/>
        <v>MEEP</v>
      </c>
      <c r="AA314" s="2">
        <f>IF(Z314="HERE",Y314,AA313+Graph!$G$1*1000)</f>
        <v>135357723.81379133</v>
      </c>
      <c r="AB314" s="2">
        <f t="shared" si="63"/>
        <v>800000</v>
      </c>
      <c r="AC314" s="2">
        <f t="shared" si="64"/>
        <v>54262142.445321292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250</v>
      </c>
      <c r="C315" s="7"/>
      <c r="D315" s="2" t="e">
        <f t="shared" si="55"/>
        <v>#N/A</v>
      </c>
      <c r="E315" s="2" t="e">
        <f t="shared" si="67"/>
        <v>#N/A</v>
      </c>
      <c r="F315" s="2">
        <v>2049503.0706545115</v>
      </c>
      <c r="G315" s="2">
        <f t="shared" si="70"/>
        <v>646135.85714285716</v>
      </c>
      <c r="H315" s="2">
        <f t="shared" si="65"/>
        <v>174443411.87389261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1505665.7142857239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2047004.084869802</v>
      </c>
      <c r="Q315" s="2">
        <f t="shared" si="71"/>
        <v>650000</v>
      </c>
      <c r="R315" s="2">
        <f t="shared" si="66"/>
        <v>175916002.11625546</v>
      </c>
      <c r="S315" s="2">
        <f t="shared" si="58"/>
        <v>646135.85714286566</v>
      </c>
      <c r="T315" s="2">
        <f t="shared" si="59"/>
        <v>3864.1428571429569</v>
      </c>
      <c r="U315" s="2">
        <f t="shared" si="60"/>
        <v>650000</v>
      </c>
      <c r="V315" s="2">
        <f t="shared" si="34"/>
        <v>120167999.87389222</v>
      </c>
      <c r="W315" s="2">
        <f t="shared" si="61"/>
        <v>646135.85714285076</v>
      </c>
      <c r="X315" s="2">
        <f t="shared" si="51"/>
        <v>3864.1428571492434</v>
      </c>
      <c r="Y315" s="2">
        <f t="shared" si="62"/>
        <v>55748002.242363259</v>
      </c>
      <c r="Z315" s="2" t="str">
        <f t="shared" si="52"/>
        <v>MEEP</v>
      </c>
      <c r="AA315" s="2">
        <f>IF(Z315="HERE",Y315,AA314+Graph!$G$1*1000)</f>
        <v>136157723.81379133</v>
      </c>
      <c r="AB315" s="2">
        <f t="shared" si="63"/>
        <v>800000</v>
      </c>
      <c r="AC315" s="2">
        <f t="shared" si="64"/>
        <v>54262142.445321292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251</v>
      </c>
      <c r="C316" s="7"/>
      <c r="D316" s="2" t="e">
        <f t="shared" si="55"/>
        <v>#N/A</v>
      </c>
      <c r="E316" s="2" t="e">
        <f t="shared" si="67"/>
        <v>#N/A</v>
      </c>
      <c r="F316" s="2">
        <v>2055824.7244898677</v>
      </c>
      <c r="G316" s="2">
        <f t="shared" si="70"/>
        <v>646135.85714285716</v>
      </c>
      <c r="H316" s="2">
        <f t="shared" si="65"/>
        <v>175089547.73103547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1509529.8571428668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2053303.7350457311</v>
      </c>
      <c r="Q316" s="2">
        <f t="shared" si="71"/>
        <v>650000</v>
      </c>
      <c r="R316" s="2">
        <f t="shared" si="66"/>
        <v>176566002.11625546</v>
      </c>
      <c r="S316" s="2">
        <f t="shared" si="58"/>
        <v>646135.85714286566</v>
      </c>
      <c r="T316" s="2">
        <f t="shared" si="59"/>
        <v>3864.1428571429569</v>
      </c>
      <c r="U316" s="2">
        <f t="shared" si="60"/>
        <v>650000</v>
      </c>
      <c r="V316" s="2">
        <f t="shared" si="34"/>
        <v>120814135.73103507</v>
      </c>
      <c r="W316" s="2">
        <f t="shared" si="61"/>
        <v>646135.85714285076</v>
      </c>
      <c r="X316" s="2">
        <f t="shared" si="51"/>
        <v>3864.1428571492434</v>
      </c>
      <c r="Y316" s="2">
        <f t="shared" si="62"/>
        <v>55751866.385220408</v>
      </c>
      <c r="Z316" s="2" t="str">
        <f t="shared" si="52"/>
        <v>MEEP</v>
      </c>
      <c r="AA316" s="2">
        <f>IF(Z316="HERE",Y316,AA315+Graph!$G$1*1000)</f>
        <v>136957723.81379133</v>
      </c>
      <c r="AB316" s="2">
        <f t="shared" si="63"/>
        <v>800000</v>
      </c>
      <c r="AC316" s="2">
        <f t="shared" si="64"/>
        <v>54262142.445321292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252</v>
      </c>
      <c r="C317" s="7"/>
      <c r="D317" s="2" t="e">
        <f t="shared" si="55"/>
        <v>#N/A</v>
      </c>
      <c r="E317" s="2" t="e">
        <f t="shared" si="67"/>
        <v>#N/A</v>
      </c>
      <c r="F317" s="2">
        <v>2062146.3783251643</v>
      </c>
      <c r="G317" s="2">
        <f t="shared" si="70"/>
        <v>646135.85714285716</v>
      </c>
      <c r="H317" s="2">
        <f t="shared" si="65"/>
        <v>175735683.58817834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1513394.0000000098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2059603.3852216601</v>
      </c>
      <c r="Q317" s="2">
        <f t="shared" si="71"/>
        <v>650000</v>
      </c>
      <c r="R317" s="2">
        <f t="shared" si="66"/>
        <v>177216002.11625546</v>
      </c>
      <c r="S317" s="2">
        <f t="shared" si="58"/>
        <v>646135.85714286566</v>
      </c>
      <c r="T317" s="2">
        <f t="shared" si="59"/>
        <v>3864.1428571429569</v>
      </c>
      <c r="U317" s="2">
        <f t="shared" si="60"/>
        <v>650000</v>
      </c>
      <c r="V317" s="2">
        <f t="shared" si="34"/>
        <v>121460271.58817792</v>
      </c>
      <c r="W317" s="2">
        <f t="shared" si="61"/>
        <v>646135.85714285076</v>
      </c>
      <c r="X317" s="2">
        <f t="shared" si="51"/>
        <v>3864.1428571492434</v>
      </c>
      <c r="Y317" s="2">
        <f t="shared" si="62"/>
        <v>55755730.528077558</v>
      </c>
      <c r="Z317" s="2" t="str">
        <f t="shared" si="52"/>
        <v>MEEP</v>
      </c>
      <c r="AA317" s="2">
        <f>IF(Z317="HERE",Y317,AA316+Graph!$G$1*1000)</f>
        <v>137757723.81379133</v>
      </c>
      <c r="AB317" s="2">
        <f t="shared" si="63"/>
        <v>800000</v>
      </c>
      <c r="AC317" s="2">
        <f t="shared" si="64"/>
        <v>54262142.445321292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253</v>
      </c>
      <c r="C318" s="7"/>
      <c r="D318" s="2" t="e">
        <f t="shared" si="55"/>
        <v>#N/A</v>
      </c>
      <c r="E318" s="2" t="e">
        <f t="shared" si="67"/>
        <v>#N/A</v>
      </c>
      <c r="F318" s="2">
        <v>2068468.0321605206</v>
      </c>
      <c r="G318" s="2">
        <f t="shared" si="70"/>
        <v>646135.85714285716</v>
      </c>
      <c r="H318" s="2">
        <f t="shared" si="65"/>
        <v>176381819.4453212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1517258.1428571527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2065903.0353975892</v>
      </c>
      <c r="Q318" s="2">
        <f t="shared" si="71"/>
        <v>650000</v>
      </c>
      <c r="R318" s="2">
        <f t="shared" si="66"/>
        <v>177866002.11625546</v>
      </c>
      <c r="S318" s="2">
        <f t="shared" si="58"/>
        <v>646135.85714286566</v>
      </c>
      <c r="T318" s="2">
        <f t="shared" si="59"/>
        <v>3864.1428571429569</v>
      </c>
      <c r="U318" s="2">
        <f t="shared" si="60"/>
        <v>650000</v>
      </c>
      <c r="V318" s="2">
        <f t="shared" si="34"/>
        <v>122106407.44532077</v>
      </c>
      <c r="W318" s="2">
        <f t="shared" si="61"/>
        <v>646135.85714285076</v>
      </c>
      <c r="X318" s="2">
        <f t="shared" si="51"/>
        <v>3864.1428571492434</v>
      </c>
      <c r="Y318" s="2">
        <f t="shared" si="62"/>
        <v>55759594.670934707</v>
      </c>
      <c r="Z318" s="2" t="str">
        <f t="shared" si="52"/>
        <v>MEEP</v>
      </c>
      <c r="AA318" s="2">
        <f>IF(Z318="HERE",Y318,AA317+Graph!$G$1*1000)</f>
        <v>138557723.81379133</v>
      </c>
      <c r="AB318" s="2">
        <f t="shared" si="63"/>
        <v>800000</v>
      </c>
      <c r="AC318" s="2">
        <f t="shared" si="64"/>
        <v>54262142.445321292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254</v>
      </c>
      <c r="C319" s="7"/>
      <c r="D319" s="2" t="e">
        <f t="shared" si="55"/>
        <v>#N/A</v>
      </c>
      <c r="E319" s="2" t="e">
        <f t="shared" si="67"/>
        <v>#N/A</v>
      </c>
      <c r="F319" s="2">
        <v>2074789.6859958172</v>
      </c>
      <c r="G319" s="2">
        <f t="shared" si="70"/>
        <v>646135.85714285716</v>
      </c>
      <c r="H319" s="2">
        <f t="shared" si="65"/>
        <v>177027955.30246407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1521122.2857142957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2072202.6855735183</v>
      </c>
      <c r="Q319" s="2">
        <f t="shared" si="71"/>
        <v>650000</v>
      </c>
      <c r="R319" s="2">
        <f t="shared" si="66"/>
        <v>178516002.11625546</v>
      </c>
      <c r="S319" s="2">
        <f t="shared" si="58"/>
        <v>646135.85714286566</v>
      </c>
      <c r="T319" s="2">
        <f t="shared" si="59"/>
        <v>3864.1428571429569</v>
      </c>
      <c r="U319" s="2">
        <f t="shared" si="60"/>
        <v>650000</v>
      </c>
      <c r="V319" s="2">
        <f t="shared" si="34"/>
        <v>122752543.30246362</v>
      </c>
      <c r="W319" s="2">
        <f t="shared" si="61"/>
        <v>646135.85714285076</v>
      </c>
      <c r="X319" s="2">
        <f t="shared" si="51"/>
        <v>3864.1428571492434</v>
      </c>
      <c r="Y319" s="2">
        <f t="shared" si="62"/>
        <v>55763458.813791856</v>
      </c>
      <c r="Z319" s="2" t="str">
        <f t="shared" si="52"/>
        <v>MEEP</v>
      </c>
      <c r="AA319" s="2">
        <f>IF(Z319="HERE",Y319,AA318+Graph!$G$1*1000)</f>
        <v>139357723.81379133</v>
      </c>
      <c r="AB319" s="2">
        <f t="shared" si="63"/>
        <v>800000</v>
      </c>
      <c r="AC319" s="2">
        <f t="shared" si="64"/>
        <v>54262142.445321292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255</v>
      </c>
      <c r="C320" s="7"/>
      <c r="D320" s="2" t="e">
        <f t="shared" si="55"/>
        <v>#N/A</v>
      </c>
      <c r="E320" s="2" t="e">
        <f t="shared" si="67"/>
        <v>#N/A</v>
      </c>
      <c r="F320" s="2">
        <v>2081111.3398311734</v>
      </c>
      <c r="G320" s="2">
        <f t="shared" si="70"/>
        <v>646135.85714285716</v>
      </c>
      <c r="H320" s="2">
        <f t="shared" si="65"/>
        <v>177674091.15960693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1524986.4285714386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2078502.3357494473</v>
      </c>
      <c r="Q320" s="2">
        <f t="shared" si="71"/>
        <v>650000</v>
      </c>
      <c r="R320" s="2">
        <f t="shared" si="66"/>
        <v>179166002.11625546</v>
      </c>
      <c r="S320" s="2">
        <f t="shared" si="58"/>
        <v>646135.85714286566</v>
      </c>
      <c r="T320" s="2">
        <f t="shared" si="59"/>
        <v>3864.1428571429569</v>
      </c>
      <c r="U320" s="2">
        <f t="shared" si="60"/>
        <v>650000</v>
      </c>
      <c r="V320" s="2">
        <f t="shared" si="34"/>
        <v>123398679.15960647</v>
      </c>
      <c r="W320" s="2">
        <f t="shared" si="61"/>
        <v>646135.85714285076</v>
      </c>
      <c r="X320" s="2">
        <f t="shared" si="51"/>
        <v>3864.1428571492434</v>
      </c>
      <c r="Y320" s="2">
        <f t="shared" si="62"/>
        <v>55767322.956649005</v>
      </c>
      <c r="Z320" s="2" t="str">
        <f t="shared" si="52"/>
        <v>MEEP</v>
      </c>
      <c r="AA320" s="2">
        <f>IF(Z320="HERE",Y320,AA319+Graph!$G$1*1000)</f>
        <v>140157723.81379133</v>
      </c>
      <c r="AB320" s="2">
        <f t="shared" si="63"/>
        <v>800000</v>
      </c>
      <c r="AC320" s="2">
        <f t="shared" si="64"/>
        <v>54262142.445321292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256</v>
      </c>
      <c r="C321" s="7"/>
      <c r="D321" s="2" t="e">
        <f t="shared" si="55"/>
        <v>#N/A</v>
      </c>
      <c r="E321" s="2" t="e">
        <f t="shared" si="67"/>
        <v>#N/A</v>
      </c>
      <c r="F321" s="2">
        <v>2087432.9936664701</v>
      </c>
      <c r="G321" s="2">
        <f t="shared" si="70"/>
        <v>646135.85714285716</v>
      </c>
      <c r="H321" s="2">
        <f t="shared" si="65"/>
        <v>178320227.0167498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1528850.5714285816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2084801.9859253764</v>
      </c>
      <c r="Q321" s="2">
        <f t="shared" si="71"/>
        <v>650000</v>
      </c>
      <c r="R321" s="2">
        <f t="shared" si="66"/>
        <v>179816002.11625546</v>
      </c>
      <c r="S321" s="2">
        <f t="shared" si="58"/>
        <v>646135.85714286566</v>
      </c>
      <c r="T321" s="2">
        <f t="shared" si="59"/>
        <v>3864.1428571429569</v>
      </c>
      <c r="U321" s="2">
        <f t="shared" si="60"/>
        <v>650000</v>
      </c>
      <c r="V321" s="2">
        <f t="shared" si="34"/>
        <v>124044815.01674932</v>
      </c>
      <c r="W321" s="2">
        <f t="shared" si="61"/>
        <v>646135.85714285076</v>
      </c>
      <c r="X321" s="2">
        <f t="shared" si="51"/>
        <v>3864.1428571492434</v>
      </c>
      <c r="Y321" s="2">
        <f t="shared" si="62"/>
        <v>55771187.099506155</v>
      </c>
      <c r="Z321" s="2" t="str">
        <f t="shared" si="52"/>
        <v>MEEP</v>
      </c>
      <c r="AA321" s="2">
        <f>IF(Z321="HERE",Y321,AA320+Graph!$G$1*1000)</f>
        <v>140957723.81379133</v>
      </c>
      <c r="AB321" s="2">
        <f t="shared" si="63"/>
        <v>800000</v>
      </c>
      <c r="AC321" s="2">
        <f t="shared" si="64"/>
        <v>54262142.445321292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257</v>
      </c>
      <c r="C322" s="7"/>
      <c r="D322" s="2" t="e">
        <f t="shared" si="55"/>
        <v>#N/A</v>
      </c>
      <c r="E322" s="2" t="e">
        <f t="shared" si="67"/>
        <v>#N/A</v>
      </c>
      <c r="F322" s="2">
        <v>2093754.6475018263</v>
      </c>
      <c r="G322" s="2">
        <f t="shared" si="70"/>
        <v>646135.85714285716</v>
      </c>
      <c r="H322" s="2">
        <f t="shared" si="65"/>
        <v>178966362.87389266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1532714.7142857246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2091101.6361013055</v>
      </c>
      <c r="Q322" s="2">
        <f t="shared" si="71"/>
        <v>650000</v>
      </c>
      <c r="R322" s="2">
        <f t="shared" si="66"/>
        <v>180466002.11625546</v>
      </c>
      <c r="S322" s="2">
        <f t="shared" si="58"/>
        <v>646135.85714286566</v>
      </c>
      <c r="T322" s="2">
        <f t="shared" si="59"/>
        <v>3864.1428571429569</v>
      </c>
      <c r="U322" s="2">
        <f t="shared" si="60"/>
        <v>650000</v>
      </c>
      <c r="V322" s="2">
        <f t="shared" si="34"/>
        <v>124690950.87389217</v>
      </c>
      <c r="W322" s="2">
        <f t="shared" si="61"/>
        <v>646135.85714285076</v>
      </c>
      <c r="X322" s="2">
        <f t="shared" si="51"/>
        <v>3864.1428571492434</v>
      </c>
      <c r="Y322" s="2">
        <f t="shared" si="62"/>
        <v>55775051.242363304</v>
      </c>
      <c r="Z322" s="2" t="str">
        <f t="shared" si="52"/>
        <v>MEEP</v>
      </c>
      <c r="AA322" s="2">
        <f>IF(Z322="HERE",Y322,AA321+Graph!$G$1*1000)</f>
        <v>141757723.81379133</v>
      </c>
      <c r="AB322" s="2">
        <f t="shared" si="63"/>
        <v>800000</v>
      </c>
      <c r="AC322" s="2">
        <f t="shared" si="64"/>
        <v>54262142.445321292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258</v>
      </c>
      <c r="C323" s="7"/>
      <c r="D323" s="2" t="e">
        <f t="shared" si="55"/>
        <v>#N/A</v>
      </c>
      <c r="E323" s="2" t="e">
        <f t="shared" si="67"/>
        <v>#N/A</v>
      </c>
      <c r="F323" s="2">
        <v>2100076.3013371229</v>
      </c>
      <c r="G323" s="2">
        <f t="shared" si="70"/>
        <v>646135.85714285716</v>
      </c>
      <c r="H323" s="2">
        <f t="shared" si="65"/>
        <v>179612498.73103553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1536578.8571428675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2097401.2862772346</v>
      </c>
      <c r="Q323" s="2">
        <f t="shared" si="71"/>
        <v>650000</v>
      </c>
      <c r="R323" s="2">
        <f t="shared" si="66"/>
        <v>181116002.11625546</v>
      </c>
      <c r="S323" s="2">
        <f t="shared" si="58"/>
        <v>646135.85714286566</v>
      </c>
      <c r="T323" s="2">
        <f t="shared" si="59"/>
        <v>3864.1428571429569</v>
      </c>
      <c r="U323" s="2">
        <f t="shared" si="60"/>
        <v>650000</v>
      </c>
      <c r="V323" s="2">
        <f t="shared" si="34"/>
        <v>125337086.73103502</v>
      </c>
      <c r="W323" s="2">
        <f t="shared" si="61"/>
        <v>646135.85714285076</v>
      </c>
      <c r="X323" s="2">
        <f t="shared" si="51"/>
        <v>3864.1428571492434</v>
      </c>
      <c r="Y323" s="2">
        <f t="shared" si="62"/>
        <v>55778915.385220453</v>
      </c>
      <c r="Z323" s="2" t="str">
        <f t="shared" si="52"/>
        <v>MEEP</v>
      </c>
      <c r="AA323" s="2">
        <f>IF(Z323="HERE",Y323,AA322+Graph!$G$1*1000)</f>
        <v>142557723.81379133</v>
      </c>
      <c r="AB323" s="2">
        <f t="shared" si="63"/>
        <v>800000</v>
      </c>
      <c r="AC323" s="2">
        <f t="shared" si="64"/>
        <v>54262142.445321292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259</v>
      </c>
      <c r="C324" s="7"/>
      <c r="D324" s="2" t="e">
        <f t="shared" si="55"/>
        <v>#N/A</v>
      </c>
      <c r="E324" s="2" t="e">
        <f t="shared" si="67"/>
        <v>#N/A</v>
      </c>
      <c r="F324" s="2">
        <v>2106397.9551724792</v>
      </c>
      <c r="G324" s="2">
        <f t="shared" si="70"/>
        <v>646135.85714285716</v>
      </c>
      <c r="H324" s="2">
        <f t="shared" si="65"/>
        <v>180258634.5881784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1540443.0000000105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2103700.9364531636</v>
      </c>
      <c r="Q324" s="2">
        <f t="shared" si="71"/>
        <v>650000</v>
      </c>
      <c r="R324" s="2">
        <f t="shared" si="66"/>
        <v>181766002.11625546</v>
      </c>
      <c r="S324" s="2">
        <f t="shared" si="58"/>
        <v>646135.85714286566</v>
      </c>
      <c r="T324" s="2">
        <f t="shared" si="59"/>
        <v>3864.1428571429569</v>
      </c>
      <c r="U324" s="2">
        <f t="shared" si="60"/>
        <v>650000</v>
      </c>
      <c r="V324" s="2">
        <f t="shared" si="34"/>
        <v>125983222.58817787</v>
      </c>
      <c r="W324" s="2">
        <f t="shared" si="61"/>
        <v>646135.85714285076</v>
      </c>
      <c r="X324" s="2">
        <f t="shared" si="51"/>
        <v>3864.1428571492434</v>
      </c>
      <c r="Y324" s="2">
        <f t="shared" si="62"/>
        <v>55782779.528077602</v>
      </c>
      <c r="Z324" s="2" t="str">
        <f t="shared" si="52"/>
        <v>MEEP</v>
      </c>
      <c r="AA324" s="2">
        <f>IF(Z324="HERE",Y324,AA323+Graph!$G$1*1000)</f>
        <v>143357723.81379133</v>
      </c>
      <c r="AB324" s="2">
        <f t="shared" si="63"/>
        <v>800000</v>
      </c>
      <c r="AC324" s="2">
        <f t="shared" si="64"/>
        <v>54262142.445321292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260</v>
      </c>
      <c r="C325" s="7"/>
      <c r="D325" s="2" t="e">
        <f t="shared" si="55"/>
        <v>#N/A</v>
      </c>
      <c r="E325" s="2" t="e">
        <f t="shared" si="67"/>
        <v>#N/A</v>
      </c>
      <c r="F325" s="2">
        <v>2112719.6090077758</v>
      </c>
      <c r="G325" s="2">
        <f t="shared" si="70"/>
        <v>646135.85714285716</v>
      </c>
      <c r="H325" s="2">
        <f t="shared" si="65"/>
        <v>180904770.44532126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1544307.1428571534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2110000.5866290927</v>
      </c>
      <c r="Q325" s="2">
        <f t="shared" si="71"/>
        <v>650000</v>
      </c>
      <c r="R325" s="2">
        <f t="shared" si="66"/>
        <v>182416002.11625546</v>
      </c>
      <c r="S325" s="2">
        <f t="shared" si="58"/>
        <v>646135.85714286566</v>
      </c>
      <c r="T325" s="2">
        <f t="shared" si="59"/>
        <v>3864.1428571429569</v>
      </c>
      <c r="U325" s="2">
        <f t="shared" si="60"/>
        <v>650000</v>
      </c>
      <c r="V325" s="2">
        <f t="shared" si="34"/>
        <v>126629358.44532073</v>
      </c>
      <c r="W325" s="2">
        <f t="shared" si="61"/>
        <v>646135.85714285076</v>
      </c>
      <c r="X325" s="2">
        <f t="shared" si="51"/>
        <v>3864.1428571492434</v>
      </c>
      <c r="Y325" s="2">
        <f t="shared" si="62"/>
        <v>55786643.670934752</v>
      </c>
      <c r="Z325" s="2" t="str">
        <f t="shared" si="52"/>
        <v>MEEP</v>
      </c>
      <c r="AA325" s="2">
        <f>IF(Z325="HERE",Y325,AA324+Graph!$G$1*1000)</f>
        <v>144157723.81379133</v>
      </c>
      <c r="AB325" s="2">
        <f t="shared" si="63"/>
        <v>800000</v>
      </c>
      <c r="AC325" s="2">
        <f t="shared" si="64"/>
        <v>54262142.445321292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261</v>
      </c>
      <c r="C326" s="7"/>
      <c r="D326" s="2" t="e">
        <f t="shared" si="55"/>
        <v>#N/A</v>
      </c>
      <c r="E326" s="2" t="e">
        <f t="shared" si="67"/>
        <v>#N/A</v>
      </c>
      <c r="F326" s="2">
        <v>2119041.262843132</v>
      </c>
      <c r="G326" s="2">
        <f t="shared" si="70"/>
        <v>646135.85714285716</v>
      </c>
      <c r="H326" s="2">
        <f t="shared" si="65"/>
        <v>181550906.30246413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1548171.2857142964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2116300.2368050218</v>
      </c>
      <c r="Q326" s="2">
        <f t="shared" si="71"/>
        <v>650000</v>
      </c>
      <c r="R326" s="2">
        <f t="shared" si="66"/>
        <v>183066002.11625546</v>
      </c>
      <c r="S326" s="2">
        <f t="shared" si="58"/>
        <v>646135.85714286566</v>
      </c>
      <c r="T326" s="2">
        <f t="shared" si="59"/>
        <v>3864.1428571429569</v>
      </c>
      <c r="U326" s="2">
        <f t="shared" si="60"/>
        <v>650000</v>
      </c>
      <c r="V326" s="2">
        <f t="shared" si="34"/>
        <v>127275494.30246358</v>
      </c>
      <c r="W326" s="2">
        <f t="shared" si="61"/>
        <v>646135.85714285076</v>
      </c>
      <c r="X326" s="2">
        <f t="shared" si="51"/>
        <v>3864.1428571492434</v>
      </c>
      <c r="Y326" s="2">
        <f t="shared" si="62"/>
        <v>55790507.813791901</v>
      </c>
      <c r="Z326" s="2" t="str">
        <f t="shared" si="52"/>
        <v>MEEP</v>
      </c>
      <c r="AA326" s="2">
        <f>IF(Z326="HERE",Y326,AA325+Graph!$G$1*1000)</f>
        <v>144957723.81379133</v>
      </c>
      <c r="AB326" s="2">
        <f t="shared" si="63"/>
        <v>800000</v>
      </c>
      <c r="AC326" s="2">
        <f t="shared" si="64"/>
        <v>54262142.445321292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262</v>
      </c>
      <c r="C327" s="7"/>
      <c r="D327" s="2" t="e">
        <f t="shared" si="55"/>
        <v>#N/A</v>
      </c>
      <c r="E327" s="2" t="e">
        <f t="shared" si="67"/>
        <v>#N/A</v>
      </c>
      <c r="F327" s="2">
        <v>2125362.9166784286</v>
      </c>
      <c r="G327" s="2">
        <f t="shared" si="70"/>
        <v>646135.85714285716</v>
      </c>
      <c r="H327" s="2">
        <f t="shared" si="65"/>
        <v>182197042.15960699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1552035.4285714393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2122599.8869809508</v>
      </c>
      <c r="Q327" s="2">
        <f t="shared" si="71"/>
        <v>650000</v>
      </c>
      <c r="R327" s="2">
        <f t="shared" si="66"/>
        <v>183716002.11625546</v>
      </c>
      <c r="S327" s="2">
        <f t="shared" si="58"/>
        <v>646135.85714286566</v>
      </c>
      <c r="T327" s="2">
        <f t="shared" si="59"/>
        <v>3864.1428571429569</v>
      </c>
      <c r="U327" s="2">
        <f t="shared" si="60"/>
        <v>650000</v>
      </c>
      <c r="V327" s="2">
        <f t="shared" si="34"/>
        <v>127921630.15960643</v>
      </c>
      <c r="W327" s="2">
        <f t="shared" si="61"/>
        <v>646135.85714285076</v>
      </c>
      <c r="X327" s="2">
        <f t="shared" si="51"/>
        <v>3864.1428571492434</v>
      </c>
      <c r="Y327" s="2">
        <f t="shared" si="62"/>
        <v>55794371.95664905</v>
      </c>
      <c r="Z327" s="2" t="str">
        <f t="shared" si="52"/>
        <v>MEEP</v>
      </c>
      <c r="AA327" s="2">
        <f>IF(Z327="HERE",Y327,AA326+Graph!$G$1*1000)</f>
        <v>145757723.81379133</v>
      </c>
      <c r="AB327" s="2">
        <f t="shared" si="63"/>
        <v>800000</v>
      </c>
      <c r="AC327" s="2">
        <f t="shared" si="64"/>
        <v>54262142.445321292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263</v>
      </c>
      <c r="C328" s="7"/>
      <c r="D328" s="2" t="e">
        <f t="shared" si="55"/>
        <v>#N/A</v>
      </c>
      <c r="E328" s="2" t="e">
        <f t="shared" si="67"/>
        <v>#N/A</v>
      </c>
      <c r="F328" s="2">
        <v>2131684.5705137849</v>
      </c>
      <c r="G328" s="2">
        <f t="shared" si="70"/>
        <v>646135.85714285716</v>
      </c>
      <c r="H328" s="2">
        <f t="shared" si="65"/>
        <v>182843178.01674986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1555899.5714285823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2128899.5371568799</v>
      </c>
      <c r="Q328" s="2">
        <f t="shared" si="71"/>
        <v>650000</v>
      </c>
      <c r="R328" s="2">
        <f t="shared" si="66"/>
        <v>184366002.11625546</v>
      </c>
      <c r="S328" s="2">
        <f t="shared" si="58"/>
        <v>646135.85714286566</v>
      </c>
      <c r="T328" s="2">
        <f t="shared" si="59"/>
        <v>3864.1428571429569</v>
      </c>
      <c r="U328" s="2">
        <f t="shared" si="60"/>
        <v>650000</v>
      </c>
      <c r="V328" s="2">
        <f t="shared" si="34"/>
        <v>128567766.01674928</v>
      </c>
      <c r="W328" s="2">
        <f t="shared" si="61"/>
        <v>646135.85714285076</v>
      </c>
      <c r="X328" s="2">
        <f t="shared" si="51"/>
        <v>3864.1428571492434</v>
      </c>
      <c r="Y328" s="2">
        <f t="shared" si="62"/>
        <v>55798236.099506199</v>
      </c>
      <c r="Z328" s="2" t="str">
        <f t="shared" si="52"/>
        <v>MEEP</v>
      </c>
      <c r="AA328" s="2">
        <f>IF(Z328="HERE",Y328,AA327+Graph!$G$1*1000)</f>
        <v>146557723.81379133</v>
      </c>
      <c r="AB328" s="2">
        <f t="shared" si="63"/>
        <v>800000</v>
      </c>
      <c r="AC328" s="2">
        <f t="shared" si="64"/>
        <v>54262142.445321292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264</v>
      </c>
      <c r="C329" s="7"/>
      <c r="D329" s="2" t="e">
        <f t="shared" si="55"/>
        <v>#N/A</v>
      </c>
      <c r="E329" s="2" t="e">
        <f t="shared" si="67"/>
        <v>#N/A</v>
      </c>
      <c r="F329" s="2">
        <v>2138006.2243490815</v>
      </c>
      <c r="G329" s="2">
        <f t="shared" si="70"/>
        <v>646135.85714285716</v>
      </c>
      <c r="H329" s="2">
        <f t="shared" si="65"/>
        <v>183489313.87389272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1559763.7142857253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2135199.187332809</v>
      </c>
      <c r="Q329" s="2">
        <f t="shared" si="71"/>
        <v>650000</v>
      </c>
      <c r="R329" s="2">
        <f t="shared" si="66"/>
        <v>185016002.11625546</v>
      </c>
      <c r="S329" s="2">
        <f t="shared" si="58"/>
        <v>646135.85714286566</v>
      </c>
      <c r="T329" s="2">
        <f t="shared" si="59"/>
        <v>3864.1428571429569</v>
      </c>
      <c r="U329" s="2">
        <f t="shared" si="60"/>
        <v>650000</v>
      </c>
      <c r="V329" s="2">
        <f t="shared" si="34"/>
        <v>129213901.87389213</v>
      </c>
      <c r="W329" s="2">
        <f t="shared" si="61"/>
        <v>646135.85714285076</v>
      </c>
      <c r="X329" s="2">
        <f t="shared" si="51"/>
        <v>3864.1428571492434</v>
      </c>
      <c r="Y329" s="2">
        <f t="shared" si="62"/>
        <v>55802100.242363349</v>
      </c>
      <c r="Z329" s="2" t="str">
        <f t="shared" si="52"/>
        <v>MEEP</v>
      </c>
      <c r="AA329" s="2">
        <f>IF(Z329="HERE",Y329,AA328+Graph!$G$1*1000)</f>
        <v>147357723.81379133</v>
      </c>
      <c r="AB329" s="2">
        <f t="shared" si="63"/>
        <v>800000</v>
      </c>
      <c r="AC329" s="2">
        <f t="shared" si="64"/>
        <v>54262142.445321292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265</v>
      </c>
      <c r="C330" s="7"/>
      <c r="D330" s="2" t="e">
        <f t="shared" si="55"/>
        <v>#N/A</v>
      </c>
      <c r="E330" s="2" t="e">
        <f t="shared" si="67"/>
        <v>#N/A</v>
      </c>
      <c r="F330" s="2">
        <v>2144327.8781844378</v>
      </c>
      <c r="G330" s="2">
        <f t="shared" si="70"/>
        <v>646135.85714285716</v>
      </c>
      <c r="H330" s="2">
        <f t="shared" si="65"/>
        <v>184135449.73103559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1563627.8571428682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2141498.837508738</v>
      </c>
      <c r="Q330" s="2">
        <f t="shared" si="71"/>
        <v>650000</v>
      </c>
      <c r="R330" s="2">
        <f t="shared" si="66"/>
        <v>185666002.11625546</v>
      </c>
      <c r="S330" s="2">
        <f t="shared" si="58"/>
        <v>646135.85714286566</v>
      </c>
      <c r="T330" s="2">
        <f t="shared" si="59"/>
        <v>3864.1428571429569</v>
      </c>
      <c r="U330" s="2">
        <f t="shared" si="60"/>
        <v>650000</v>
      </c>
      <c r="V330" s="2">
        <f t="shared" si="34"/>
        <v>129860037.73103498</v>
      </c>
      <c r="W330" s="2">
        <f t="shared" si="61"/>
        <v>646135.85714285076</v>
      </c>
      <c r="X330" s="2">
        <f t="shared" si="51"/>
        <v>3864.1428571492434</v>
      </c>
      <c r="Y330" s="2">
        <f t="shared" si="62"/>
        <v>55805964.385220498</v>
      </c>
      <c r="Z330" s="2" t="str">
        <f t="shared" si="52"/>
        <v>MEEP</v>
      </c>
      <c r="AA330" s="2">
        <f>IF(Z330="HERE",Y330,AA329+Graph!$G$1*1000)</f>
        <v>148157723.81379133</v>
      </c>
      <c r="AB330" s="2">
        <f t="shared" si="63"/>
        <v>800000</v>
      </c>
      <c r="AC330" s="2">
        <f t="shared" si="64"/>
        <v>54262142.445321292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266</v>
      </c>
      <c r="C331" s="7"/>
      <c r="D331" s="2" t="e">
        <f t="shared" si="55"/>
        <v>#N/A</v>
      </c>
      <c r="E331" s="2" t="e">
        <f t="shared" si="67"/>
        <v>#N/A</v>
      </c>
      <c r="F331" s="2">
        <v>2150649.5320197344</v>
      </c>
      <c r="G331" s="2">
        <f t="shared" si="70"/>
        <v>646135.85714285716</v>
      </c>
      <c r="H331" s="2">
        <f t="shared" si="65"/>
        <v>184781585.58817846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1567492.0000000112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2147798.4876847267</v>
      </c>
      <c r="Q331" s="2">
        <f t="shared" si="71"/>
        <v>650000</v>
      </c>
      <c r="R331" s="2">
        <f t="shared" si="66"/>
        <v>186316002.11625546</v>
      </c>
      <c r="S331" s="2">
        <f t="shared" si="58"/>
        <v>646135.85714286566</v>
      </c>
      <c r="T331" s="2">
        <f t="shared" si="59"/>
        <v>3864.1428571429569</v>
      </c>
      <c r="U331" s="2">
        <f t="shared" si="60"/>
        <v>650000</v>
      </c>
      <c r="V331" s="2">
        <f t="shared" si="34"/>
        <v>130506173.58817783</v>
      </c>
      <c r="W331" s="2">
        <f t="shared" si="61"/>
        <v>646135.85714285076</v>
      </c>
      <c r="X331" s="2">
        <f t="shared" si="51"/>
        <v>3864.1428571492434</v>
      </c>
      <c r="Y331" s="2">
        <f t="shared" si="62"/>
        <v>55809828.528077647</v>
      </c>
      <c r="Z331" s="2" t="str">
        <f t="shared" si="52"/>
        <v>MEEP</v>
      </c>
      <c r="AA331" s="2">
        <f>IF(Z331="HERE",Y331,AA330+Graph!$G$1*1000)</f>
        <v>148957723.81379133</v>
      </c>
      <c r="AB331" s="2">
        <f t="shared" si="63"/>
        <v>800000</v>
      </c>
      <c r="AC331" s="2">
        <f t="shared" si="64"/>
        <v>54262142.445321292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267</v>
      </c>
      <c r="C332" s="7"/>
      <c r="D332" s="2" t="e">
        <f t="shared" si="55"/>
        <v>#N/A</v>
      </c>
      <c r="E332" s="2" t="e">
        <f t="shared" si="67"/>
        <v>#N/A</v>
      </c>
      <c r="F332" s="2">
        <v>2156971.1858550906</v>
      </c>
      <c r="G332" s="2">
        <f t="shared" si="70"/>
        <v>646135.85714285716</v>
      </c>
      <c r="H332" s="2">
        <f t="shared" si="65"/>
        <v>185427721.44532132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1571356.1428571541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2154098.1378606558</v>
      </c>
      <c r="Q332" s="2">
        <f t="shared" si="71"/>
        <v>650000</v>
      </c>
      <c r="R332" s="2">
        <f t="shared" si="66"/>
        <v>186966002.11625546</v>
      </c>
      <c r="S332" s="2">
        <f t="shared" si="58"/>
        <v>646135.85714286566</v>
      </c>
      <c r="T332" s="2">
        <f t="shared" si="59"/>
        <v>3864.1428571429569</v>
      </c>
      <c r="U332" s="2">
        <f t="shared" si="60"/>
        <v>650000</v>
      </c>
      <c r="V332" s="2">
        <f t="shared" si="34"/>
        <v>131152309.44532068</v>
      </c>
      <c r="W332" s="2">
        <f t="shared" si="61"/>
        <v>646135.85714285076</v>
      </c>
      <c r="X332" s="2">
        <f t="shared" si="51"/>
        <v>3864.1428571492434</v>
      </c>
      <c r="Y332" s="2">
        <f t="shared" si="62"/>
        <v>55813692.670934796</v>
      </c>
      <c r="Z332" s="2" t="str">
        <f t="shared" si="52"/>
        <v>MEEP</v>
      </c>
      <c r="AA332" s="2">
        <f>IF(Z332="HERE",Y332,AA331+Graph!$G$1*1000)</f>
        <v>149757723.81379133</v>
      </c>
      <c r="AB332" s="2">
        <f t="shared" si="63"/>
        <v>800000</v>
      </c>
      <c r="AC332" s="2">
        <f t="shared" si="64"/>
        <v>54262142.445321292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268</v>
      </c>
      <c r="C333" s="7"/>
      <c r="D333" s="2" t="e">
        <f t="shared" si="55"/>
        <v>#N/A</v>
      </c>
      <c r="E333" s="2" t="e">
        <f t="shared" si="67"/>
        <v>#N/A</v>
      </c>
      <c r="F333" s="2">
        <v>2163292.8396903872</v>
      </c>
      <c r="G333" s="2">
        <f t="shared" si="70"/>
        <v>646135.85714285716</v>
      </c>
      <c r="H333" s="2">
        <f t="shared" si="65"/>
        <v>186073857.30246419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1575220.2857142971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2160397.7880365849</v>
      </c>
      <c r="Q333" s="2">
        <f t="shared" si="71"/>
        <v>650000</v>
      </c>
      <c r="R333" s="2">
        <f t="shared" si="66"/>
        <v>187616002.11625546</v>
      </c>
      <c r="S333" s="2">
        <f t="shared" si="58"/>
        <v>646135.85714286566</v>
      </c>
      <c r="T333" s="2">
        <f t="shared" si="59"/>
        <v>3864.1428571429569</v>
      </c>
      <c r="U333" s="2">
        <f t="shared" si="60"/>
        <v>650000</v>
      </c>
      <c r="V333" s="2">
        <f t="shared" si="34"/>
        <v>131798445.30246353</v>
      </c>
      <c r="W333" s="2">
        <f t="shared" si="61"/>
        <v>646135.85714285076</v>
      </c>
      <c r="X333" s="2">
        <f t="shared" si="51"/>
        <v>3864.1428571492434</v>
      </c>
      <c r="Y333" s="2">
        <f t="shared" si="62"/>
        <v>55817556.813791946</v>
      </c>
      <c r="Z333" s="2" t="str">
        <f t="shared" si="52"/>
        <v>MEEP</v>
      </c>
      <c r="AA333" s="2">
        <f>IF(Z333="HERE",Y333,AA332+Graph!$G$1*1000)</f>
        <v>150557723.81379133</v>
      </c>
      <c r="AB333" s="2">
        <f t="shared" si="63"/>
        <v>800000</v>
      </c>
      <c r="AC333" s="2">
        <f t="shared" si="64"/>
        <v>54262142.445321292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269</v>
      </c>
      <c r="C334" s="7"/>
      <c r="D334" s="2" t="e">
        <f t="shared" si="55"/>
        <v>#N/A</v>
      </c>
      <c r="E334" s="2" t="e">
        <f t="shared" si="67"/>
        <v>#N/A</v>
      </c>
      <c r="F334" s="2">
        <v>2169614.4935257435</v>
      </c>
      <c r="G334" s="2">
        <f t="shared" si="70"/>
        <v>646135.85714285716</v>
      </c>
      <c r="H334" s="2">
        <f t="shared" si="65"/>
        <v>186719993.15960705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1579084.42857144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2166697.4382125139</v>
      </c>
      <c r="Q334" s="2">
        <f t="shared" si="71"/>
        <v>650000</v>
      </c>
      <c r="R334" s="2">
        <f t="shared" si="66"/>
        <v>188266002.11625546</v>
      </c>
      <c r="S334" s="2">
        <f t="shared" si="58"/>
        <v>646135.85714286566</v>
      </c>
      <c r="T334" s="2">
        <f t="shared" si="59"/>
        <v>3864.1428571429569</v>
      </c>
      <c r="U334" s="2">
        <f t="shared" si="60"/>
        <v>650000</v>
      </c>
      <c r="V334" s="2">
        <f t="shared" si="34"/>
        <v>132444581.15960638</v>
      </c>
      <c r="W334" s="2">
        <f t="shared" si="61"/>
        <v>646135.85714285076</v>
      </c>
      <c r="X334" s="2">
        <f t="shared" si="51"/>
        <v>3864.1428571492434</v>
      </c>
      <c r="Y334" s="2">
        <f t="shared" si="62"/>
        <v>55821420.956649095</v>
      </c>
      <c r="Z334" s="2" t="str">
        <f t="shared" si="52"/>
        <v>MEEP</v>
      </c>
      <c r="AA334" s="2">
        <f>IF(Z334="HERE",Y334,AA333+Graph!$G$1*1000)</f>
        <v>151357723.81379133</v>
      </c>
      <c r="AB334" s="2">
        <f t="shared" si="63"/>
        <v>800000</v>
      </c>
      <c r="AC334" s="2">
        <f t="shared" si="64"/>
        <v>54262142.445321292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270</v>
      </c>
      <c r="C335" s="7"/>
      <c r="D335" s="2" t="e">
        <f t="shared" si="55"/>
        <v>#N/A</v>
      </c>
      <c r="E335" s="2" t="e">
        <f t="shared" si="67"/>
        <v>#N/A</v>
      </c>
      <c r="F335" s="2">
        <v>2175936.1473610401</v>
      </c>
      <c r="G335" s="2">
        <f t="shared" si="70"/>
        <v>646135.85714285716</v>
      </c>
      <c r="H335" s="2">
        <f t="shared" si="65"/>
        <v>187366129.01674992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1582948.571428583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2172997.088388443</v>
      </c>
      <c r="Q335" s="2">
        <f t="shared" si="71"/>
        <v>650000</v>
      </c>
      <c r="R335" s="2">
        <f t="shared" si="66"/>
        <v>188916002.11625546</v>
      </c>
      <c r="S335" s="2">
        <f t="shared" si="58"/>
        <v>646135.85714286566</v>
      </c>
      <c r="T335" s="2">
        <f t="shared" si="59"/>
        <v>3864.1428571429569</v>
      </c>
      <c r="U335" s="2">
        <f t="shared" si="60"/>
        <v>650000</v>
      </c>
      <c r="V335" s="2">
        <f t="shared" si="34"/>
        <v>133090717.01674923</v>
      </c>
      <c r="W335" s="2">
        <f t="shared" si="61"/>
        <v>646135.85714285076</v>
      </c>
      <c r="X335" s="2">
        <f t="shared" si="51"/>
        <v>3864.1428571492434</v>
      </c>
      <c r="Y335" s="2">
        <f t="shared" si="62"/>
        <v>55825285.099506244</v>
      </c>
      <c r="Z335" s="2" t="str">
        <f t="shared" si="52"/>
        <v>MEEP</v>
      </c>
      <c r="AA335" s="2">
        <f>IF(Z335="HERE",Y335,AA334+Graph!$G$1*1000)</f>
        <v>152157723.81379133</v>
      </c>
      <c r="AB335" s="2">
        <f t="shared" si="63"/>
        <v>800000</v>
      </c>
      <c r="AC335" s="2">
        <f t="shared" si="64"/>
        <v>54262142.445321292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271</v>
      </c>
      <c r="C336" s="7"/>
      <c r="D336" s="2" t="e">
        <f t="shared" si="55"/>
        <v>#N/A</v>
      </c>
      <c r="E336" s="2" t="e">
        <f t="shared" si="67"/>
        <v>#N/A</v>
      </c>
      <c r="F336" s="2">
        <v>2182257.8011963964</v>
      </c>
      <c r="G336" s="2">
        <f t="shared" si="70"/>
        <v>646135.85714285716</v>
      </c>
      <c r="H336" s="2">
        <f t="shared" si="65"/>
        <v>188012264.87389278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1586812.714285726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2179296.7385643721</v>
      </c>
      <c r="Q336" s="2">
        <f t="shared" si="71"/>
        <v>650000</v>
      </c>
      <c r="R336" s="2">
        <f t="shared" si="66"/>
        <v>189566002.11625546</v>
      </c>
      <c r="S336" s="2">
        <f t="shared" si="58"/>
        <v>646135.85714286566</v>
      </c>
      <c r="T336" s="2">
        <f t="shared" si="59"/>
        <v>3864.1428571429569</v>
      </c>
      <c r="U336" s="2">
        <f t="shared" si="60"/>
        <v>650000</v>
      </c>
      <c r="V336" s="2">
        <f t="shared" si="34"/>
        <v>133736852.87389208</v>
      </c>
      <c r="W336" s="2">
        <f t="shared" si="61"/>
        <v>646135.85714285076</v>
      </c>
      <c r="X336" s="2">
        <f t="shared" si="51"/>
        <v>3864.1428571492434</v>
      </c>
      <c r="Y336" s="2">
        <f t="shared" si="62"/>
        <v>55829149.242363393</v>
      </c>
      <c r="Z336" s="2" t="str">
        <f t="shared" si="52"/>
        <v>MEEP</v>
      </c>
      <c r="AA336" s="2">
        <f>IF(Z336="HERE",Y336,AA335+Graph!$G$1*1000)</f>
        <v>152957723.81379133</v>
      </c>
      <c r="AB336" s="2">
        <f t="shared" si="63"/>
        <v>800000</v>
      </c>
      <c r="AC336" s="2">
        <f t="shared" si="64"/>
        <v>54262142.445321292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272</v>
      </c>
      <c r="C337" s="7"/>
      <c r="D337" s="2" t="e">
        <f t="shared" si="55"/>
        <v>#N/A</v>
      </c>
      <c r="E337" s="2" t="e">
        <f t="shared" si="67"/>
        <v>#N/A</v>
      </c>
      <c r="F337" s="2">
        <v>2188579.455031693</v>
      </c>
      <c r="G337" s="2">
        <f t="shared" si="70"/>
        <v>646135.85714285716</v>
      </c>
      <c r="H337" s="2">
        <f t="shared" si="65"/>
        <v>188658400.73103565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1590676.8571428689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2185596.3887403011</v>
      </c>
      <c r="Q337" s="2">
        <f t="shared" si="71"/>
        <v>650000</v>
      </c>
      <c r="R337" s="2">
        <f t="shared" si="66"/>
        <v>190216002.11625546</v>
      </c>
      <c r="S337" s="2">
        <f t="shared" si="58"/>
        <v>646135.85714286566</v>
      </c>
      <c r="T337" s="2">
        <f t="shared" si="59"/>
        <v>3864.1428571429569</v>
      </c>
      <c r="U337" s="2">
        <f t="shared" si="60"/>
        <v>650000</v>
      </c>
      <c r="V337" s="2">
        <f t="shared" si="34"/>
        <v>134382988.73103493</v>
      </c>
      <c r="W337" s="2">
        <f t="shared" si="61"/>
        <v>646135.85714285076</v>
      </c>
      <c r="X337" s="2">
        <f t="shared" si="51"/>
        <v>3864.1428571492434</v>
      </c>
      <c r="Y337" s="2">
        <f t="shared" si="62"/>
        <v>55833013.385220543</v>
      </c>
      <c r="Z337" s="2" t="str">
        <f t="shared" si="52"/>
        <v>MEEP</v>
      </c>
      <c r="AA337" s="2">
        <f>IF(Z337="HERE",Y337,AA336+Graph!$G$1*1000)</f>
        <v>153757723.81379133</v>
      </c>
      <c r="AB337" s="2">
        <f t="shared" si="63"/>
        <v>800000</v>
      </c>
      <c r="AC337" s="2">
        <f t="shared" si="64"/>
        <v>54262142.445321292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273</v>
      </c>
      <c r="C338" s="7"/>
      <c r="D338" s="2" t="e">
        <f t="shared" si="55"/>
        <v>#N/A</v>
      </c>
      <c r="E338" s="2" t="e">
        <f t="shared" si="67"/>
        <v>#N/A</v>
      </c>
      <c r="F338" s="2">
        <v>2194901.1088670492</v>
      </c>
      <c r="G338" s="2">
        <f t="shared" si="70"/>
        <v>646135.85714285716</v>
      </c>
      <c r="H338" s="2">
        <f t="shared" si="65"/>
        <v>189304536.58817852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1594541.0000000119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2191896.0389162302</v>
      </c>
      <c r="Q338" s="2">
        <f t="shared" si="71"/>
        <v>650000</v>
      </c>
      <c r="R338" s="2">
        <f t="shared" si="66"/>
        <v>190866002.11625546</v>
      </c>
      <c r="S338" s="2">
        <f t="shared" si="58"/>
        <v>646135.85714286566</v>
      </c>
      <c r="T338" s="2">
        <f t="shared" si="59"/>
        <v>3864.1428571429569</v>
      </c>
      <c r="U338" s="2">
        <f t="shared" si="60"/>
        <v>650000</v>
      </c>
      <c r="V338" s="2">
        <f t="shared" si="34"/>
        <v>135029124.5881778</v>
      </c>
      <c r="W338" s="2">
        <f t="shared" si="61"/>
        <v>646135.85714286566</v>
      </c>
      <c r="X338" s="2">
        <f t="shared" si="51"/>
        <v>3864.1428571343422</v>
      </c>
      <c r="Y338" s="2">
        <f t="shared" si="62"/>
        <v>55836877.528077677</v>
      </c>
      <c r="Z338" s="2" t="str">
        <f t="shared" si="52"/>
        <v>MEEP</v>
      </c>
      <c r="AA338" s="2">
        <f>IF(Z338="HERE",Y338,AA337+Graph!$G$1*1000)</f>
        <v>154557723.81379133</v>
      </c>
      <c r="AB338" s="2">
        <f t="shared" si="63"/>
        <v>800000</v>
      </c>
      <c r="AC338" s="2">
        <f t="shared" si="64"/>
        <v>54262142.445321292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274</v>
      </c>
      <c r="C339" s="7"/>
      <c r="D339" s="2" t="e">
        <f t="shared" si="55"/>
        <v>#N/A</v>
      </c>
      <c r="E339" s="2" t="e">
        <f t="shared" si="67"/>
        <v>#N/A</v>
      </c>
      <c r="F339" s="2">
        <v>2201222.7627023458</v>
      </c>
      <c r="G339" s="2">
        <f t="shared" si="70"/>
        <v>646135.85714285716</v>
      </c>
      <c r="H339" s="2">
        <f t="shared" si="65"/>
        <v>189950672.44532138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1598405.1428571548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2198195.6890921593</v>
      </c>
      <c r="Q339" s="2">
        <f t="shared" si="71"/>
        <v>650000</v>
      </c>
      <c r="R339" s="2">
        <f t="shared" si="66"/>
        <v>191516002.11625546</v>
      </c>
      <c r="S339" s="2">
        <f t="shared" si="58"/>
        <v>646135.85714286566</v>
      </c>
      <c r="T339" s="2">
        <f t="shared" si="59"/>
        <v>3864.1428571429569</v>
      </c>
      <c r="U339" s="2">
        <f t="shared" si="60"/>
        <v>650000</v>
      </c>
      <c r="V339" s="2">
        <f t="shared" si="34"/>
        <v>135675260.44532067</v>
      </c>
      <c r="W339" s="2">
        <f t="shared" si="61"/>
        <v>646135.85714286566</v>
      </c>
      <c r="X339" s="2">
        <f t="shared" si="51"/>
        <v>3864.1428571343422</v>
      </c>
      <c r="Y339" s="2">
        <f t="shared" si="62"/>
        <v>55840741.670934811</v>
      </c>
      <c r="Z339" s="2" t="str">
        <f t="shared" si="52"/>
        <v>MEEP</v>
      </c>
      <c r="AA339" s="2">
        <f>IF(Z339="HERE",Y339,AA338+Graph!$G$1*1000)</f>
        <v>155357723.81379133</v>
      </c>
      <c r="AB339" s="2">
        <f t="shared" si="63"/>
        <v>800000</v>
      </c>
      <c r="AC339" s="2">
        <f t="shared" si="64"/>
        <v>54262142.445321292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275</v>
      </c>
      <c r="C340" s="7"/>
      <c r="D340" s="2" t="e">
        <f t="shared" si="55"/>
        <v>#N/A</v>
      </c>
      <c r="E340" s="2" t="e">
        <f t="shared" si="67"/>
        <v>#N/A</v>
      </c>
      <c r="F340" s="2">
        <v>2207544.4165377021</v>
      </c>
      <c r="G340" s="2">
        <f t="shared" si="70"/>
        <v>646135.85714285716</v>
      </c>
      <c r="H340" s="2">
        <f t="shared" si="65"/>
        <v>190596808.30246425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1602269.2857142978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2204495.3392680883</v>
      </c>
      <c r="Q340" s="2">
        <f t="shared" si="71"/>
        <v>650000</v>
      </c>
      <c r="R340" s="2">
        <f t="shared" si="66"/>
        <v>192166002.11625546</v>
      </c>
      <c r="S340" s="2">
        <f t="shared" si="58"/>
        <v>646135.85714286566</v>
      </c>
      <c r="T340" s="2">
        <f t="shared" si="59"/>
        <v>3864.1428571429569</v>
      </c>
      <c r="U340" s="2">
        <f t="shared" si="60"/>
        <v>650000</v>
      </c>
      <c r="V340" s="2">
        <f t="shared" si="34"/>
        <v>136321396.30246353</v>
      </c>
      <c r="W340" s="2">
        <f t="shared" si="61"/>
        <v>646135.85714286566</v>
      </c>
      <c r="X340" s="2">
        <f t="shared" si="51"/>
        <v>3864.1428571343422</v>
      </c>
      <c r="Y340" s="2">
        <f t="shared" si="62"/>
        <v>55844605.813791946</v>
      </c>
      <c r="Z340" s="2" t="str">
        <f t="shared" si="52"/>
        <v>MEEP</v>
      </c>
      <c r="AA340" s="2">
        <f>IF(Z340="HERE",Y340,AA339+Graph!$G$1*1000)</f>
        <v>156157723.81379133</v>
      </c>
      <c r="AB340" s="2">
        <f t="shared" si="63"/>
        <v>800000</v>
      </c>
      <c r="AC340" s="2">
        <f t="shared" si="64"/>
        <v>54262142.445321292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276</v>
      </c>
      <c r="C341" s="7"/>
      <c r="D341" s="2" t="e">
        <f t="shared" si="55"/>
        <v>#N/A</v>
      </c>
      <c r="E341" s="2" t="e">
        <f t="shared" si="67"/>
        <v>#N/A</v>
      </c>
      <c r="F341" s="2">
        <v>2213866.0703729987</v>
      </c>
      <c r="G341" s="2">
        <f t="shared" si="70"/>
        <v>646135.85714285716</v>
      </c>
      <c r="H341" s="2">
        <f t="shared" si="65"/>
        <v>191242944.15960711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1606133.4285714407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2210794.9894440174</v>
      </c>
      <c r="Q341" s="2">
        <f t="shared" si="71"/>
        <v>650000</v>
      </c>
      <c r="R341" s="2">
        <f t="shared" si="66"/>
        <v>192816002.11625546</v>
      </c>
      <c r="S341" s="2">
        <f t="shared" si="58"/>
        <v>646135.85714286566</v>
      </c>
      <c r="T341" s="2">
        <f t="shared" si="59"/>
        <v>3864.1428571429569</v>
      </c>
      <c r="U341" s="2">
        <f t="shared" si="60"/>
        <v>650000</v>
      </c>
      <c r="V341" s="2">
        <f t="shared" si="34"/>
        <v>136967532.1596064</v>
      </c>
      <c r="W341" s="2">
        <f t="shared" si="61"/>
        <v>646135.85714286566</v>
      </c>
      <c r="X341" s="2">
        <f t="shared" si="51"/>
        <v>3864.1428571343422</v>
      </c>
      <c r="Y341" s="2">
        <f t="shared" si="62"/>
        <v>55848469.95664908</v>
      </c>
      <c r="Z341" s="2" t="str">
        <f t="shared" si="52"/>
        <v>MEEP</v>
      </c>
      <c r="AA341" s="2">
        <f>IF(Z341="HERE",Y341,AA340+Graph!$G$1*1000)</f>
        <v>156957723.81379133</v>
      </c>
      <c r="AB341" s="2">
        <f t="shared" si="63"/>
        <v>800000</v>
      </c>
      <c r="AC341" s="2">
        <f t="shared" si="64"/>
        <v>54262142.445321292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277</v>
      </c>
      <c r="C342" s="7"/>
      <c r="D342" s="2" t="e">
        <f t="shared" si="55"/>
        <v>#N/A</v>
      </c>
      <c r="E342" s="2" t="e">
        <f t="shared" si="67"/>
        <v>#N/A</v>
      </c>
      <c r="F342" s="2">
        <v>2220187.7242083549</v>
      </c>
      <c r="G342" s="2">
        <f t="shared" si="70"/>
        <v>646135.85714285716</v>
      </c>
      <c r="H342" s="2">
        <f t="shared" si="65"/>
        <v>191889080.01674998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1609997.5714285837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2217094.6396199465</v>
      </c>
      <c r="Q342" s="2">
        <f t="shared" si="71"/>
        <v>650000</v>
      </c>
      <c r="R342" s="2">
        <f t="shared" si="66"/>
        <v>193466002.11625546</v>
      </c>
      <c r="S342" s="2">
        <f t="shared" si="58"/>
        <v>646135.85714286566</v>
      </c>
      <c r="T342" s="2">
        <f t="shared" si="59"/>
        <v>3864.1428571429569</v>
      </c>
      <c r="U342" s="2">
        <f t="shared" si="60"/>
        <v>650000</v>
      </c>
      <c r="V342" s="2">
        <f t="shared" si="34"/>
        <v>137613668.01674926</v>
      </c>
      <c r="W342" s="2">
        <f t="shared" si="61"/>
        <v>646135.85714286566</v>
      </c>
      <c r="X342" s="2">
        <f t="shared" si="51"/>
        <v>3864.1428571343422</v>
      </c>
      <c r="Y342" s="2">
        <f t="shared" si="62"/>
        <v>55852334.099506214</v>
      </c>
      <c r="Z342" s="2" t="str">
        <f t="shared" si="52"/>
        <v>MEEP</v>
      </c>
      <c r="AA342" s="2">
        <f>IF(Z342="HERE",Y342,AA341+Graph!$G$1*1000)</f>
        <v>157757723.81379133</v>
      </c>
      <c r="AB342" s="2">
        <f t="shared" si="63"/>
        <v>800000</v>
      </c>
      <c r="AC342" s="2">
        <f t="shared" si="64"/>
        <v>54262142.445321292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278</v>
      </c>
      <c r="C343" s="7"/>
      <c r="D343" s="2" t="e">
        <f t="shared" si="55"/>
        <v>#N/A</v>
      </c>
      <c r="E343" s="2" t="e">
        <f t="shared" si="67"/>
        <v>#N/A</v>
      </c>
      <c r="F343" s="2">
        <v>2226509.3780436516</v>
      </c>
      <c r="G343" s="2">
        <f t="shared" si="70"/>
        <v>646135.85714285716</v>
      </c>
      <c r="H343" s="2">
        <f t="shared" si="65"/>
        <v>192535215.87389284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1613861.7142857267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2223394.2897958755</v>
      </c>
      <c r="Q343" s="2">
        <f t="shared" si="71"/>
        <v>650000</v>
      </c>
      <c r="R343" s="2">
        <f t="shared" si="66"/>
        <v>194116002.11625546</v>
      </c>
      <c r="S343" s="2">
        <f t="shared" si="58"/>
        <v>646135.85714286566</v>
      </c>
      <c r="T343" s="2">
        <f t="shared" si="59"/>
        <v>3864.1428571429569</v>
      </c>
      <c r="U343" s="2">
        <f t="shared" si="60"/>
        <v>650000</v>
      </c>
      <c r="V343" s="2">
        <f t="shared" si="34"/>
        <v>138259803.87389213</v>
      </c>
      <c r="W343" s="2">
        <f t="shared" si="61"/>
        <v>646135.85714286566</v>
      </c>
      <c r="X343" s="2">
        <f t="shared" si="51"/>
        <v>3864.1428571343422</v>
      </c>
      <c r="Y343" s="2">
        <f t="shared" si="62"/>
        <v>55856198.242363349</v>
      </c>
      <c r="Z343" s="2" t="str">
        <f t="shared" si="52"/>
        <v>MEEP</v>
      </c>
      <c r="AA343" s="2">
        <f>IF(Z343="HERE",Y343,AA342+Graph!$G$1*1000)</f>
        <v>158557723.81379133</v>
      </c>
      <c r="AB343" s="2">
        <f t="shared" si="63"/>
        <v>800000</v>
      </c>
      <c r="AC343" s="2">
        <f t="shared" si="64"/>
        <v>54262142.445321292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279</v>
      </c>
      <c r="C344" s="7"/>
      <c r="D344" s="2" t="e">
        <f t="shared" si="55"/>
        <v>#N/A</v>
      </c>
      <c r="E344" s="2" t="e">
        <f t="shared" si="67"/>
        <v>#N/A</v>
      </c>
      <c r="F344" s="2">
        <v>2232831.0318790078</v>
      </c>
      <c r="G344" s="2">
        <f t="shared" si="70"/>
        <v>646135.85714285716</v>
      </c>
      <c r="H344" s="2">
        <f t="shared" si="65"/>
        <v>193181351.73103571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1617725.8571428696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2229693.9399718046</v>
      </c>
      <c r="Q344" s="2">
        <f t="shared" si="71"/>
        <v>650000</v>
      </c>
      <c r="R344" s="2">
        <f t="shared" si="66"/>
        <v>194766002.11625546</v>
      </c>
      <c r="S344" s="2">
        <f t="shared" si="58"/>
        <v>646135.85714286566</v>
      </c>
      <c r="T344" s="2">
        <f t="shared" si="59"/>
        <v>3864.1428571429569</v>
      </c>
      <c r="U344" s="2">
        <f t="shared" si="60"/>
        <v>650000</v>
      </c>
      <c r="V344" s="2">
        <f t="shared" si="34"/>
        <v>138905939.73103499</v>
      </c>
      <c r="W344" s="2">
        <f t="shared" si="61"/>
        <v>646135.85714286566</v>
      </c>
      <c r="X344" s="2">
        <f t="shared" si="51"/>
        <v>3864.1428571343422</v>
      </c>
      <c r="Y344" s="2">
        <f t="shared" si="62"/>
        <v>55860062.385220483</v>
      </c>
      <c r="Z344" s="2" t="str">
        <f t="shared" si="52"/>
        <v>MEEP</v>
      </c>
      <c r="AA344" s="2">
        <f>IF(Z344="HERE",Y344,AA343+Graph!$G$1*1000)</f>
        <v>159357723.81379133</v>
      </c>
      <c r="AB344" s="2">
        <f t="shared" si="63"/>
        <v>800000</v>
      </c>
      <c r="AC344" s="2">
        <f t="shared" si="64"/>
        <v>54262142.445321292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280</v>
      </c>
      <c r="C345" s="7"/>
      <c r="D345" s="2" t="e">
        <f t="shared" si="55"/>
        <v>#N/A</v>
      </c>
      <c r="E345" s="2" t="e">
        <f t="shared" si="67"/>
        <v>#N/A</v>
      </c>
      <c r="F345" s="2">
        <v>2239152.6857143044</v>
      </c>
      <c r="G345" s="2">
        <f t="shared" si="70"/>
        <v>646135.85714285716</v>
      </c>
      <c r="H345" s="2">
        <f t="shared" si="65"/>
        <v>193827487.58817858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1621590.0000000126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2235993.5901477337</v>
      </c>
      <c r="Q345" s="2">
        <f t="shared" si="71"/>
        <v>650000</v>
      </c>
      <c r="R345" s="2">
        <f t="shared" si="66"/>
        <v>195416002.11625546</v>
      </c>
      <c r="S345" s="2">
        <f t="shared" si="58"/>
        <v>646135.85714286566</v>
      </c>
      <c r="T345" s="2">
        <f t="shared" si="59"/>
        <v>3864.1428571429569</v>
      </c>
      <c r="U345" s="2">
        <f t="shared" si="60"/>
        <v>650000</v>
      </c>
      <c r="V345" s="2">
        <f t="shared" si="34"/>
        <v>139552075.58817786</v>
      </c>
      <c r="W345" s="2">
        <f t="shared" si="61"/>
        <v>646135.85714286566</v>
      </c>
      <c r="X345" s="2">
        <f t="shared" si="51"/>
        <v>3864.1428571343422</v>
      </c>
      <c r="Y345" s="2">
        <f t="shared" si="62"/>
        <v>55863926.528077617</v>
      </c>
      <c r="Z345" s="2" t="str">
        <f t="shared" si="52"/>
        <v>MEEP</v>
      </c>
      <c r="AA345" s="2">
        <f>IF(Z345="HERE",Y345,AA344+Graph!$G$1*1000)</f>
        <v>160157723.81379133</v>
      </c>
      <c r="AB345" s="2">
        <f t="shared" si="63"/>
        <v>800000</v>
      </c>
      <c r="AC345" s="2">
        <f t="shared" si="64"/>
        <v>54262142.445321292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281</v>
      </c>
      <c r="C346" s="7"/>
      <c r="D346" s="2" t="e">
        <f t="shared" si="55"/>
        <v>#N/A</v>
      </c>
      <c r="E346" s="2" t="e">
        <f t="shared" si="67"/>
        <v>#N/A</v>
      </c>
      <c r="F346" s="2">
        <v>2245474.3395496607</v>
      </c>
      <c r="G346" s="2">
        <f t="shared" si="70"/>
        <v>646135.85714285716</v>
      </c>
      <c r="H346" s="2">
        <f t="shared" si="65"/>
        <v>194473623.44532144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1625454.1428571555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2242293.2403236628</v>
      </c>
      <c r="Q346" s="2">
        <f t="shared" si="71"/>
        <v>650000</v>
      </c>
      <c r="R346" s="2">
        <f t="shared" si="66"/>
        <v>196066002.11625546</v>
      </c>
      <c r="S346" s="2">
        <f t="shared" si="58"/>
        <v>646135.85714286566</v>
      </c>
      <c r="T346" s="2">
        <f t="shared" si="59"/>
        <v>3864.1428571429569</v>
      </c>
      <c r="U346" s="2">
        <f t="shared" si="60"/>
        <v>650000</v>
      </c>
      <c r="V346" s="2">
        <f t="shared" si="34"/>
        <v>140198211.44532073</v>
      </c>
      <c r="W346" s="2">
        <f t="shared" si="61"/>
        <v>646135.85714286566</v>
      </c>
      <c r="X346" s="2">
        <f t="shared" si="51"/>
        <v>3864.1428571343422</v>
      </c>
      <c r="Y346" s="2">
        <f t="shared" si="62"/>
        <v>55867790.670934752</v>
      </c>
      <c r="Z346" s="2" t="str">
        <f t="shared" si="52"/>
        <v>MEEP</v>
      </c>
      <c r="AA346" s="2">
        <f>IF(Z346="HERE",Y346,AA345+Graph!$G$1*1000)</f>
        <v>160957723.81379133</v>
      </c>
      <c r="AB346" s="2">
        <f t="shared" si="63"/>
        <v>800000</v>
      </c>
      <c r="AC346" s="2">
        <f t="shared" si="64"/>
        <v>54262142.445321292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282</v>
      </c>
      <c r="C347" s="7"/>
      <c r="D347" s="2" t="e">
        <f t="shared" si="55"/>
        <v>#N/A</v>
      </c>
      <c r="E347" s="2" t="e">
        <f t="shared" si="67"/>
        <v>#N/A</v>
      </c>
      <c r="F347" s="2">
        <v>2251795.9933849573</v>
      </c>
      <c r="G347" s="2">
        <f t="shared" si="70"/>
        <v>646135.85714285716</v>
      </c>
      <c r="H347" s="2">
        <f t="shared" si="65"/>
        <v>195119759.30246431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1629318.2857142985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2248592.8904995918</v>
      </c>
      <c r="Q347" s="2">
        <f t="shared" si="71"/>
        <v>650000</v>
      </c>
      <c r="R347" s="2">
        <f t="shared" si="66"/>
        <v>196716002.11625546</v>
      </c>
      <c r="S347" s="2">
        <f t="shared" si="58"/>
        <v>646135.85714286566</v>
      </c>
      <c r="T347" s="2">
        <f t="shared" si="59"/>
        <v>3864.1428571429569</v>
      </c>
      <c r="U347" s="2">
        <f t="shared" si="60"/>
        <v>650000</v>
      </c>
      <c r="V347" s="2">
        <f t="shared" si="34"/>
        <v>140844347.30246359</v>
      </c>
      <c r="W347" s="2">
        <f t="shared" si="61"/>
        <v>646135.85714286566</v>
      </c>
      <c r="X347" s="2">
        <f t="shared" si="51"/>
        <v>3864.1428571343422</v>
      </c>
      <c r="Y347" s="2">
        <f t="shared" si="62"/>
        <v>55871654.813791886</v>
      </c>
      <c r="Z347" s="2" t="str">
        <f t="shared" si="52"/>
        <v>MEEP</v>
      </c>
      <c r="AA347" s="2">
        <f>IF(Z347="HERE",Y347,AA346+Graph!$G$1*1000)</f>
        <v>161757723.81379133</v>
      </c>
      <c r="AB347" s="2">
        <f t="shared" si="63"/>
        <v>800000</v>
      </c>
      <c r="AC347" s="2">
        <f t="shared" si="64"/>
        <v>54262142.445321292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283</v>
      </c>
      <c r="C348" s="7"/>
      <c r="D348" s="2" t="e">
        <f t="shared" si="55"/>
        <v>#N/A</v>
      </c>
      <c r="E348" s="2" t="e">
        <f t="shared" si="67"/>
        <v>#N/A</v>
      </c>
      <c r="F348" s="2">
        <v>2258117.6472203135</v>
      </c>
      <c r="G348" s="2">
        <f t="shared" si="70"/>
        <v>646135.85714285716</v>
      </c>
      <c r="H348" s="2">
        <f t="shared" si="65"/>
        <v>195765895.15960717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1633182.4285714414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2254892.5406755805</v>
      </c>
      <c r="Q348" s="2">
        <f t="shared" si="71"/>
        <v>650000</v>
      </c>
      <c r="R348" s="2">
        <f t="shared" si="66"/>
        <v>197366002.11625546</v>
      </c>
      <c r="S348" s="2">
        <f t="shared" si="58"/>
        <v>646135.85714286566</v>
      </c>
      <c r="T348" s="2">
        <f t="shared" si="59"/>
        <v>3864.1428571429569</v>
      </c>
      <c r="U348" s="2">
        <f t="shared" si="60"/>
        <v>650000</v>
      </c>
      <c r="V348" s="2">
        <f t="shared" si="34"/>
        <v>141490483.15960646</v>
      </c>
      <c r="W348" s="2">
        <f t="shared" si="61"/>
        <v>646135.85714286566</v>
      </c>
      <c r="X348" s="2">
        <f t="shared" si="51"/>
        <v>3864.1428571343422</v>
      </c>
      <c r="Y348" s="2">
        <f t="shared" si="62"/>
        <v>55875518.95664902</v>
      </c>
      <c r="Z348" s="2" t="str">
        <f t="shared" si="52"/>
        <v>MEEP</v>
      </c>
      <c r="AA348" s="2">
        <f>IF(Z348="HERE",Y348,AA347+Graph!$G$1*1000)</f>
        <v>162557723.81379133</v>
      </c>
      <c r="AB348" s="2">
        <f t="shared" si="63"/>
        <v>800000</v>
      </c>
      <c r="AC348" s="2">
        <f t="shared" si="64"/>
        <v>54262142.445321292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284</v>
      </c>
      <c r="C349" s="7"/>
      <c r="D349" s="2" t="e">
        <f t="shared" si="55"/>
        <v>#N/A</v>
      </c>
      <c r="E349" s="2" t="e">
        <f t="shared" si="67"/>
        <v>#N/A</v>
      </c>
      <c r="F349" s="2">
        <v>2264439.3010556102</v>
      </c>
      <c r="G349" s="2">
        <f t="shared" si="70"/>
        <v>646135.85714285716</v>
      </c>
      <c r="H349" s="2">
        <f t="shared" si="65"/>
        <v>196412031.01675004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1637046.5714285844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2261192.1908515096</v>
      </c>
      <c r="Q349" s="2">
        <f t="shared" si="71"/>
        <v>650000</v>
      </c>
      <c r="R349" s="2">
        <f t="shared" si="66"/>
        <v>198016002.11625546</v>
      </c>
      <c r="S349" s="2">
        <f t="shared" si="58"/>
        <v>646135.85714286566</v>
      </c>
      <c r="T349" s="2">
        <f t="shared" si="59"/>
        <v>3864.1428571429569</v>
      </c>
      <c r="U349" s="2">
        <f t="shared" si="60"/>
        <v>650000</v>
      </c>
      <c r="V349" s="2">
        <f t="shared" si="34"/>
        <v>142136619.01674932</v>
      </c>
      <c r="W349" s="2">
        <f t="shared" si="61"/>
        <v>646135.85714286566</v>
      </c>
      <c r="X349" s="2">
        <f t="shared" si="51"/>
        <v>3864.1428571343422</v>
      </c>
      <c r="Y349" s="2">
        <f t="shared" si="62"/>
        <v>55879383.099506155</v>
      </c>
      <c r="Z349" s="2" t="str">
        <f t="shared" si="52"/>
        <v>MEEP</v>
      </c>
      <c r="AA349" s="2">
        <f>IF(Z349="HERE",Y349,AA348+Graph!$G$1*1000)</f>
        <v>163357723.81379133</v>
      </c>
      <c r="AB349" s="2">
        <f t="shared" si="63"/>
        <v>800000</v>
      </c>
      <c r="AC349" s="2">
        <f t="shared" si="64"/>
        <v>54262142.445321292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285</v>
      </c>
      <c r="C350" s="7"/>
      <c r="D350" s="2" t="e">
        <f t="shared" si="55"/>
        <v>#N/A</v>
      </c>
      <c r="E350" s="2" t="e">
        <f t="shared" si="67"/>
        <v>#N/A</v>
      </c>
      <c r="F350" s="2">
        <v>2270760.9548909664</v>
      </c>
      <c r="G350" s="2">
        <f t="shared" si="70"/>
        <v>646135.85714285716</v>
      </c>
      <c r="H350" s="2">
        <f t="shared" si="65"/>
        <v>197058166.8738929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1640910.7142857274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2267491.8410274386</v>
      </c>
      <c r="Q350" s="2">
        <f t="shared" si="71"/>
        <v>650000</v>
      </c>
      <c r="R350" s="2">
        <f t="shared" si="66"/>
        <v>198666002.11625546</v>
      </c>
      <c r="S350" s="2">
        <f t="shared" si="58"/>
        <v>646135.85714286566</v>
      </c>
      <c r="T350" s="2">
        <f t="shared" si="59"/>
        <v>3864.1428571429569</v>
      </c>
      <c r="U350" s="2">
        <f t="shared" si="60"/>
        <v>650000</v>
      </c>
      <c r="V350" s="2">
        <f t="shared" si="34"/>
        <v>142782754.87389219</v>
      </c>
      <c r="W350" s="2">
        <f t="shared" si="61"/>
        <v>646135.85714286566</v>
      </c>
      <c r="X350" s="2">
        <f t="shared" si="51"/>
        <v>3864.1428571343422</v>
      </c>
      <c r="Y350" s="2">
        <f t="shared" si="62"/>
        <v>55883247.242363289</v>
      </c>
      <c r="Z350" s="2" t="str">
        <f t="shared" si="52"/>
        <v>MEEP</v>
      </c>
      <c r="AA350" s="2">
        <f>IF(Z350="HERE",Y350,AA349+Graph!$G$1*1000)</f>
        <v>164157723.81379133</v>
      </c>
      <c r="AB350" s="2">
        <f t="shared" si="63"/>
        <v>800000</v>
      </c>
      <c r="AC350" s="2">
        <f t="shared" si="64"/>
        <v>54262142.445321292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286</v>
      </c>
      <c r="C351" s="7"/>
      <c r="D351" s="2" t="e">
        <f t="shared" si="55"/>
        <v>#N/A</v>
      </c>
      <c r="E351" s="2" t="e">
        <f t="shared" si="67"/>
        <v>#N/A</v>
      </c>
      <c r="F351" s="2">
        <v>2277082.608726263</v>
      </c>
      <c r="G351" s="2">
        <f t="shared" si="70"/>
        <v>646135.85714285716</v>
      </c>
      <c r="H351" s="2">
        <f t="shared" si="65"/>
        <v>197704302.73103577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1644774.8571428703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2273791.4912033677</v>
      </c>
      <c r="Q351" s="2">
        <f t="shared" si="71"/>
        <v>650000</v>
      </c>
      <c r="R351" s="2">
        <f t="shared" si="66"/>
        <v>199316002.11625546</v>
      </c>
      <c r="S351" s="2">
        <f t="shared" si="58"/>
        <v>646135.85714286566</v>
      </c>
      <c r="T351" s="2">
        <f t="shared" si="59"/>
        <v>3864.1428571429569</v>
      </c>
      <c r="U351" s="2">
        <f t="shared" si="60"/>
        <v>650000</v>
      </c>
      <c r="V351" s="2">
        <f t="shared" si="34"/>
        <v>143428890.73103505</v>
      </c>
      <c r="W351" s="2">
        <f t="shared" si="61"/>
        <v>646135.85714286566</v>
      </c>
      <c r="X351" s="2">
        <f t="shared" si="51"/>
        <v>3864.1428571343422</v>
      </c>
      <c r="Y351" s="2">
        <f t="shared" ref="Y351:Y385" si="74">IF(COUNT($C352)=0,IF(COUNT($C351)=1,C351,SUM(Y350+X351)),C351)</f>
        <v>55887111.385220423</v>
      </c>
      <c r="Z351" s="2" t="str">
        <f t="shared" si="52"/>
        <v>MEEP</v>
      </c>
      <c r="AA351" s="2">
        <f>IF(Z351="HERE",Y351,AA350+Graph!$G$1*1000)</f>
        <v>164957723.81379133</v>
      </c>
      <c r="AB351" s="2">
        <f t="shared" si="63"/>
        <v>800000</v>
      </c>
      <c r="AC351" s="2">
        <f t="shared" ref="AC351:AC385" si="75">IF(Z352="HERE",V351,AC350)</f>
        <v>54262142.445321292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287</v>
      </c>
      <c r="C352" s="7"/>
      <c r="D352" s="2" t="e">
        <f t="shared" si="55"/>
        <v>#N/A</v>
      </c>
      <c r="E352" s="2" t="e">
        <f t="shared" si="67"/>
        <v>#N/A</v>
      </c>
      <c r="F352" s="2">
        <v>2283404.2625616193</v>
      </c>
      <c r="G352" s="2">
        <f t="shared" si="70"/>
        <v>646135.85714285716</v>
      </c>
      <c r="H352" s="2">
        <f t="shared" ref="H352:H385" si="76">IF(COUNT($C353)=0,IF(COUNT($C352)=1,C352,SUM(H351+G352)),C352)</f>
        <v>198350438.58817863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1648639.0000000133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2280091.1413792968</v>
      </c>
      <c r="Q352" s="2">
        <f t="shared" si="71"/>
        <v>650000</v>
      </c>
      <c r="R352" s="2">
        <f t="shared" ref="R352:R385" si="77">IF(COUNT($C353)=0,IF(COUNT($C352)=1,M352,SUM(R351+Q352)),M352)</f>
        <v>199966002.11625546</v>
      </c>
      <c r="S352" s="2">
        <f t="shared" si="58"/>
        <v>646135.85714286566</v>
      </c>
      <c r="T352" s="2">
        <f t="shared" si="59"/>
        <v>3864.1428571429569</v>
      </c>
      <c r="U352" s="2">
        <f t="shared" si="60"/>
        <v>650000</v>
      </c>
      <c r="V352" s="2">
        <f t="shared" si="34"/>
        <v>144075026.58817792</v>
      </c>
      <c r="W352" s="2">
        <f t="shared" si="61"/>
        <v>646135.85714286566</v>
      </c>
      <c r="X352" s="2">
        <f t="shared" si="51"/>
        <v>3864.1428571343422</v>
      </c>
      <c r="Y352" s="2">
        <f t="shared" si="74"/>
        <v>55890975.528077558</v>
      </c>
      <c r="Z352" s="2" t="str">
        <f t="shared" si="52"/>
        <v>MEEP</v>
      </c>
      <c r="AA352" s="2">
        <f>IF(Z352="HERE",Y352,AA351+Graph!$G$1*1000)</f>
        <v>165757723.81379133</v>
      </c>
      <c r="AB352" s="2">
        <f t="shared" si="63"/>
        <v>800000</v>
      </c>
      <c r="AC352" s="2">
        <f t="shared" si="75"/>
        <v>54262142.445321292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288</v>
      </c>
      <c r="C353" s="7"/>
      <c r="D353" s="2" t="e">
        <f t="shared" si="55"/>
        <v>#N/A</v>
      </c>
      <c r="E353" s="2" t="e">
        <f t="shared" si="67"/>
        <v>#N/A</v>
      </c>
      <c r="F353" s="2">
        <v>2289725.9163969755</v>
      </c>
      <c r="G353" s="2">
        <f t="shared" si="70"/>
        <v>646135.85714285716</v>
      </c>
      <c r="H353" s="2">
        <f t="shared" si="76"/>
        <v>198996574.4453215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1652503.1428571562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2286390.7915552258</v>
      </c>
      <c r="Q353" s="2">
        <f t="shared" si="71"/>
        <v>650000</v>
      </c>
      <c r="R353" s="2">
        <f t="shared" si="77"/>
        <v>200616002.11625546</v>
      </c>
      <c r="S353" s="2">
        <f t="shared" si="58"/>
        <v>646135.85714286566</v>
      </c>
      <c r="T353" s="2">
        <f t="shared" si="59"/>
        <v>3864.1428571429569</v>
      </c>
      <c r="U353" s="2">
        <f t="shared" si="60"/>
        <v>650000</v>
      </c>
      <c r="V353" s="2">
        <f t="shared" si="34"/>
        <v>144721162.44532079</v>
      </c>
      <c r="W353" s="2">
        <f t="shared" si="61"/>
        <v>646135.85714286566</v>
      </c>
      <c r="X353" s="2">
        <f t="shared" si="51"/>
        <v>3864.1428571343422</v>
      </c>
      <c r="Y353" s="2">
        <f t="shared" si="74"/>
        <v>55894839.670934692</v>
      </c>
      <c r="Z353" s="2" t="str">
        <f t="shared" si="52"/>
        <v>MEEP</v>
      </c>
      <c r="AA353" s="2">
        <f>IF(Z353="HERE",Y353,AA352+Graph!$G$1*1000)</f>
        <v>166557723.81379133</v>
      </c>
      <c r="AB353" s="2">
        <f t="shared" si="63"/>
        <v>800000</v>
      </c>
      <c r="AC353" s="2">
        <f t="shared" si="75"/>
        <v>54262142.445321292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289</v>
      </c>
      <c r="C354" s="7"/>
      <c r="D354" s="2" t="e">
        <f t="shared" si="55"/>
        <v>#N/A</v>
      </c>
      <c r="E354" s="2" t="e">
        <f t="shared" si="67"/>
        <v>#N/A</v>
      </c>
      <c r="F354" s="2">
        <v>2296047.5702322721</v>
      </c>
      <c r="G354" s="2">
        <f t="shared" si="70"/>
        <v>646135.85714285716</v>
      </c>
      <c r="H354" s="2">
        <f t="shared" si="76"/>
        <v>199642710.30246437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1656367.2857142992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2292690.4417311549</v>
      </c>
      <c r="Q354" s="2">
        <f t="shared" si="71"/>
        <v>650000</v>
      </c>
      <c r="R354" s="2">
        <f t="shared" si="77"/>
        <v>201266002.11625546</v>
      </c>
      <c r="S354" s="2">
        <f t="shared" si="58"/>
        <v>646135.85714286566</v>
      </c>
      <c r="T354" s="2">
        <f t="shared" si="59"/>
        <v>3864.1428571429569</v>
      </c>
      <c r="U354" s="2">
        <f t="shared" si="60"/>
        <v>650000</v>
      </c>
      <c r="V354" s="2">
        <f t="shared" si="34"/>
        <v>145367298.30246365</v>
      </c>
      <c r="W354" s="2">
        <f t="shared" si="61"/>
        <v>646135.85714286566</v>
      </c>
      <c r="X354" s="2">
        <f t="shared" si="51"/>
        <v>3864.1428571343422</v>
      </c>
      <c r="Y354" s="2">
        <f t="shared" si="74"/>
        <v>55898703.813791826</v>
      </c>
      <c r="Z354" s="2" t="str">
        <f t="shared" si="52"/>
        <v>MEEP</v>
      </c>
      <c r="AA354" s="2">
        <f>IF(Z354="HERE",Y354,AA353+Graph!$G$1*1000)</f>
        <v>167357723.81379133</v>
      </c>
      <c r="AB354" s="2">
        <f t="shared" si="63"/>
        <v>800000</v>
      </c>
      <c r="AC354" s="2">
        <f t="shared" si="75"/>
        <v>54262142.445321292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290</v>
      </c>
      <c r="C355" s="7"/>
      <c r="D355" s="2" t="e">
        <f t="shared" si="55"/>
        <v>#N/A</v>
      </c>
      <c r="E355" s="2" t="e">
        <f t="shared" si="67"/>
        <v>#N/A</v>
      </c>
      <c r="F355" s="2">
        <v>2302369.2240676284</v>
      </c>
      <c r="G355" s="2">
        <f t="shared" si="70"/>
        <v>646135.85714285716</v>
      </c>
      <c r="H355" s="2">
        <f t="shared" si="76"/>
        <v>200288846.15960723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1660231.4285714421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2298990.091907084</v>
      </c>
      <c r="Q355" s="2">
        <f t="shared" si="71"/>
        <v>650000</v>
      </c>
      <c r="R355" s="2">
        <f t="shared" si="77"/>
        <v>201916002.11625546</v>
      </c>
      <c r="S355" s="2">
        <f t="shared" si="58"/>
        <v>646135.85714286566</v>
      </c>
      <c r="T355" s="2">
        <f t="shared" si="59"/>
        <v>3864.1428571429569</v>
      </c>
      <c r="U355" s="2">
        <f t="shared" si="60"/>
        <v>650000</v>
      </c>
      <c r="V355" s="2">
        <f t="shared" si="34"/>
        <v>146013434.15960652</v>
      </c>
      <c r="W355" s="2">
        <f t="shared" si="61"/>
        <v>646135.85714286566</v>
      </c>
      <c r="X355" s="2">
        <f t="shared" si="51"/>
        <v>3864.1428571343422</v>
      </c>
      <c r="Y355" s="2">
        <f t="shared" si="74"/>
        <v>55902567.956648961</v>
      </c>
      <c r="Z355" s="2" t="str">
        <f t="shared" si="52"/>
        <v>MEEP</v>
      </c>
      <c r="AA355" s="2">
        <f>IF(Z355="HERE",Y355,AA354+Graph!$G$1*1000)</f>
        <v>168157723.81379133</v>
      </c>
      <c r="AB355" s="2">
        <f t="shared" si="63"/>
        <v>800000</v>
      </c>
      <c r="AC355" s="2">
        <f t="shared" si="75"/>
        <v>54262142.445321292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291</v>
      </c>
      <c r="C356" s="7"/>
      <c r="D356" s="2" t="e">
        <f t="shared" si="55"/>
        <v>#N/A</v>
      </c>
      <c r="E356" s="2" t="e">
        <f t="shared" si="67"/>
        <v>#N/A</v>
      </c>
      <c r="F356" s="2">
        <v>2308690.877902925</v>
      </c>
      <c r="G356" s="2">
        <f t="shared" si="70"/>
        <v>646135.85714285716</v>
      </c>
      <c r="H356" s="2">
        <f t="shared" si="76"/>
        <v>200934982.0167501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1664095.5714285851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2305289.7420830131</v>
      </c>
      <c r="Q356" s="2">
        <f t="shared" si="71"/>
        <v>650000</v>
      </c>
      <c r="R356" s="2">
        <f t="shared" si="77"/>
        <v>202566002.11625546</v>
      </c>
      <c r="S356" s="2">
        <f t="shared" si="58"/>
        <v>646135.85714286566</v>
      </c>
      <c r="T356" s="2">
        <f t="shared" si="59"/>
        <v>3864.1428571429569</v>
      </c>
      <c r="U356" s="2">
        <f t="shared" si="60"/>
        <v>650000</v>
      </c>
      <c r="V356" s="2">
        <f t="shared" ref="V356:V385" si="78">H272</f>
        <v>146659570.01674938</v>
      </c>
      <c r="W356" s="2">
        <f t="shared" si="61"/>
        <v>646135.85714286566</v>
      </c>
      <c r="X356" s="2">
        <f t="shared" si="51"/>
        <v>3864.1428571343422</v>
      </c>
      <c r="Y356" s="2">
        <f t="shared" si="74"/>
        <v>55906432.099506095</v>
      </c>
      <c r="Z356" s="2" t="str">
        <f t="shared" si="52"/>
        <v>MEEP</v>
      </c>
      <c r="AA356" s="2">
        <f>IF(Z356="HERE",Y356,AA355+Graph!$G$1*1000)</f>
        <v>168957723.81379133</v>
      </c>
      <c r="AB356" s="2">
        <f t="shared" si="63"/>
        <v>800000</v>
      </c>
      <c r="AC356" s="2">
        <f t="shared" si="75"/>
        <v>54262142.445321292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292</v>
      </c>
      <c r="C357" s="7"/>
      <c r="D357" s="2" t="e">
        <f t="shared" si="55"/>
        <v>#N/A</v>
      </c>
      <c r="E357" s="2" t="e">
        <f t="shared" si="67"/>
        <v>#N/A</v>
      </c>
      <c r="F357" s="2">
        <v>2315012.5317382813</v>
      </c>
      <c r="G357" s="2">
        <f t="shared" si="70"/>
        <v>646135.85714285716</v>
      </c>
      <c r="H357" s="2">
        <f t="shared" si="76"/>
        <v>201581117.87389296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1667959.7142857281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2311589.3922589421</v>
      </c>
      <c r="Q357" s="2">
        <f t="shared" si="71"/>
        <v>650000</v>
      </c>
      <c r="R357" s="2">
        <f t="shared" si="77"/>
        <v>203216002.11625546</v>
      </c>
      <c r="S357" s="2">
        <f t="shared" si="58"/>
        <v>646135.85714286566</v>
      </c>
      <c r="T357" s="2">
        <f t="shared" si="59"/>
        <v>3864.1428571429569</v>
      </c>
      <c r="U357" s="2">
        <f t="shared" si="60"/>
        <v>650000</v>
      </c>
      <c r="V357" s="2">
        <f t="shared" si="78"/>
        <v>147305705.87389225</v>
      </c>
      <c r="W357" s="2">
        <f t="shared" si="61"/>
        <v>646135.85714286566</v>
      </c>
      <c r="X357" s="2">
        <f t="shared" si="51"/>
        <v>3864.1428571343422</v>
      </c>
      <c r="Y357" s="2">
        <f t="shared" si="74"/>
        <v>55910296.242363229</v>
      </c>
      <c r="Z357" s="2" t="str">
        <f t="shared" si="52"/>
        <v>MEEP</v>
      </c>
      <c r="AA357" s="2">
        <f>IF(Z357="HERE",Y357,AA356+Graph!$G$1*1000)</f>
        <v>169757723.81379133</v>
      </c>
      <c r="AB357" s="2">
        <f t="shared" si="63"/>
        <v>800000</v>
      </c>
      <c r="AC357" s="2">
        <f t="shared" si="75"/>
        <v>54262142.445321292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293</v>
      </c>
      <c r="C358" s="7"/>
      <c r="D358" s="2" t="e">
        <f t="shared" si="55"/>
        <v>#N/A</v>
      </c>
      <c r="E358" s="2" t="e">
        <f t="shared" si="67"/>
        <v>#N/A</v>
      </c>
      <c r="F358" s="2">
        <v>2321334.1855735779</v>
      </c>
      <c r="G358" s="2">
        <f t="shared" ref="G358:G385" si="79">IF(F358&gt;650000,$AK$31*1000,F358)</f>
        <v>646135.85714285716</v>
      </c>
      <c r="H358" s="2">
        <f t="shared" si="76"/>
        <v>202227253.73103583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1671823.857142871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2317889.0424348712</v>
      </c>
      <c r="Q358" s="2">
        <f t="shared" ref="Q358:Q385" si="80">IF(P358&gt;650000,650000,P358)</f>
        <v>650000</v>
      </c>
      <c r="R358" s="2">
        <f t="shared" si="77"/>
        <v>203866002.11625546</v>
      </c>
      <c r="S358" s="2">
        <f t="shared" si="58"/>
        <v>646135.85714286566</v>
      </c>
      <c r="T358" s="2">
        <f t="shared" si="59"/>
        <v>3864.1428571429569</v>
      </c>
      <c r="U358" s="2">
        <f t="shared" si="60"/>
        <v>650000</v>
      </c>
      <c r="V358" s="2">
        <f t="shared" si="78"/>
        <v>147951841.73103511</v>
      </c>
      <c r="W358" s="2">
        <f t="shared" si="61"/>
        <v>646135.85714286566</v>
      </c>
      <c r="X358" s="2">
        <f t="shared" si="51"/>
        <v>3864.1428571343422</v>
      </c>
      <c r="Y358" s="2">
        <f t="shared" si="74"/>
        <v>55914160.385220364</v>
      </c>
      <c r="Z358" s="2" t="str">
        <f t="shared" si="52"/>
        <v>MEEP</v>
      </c>
      <c r="AA358" s="2">
        <f>IF(Z358="HERE",Y358,AA357+Graph!$G$1*1000)</f>
        <v>170557723.81379133</v>
      </c>
      <c r="AB358" s="2">
        <f t="shared" si="63"/>
        <v>800000</v>
      </c>
      <c r="AC358" s="2">
        <f t="shared" si="75"/>
        <v>54262142.445321292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294</v>
      </c>
      <c r="C359" s="7"/>
      <c r="D359" s="2" t="e">
        <f t="shared" si="55"/>
        <v>#N/A</v>
      </c>
      <c r="E359" s="2" t="e">
        <f t="shared" si="67"/>
        <v>#N/A</v>
      </c>
      <c r="F359" s="2">
        <v>2327655.8394089341</v>
      </c>
      <c r="G359" s="2">
        <f t="shared" si="79"/>
        <v>646135.85714285716</v>
      </c>
      <c r="H359" s="2">
        <f t="shared" si="76"/>
        <v>202873389.58817869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1675688.000000014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2324188.6926108003</v>
      </c>
      <c r="Q359" s="2">
        <f t="shared" si="80"/>
        <v>650000</v>
      </c>
      <c r="R359" s="2">
        <f t="shared" si="77"/>
        <v>204516002.11625546</v>
      </c>
      <c r="S359" s="2">
        <f t="shared" si="58"/>
        <v>646135.85714286566</v>
      </c>
      <c r="T359" s="2">
        <f t="shared" si="59"/>
        <v>3864.1428571429569</v>
      </c>
      <c r="U359" s="2">
        <f t="shared" si="60"/>
        <v>650000</v>
      </c>
      <c r="V359" s="2">
        <f t="shared" si="78"/>
        <v>148597977.58817798</v>
      </c>
      <c r="W359" s="2">
        <f t="shared" si="61"/>
        <v>646135.85714286566</v>
      </c>
      <c r="X359" s="2">
        <f t="shared" si="51"/>
        <v>3864.1428571343422</v>
      </c>
      <c r="Y359" s="2">
        <f t="shared" si="74"/>
        <v>55918024.528077498</v>
      </c>
      <c r="Z359" s="2" t="str">
        <f t="shared" si="52"/>
        <v>MEEP</v>
      </c>
      <c r="AA359" s="2">
        <f>IF(Z359="HERE",Y359,AA358+Graph!$G$1*1000)</f>
        <v>171357723.81379133</v>
      </c>
      <c r="AB359" s="2">
        <f t="shared" si="63"/>
        <v>800000</v>
      </c>
      <c r="AC359" s="2">
        <f t="shared" si="75"/>
        <v>54262142.445321292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295</v>
      </c>
      <c r="C360" s="7"/>
      <c r="D360" s="2" t="e">
        <f t="shared" si="55"/>
        <v>#N/A</v>
      </c>
      <c r="E360" s="2" t="e">
        <f t="shared" si="67"/>
        <v>#N/A</v>
      </c>
      <c r="F360" s="2">
        <v>2333977.4932442307</v>
      </c>
      <c r="G360" s="2">
        <f t="shared" si="79"/>
        <v>646135.85714285716</v>
      </c>
      <c r="H360" s="2">
        <f t="shared" si="76"/>
        <v>203519525.44532156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1679552.1428571569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2330488.3427867293</v>
      </c>
      <c r="Q360" s="2">
        <f t="shared" si="80"/>
        <v>650000</v>
      </c>
      <c r="R360" s="2">
        <f t="shared" si="77"/>
        <v>205166002.11625546</v>
      </c>
      <c r="S360" s="2">
        <f t="shared" si="58"/>
        <v>646135.85714286566</v>
      </c>
      <c r="T360" s="2">
        <f t="shared" si="59"/>
        <v>3864.1428571429569</v>
      </c>
      <c r="U360" s="2">
        <f t="shared" si="60"/>
        <v>650000</v>
      </c>
      <c r="V360" s="2">
        <f t="shared" si="78"/>
        <v>149244113.44532084</v>
      </c>
      <c r="W360" s="2">
        <f t="shared" si="61"/>
        <v>646135.85714286566</v>
      </c>
      <c r="X360" s="2">
        <f t="shared" si="51"/>
        <v>3864.1428571343422</v>
      </c>
      <c r="Y360" s="2">
        <f t="shared" si="74"/>
        <v>55921888.670934632</v>
      </c>
      <c r="Z360" s="2" t="str">
        <f t="shared" si="52"/>
        <v>MEEP</v>
      </c>
      <c r="AA360" s="2">
        <f>IF(Z360="HERE",Y360,AA359+Graph!$G$1*1000)</f>
        <v>172157723.81379133</v>
      </c>
      <c r="AB360" s="2">
        <f t="shared" si="63"/>
        <v>800000</v>
      </c>
      <c r="AC360" s="2">
        <f t="shared" si="75"/>
        <v>54262142.445321292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296</v>
      </c>
      <c r="C361" s="7"/>
      <c r="D361" s="2" t="e">
        <f t="shared" si="55"/>
        <v>#N/A</v>
      </c>
      <c r="E361" s="2" t="e">
        <f t="shared" si="67"/>
        <v>#N/A</v>
      </c>
      <c r="F361" s="2">
        <v>2340299.147079587</v>
      </c>
      <c r="G361" s="2">
        <f t="shared" si="79"/>
        <v>646135.85714285716</v>
      </c>
      <c r="H361" s="2">
        <f t="shared" si="76"/>
        <v>204165661.30246443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1683416.2857142999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2336787.9929626584</v>
      </c>
      <c r="Q361" s="2">
        <f t="shared" si="80"/>
        <v>650000</v>
      </c>
      <c r="R361" s="2">
        <f t="shared" si="77"/>
        <v>205816002.11625546</v>
      </c>
      <c r="S361" s="2">
        <f t="shared" si="58"/>
        <v>646135.85714286566</v>
      </c>
      <c r="T361" s="2">
        <f t="shared" si="59"/>
        <v>3864.1428571429569</v>
      </c>
      <c r="U361" s="2">
        <f t="shared" si="60"/>
        <v>650000</v>
      </c>
      <c r="V361" s="2">
        <f t="shared" si="78"/>
        <v>149890249.30246371</v>
      </c>
      <c r="W361" s="2">
        <f t="shared" si="61"/>
        <v>646135.85714286566</v>
      </c>
      <c r="X361" s="2">
        <f t="shared" si="51"/>
        <v>3864.1428571343422</v>
      </c>
      <c r="Y361" s="2">
        <f t="shared" si="74"/>
        <v>55925752.813791767</v>
      </c>
      <c r="Z361" s="2" t="str">
        <f t="shared" si="52"/>
        <v>MEEP</v>
      </c>
      <c r="AA361" s="2">
        <f>IF(Z361="HERE",Y361,AA360+Graph!$G$1*1000)</f>
        <v>172957723.81379133</v>
      </c>
      <c r="AB361" s="2">
        <f t="shared" si="63"/>
        <v>800000</v>
      </c>
      <c r="AC361" s="2">
        <f t="shared" si="75"/>
        <v>54262142.445321292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297</v>
      </c>
      <c r="C362" s="7"/>
      <c r="D362" s="2" t="e">
        <f t="shared" si="55"/>
        <v>#N/A</v>
      </c>
      <c r="E362" s="2" t="e">
        <f t="shared" si="67"/>
        <v>#N/A</v>
      </c>
      <c r="F362" s="2">
        <v>2346620.8009148836</v>
      </c>
      <c r="G362" s="2">
        <f t="shared" si="79"/>
        <v>646135.85714285716</v>
      </c>
      <c r="H362" s="2">
        <f t="shared" si="76"/>
        <v>204811797.15960729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1687280.4285714428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2343087.6431385875</v>
      </c>
      <c r="Q362" s="2">
        <f t="shared" si="80"/>
        <v>650000</v>
      </c>
      <c r="R362" s="2">
        <f t="shared" si="77"/>
        <v>206466002.11625546</v>
      </c>
      <c r="S362" s="2">
        <f t="shared" si="58"/>
        <v>646135.85714286566</v>
      </c>
      <c r="T362" s="2">
        <f t="shared" si="59"/>
        <v>3864.1428571429569</v>
      </c>
      <c r="U362" s="2">
        <f t="shared" si="60"/>
        <v>650000</v>
      </c>
      <c r="V362" s="2">
        <f t="shared" si="78"/>
        <v>150536385.15960658</v>
      </c>
      <c r="W362" s="2">
        <f t="shared" si="61"/>
        <v>646135.85714286566</v>
      </c>
      <c r="X362" s="2">
        <f t="shared" si="51"/>
        <v>3864.1428571343422</v>
      </c>
      <c r="Y362" s="2">
        <f t="shared" si="74"/>
        <v>55929616.956648901</v>
      </c>
      <c r="Z362" s="2" t="str">
        <f t="shared" si="52"/>
        <v>MEEP</v>
      </c>
      <c r="AA362" s="2">
        <f>IF(Z362="HERE",Y362,AA361+Graph!$G$1*1000)</f>
        <v>173757723.81379133</v>
      </c>
      <c r="AB362" s="2">
        <f t="shared" si="63"/>
        <v>800000</v>
      </c>
      <c r="AC362" s="2">
        <f t="shared" si="75"/>
        <v>54262142.445321292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298</v>
      </c>
      <c r="C363" s="7"/>
      <c r="D363" s="2" t="e">
        <f t="shared" si="55"/>
        <v>#N/A</v>
      </c>
      <c r="E363" s="2" t="e">
        <f t="shared" si="67"/>
        <v>#N/A</v>
      </c>
      <c r="F363" s="2">
        <v>2352942.4547502398</v>
      </c>
      <c r="G363" s="2">
        <f t="shared" si="79"/>
        <v>646135.85714285716</v>
      </c>
      <c r="H363" s="2">
        <f t="shared" si="76"/>
        <v>205457933.01675016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1691144.5714285858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2349387.2933145165</v>
      </c>
      <c r="Q363" s="2">
        <f t="shared" si="80"/>
        <v>650000</v>
      </c>
      <c r="R363" s="2">
        <f t="shared" si="77"/>
        <v>207116002.11625546</v>
      </c>
      <c r="S363" s="2">
        <f t="shared" si="58"/>
        <v>646135.85714286566</v>
      </c>
      <c r="T363" s="2">
        <f t="shared" si="59"/>
        <v>3864.1428571429569</v>
      </c>
      <c r="U363" s="2">
        <f t="shared" si="60"/>
        <v>650000</v>
      </c>
      <c r="V363" s="2">
        <f t="shared" si="78"/>
        <v>151182521.01674944</v>
      </c>
      <c r="W363" s="2">
        <f t="shared" si="61"/>
        <v>646135.85714286566</v>
      </c>
      <c r="X363" s="2">
        <f t="shared" si="51"/>
        <v>3864.1428571343422</v>
      </c>
      <c r="Y363" s="2">
        <f t="shared" si="74"/>
        <v>55933481.099506035</v>
      </c>
      <c r="Z363" s="2" t="str">
        <f t="shared" si="52"/>
        <v>MEEP</v>
      </c>
      <c r="AA363" s="2">
        <f>IF(Z363="HERE",Y363,AA362+Graph!$G$1*1000)</f>
        <v>174557723.81379133</v>
      </c>
      <c r="AB363" s="2">
        <f t="shared" si="63"/>
        <v>800000</v>
      </c>
      <c r="AC363" s="2">
        <f t="shared" si="75"/>
        <v>54262142.445321292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299</v>
      </c>
      <c r="C364" s="7"/>
      <c r="D364" s="2" t="e">
        <f t="shared" si="55"/>
        <v>#N/A</v>
      </c>
      <c r="E364" s="2" t="e">
        <f t="shared" si="67"/>
        <v>#N/A</v>
      </c>
      <c r="F364" s="2">
        <v>2359264.1085855365</v>
      </c>
      <c r="G364" s="2">
        <f t="shared" si="79"/>
        <v>646135.85714285716</v>
      </c>
      <c r="H364" s="2">
        <f t="shared" si="76"/>
        <v>206104068.87389302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1695008.7142857288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2355686.9434904456</v>
      </c>
      <c r="Q364" s="2">
        <f t="shared" si="80"/>
        <v>650000</v>
      </c>
      <c r="R364" s="2">
        <f t="shared" si="77"/>
        <v>207766002.11625546</v>
      </c>
      <c r="S364" s="2">
        <f t="shared" si="58"/>
        <v>646135.85714286566</v>
      </c>
      <c r="T364" s="2">
        <f t="shared" si="59"/>
        <v>3864.1428571429569</v>
      </c>
      <c r="U364" s="2">
        <f t="shared" si="60"/>
        <v>650000</v>
      </c>
      <c r="V364" s="2">
        <f t="shared" si="78"/>
        <v>151828656.87389231</v>
      </c>
      <c r="W364" s="2">
        <f t="shared" si="61"/>
        <v>646135.85714286566</v>
      </c>
      <c r="X364" s="2">
        <f t="shared" si="51"/>
        <v>3864.1428571343422</v>
      </c>
      <c r="Y364" s="2">
        <f t="shared" si="74"/>
        <v>55937345.24236317</v>
      </c>
      <c r="Z364" s="2" t="str">
        <f t="shared" si="52"/>
        <v>MEEP</v>
      </c>
      <c r="AA364" s="2">
        <f>IF(Z364="HERE",Y364,AA363+Graph!$G$1*1000)</f>
        <v>175357723.81379133</v>
      </c>
      <c r="AB364" s="2">
        <f t="shared" si="63"/>
        <v>800000</v>
      </c>
      <c r="AC364" s="2">
        <f t="shared" si="75"/>
        <v>54262142.445321292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300</v>
      </c>
      <c r="C365" s="7"/>
      <c r="D365" s="2" t="e">
        <f t="shared" si="55"/>
        <v>#N/A</v>
      </c>
      <c r="E365" s="2" t="e">
        <f t="shared" si="67"/>
        <v>#N/A</v>
      </c>
      <c r="F365" s="2">
        <v>2365585.7624208927</v>
      </c>
      <c r="G365" s="2">
        <f t="shared" si="79"/>
        <v>646135.85714285716</v>
      </c>
      <c r="H365" s="2">
        <f t="shared" si="76"/>
        <v>206750204.73103589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1698872.8571428717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2361986.5936663747</v>
      </c>
      <c r="Q365" s="2">
        <f t="shared" si="80"/>
        <v>650000</v>
      </c>
      <c r="R365" s="2">
        <f t="shared" si="77"/>
        <v>208416002.11625546</v>
      </c>
      <c r="S365" s="2">
        <f t="shared" si="58"/>
        <v>646135.85714286566</v>
      </c>
      <c r="T365" s="2">
        <f t="shared" si="59"/>
        <v>3864.1428571429569</v>
      </c>
      <c r="U365" s="2">
        <f t="shared" si="60"/>
        <v>650000</v>
      </c>
      <c r="V365" s="2">
        <f t="shared" si="78"/>
        <v>152474792.73103517</v>
      </c>
      <c r="W365" s="2">
        <f t="shared" si="61"/>
        <v>646135.85714286566</v>
      </c>
      <c r="X365" s="2">
        <f t="shared" si="51"/>
        <v>3864.1428571343422</v>
      </c>
      <c r="Y365" s="2">
        <f t="shared" si="74"/>
        <v>55941209.385220304</v>
      </c>
      <c r="Z365" s="2" t="str">
        <f t="shared" si="52"/>
        <v>MEEP</v>
      </c>
      <c r="AA365" s="2">
        <f>IF(Z365="HERE",Y365,AA364+Graph!$G$1*1000)</f>
        <v>176157723.81379133</v>
      </c>
      <c r="AB365" s="2">
        <f t="shared" si="63"/>
        <v>800000</v>
      </c>
      <c r="AC365" s="2">
        <f t="shared" si="75"/>
        <v>54262142.445321292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301</v>
      </c>
      <c r="C366" s="7"/>
      <c r="D366" s="2" t="e">
        <f t="shared" si="55"/>
        <v>#N/A</v>
      </c>
      <c r="E366" s="2" t="e">
        <f t="shared" si="67"/>
        <v>#N/A</v>
      </c>
      <c r="F366" s="2">
        <v>2371907.4162561893</v>
      </c>
      <c r="G366" s="2">
        <f t="shared" si="79"/>
        <v>646135.85714285716</v>
      </c>
      <c r="H366" s="2">
        <f t="shared" si="76"/>
        <v>207396340.58817875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1702737.0000000147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2368286.2438423634</v>
      </c>
      <c r="Q366" s="2">
        <f t="shared" si="80"/>
        <v>650000</v>
      </c>
      <c r="R366" s="2">
        <f t="shared" si="77"/>
        <v>209066002.11625546</v>
      </c>
      <c r="S366" s="2">
        <f t="shared" si="58"/>
        <v>646135.85714286566</v>
      </c>
      <c r="T366" s="2">
        <f t="shared" si="59"/>
        <v>3864.1428571429569</v>
      </c>
      <c r="U366" s="2">
        <f t="shared" si="60"/>
        <v>650000</v>
      </c>
      <c r="V366" s="2">
        <f t="shared" si="78"/>
        <v>153120928.58817804</v>
      </c>
      <c r="W366" s="2">
        <f t="shared" si="61"/>
        <v>646135.85714286566</v>
      </c>
      <c r="X366" s="2">
        <f t="shared" si="51"/>
        <v>3864.1428571343422</v>
      </c>
      <c r="Y366" s="2">
        <f t="shared" si="74"/>
        <v>55945073.528077438</v>
      </c>
      <c r="Z366" s="2" t="str">
        <f t="shared" si="52"/>
        <v>MEEP</v>
      </c>
      <c r="AA366" s="2">
        <f>IF(Z366="HERE",Y366,AA365+Graph!$G$1*1000)</f>
        <v>176957723.81379133</v>
      </c>
      <c r="AB366" s="2">
        <f t="shared" si="63"/>
        <v>800000</v>
      </c>
      <c r="AC366" s="2">
        <f t="shared" si="75"/>
        <v>54262142.445321292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302</v>
      </c>
      <c r="C367" s="7"/>
      <c r="D367" s="2" t="e">
        <f t="shared" si="55"/>
        <v>#N/A</v>
      </c>
      <c r="E367" s="2" t="e">
        <f t="shared" si="67"/>
        <v>#N/A</v>
      </c>
      <c r="F367" s="2">
        <v>2378229.0700915456</v>
      </c>
      <c r="G367" s="2">
        <f t="shared" si="79"/>
        <v>646135.85714285716</v>
      </c>
      <c r="H367" s="2">
        <f t="shared" si="76"/>
        <v>208042476.44532162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1706601.1428571576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2374585.8940182924</v>
      </c>
      <c r="Q367" s="2">
        <f t="shared" si="80"/>
        <v>650000</v>
      </c>
      <c r="R367" s="2">
        <f t="shared" si="77"/>
        <v>209716002.11625546</v>
      </c>
      <c r="S367" s="2">
        <f t="shared" si="58"/>
        <v>646135.85714286566</v>
      </c>
      <c r="T367" s="2">
        <f t="shared" si="59"/>
        <v>3864.1428571429569</v>
      </c>
      <c r="U367" s="2">
        <f t="shared" si="60"/>
        <v>650000</v>
      </c>
      <c r="V367" s="2">
        <f t="shared" si="78"/>
        <v>153767064.4453209</v>
      </c>
      <c r="W367" s="2">
        <f t="shared" si="61"/>
        <v>646135.85714286566</v>
      </c>
      <c r="X367" s="2">
        <f t="shared" si="51"/>
        <v>3864.1428571343422</v>
      </c>
      <c r="Y367" s="2">
        <f t="shared" si="74"/>
        <v>55948937.670934573</v>
      </c>
      <c r="Z367" s="2" t="str">
        <f t="shared" si="52"/>
        <v>MEEP</v>
      </c>
      <c r="AA367" s="2">
        <f>IF(Z367="HERE",Y367,AA366+Graph!$G$1*1000)</f>
        <v>177757723.81379133</v>
      </c>
      <c r="AB367" s="2">
        <f t="shared" si="63"/>
        <v>800000</v>
      </c>
      <c r="AC367" s="2">
        <f t="shared" si="75"/>
        <v>54262142.445321292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303</v>
      </c>
      <c r="C368" s="7"/>
      <c r="D368" s="2" t="e">
        <f t="shared" si="55"/>
        <v>#N/A</v>
      </c>
      <c r="E368" s="2" t="e">
        <f t="shared" si="67"/>
        <v>#N/A</v>
      </c>
      <c r="F368" s="2">
        <v>2384550.7239268422</v>
      </c>
      <c r="G368" s="2">
        <f t="shared" si="79"/>
        <v>646135.85714285716</v>
      </c>
      <c r="H368" s="2">
        <f t="shared" si="76"/>
        <v>208688612.30246449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1710465.2857143006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2380885.5441942215</v>
      </c>
      <c r="Q368" s="2">
        <f t="shared" si="80"/>
        <v>650000</v>
      </c>
      <c r="R368" s="2">
        <f t="shared" si="77"/>
        <v>210366002.11625546</v>
      </c>
      <c r="S368" s="2">
        <f t="shared" si="58"/>
        <v>646135.85714286566</v>
      </c>
      <c r="T368" s="2">
        <f t="shared" si="59"/>
        <v>3864.1428571429569</v>
      </c>
      <c r="U368" s="2">
        <f t="shared" si="60"/>
        <v>650000</v>
      </c>
      <c r="V368" s="2">
        <f t="shared" si="78"/>
        <v>154413200.30246377</v>
      </c>
      <c r="W368" s="2">
        <f t="shared" si="61"/>
        <v>646135.85714286566</v>
      </c>
      <c r="X368" s="2">
        <f t="shared" si="51"/>
        <v>3864.1428571343422</v>
      </c>
      <c r="Y368" s="2">
        <f t="shared" si="74"/>
        <v>55952801.813791707</v>
      </c>
      <c r="Z368" s="2" t="str">
        <f t="shared" si="52"/>
        <v>MEEP</v>
      </c>
      <c r="AA368" s="2">
        <f>IF(Z368="HERE",Y368,AA367+Graph!$G$1*1000)</f>
        <v>178557723.81379133</v>
      </c>
      <c r="AB368" s="2">
        <f t="shared" si="63"/>
        <v>800000</v>
      </c>
      <c r="AC368" s="2">
        <f t="shared" si="75"/>
        <v>54262142.445321292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304</v>
      </c>
      <c r="C369" s="7"/>
      <c r="D369" s="2" t="e">
        <f t="shared" si="55"/>
        <v>#N/A</v>
      </c>
      <c r="E369" s="2" t="e">
        <f t="shared" si="67"/>
        <v>#N/A</v>
      </c>
      <c r="F369" s="2">
        <v>2390872.3777621984</v>
      </c>
      <c r="G369" s="2">
        <f t="shared" si="79"/>
        <v>646135.85714285716</v>
      </c>
      <c r="H369" s="2">
        <f t="shared" si="76"/>
        <v>209334748.15960735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1714329.4285714435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2387185.1943701506</v>
      </c>
      <c r="Q369" s="2">
        <f t="shared" si="80"/>
        <v>650000</v>
      </c>
      <c r="R369" s="2">
        <f t="shared" si="77"/>
        <v>211016002.11625546</v>
      </c>
      <c r="S369" s="2">
        <f t="shared" si="58"/>
        <v>646135.85714286566</v>
      </c>
      <c r="T369" s="2">
        <f t="shared" si="59"/>
        <v>3864.1428571429569</v>
      </c>
      <c r="U369" s="2">
        <f t="shared" si="60"/>
        <v>650000</v>
      </c>
      <c r="V369" s="2">
        <f t="shared" si="78"/>
        <v>155059336.15960664</v>
      </c>
      <c r="W369" s="2">
        <f t="shared" si="61"/>
        <v>646135.85714286566</v>
      </c>
      <c r="X369" s="2">
        <f t="shared" si="51"/>
        <v>3864.1428571343422</v>
      </c>
      <c r="Y369" s="2">
        <f t="shared" si="74"/>
        <v>55956665.956648842</v>
      </c>
      <c r="Z369" s="2" t="str">
        <f t="shared" si="52"/>
        <v>MEEP</v>
      </c>
      <c r="AA369" s="2">
        <f>IF(Z369="HERE",Y369,AA368+Graph!$G$1*1000)</f>
        <v>179357723.81379133</v>
      </c>
      <c r="AB369" s="2">
        <f t="shared" si="63"/>
        <v>800000</v>
      </c>
      <c r="AC369" s="2">
        <f t="shared" si="75"/>
        <v>54262142.445321292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305</v>
      </c>
      <c r="C370" s="7"/>
      <c r="D370" s="2" t="e">
        <f t="shared" si="55"/>
        <v>#N/A</v>
      </c>
      <c r="E370" s="2" t="e">
        <f t="shared" si="67"/>
        <v>#N/A</v>
      </c>
      <c r="F370" s="2">
        <v>2397194.0315974951</v>
      </c>
      <c r="G370" s="2">
        <f t="shared" si="79"/>
        <v>646135.85714285716</v>
      </c>
      <c r="H370" s="2">
        <f t="shared" si="76"/>
        <v>209980884.01675022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1718193.5714285865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2393484.8445460796</v>
      </c>
      <c r="Q370" s="2">
        <f t="shared" si="80"/>
        <v>650000</v>
      </c>
      <c r="R370" s="2">
        <f t="shared" si="77"/>
        <v>211666002.11625546</v>
      </c>
      <c r="S370" s="2">
        <f t="shared" si="58"/>
        <v>646135.85714286566</v>
      </c>
      <c r="T370" s="2">
        <f t="shared" si="59"/>
        <v>3864.1428571429569</v>
      </c>
      <c r="U370" s="2">
        <f t="shared" si="60"/>
        <v>650000</v>
      </c>
      <c r="V370" s="2">
        <f t="shared" si="78"/>
        <v>155705472.0167495</v>
      </c>
      <c r="W370" s="2">
        <f t="shared" si="61"/>
        <v>646135.85714286566</v>
      </c>
      <c r="X370" s="2">
        <f t="shared" si="51"/>
        <v>3864.1428571343422</v>
      </c>
      <c r="Y370" s="2">
        <f t="shared" si="74"/>
        <v>55960530.099505976</v>
      </c>
      <c r="Z370" s="2" t="str">
        <f t="shared" si="52"/>
        <v>MEEP</v>
      </c>
      <c r="AA370" s="2">
        <f>IF(Z370="HERE",Y370,AA369+Graph!$G$1*1000)</f>
        <v>180157723.81379133</v>
      </c>
      <c r="AB370" s="2">
        <f t="shared" si="63"/>
        <v>800000</v>
      </c>
      <c r="AC370" s="2">
        <f t="shared" si="75"/>
        <v>54262142.445321292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306</v>
      </c>
      <c r="C371" s="7"/>
      <c r="D371" s="2" t="e">
        <f t="shared" si="55"/>
        <v>#N/A</v>
      </c>
      <c r="E371" s="2" t="e">
        <f t="shared" si="67"/>
        <v>#N/A</v>
      </c>
      <c r="F371" s="2">
        <v>2403515.6854328513</v>
      </c>
      <c r="G371" s="2">
        <f t="shared" si="79"/>
        <v>646135.85714285716</v>
      </c>
      <c r="H371" s="2">
        <f t="shared" si="76"/>
        <v>210627019.87389308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1722057.7142857295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2399784.4947220087</v>
      </c>
      <c r="Q371" s="2">
        <f t="shared" si="80"/>
        <v>650000</v>
      </c>
      <c r="R371" s="2">
        <f t="shared" si="77"/>
        <v>212316002.11625546</v>
      </c>
      <c r="S371" s="2">
        <f t="shared" si="58"/>
        <v>646135.85714286566</v>
      </c>
      <c r="T371" s="2">
        <f t="shared" si="59"/>
        <v>3864.1428571429569</v>
      </c>
      <c r="U371" s="2">
        <f t="shared" si="60"/>
        <v>650000</v>
      </c>
      <c r="V371" s="2">
        <f t="shared" si="78"/>
        <v>156351607.87389237</v>
      </c>
      <c r="W371" s="2">
        <f t="shared" si="61"/>
        <v>646135.85714286566</v>
      </c>
      <c r="X371" s="2">
        <f t="shared" si="51"/>
        <v>3864.1428571343422</v>
      </c>
      <c r="Y371" s="2">
        <f t="shared" si="74"/>
        <v>55964394.24236311</v>
      </c>
      <c r="Z371" s="2" t="str">
        <f t="shared" si="52"/>
        <v>MEEP</v>
      </c>
      <c r="AA371" s="2">
        <f>IF(Z371="HERE",Y371,AA370+Graph!$G$1*1000)</f>
        <v>180957723.81379133</v>
      </c>
      <c r="AB371" s="2">
        <f t="shared" si="63"/>
        <v>800000</v>
      </c>
      <c r="AC371" s="2">
        <f t="shared" si="75"/>
        <v>54262142.445321292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307</v>
      </c>
      <c r="C372" s="7"/>
      <c r="D372" s="2" t="e">
        <f t="shared" si="55"/>
        <v>#N/A</v>
      </c>
      <c r="E372" s="2" t="e">
        <f t="shared" si="67"/>
        <v>#N/A</v>
      </c>
      <c r="F372" s="2">
        <v>2409837.3392681479</v>
      </c>
      <c r="G372" s="2">
        <f t="shared" si="79"/>
        <v>646135.85714285716</v>
      </c>
      <c r="H372" s="2">
        <f t="shared" si="76"/>
        <v>211273155.73103595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1725921.8571428724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2406084.1448979378</v>
      </c>
      <c r="Q372" s="2">
        <f t="shared" si="80"/>
        <v>650000</v>
      </c>
      <c r="R372" s="2">
        <f t="shared" si="77"/>
        <v>212966002.11625546</v>
      </c>
      <c r="S372" s="2">
        <f t="shared" si="58"/>
        <v>646135.85714286566</v>
      </c>
      <c r="T372" s="2">
        <f t="shared" si="59"/>
        <v>3864.1428571429569</v>
      </c>
      <c r="U372" s="2">
        <f t="shared" si="60"/>
        <v>650000</v>
      </c>
      <c r="V372" s="2">
        <f t="shared" si="78"/>
        <v>156997743.73103523</v>
      </c>
      <c r="W372" s="2">
        <f t="shared" si="61"/>
        <v>646135.85714286566</v>
      </c>
      <c r="X372" s="2">
        <f t="shared" si="51"/>
        <v>3864.1428571343422</v>
      </c>
      <c r="Y372" s="2">
        <f t="shared" si="74"/>
        <v>55968258.385220245</v>
      </c>
      <c r="Z372" s="2" t="str">
        <f t="shared" si="52"/>
        <v>MEEP</v>
      </c>
      <c r="AA372" s="2">
        <f>IF(Z372="HERE",Y372,AA371+Graph!$G$1*1000)</f>
        <v>181757723.81379133</v>
      </c>
      <c r="AB372" s="2">
        <f t="shared" si="63"/>
        <v>800000</v>
      </c>
      <c r="AC372" s="2">
        <f t="shared" si="75"/>
        <v>54262142.445321292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308</v>
      </c>
      <c r="C373" s="7"/>
      <c r="D373" s="2" t="e">
        <f t="shared" si="55"/>
        <v>#N/A</v>
      </c>
      <c r="E373" s="2" t="e">
        <f t="shared" si="67"/>
        <v>#N/A</v>
      </c>
      <c r="F373" s="2">
        <v>2416158.9931035042</v>
      </c>
      <c r="G373" s="2">
        <f t="shared" si="79"/>
        <v>646135.85714285716</v>
      </c>
      <c r="H373" s="2">
        <f t="shared" si="76"/>
        <v>211919291.58817881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1729786.0000000154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2412383.7950738668</v>
      </c>
      <c r="Q373" s="2">
        <f t="shared" si="80"/>
        <v>650000</v>
      </c>
      <c r="R373" s="2">
        <f t="shared" si="77"/>
        <v>213616002.11625546</v>
      </c>
      <c r="S373" s="2">
        <f t="shared" si="58"/>
        <v>646135.85714286566</v>
      </c>
      <c r="T373" s="2">
        <f t="shared" si="59"/>
        <v>3864.1428571429569</v>
      </c>
      <c r="U373" s="2">
        <f t="shared" si="60"/>
        <v>650000</v>
      </c>
      <c r="V373" s="2">
        <f t="shared" si="78"/>
        <v>157643879.5881781</v>
      </c>
      <c r="W373" s="2">
        <f t="shared" si="61"/>
        <v>646135.85714286566</v>
      </c>
      <c r="X373" s="2">
        <f t="shared" si="51"/>
        <v>3864.1428571343422</v>
      </c>
      <c r="Y373" s="2">
        <f t="shared" si="74"/>
        <v>55972122.528077379</v>
      </c>
      <c r="Z373" s="2" t="str">
        <f t="shared" si="52"/>
        <v>MEEP</v>
      </c>
      <c r="AA373" s="2">
        <f>IF(Z373="HERE",Y373,AA372+Graph!$G$1*1000)</f>
        <v>182557723.81379133</v>
      </c>
      <c r="AB373" s="2">
        <f t="shared" si="63"/>
        <v>800000</v>
      </c>
      <c r="AC373" s="2">
        <f t="shared" si="75"/>
        <v>54262142.445321292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309</v>
      </c>
      <c r="C374" s="7"/>
      <c r="D374" s="2" t="e">
        <f t="shared" si="55"/>
        <v>#N/A</v>
      </c>
      <c r="E374" s="2" t="e">
        <f t="shared" si="67"/>
        <v>#N/A</v>
      </c>
      <c r="F374" s="2">
        <v>2422480.6469388008</v>
      </c>
      <c r="G374" s="2">
        <f t="shared" si="79"/>
        <v>646135.85714285716</v>
      </c>
      <c r="H374" s="2">
        <f t="shared" si="76"/>
        <v>212565427.44532168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1733650.1428571583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2418683.4452497959</v>
      </c>
      <c r="Q374" s="2">
        <f t="shared" si="80"/>
        <v>650000</v>
      </c>
      <c r="R374" s="2">
        <f t="shared" si="77"/>
        <v>214266002.11625546</v>
      </c>
      <c r="S374" s="2">
        <f t="shared" si="58"/>
        <v>646135.85714286566</v>
      </c>
      <c r="T374" s="2">
        <f t="shared" si="59"/>
        <v>3864.1428571429569</v>
      </c>
      <c r="U374" s="2">
        <f t="shared" si="60"/>
        <v>650000</v>
      </c>
      <c r="V374" s="2">
        <f t="shared" si="78"/>
        <v>158290015.44532096</v>
      </c>
      <c r="W374" s="2">
        <f t="shared" si="61"/>
        <v>646135.85714286566</v>
      </c>
      <c r="X374" s="2">
        <f t="shared" si="51"/>
        <v>3864.1428571343422</v>
      </c>
      <c r="Y374" s="2">
        <f t="shared" si="74"/>
        <v>55975986.670934513</v>
      </c>
      <c r="Z374" s="2" t="str">
        <f t="shared" si="52"/>
        <v>MEEP</v>
      </c>
      <c r="AA374" s="2">
        <f>IF(Z374="HERE",Y374,AA373+Graph!$G$1*1000)</f>
        <v>183357723.81379133</v>
      </c>
      <c r="AB374" s="2">
        <f t="shared" si="63"/>
        <v>800000</v>
      </c>
      <c r="AC374" s="2">
        <f t="shared" si="75"/>
        <v>54262142.445321292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310</v>
      </c>
      <c r="C375" s="7"/>
      <c r="D375" s="2" t="e">
        <f t="shared" si="55"/>
        <v>#N/A</v>
      </c>
      <c r="E375" s="2" t="e">
        <f t="shared" si="67"/>
        <v>#N/A</v>
      </c>
      <c r="F375" s="2">
        <v>2428802.300774157</v>
      </c>
      <c r="G375" s="2">
        <f t="shared" si="79"/>
        <v>646135.85714285716</v>
      </c>
      <c r="H375" s="2">
        <f t="shared" si="76"/>
        <v>213211563.30246454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1737514.2857143013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2424983.095425725</v>
      </c>
      <c r="Q375" s="2">
        <f t="shared" si="80"/>
        <v>650000</v>
      </c>
      <c r="R375" s="2">
        <f t="shared" si="77"/>
        <v>214916002.11625546</v>
      </c>
      <c r="S375" s="2">
        <f t="shared" si="58"/>
        <v>646135.85714286566</v>
      </c>
      <c r="T375" s="2">
        <f t="shared" si="59"/>
        <v>3864.1428571429569</v>
      </c>
      <c r="U375" s="2">
        <f t="shared" si="60"/>
        <v>650000</v>
      </c>
      <c r="V375" s="2">
        <f t="shared" si="78"/>
        <v>158936151.30246383</v>
      </c>
      <c r="W375" s="2">
        <f t="shared" si="61"/>
        <v>646135.85714286566</v>
      </c>
      <c r="X375" s="2">
        <f t="shared" si="51"/>
        <v>3864.1428571343422</v>
      </c>
      <c r="Y375" s="2">
        <f t="shared" si="74"/>
        <v>55979850.813791648</v>
      </c>
      <c r="Z375" s="2" t="str">
        <f t="shared" si="52"/>
        <v>MEEP</v>
      </c>
      <c r="AA375" s="2">
        <f>IF(Z375="HERE",Y375,AA374+Graph!$G$1*1000)</f>
        <v>184157723.81379133</v>
      </c>
      <c r="AB375" s="2">
        <f t="shared" si="63"/>
        <v>800000</v>
      </c>
      <c r="AC375" s="2">
        <f t="shared" si="75"/>
        <v>54262142.445321292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311</v>
      </c>
      <c r="C376" s="7"/>
      <c r="D376" s="2" t="e">
        <f t="shared" si="55"/>
        <v>#N/A</v>
      </c>
      <c r="E376" s="2" t="e">
        <f t="shared" si="67"/>
        <v>#N/A</v>
      </c>
      <c r="F376" s="2">
        <v>2435123.9546094537</v>
      </c>
      <c r="G376" s="2">
        <f t="shared" si="79"/>
        <v>646135.85714285716</v>
      </c>
      <c r="H376" s="2">
        <f t="shared" si="76"/>
        <v>213857699.15960741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1741378.4285714442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2431282.7456016541</v>
      </c>
      <c r="Q376" s="2">
        <f t="shared" si="80"/>
        <v>650000</v>
      </c>
      <c r="R376" s="2">
        <f t="shared" si="77"/>
        <v>215566002.11625546</v>
      </c>
      <c r="S376" s="2">
        <f t="shared" si="58"/>
        <v>646135.85714286566</v>
      </c>
      <c r="T376" s="2">
        <f t="shared" si="59"/>
        <v>3864.1428571429569</v>
      </c>
      <c r="U376" s="2">
        <f t="shared" si="60"/>
        <v>650000</v>
      </c>
      <c r="V376" s="2">
        <f t="shared" si="78"/>
        <v>159582287.1596067</v>
      </c>
      <c r="W376" s="2">
        <f t="shared" si="61"/>
        <v>646135.85714286566</v>
      </c>
      <c r="X376" s="2">
        <f t="shared" si="51"/>
        <v>3864.1428571343422</v>
      </c>
      <c r="Y376" s="2">
        <f t="shared" si="74"/>
        <v>55983714.956648782</v>
      </c>
      <c r="Z376" s="2" t="str">
        <f t="shared" si="52"/>
        <v>MEEP</v>
      </c>
      <c r="AA376" s="2">
        <f>IF(Z376="HERE",Y376,AA375+Graph!$G$1*1000)</f>
        <v>184957723.81379133</v>
      </c>
      <c r="AB376" s="2">
        <f t="shared" si="63"/>
        <v>800000</v>
      </c>
      <c r="AC376" s="2">
        <f t="shared" si="75"/>
        <v>54262142.445321292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312</v>
      </c>
      <c r="C377" s="7"/>
      <c r="D377" s="2" t="e">
        <f t="shared" si="55"/>
        <v>#N/A</v>
      </c>
      <c r="E377" s="2" t="e">
        <f t="shared" si="67"/>
        <v>#N/A</v>
      </c>
      <c r="F377" s="2">
        <v>2441445.6084448099</v>
      </c>
      <c r="G377" s="2">
        <f t="shared" si="79"/>
        <v>646135.85714285716</v>
      </c>
      <c r="H377" s="2">
        <f t="shared" si="76"/>
        <v>214503835.01675028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1745242.5714285872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2437582.3957775831</v>
      </c>
      <c r="Q377" s="2">
        <f t="shared" si="80"/>
        <v>650000</v>
      </c>
      <c r="R377" s="2">
        <f t="shared" si="77"/>
        <v>216216002.11625546</v>
      </c>
      <c r="S377" s="2">
        <f t="shared" si="58"/>
        <v>646135.85714286566</v>
      </c>
      <c r="T377" s="2">
        <f t="shared" si="59"/>
        <v>3864.1428571429569</v>
      </c>
      <c r="U377" s="2">
        <f t="shared" si="60"/>
        <v>650000</v>
      </c>
      <c r="V377" s="2">
        <f t="shared" si="78"/>
        <v>160228423.01674956</v>
      </c>
      <c r="W377" s="2">
        <f t="shared" si="61"/>
        <v>646135.85714286566</v>
      </c>
      <c r="X377" s="2">
        <f t="shared" si="51"/>
        <v>3864.1428571343422</v>
      </c>
      <c r="Y377" s="2">
        <f t="shared" si="74"/>
        <v>55987579.099505916</v>
      </c>
      <c r="Z377" s="2" t="str">
        <f t="shared" si="52"/>
        <v>MEEP</v>
      </c>
      <c r="AA377" s="2">
        <f>IF(Z377="HERE",Y377,AA376+Graph!$G$1*1000)</f>
        <v>185757723.81379133</v>
      </c>
      <c r="AB377" s="2">
        <f t="shared" si="63"/>
        <v>800000</v>
      </c>
      <c r="AC377" s="2">
        <f t="shared" si="75"/>
        <v>54262142.445321292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313</v>
      </c>
      <c r="C378" s="7"/>
      <c r="D378" s="2" t="e">
        <f t="shared" si="55"/>
        <v>#N/A</v>
      </c>
      <c r="E378" s="2" t="e">
        <f t="shared" si="67"/>
        <v>#N/A</v>
      </c>
      <c r="F378" s="2">
        <v>2447767.2622801065</v>
      </c>
      <c r="G378" s="2">
        <f t="shared" si="79"/>
        <v>646135.85714285716</v>
      </c>
      <c r="H378" s="2">
        <f t="shared" si="76"/>
        <v>215149970.87389314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1749106.7142857302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2443882.0459535122</v>
      </c>
      <c r="Q378" s="2">
        <f t="shared" si="80"/>
        <v>650000</v>
      </c>
      <c r="R378" s="2">
        <f t="shared" si="77"/>
        <v>216866002.11625546</v>
      </c>
      <c r="S378" s="2">
        <f t="shared" si="58"/>
        <v>646135.85714286566</v>
      </c>
      <c r="T378" s="2">
        <f t="shared" si="59"/>
        <v>3864.1428571429569</v>
      </c>
      <c r="U378" s="2">
        <f t="shared" si="60"/>
        <v>650000</v>
      </c>
      <c r="V378" s="2">
        <f t="shared" si="78"/>
        <v>160874558.87389243</v>
      </c>
      <c r="W378" s="2">
        <f t="shared" si="61"/>
        <v>646135.85714286566</v>
      </c>
      <c r="X378" s="2">
        <f t="shared" si="51"/>
        <v>3864.1428571343422</v>
      </c>
      <c r="Y378" s="2">
        <f t="shared" si="74"/>
        <v>55991443.242363051</v>
      </c>
      <c r="Z378" s="2" t="str">
        <f t="shared" si="52"/>
        <v>MEEP</v>
      </c>
      <c r="AA378" s="2">
        <f>IF(Z378="HERE",Y378,AA377+Graph!$G$1*1000)</f>
        <v>186557723.81379133</v>
      </c>
      <c r="AB378" s="2">
        <f t="shared" si="63"/>
        <v>800000</v>
      </c>
      <c r="AC378" s="2">
        <f t="shared" si="75"/>
        <v>54262142.445321292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314</v>
      </c>
      <c r="C379" s="7"/>
      <c r="D379" s="2" t="e">
        <f t="shared" si="55"/>
        <v>#N/A</v>
      </c>
      <c r="E379" s="2" t="e">
        <f t="shared" si="67"/>
        <v>#N/A</v>
      </c>
      <c r="F379" s="2">
        <v>2454088.9161154628</v>
      </c>
      <c r="G379" s="2">
        <f t="shared" si="79"/>
        <v>646135.85714285716</v>
      </c>
      <c r="H379" s="2">
        <f t="shared" si="76"/>
        <v>215796106.73103601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1752970.8571428731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2450181.6961294413</v>
      </c>
      <c r="Q379" s="2">
        <f t="shared" si="80"/>
        <v>650000</v>
      </c>
      <c r="R379" s="2">
        <f t="shared" si="77"/>
        <v>217516002.11625546</v>
      </c>
      <c r="S379" s="2">
        <f t="shared" si="58"/>
        <v>646135.85714286566</v>
      </c>
      <c r="T379" s="2">
        <f t="shared" si="59"/>
        <v>3864.1428571429569</v>
      </c>
      <c r="U379" s="2">
        <f t="shared" si="60"/>
        <v>650000</v>
      </c>
      <c r="V379" s="2">
        <f t="shared" si="78"/>
        <v>161520694.73103529</v>
      </c>
      <c r="W379" s="2">
        <f t="shared" si="61"/>
        <v>646135.85714286566</v>
      </c>
      <c r="X379" s="2">
        <f t="shared" si="51"/>
        <v>3864.1428571343422</v>
      </c>
      <c r="Y379" s="2">
        <f t="shared" si="74"/>
        <v>55995307.385220185</v>
      </c>
      <c r="Z379" s="2" t="str">
        <f t="shared" si="52"/>
        <v>MEEP</v>
      </c>
      <c r="AA379" s="2">
        <f>IF(Z379="HERE",Y379,AA378+Graph!$G$1*1000)</f>
        <v>187357723.81379133</v>
      </c>
      <c r="AB379" s="2">
        <f t="shared" si="63"/>
        <v>800000</v>
      </c>
      <c r="AC379" s="2">
        <f t="shared" si="75"/>
        <v>54262142.445321292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315</v>
      </c>
      <c r="C380" s="7"/>
      <c r="D380" s="2" t="e">
        <f t="shared" si="55"/>
        <v>#N/A</v>
      </c>
      <c r="E380" s="2" t="e">
        <f t="shared" si="67"/>
        <v>#N/A</v>
      </c>
      <c r="F380" s="2">
        <v>2460410.5699507594</v>
      </c>
      <c r="G380" s="2">
        <f t="shared" si="79"/>
        <v>646135.85714285716</v>
      </c>
      <c r="H380" s="2">
        <f t="shared" si="76"/>
        <v>216442242.58817887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1756835.0000000161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2456481.3463053703</v>
      </c>
      <c r="Q380" s="2">
        <f t="shared" si="80"/>
        <v>650000</v>
      </c>
      <c r="R380" s="2">
        <f t="shared" si="77"/>
        <v>218166002.11625546</v>
      </c>
      <c r="S380" s="2">
        <f t="shared" si="58"/>
        <v>646135.85714286566</v>
      </c>
      <c r="T380" s="2">
        <f t="shared" si="59"/>
        <v>3864.1428571429569</v>
      </c>
      <c r="U380" s="2">
        <f t="shared" si="60"/>
        <v>650000</v>
      </c>
      <c r="V380" s="2">
        <f t="shared" si="78"/>
        <v>162166830.58817816</v>
      </c>
      <c r="W380" s="2">
        <f t="shared" si="61"/>
        <v>646135.85714286566</v>
      </c>
      <c r="X380" s="2">
        <f t="shared" si="51"/>
        <v>3864.1428571343422</v>
      </c>
      <c r="Y380" s="2">
        <f t="shared" si="74"/>
        <v>55999171.528077319</v>
      </c>
      <c r="Z380" s="2" t="str">
        <f t="shared" si="52"/>
        <v>MEEP</v>
      </c>
      <c r="AA380" s="2">
        <f>IF(Z380="HERE",Y380,AA379+Graph!$G$1*1000)</f>
        <v>188157723.81379133</v>
      </c>
      <c r="AB380" s="2">
        <f t="shared" si="63"/>
        <v>800000</v>
      </c>
      <c r="AC380" s="2">
        <f t="shared" si="75"/>
        <v>54262142.445321292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316</v>
      </c>
      <c r="C381" s="7"/>
      <c r="D381" s="2" t="e">
        <f t="shared" si="55"/>
        <v>#N/A</v>
      </c>
      <c r="E381" s="2" t="e">
        <f t="shared" si="67"/>
        <v>#N/A</v>
      </c>
      <c r="F381" s="2">
        <v>2466732.2237861156</v>
      </c>
      <c r="G381" s="2">
        <f t="shared" si="79"/>
        <v>646135.85714285716</v>
      </c>
      <c r="H381" s="2">
        <f t="shared" si="76"/>
        <v>217088378.44532174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1760699.142857159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2462780.9964812994</v>
      </c>
      <c r="Q381" s="2">
        <f t="shared" si="80"/>
        <v>650000</v>
      </c>
      <c r="R381" s="2">
        <f t="shared" si="77"/>
        <v>218816002.11625546</v>
      </c>
      <c r="S381" s="2">
        <f t="shared" si="58"/>
        <v>646135.85714286566</v>
      </c>
      <c r="T381" s="2">
        <f t="shared" si="59"/>
        <v>3864.1428571429569</v>
      </c>
      <c r="U381" s="2">
        <f t="shared" si="60"/>
        <v>650000</v>
      </c>
      <c r="V381" s="2">
        <f t="shared" si="78"/>
        <v>162812966.44532102</v>
      </c>
      <c r="W381" s="2">
        <f t="shared" si="61"/>
        <v>646135.85714286566</v>
      </c>
      <c r="X381" s="2">
        <f t="shared" si="51"/>
        <v>3864.1428571343422</v>
      </c>
      <c r="Y381" s="2">
        <f t="shared" si="74"/>
        <v>56003035.670934454</v>
      </c>
      <c r="Z381" s="2" t="str">
        <f t="shared" si="52"/>
        <v>MEEP</v>
      </c>
      <c r="AA381" s="2">
        <f>IF(Z381="HERE",Y381,AA380+Graph!$G$1*1000)</f>
        <v>188957723.81379133</v>
      </c>
      <c r="AB381" s="2">
        <f t="shared" si="63"/>
        <v>800000</v>
      </c>
      <c r="AC381" s="2">
        <f t="shared" si="75"/>
        <v>54262142.445321292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317</v>
      </c>
      <c r="C382" s="7"/>
      <c r="D382" s="2" t="e">
        <f t="shared" si="55"/>
        <v>#N/A</v>
      </c>
      <c r="E382" s="2" t="e">
        <f t="shared" si="67"/>
        <v>#N/A</v>
      </c>
      <c r="F382" s="2">
        <v>2473053.8776214123</v>
      </c>
      <c r="G382" s="2">
        <f t="shared" si="79"/>
        <v>646135.85714285716</v>
      </c>
      <c r="H382" s="2">
        <f t="shared" si="76"/>
        <v>217734514.3024646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1764563.285714302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2469080.6466572285</v>
      </c>
      <c r="Q382" s="2">
        <f t="shared" si="80"/>
        <v>650000</v>
      </c>
      <c r="R382" s="2">
        <f t="shared" si="77"/>
        <v>219466002.11625546</v>
      </c>
      <c r="S382" s="2">
        <f t="shared" si="58"/>
        <v>646135.85714286566</v>
      </c>
      <c r="T382" s="2">
        <f t="shared" si="59"/>
        <v>3864.1428571429569</v>
      </c>
      <c r="U382" s="2">
        <f t="shared" si="60"/>
        <v>650000</v>
      </c>
      <c r="V382" s="2">
        <f t="shared" si="78"/>
        <v>163459102.30246389</v>
      </c>
      <c r="W382" s="2">
        <f t="shared" si="61"/>
        <v>646135.85714286566</v>
      </c>
      <c r="X382" s="2">
        <f t="shared" si="51"/>
        <v>3864.1428571343422</v>
      </c>
      <c r="Y382" s="2">
        <f t="shared" si="74"/>
        <v>56006899.813791588</v>
      </c>
      <c r="Z382" s="2" t="str">
        <f t="shared" si="52"/>
        <v>MEEP</v>
      </c>
      <c r="AA382" s="2">
        <f>IF(Z382="HERE",Y382,AA381+Graph!$G$1*1000)</f>
        <v>189757723.81379133</v>
      </c>
      <c r="AB382" s="2">
        <f t="shared" si="63"/>
        <v>800000</v>
      </c>
      <c r="AC382" s="2">
        <f t="shared" si="75"/>
        <v>54262142.445321292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318</v>
      </c>
      <c r="C383" s="7"/>
      <c r="D383" s="2" t="e">
        <f t="shared" si="55"/>
        <v>#N/A</v>
      </c>
      <c r="E383" s="2" t="e">
        <f t="shared" si="67"/>
        <v>#N/A</v>
      </c>
      <c r="F383" s="2">
        <v>2479375.5314567685</v>
      </c>
      <c r="G383" s="2">
        <f t="shared" si="79"/>
        <v>646135.85714285716</v>
      </c>
      <c r="H383" s="2">
        <f t="shared" si="76"/>
        <v>218380650.15960747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1768427.4285714449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2475380.2968331575</v>
      </c>
      <c r="Q383" s="2">
        <f t="shared" si="80"/>
        <v>650000</v>
      </c>
      <c r="R383" s="2">
        <f t="shared" si="77"/>
        <v>220116002.11625546</v>
      </c>
      <c r="S383" s="2">
        <f t="shared" si="58"/>
        <v>646135.85714286566</v>
      </c>
      <c r="T383" s="2">
        <f t="shared" si="59"/>
        <v>3864.1428571429569</v>
      </c>
      <c r="U383" s="2">
        <f t="shared" si="60"/>
        <v>650000</v>
      </c>
      <c r="V383" s="2">
        <f t="shared" si="78"/>
        <v>164105238.15960675</v>
      </c>
      <c r="W383" s="2">
        <f t="shared" si="61"/>
        <v>646135.85714286566</v>
      </c>
      <c r="X383" s="2">
        <f t="shared" si="51"/>
        <v>3864.1428571343422</v>
      </c>
      <c r="Y383" s="2">
        <f t="shared" si="74"/>
        <v>56010763.956648722</v>
      </c>
      <c r="Z383" s="2" t="str">
        <f t="shared" si="52"/>
        <v>MEEP</v>
      </c>
      <c r="AA383" s="2">
        <f>IF(Z383="HERE",Y383,AA382+Graph!$G$1*1000)</f>
        <v>190557723.81379133</v>
      </c>
      <c r="AB383" s="2">
        <f t="shared" si="63"/>
        <v>800000</v>
      </c>
      <c r="AC383" s="2">
        <f t="shared" si="75"/>
        <v>54262142.445321292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319</v>
      </c>
      <c r="C384" s="7"/>
      <c r="D384" s="2" t="e">
        <f t="shared" si="55"/>
        <v>#N/A</v>
      </c>
      <c r="E384" s="2" t="e">
        <f t="shared" si="67"/>
        <v>#N/A</v>
      </c>
      <c r="F384" s="2">
        <v>2485697.1852920651</v>
      </c>
      <c r="G384" s="2">
        <f t="shared" si="79"/>
        <v>646135.85714285716</v>
      </c>
      <c r="H384" s="2">
        <f t="shared" si="76"/>
        <v>219026786.01675034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1772291.5714285879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2481679.9470091462</v>
      </c>
      <c r="Q384" s="2">
        <f t="shared" si="80"/>
        <v>650000</v>
      </c>
      <c r="R384" s="2">
        <f t="shared" si="77"/>
        <v>220766002.11625546</v>
      </c>
      <c r="S384" s="2">
        <f t="shared" si="58"/>
        <v>646135.85714286566</v>
      </c>
      <c r="T384" s="2">
        <f t="shared" si="59"/>
        <v>3864.1428571429569</v>
      </c>
      <c r="U384" s="2">
        <f t="shared" si="60"/>
        <v>650000</v>
      </c>
      <c r="V384" s="2">
        <f t="shared" si="78"/>
        <v>164751374.01674962</v>
      </c>
      <c r="W384" s="2">
        <f t="shared" si="61"/>
        <v>646135.85714286566</v>
      </c>
      <c r="X384" s="2">
        <f t="shared" si="51"/>
        <v>3864.1428571343422</v>
      </c>
      <c r="Y384" s="2">
        <f t="shared" si="74"/>
        <v>56014628.099505857</v>
      </c>
      <c r="Z384" s="2" t="str">
        <f t="shared" si="52"/>
        <v>MEEP</v>
      </c>
      <c r="AA384" s="2">
        <f>IF(Z384="HERE",Y384,AA383+Graph!$G$1*1000)</f>
        <v>191357723.81379133</v>
      </c>
      <c r="AB384" s="2">
        <f t="shared" si="63"/>
        <v>800000</v>
      </c>
      <c r="AC384" s="2">
        <f t="shared" si="75"/>
        <v>54262142.445321292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320</v>
      </c>
      <c r="C385" s="7"/>
      <c r="D385" s="2" t="e">
        <f t="shared" si="55"/>
        <v>#N/A</v>
      </c>
      <c r="E385" s="2" t="e">
        <f t="shared" si="67"/>
        <v>#N/A</v>
      </c>
      <c r="F385" s="2">
        <v>2492018.8391274214</v>
      </c>
      <c r="G385" s="2">
        <f t="shared" si="79"/>
        <v>646135.85714285716</v>
      </c>
      <c r="H385" s="2">
        <f t="shared" si="76"/>
        <v>219672921.8738932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1776155.7142857308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2487979.5971850753</v>
      </c>
      <c r="Q385" s="2">
        <f t="shared" si="80"/>
        <v>650000</v>
      </c>
      <c r="R385" s="2">
        <f t="shared" si="77"/>
        <v>221416002.11625546</v>
      </c>
      <c r="S385" s="2">
        <f t="shared" si="58"/>
        <v>646135.85714286566</v>
      </c>
      <c r="T385" s="2">
        <f t="shared" si="59"/>
        <v>3864.1428571429569</v>
      </c>
      <c r="U385" s="2">
        <f t="shared" si="60"/>
        <v>650000</v>
      </c>
      <c r="V385" s="2">
        <f t="shared" si="78"/>
        <v>165397509.87389249</v>
      </c>
      <c r="W385" s="2">
        <f t="shared" si="61"/>
        <v>646135.85714286566</v>
      </c>
      <c r="X385" s="2">
        <f t="shared" si="51"/>
        <v>3864.1428571343422</v>
      </c>
      <c r="Y385" s="2">
        <f t="shared" si="74"/>
        <v>56018492.242362991</v>
      </c>
      <c r="Z385" s="2" t="str">
        <f t="shared" si="52"/>
        <v>MEEP</v>
      </c>
      <c r="AA385" s="2">
        <f>IF(Z385="HERE",Y385,AA384+Graph!$G$1*1000)</f>
        <v>192157723.81379133</v>
      </c>
      <c r="AB385" s="2">
        <f t="shared" si="63"/>
        <v>800000</v>
      </c>
      <c r="AC385" s="2">
        <f t="shared" si="75"/>
        <v>54262142.445321292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6:I385">
    <cfRule type="cellIs" dxfId="23" priority="4" operator="greaterThan">
      <formula>0</formula>
    </cfRule>
  </conditionalFormatting>
  <conditionalFormatting sqref="C31:C64 C117:C385 C66:C114">
    <cfRule type="cellIs" dxfId="22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1" priority="7" operator="greaterThan">
      <formula>0</formula>
    </cfRule>
  </conditionalFormatting>
  <conditionalFormatting sqref="C115">
    <cfRule type="cellIs" dxfId="20" priority="8" operator="greaterThan">
      <formula>0</formula>
    </cfRule>
  </conditionalFormatting>
  <conditionalFormatting sqref="C65">
    <cfRule type="cellIs" dxfId="19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8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297-BA44-4AEE-BD67-00C06DA38066}">
  <dimension ref="A1:AK385"/>
  <sheetViews>
    <sheetView workbookViewId="0">
      <selection activeCell="I65" sqref="I65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57</v>
      </c>
      <c r="AE1" s="2" t="s">
        <v>24</v>
      </c>
      <c r="AF1" s="21" t="s">
        <v>58</v>
      </c>
      <c r="AG1" s="21" t="s">
        <v>59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-59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-58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-49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-48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-39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-38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SUM((700000-LOOKUP(2,1/(ISNUMBER($K$1:$K$194)),$K$1:$K$194))/1000)</f>
        <v>696.13585714285716</v>
      </c>
    </row>
    <row r="32" spans="1:37" ht="15" x14ac:dyDescent="0.25">
      <c r="A32" s="1">
        <v>44208</v>
      </c>
      <c r="B32" s="2">
        <f t="shared" si="0"/>
        <v>-33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-32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-31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-30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-29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-28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TREND(E37:INDEX(firstdoses700,1-$B37),$A37:INDEX(dates700,1-$B37),$A37:$A385)</f>
        <v>292083.30443352461</v>
      </c>
      <c r="G37" s="2">
        <f>IF(F37&gt;700000,$AK$31*1000,F37)</f>
        <v>292083.30443352461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TREND(O37:INDEX(bothdoses700,1-$B37),$A37:INDEX(dates700,1-$B37),$A37:$A385)</f>
        <v>295701.335960567</v>
      </c>
      <c r="Q37" s="2">
        <f>IF(P37&gt;700000,700000,P37)</f>
        <v>295701.335960567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-27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298404.95826888084</v>
      </c>
      <c r="G38" s="2">
        <f t="shared" ref="G38:G101" si="25">IF(F38&gt;700000,$AK$31*1000,F38)</f>
        <v>298404.95826888084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302000.98613649607</v>
      </c>
      <c r="Q38" s="2">
        <f t="shared" ref="Q38:Q101" si="26">IF(P38&gt;700000,700000,P38)</f>
        <v>302000.98613649607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-26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304726.61210417747</v>
      </c>
      <c r="G39" s="2">
        <f t="shared" si="25"/>
        <v>304726.61210417747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308300.63631242514</v>
      </c>
      <c r="Q39" s="2">
        <f t="shared" si="26"/>
        <v>308300.63631242514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-25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311048.26593953371</v>
      </c>
      <c r="G40" s="2">
        <f t="shared" si="25"/>
        <v>311048.26593953371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314600.28648835421</v>
      </c>
      <c r="Q40" s="2">
        <f t="shared" si="26"/>
        <v>314600.28648835421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-24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317369.91977483034</v>
      </c>
      <c r="G41" s="2">
        <f t="shared" si="25"/>
        <v>317369.91977483034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320899.93666428328</v>
      </c>
      <c r="Q41" s="2">
        <f t="shared" si="26"/>
        <v>320899.93666428328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-23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323691.57361018658</v>
      </c>
      <c r="G42" s="2">
        <f t="shared" si="25"/>
        <v>323691.57361018658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327199.58684021235</v>
      </c>
      <c r="Q42" s="2">
        <f t="shared" si="26"/>
        <v>327199.58684021235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-22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330013.22744548321</v>
      </c>
      <c r="G43" s="2">
        <f t="shared" si="25"/>
        <v>330013.22744548321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333499.23701614141</v>
      </c>
      <c r="Q43" s="2">
        <f t="shared" si="26"/>
        <v>333499.23701614141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-21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336334.88128083944</v>
      </c>
      <c r="G44" s="2">
        <f t="shared" si="25"/>
        <v>336334.88128083944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339798.88719207048</v>
      </c>
      <c r="Q44" s="2">
        <f t="shared" si="26"/>
        <v>339798.88719207048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-20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342656.53511613607</v>
      </c>
      <c r="G45" s="2">
        <f t="shared" si="25"/>
        <v>342656.53511613607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346098.53736799955</v>
      </c>
      <c r="Q45" s="2">
        <f t="shared" si="26"/>
        <v>346098.53736799955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-19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348978.18895149231</v>
      </c>
      <c r="G46" s="2">
        <f t="shared" si="25"/>
        <v>348978.18895149231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352398.18754392862</v>
      </c>
      <c r="Q46" s="2">
        <f t="shared" si="26"/>
        <v>352398.18754392862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-18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355299.84278678894</v>
      </c>
      <c r="G47" s="2">
        <f t="shared" si="25"/>
        <v>355299.84278678894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358697.83771985769</v>
      </c>
      <c r="Q47" s="2">
        <f t="shared" si="26"/>
        <v>358697.83771985769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-17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361621.49662214518</v>
      </c>
      <c r="G48" s="2">
        <f t="shared" si="25"/>
        <v>361621.49662214518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364997.48789584637</v>
      </c>
      <c r="Q48" s="2">
        <f t="shared" si="26"/>
        <v>364997.48789584637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-16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367943.15045744181</v>
      </c>
      <c r="G49" s="2">
        <f t="shared" si="25"/>
        <v>367943.15045744181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371297.13807177544</v>
      </c>
      <c r="Q49" s="2">
        <f t="shared" si="26"/>
        <v>371297.13807177544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-15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374264.80429279804</v>
      </c>
      <c r="G50" s="2">
        <f t="shared" si="25"/>
        <v>374264.80429279804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377596.78824770451</v>
      </c>
      <c r="Q50" s="2">
        <f t="shared" si="26"/>
        <v>377596.78824770451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-14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380586.45812809467</v>
      </c>
      <c r="G51" s="2">
        <f t="shared" si="25"/>
        <v>380586.45812809467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383896.43842363358</v>
      </c>
      <c r="Q51" s="2">
        <f t="shared" si="26"/>
        <v>383896.43842363358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-13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386908.11196345091</v>
      </c>
      <c r="G52" s="2">
        <f t="shared" si="25"/>
        <v>386908.11196345091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390196.08859956264</v>
      </c>
      <c r="Q52" s="2">
        <f t="shared" si="26"/>
        <v>390196.08859956264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-12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393229.76579874754</v>
      </c>
      <c r="G53" s="2">
        <f t="shared" si="25"/>
        <v>393229.76579874754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396495.73877549171</v>
      </c>
      <c r="Q53" s="2">
        <f t="shared" si="26"/>
        <v>396495.73877549171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-11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399551.41963410378</v>
      </c>
      <c r="G54" s="2">
        <f t="shared" si="25"/>
        <v>399551.41963410378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402795.38895142078</v>
      </c>
      <c r="Q54" s="2">
        <f t="shared" si="26"/>
        <v>402795.38895142078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-10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405873.07346940041</v>
      </c>
      <c r="G55" s="2">
        <f t="shared" si="25"/>
        <v>405873.07346940041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409095.03912734985</v>
      </c>
      <c r="Q55" s="2">
        <f t="shared" si="26"/>
        <v>409095.03912734985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-9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412194.72730475664</v>
      </c>
      <c r="G56" s="2">
        <f t="shared" si="25"/>
        <v>412194.72730475664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415394.68930327892</v>
      </c>
      <c r="Q56" s="2">
        <f t="shared" si="26"/>
        <v>415394.68930327892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-8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418516.38114005327</v>
      </c>
      <c r="G57" s="2">
        <f t="shared" si="25"/>
        <v>418516.38114005327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421694.33947920799</v>
      </c>
      <c r="Q57" s="2">
        <f t="shared" si="26"/>
        <v>421694.33947920799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-7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424838.03497540951</v>
      </c>
      <c r="G58" s="2">
        <f t="shared" si="25"/>
        <v>424838.03497540951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427993.98965513706</v>
      </c>
      <c r="Q58" s="2">
        <f t="shared" si="26"/>
        <v>427993.98965513706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-6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431159.68881076574</v>
      </c>
      <c r="G59" s="2">
        <f t="shared" si="25"/>
        <v>431159.68881076574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434293.63983106613</v>
      </c>
      <c r="Q59" s="2">
        <f t="shared" si="26"/>
        <v>434293.63983106613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-5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437481.34264606237</v>
      </c>
      <c r="G60" s="2">
        <f t="shared" si="25"/>
        <v>437481.34264606237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440593.2900069952</v>
      </c>
      <c r="Q60" s="2">
        <f t="shared" si="26"/>
        <v>440593.2900069952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-4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443802.99648141861</v>
      </c>
      <c r="G61" s="2">
        <f t="shared" si="25"/>
        <v>443802.99648141861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446892.94018292427</v>
      </c>
      <c r="Q61" s="2">
        <f t="shared" si="26"/>
        <v>446892.94018292427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-3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450124.65031671524</v>
      </c>
      <c r="G62" s="2">
        <f t="shared" si="25"/>
        <v>450124.65031671524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453192.59035885334</v>
      </c>
      <c r="Q62" s="2">
        <f t="shared" si="26"/>
        <v>453192.59035885334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-2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456446.30415207148</v>
      </c>
      <c r="G63" s="2">
        <f t="shared" si="25"/>
        <v>456446.30415207148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459492.24053478241</v>
      </c>
      <c r="Q63" s="2">
        <f t="shared" si="26"/>
        <v>459492.24053478241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462767.95798736811</v>
      </c>
      <c r="G64" s="2">
        <f t="shared" si="25"/>
        <v>462767.95798736811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465791.89071071148</v>
      </c>
      <c r="Q64" s="2">
        <f t="shared" si="26"/>
        <v>465791.89071071148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0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469089.61182272434</v>
      </c>
      <c r="G65" s="2">
        <f t="shared" si="25"/>
        <v>469089.61182272434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472091.54088664055</v>
      </c>
      <c r="Q65" s="2">
        <f t="shared" si="26"/>
        <v>472091.54088664055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1</v>
      </c>
      <c r="C66" s="7"/>
      <c r="D66" s="2" t="e">
        <f t="shared" si="12"/>
        <v>#N/A</v>
      </c>
      <c r="E66" s="2" t="e">
        <f t="shared" si="22"/>
        <v>#N/A</v>
      </c>
      <c r="F66" s="2">
        <v>475411.26565802097</v>
      </c>
      <c r="G66" s="2">
        <f t="shared" si="25"/>
        <v>475411.26565802097</v>
      </c>
      <c r="H66" s="2">
        <f t="shared" si="13"/>
        <v>15775562.265658021</v>
      </c>
      <c r="I66" s="7"/>
      <c r="J66" s="2" t="e">
        <f t="shared" si="14"/>
        <v>#N/A</v>
      </c>
      <c r="K66" s="2" t="e">
        <f t="shared" si="23"/>
        <v>#N/A</v>
      </c>
      <c r="L66" s="2">
        <f t="array" ref="L66">IF(COUNT($C67)=0,IF(COUNT($C66)=1,I66,SUM(L65+LOOKUP(2,1/(ISNUMBER($K$1:$K$194)),$K$1:$K$194))),I66)</f>
        <v>543494.14285714284</v>
      </c>
      <c r="M66" s="8" t="e">
        <f t="shared" si="28"/>
        <v>#N/A</v>
      </c>
      <c r="N66" s="2" t="e">
        <f t="shared" si="15"/>
        <v>#N/A</v>
      </c>
      <c r="O66" s="2" t="e">
        <f t="shared" si="24"/>
        <v>#N/A</v>
      </c>
      <c r="P66" s="2">
        <v>478391.19106262922</v>
      </c>
      <c r="Q66" s="2">
        <f t="shared" si="26"/>
        <v>478391.19106262922</v>
      </c>
      <c r="R66" s="2">
        <f t="shared" si="16"/>
        <v>16318172.191062629</v>
      </c>
      <c r="S66" s="2">
        <f t="shared" si="17"/>
        <v>475411.26565802097</v>
      </c>
      <c r="T66" s="2">
        <f t="shared" si="18"/>
        <v>3864.1428571428405</v>
      </c>
      <c r="U66" s="2">
        <f t="shared" si="19"/>
        <v>478391.19106262922</v>
      </c>
      <c r="V66" s="2">
        <f t="shared" si="5"/>
        <v>552867.14285714284</v>
      </c>
      <c r="W66" s="2">
        <f t="shared" si="20"/>
        <v>13237.142857142841</v>
      </c>
      <c r="X66" s="2">
        <f t="shared" si="6"/>
        <v>465154.04820548638</v>
      </c>
      <c r="Y66" s="2">
        <f t="shared" si="7"/>
        <v>15765305.048205486</v>
      </c>
      <c r="Z66" s="2" t="str">
        <f t="shared" si="8"/>
        <v>HERE</v>
      </c>
      <c r="AA66" s="2">
        <f>IF(Z66="HERE",Y66,AA65+Graph!$G$1*1000)</f>
        <v>15765305.048205486</v>
      </c>
      <c r="AB66" s="2">
        <f t="shared" si="21"/>
        <v>465154.04820548557</v>
      </c>
      <c r="AC66" s="2">
        <f t="shared" si="9"/>
        <v>552867.14285714284</v>
      </c>
      <c r="AD66" s="3">
        <f t="shared" si="10"/>
        <v>15765305.048205486</v>
      </c>
      <c r="AE66" s="2">
        <f>IF(AE64&gt;=52800000,52800000,IF(AB45=Graph!G$1*1000,AE65+Graph!G$1*1000,AC66))</f>
        <v>552867.14285714284</v>
      </c>
      <c r="AF66" s="3">
        <f t="shared" si="11"/>
        <v>552867.14285714284</v>
      </c>
      <c r="AG66" s="3">
        <f t="shared" si="29"/>
        <v>6191657.0999999996</v>
      </c>
      <c r="AH66" s="3" t="e">
        <f t="shared" si="3"/>
        <v>#N/A</v>
      </c>
    </row>
    <row r="67" spans="1:34" ht="15" x14ac:dyDescent="0.25">
      <c r="A67" s="1">
        <v>44243</v>
      </c>
      <c r="B67" s="2">
        <f t="shared" si="0"/>
        <v>2</v>
      </c>
      <c r="C67" s="7"/>
      <c r="D67" s="2" t="e">
        <f t="shared" si="12"/>
        <v>#N/A</v>
      </c>
      <c r="E67" s="2" t="e">
        <f t="shared" si="22"/>
        <v>#N/A</v>
      </c>
      <c r="F67" s="2">
        <v>481732.91949337721</v>
      </c>
      <c r="G67" s="2">
        <f t="shared" si="25"/>
        <v>481732.91949337721</v>
      </c>
      <c r="H67" s="2">
        <f t="shared" si="13"/>
        <v>16257295.185151398</v>
      </c>
      <c r="I67" s="7"/>
      <c r="J67" s="2" t="e">
        <f t="shared" si="14"/>
        <v>#N/A</v>
      </c>
      <c r="K67" s="2" t="e">
        <f t="shared" si="23"/>
        <v>#N/A</v>
      </c>
      <c r="L67" s="2">
        <f t="array" ref="L67">IF(COUNT($C68)=0,IF(COUNT($C67)=1,I67,SUM(L66+LOOKUP(2,1/(ISNUMBER($K$1:$K$194)),$K$1:$K$194))),I67)</f>
        <v>547358.28571428568</v>
      </c>
      <c r="M67" s="8" t="e">
        <f t="shared" si="28"/>
        <v>#N/A</v>
      </c>
      <c r="N67" s="2" t="e">
        <f t="shared" si="15"/>
        <v>#N/A</v>
      </c>
      <c r="O67" s="2" t="e">
        <f t="shared" si="24"/>
        <v>#N/A</v>
      </c>
      <c r="P67" s="2">
        <v>484690.84123855829</v>
      </c>
      <c r="Q67" s="2">
        <f t="shared" si="26"/>
        <v>484690.84123855829</v>
      </c>
      <c r="R67" s="2">
        <f t="shared" si="16"/>
        <v>16802863.032301188</v>
      </c>
      <c r="S67" s="2">
        <f t="shared" si="17"/>
        <v>481732.91949337721</v>
      </c>
      <c r="T67" s="2">
        <f t="shared" si="18"/>
        <v>3864.1428571428405</v>
      </c>
      <c r="U67" s="2">
        <f t="shared" si="19"/>
        <v>484690.84123855829</v>
      </c>
      <c r="V67" s="2">
        <f t="shared" si="5"/>
        <v>566104.28571428568</v>
      </c>
      <c r="W67" s="2">
        <f t="shared" si="20"/>
        <v>13237.142857142841</v>
      </c>
      <c r="X67" s="2">
        <f t="shared" si="6"/>
        <v>471453.69838141545</v>
      </c>
      <c r="Y67" s="2">
        <f t="shared" si="7"/>
        <v>16236758.7465869</v>
      </c>
      <c r="Z67" s="2" t="str">
        <f t="shared" si="8"/>
        <v>HERE</v>
      </c>
      <c r="AA67" s="2">
        <f>IF(Z67="HERE",Y67,AA66+Graph!$G$1*1000)</f>
        <v>16236758.7465869</v>
      </c>
      <c r="AB67" s="2">
        <f t="shared" si="21"/>
        <v>471453.69838141464</v>
      </c>
      <c r="AC67" s="2">
        <f t="shared" si="9"/>
        <v>566104.28571428568</v>
      </c>
      <c r="AD67" s="3">
        <f t="shared" si="10"/>
        <v>16236758.7465869</v>
      </c>
      <c r="AE67" s="2">
        <f>IF(AE65&gt;=52800000,52800000,IF(AB46=Graph!G$1*1000,AE66+Graph!G$1*1000,AC67))</f>
        <v>566104.28571428568</v>
      </c>
      <c r="AF67" s="3">
        <f t="shared" si="11"/>
        <v>566104.28571428568</v>
      </c>
      <c r="AG67" s="3">
        <f t="shared" si="29"/>
        <v>6471656.0999999996</v>
      </c>
      <c r="AH67" s="3" t="e">
        <f t="shared" si="3"/>
        <v>#N/A</v>
      </c>
    </row>
    <row r="68" spans="1:34" ht="15" x14ac:dyDescent="0.25">
      <c r="A68" s="1">
        <v>44244</v>
      </c>
      <c r="B68" s="2">
        <f t="shared" si="0"/>
        <v>3</v>
      </c>
      <c r="C68" s="7"/>
      <c r="D68" s="2" t="e">
        <f t="shared" si="12"/>
        <v>#N/A</v>
      </c>
      <c r="E68" s="2" t="e">
        <f t="shared" si="22"/>
        <v>#N/A</v>
      </c>
      <c r="F68" s="2">
        <v>488054.57332867384</v>
      </c>
      <c r="G68" s="2">
        <f t="shared" si="25"/>
        <v>488054.57332867384</v>
      </c>
      <c r="H68" s="2">
        <f t="shared" si="13"/>
        <v>16745349.758480072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551222.42857142852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490990.49141448736</v>
      </c>
      <c r="Q68" s="2">
        <f t="shared" si="26"/>
        <v>490990.49141448736</v>
      </c>
      <c r="R68" s="2">
        <f t="shared" si="16"/>
        <v>17293853.523715675</v>
      </c>
      <c r="S68" s="2">
        <f t="shared" si="17"/>
        <v>488054.57332867384</v>
      </c>
      <c r="T68" s="2">
        <f t="shared" si="18"/>
        <v>3864.1428571428405</v>
      </c>
      <c r="U68" s="2">
        <f t="shared" si="19"/>
        <v>490990.49141448736</v>
      </c>
      <c r="V68" s="2">
        <f t="shared" si="5"/>
        <v>579341.42857142852</v>
      </c>
      <c r="W68" s="2">
        <f t="shared" si="20"/>
        <v>13237.142857142841</v>
      </c>
      <c r="X68" s="2">
        <f t="shared" si="6"/>
        <v>477753.34855734452</v>
      </c>
      <c r="Y68" s="2">
        <f t="shared" si="7"/>
        <v>16714512.095144244</v>
      </c>
      <c r="Z68" s="2" t="str">
        <f t="shared" si="8"/>
        <v>HERE</v>
      </c>
      <c r="AA68" s="2">
        <f>IF(Z68="HERE",Y68,AA67+Graph!$G$1*1000)</f>
        <v>16714512.095144244</v>
      </c>
      <c r="AB68" s="2">
        <f t="shared" si="21"/>
        <v>477753.34855734371</v>
      </c>
      <c r="AC68" s="2">
        <f t="shared" si="9"/>
        <v>579341.42857142852</v>
      </c>
      <c r="AD68" s="3">
        <f t="shared" si="10"/>
        <v>16714512.095144244</v>
      </c>
      <c r="AE68" s="2">
        <f>IF(AE66&gt;=52800000,52800000,IF(AB47=Graph!G$1*1000,AE67+Graph!G$1*1000,AC68))</f>
        <v>579341.42857142852</v>
      </c>
      <c r="AF68" s="3">
        <f t="shared" si="11"/>
        <v>579341.42857142852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4</v>
      </c>
      <c r="C69" s="7"/>
      <c r="D69" s="2" t="e">
        <f t="shared" si="12"/>
        <v>#N/A</v>
      </c>
      <c r="E69" s="2" t="e">
        <f t="shared" si="22"/>
        <v>#N/A</v>
      </c>
      <c r="F69" s="2">
        <v>494376.22716403008</v>
      </c>
      <c r="G69" s="2">
        <f t="shared" si="25"/>
        <v>494376.22716403008</v>
      </c>
      <c r="H69" s="2">
        <f t="shared" si="13"/>
        <v>17239725.985644102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555086.57142857136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497290.14159041643</v>
      </c>
      <c r="Q69" s="2">
        <f t="shared" si="26"/>
        <v>497290.14159041643</v>
      </c>
      <c r="R69" s="2">
        <f t="shared" si="16"/>
        <v>17791143.665306091</v>
      </c>
      <c r="S69" s="2">
        <f t="shared" si="17"/>
        <v>494376.22716403008</v>
      </c>
      <c r="T69" s="2">
        <f t="shared" si="18"/>
        <v>3864.1428571428405</v>
      </c>
      <c r="U69" s="2">
        <f t="shared" si="19"/>
        <v>497290.14159041643</v>
      </c>
      <c r="V69" s="2">
        <f t="shared" si="5"/>
        <v>592578.57142857148</v>
      </c>
      <c r="W69" s="2">
        <f t="shared" si="20"/>
        <v>13237.142857142957</v>
      </c>
      <c r="X69" s="2">
        <f t="shared" si="6"/>
        <v>484052.99873327347</v>
      </c>
      <c r="Y69" s="2">
        <f t="shared" si="7"/>
        <v>17198565.093877517</v>
      </c>
      <c r="Z69" s="2" t="str">
        <f t="shared" si="8"/>
        <v>HERE</v>
      </c>
      <c r="AA69" s="2">
        <f>IF(Z69="HERE",Y69,AA68+Graph!$G$1*1000)</f>
        <v>17198565.093877517</v>
      </c>
      <c r="AB69" s="2">
        <f t="shared" si="21"/>
        <v>484052.99873327278</v>
      </c>
      <c r="AC69" s="2">
        <f t="shared" si="9"/>
        <v>592578.57142857148</v>
      </c>
      <c r="AD69" s="3">
        <f t="shared" si="10"/>
        <v>17198565.093877517</v>
      </c>
      <c r="AE69" s="2">
        <f>IF(AE67&gt;=52800000,52800000,IF(AB48=Graph!G$1*1000,AE68+Graph!G$1*1000,AC69))</f>
        <v>592578.57142857148</v>
      </c>
      <c r="AF69" s="3">
        <f t="shared" si="11"/>
        <v>592578.57142857148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5</v>
      </c>
      <c r="C70" s="7"/>
      <c r="D70" s="2" t="e">
        <f t="shared" si="12"/>
        <v>#N/A</v>
      </c>
      <c r="E70" s="2" t="e">
        <f t="shared" si="22"/>
        <v>#N/A</v>
      </c>
      <c r="F70" s="2">
        <v>500697.88099932671</v>
      </c>
      <c r="G70" s="2">
        <f t="shared" si="25"/>
        <v>500697.88099932671</v>
      </c>
      <c r="H70" s="2">
        <f t="shared" si="13"/>
        <v>17740423.866643429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558950.7142857142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503589.7917663455</v>
      </c>
      <c r="Q70" s="2">
        <f t="shared" si="26"/>
        <v>503589.7917663455</v>
      </c>
      <c r="R70" s="2">
        <f t="shared" si="16"/>
        <v>18294733.457072437</v>
      </c>
      <c r="S70" s="2">
        <f t="shared" si="17"/>
        <v>500697.88099932671</v>
      </c>
      <c r="T70" s="2">
        <f t="shared" si="18"/>
        <v>3864.1428571428405</v>
      </c>
      <c r="U70" s="2">
        <f t="shared" si="19"/>
        <v>503589.7917663455</v>
      </c>
      <c r="V70" s="2">
        <f t="shared" si="5"/>
        <v>605815.71428571432</v>
      </c>
      <c r="W70" s="2">
        <f t="shared" si="20"/>
        <v>13237.142857142841</v>
      </c>
      <c r="X70" s="2">
        <f t="shared" si="6"/>
        <v>490352.64890920266</v>
      </c>
      <c r="Y70" s="2">
        <f t="shared" si="7"/>
        <v>17688917.74278672</v>
      </c>
      <c r="Z70" s="2" t="str">
        <f t="shared" si="8"/>
        <v>HERE</v>
      </c>
      <c r="AA70" s="2">
        <f>IF(Z70="HERE",Y70,AA69+Graph!$G$1*1000)</f>
        <v>17688917.74278672</v>
      </c>
      <c r="AB70" s="2">
        <f t="shared" si="21"/>
        <v>490352.64890920371</v>
      </c>
      <c r="AC70" s="2">
        <f t="shared" si="9"/>
        <v>605815.71428571432</v>
      </c>
      <c r="AD70" s="3">
        <f t="shared" si="10"/>
        <v>17688917.74278672</v>
      </c>
      <c r="AE70" s="2">
        <f>IF(AE68&gt;=52800000,52800000,IF(AB49=Graph!G$1*1000,AE69+Graph!G$1*1000,AC70))</f>
        <v>605815.71428571432</v>
      </c>
      <c r="AF70" s="3">
        <f t="shared" si="11"/>
        <v>605815.71428571432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6</v>
      </c>
      <c r="C71" s="7"/>
      <c r="D71" s="2" t="e">
        <f t="shared" si="12"/>
        <v>#N/A</v>
      </c>
      <c r="E71" s="2" t="e">
        <f t="shared" si="22"/>
        <v>#N/A</v>
      </c>
      <c r="F71" s="2">
        <v>507019.53483468294</v>
      </c>
      <c r="G71" s="2">
        <f t="shared" si="25"/>
        <v>507019.53483468294</v>
      </c>
      <c r="H71" s="2">
        <f t="shared" si="13"/>
        <v>18247443.401478112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562814.85714285704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509889.44194227457</v>
      </c>
      <c r="Q71" s="2">
        <f t="shared" si="26"/>
        <v>509889.44194227457</v>
      </c>
      <c r="R71" s="2">
        <f t="shared" si="16"/>
        <v>18804622.899014711</v>
      </c>
      <c r="S71" s="2">
        <f t="shared" si="17"/>
        <v>507019.53483468294</v>
      </c>
      <c r="T71" s="2">
        <f t="shared" si="18"/>
        <v>3864.1428571428405</v>
      </c>
      <c r="U71" s="2">
        <f t="shared" si="19"/>
        <v>509889.44194227457</v>
      </c>
      <c r="V71" s="2">
        <f t="shared" si="5"/>
        <v>619052.85714285716</v>
      </c>
      <c r="W71" s="2">
        <f t="shared" si="20"/>
        <v>13237.142857142841</v>
      </c>
      <c r="X71" s="2">
        <f t="shared" si="6"/>
        <v>496652.29908513173</v>
      </c>
      <c r="Y71" s="2">
        <f t="shared" si="7"/>
        <v>18185570.041871853</v>
      </c>
      <c r="Z71" s="2" t="str">
        <f t="shared" si="8"/>
        <v>HERE</v>
      </c>
      <c r="AA71" s="2">
        <f>IF(Z71="HERE",Y71,AA70+Graph!$G$1*1000)</f>
        <v>18185570.041871853</v>
      </c>
      <c r="AB71" s="2">
        <f t="shared" si="21"/>
        <v>496652.29908513278</v>
      </c>
      <c r="AC71" s="2">
        <f t="shared" si="9"/>
        <v>619052.85714285716</v>
      </c>
      <c r="AD71" s="3">
        <f t="shared" si="10"/>
        <v>18185570.041871853</v>
      </c>
      <c r="AE71" s="2">
        <f>IF(AE69&gt;=52800000,52800000,IF(AB50=Graph!G$1*1000,AE70+Graph!G$1*1000,AC71))</f>
        <v>619052.85714285716</v>
      </c>
      <c r="AF71" s="3">
        <f t="shared" si="11"/>
        <v>619052.85714285716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7</v>
      </c>
      <c r="C72" s="7"/>
      <c r="D72" s="2" t="e">
        <f t="shared" si="12"/>
        <v>#N/A</v>
      </c>
      <c r="E72" s="2" t="e">
        <f t="shared" si="22"/>
        <v>#N/A</v>
      </c>
      <c r="F72" s="2">
        <v>513341.18866997957</v>
      </c>
      <c r="G72" s="2">
        <f t="shared" si="25"/>
        <v>513341.18866997957</v>
      </c>
      <c r="H72" s="2">
        <f t="shared" si="13"/>
        <v>18760784.590148091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566678.99999999988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516189.09211820364</v>
      </c>
      <c r="Q72" s="2">
        <f t="shared" si="26"/>
        <v>516189.09211820364</v>
      </c>
      <c r="R72" s="2">
        <f t="shared" si="16"/>
        <v>19320811.991132915</v>
      </c>
      <c r="S72" s="2">
        <f t="shared" si="17"/>
        <v>513341.18866997957</v>
      </c>
      <c r="T72" s="2">
        <f t="shared" si="18"/>
        <v>3864.1428571428405</v>
      </c>
      <c r="U72" s="2">
        <f t="shared" si="19"/>
        <v>516189.09211820364</v>
      </c>
      <c r="V72" s="2">
        <f t="shared" si="5"/>
        <v>632290</v>
      </c>
      <c r="W72" s="2">
        <f t="shared" si="20"/>
        <v>13237.142857142841</v>
      </c>
      <c r="X72" s="2">
        <f t="shared" si="6"/>
        <v>502951.9492610608</v>
      </c>
      <c r="Y72" s="2">
        <f t="shared" si="7"/>
        <v>18688521.991132915</v>
      </c>
      <c r="Z72" s="2" t="str">
        <f t="shared" si="8"/>
        <v>HERE</v>
      </c>
      <c r="AA72" s="2">
        <f>IF(Z72="HERE",Y72,AA71+Graph!$G$1*1000)</f>
        <v>18688521.991132915</v>
      </c>
      <c r="AB72" s="2">
        <f t="shared" si="21"/>
        <v>502951.94926106185</v>
      </c>
      <c r="AC72" s="2">
        <f t="shared" si="9"/>
        <v>632290</v>
      </c>
      <c r="AD72" s="3">
        <f t="shared" si="10"/>
        <v>18688521.991132915</v>
      </c>
      <c r="AE72" s="2">
        <f>IF(AE70&gt;=52800000,52800000,IF(AB51=Graph!G$1*1000,AE71+Graph!G$1*1000,AC72))</f>
        <v>632290</v>
      </c>
      <c r="AF72" s="3">
        <f t="shared" si="11"/>
        <v>632290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8</v>
      </c>
      <c r="C73" s="7"/>
      <c r="D73" s="2" t="e">
        <f t="shared" si="12"/>
        <v>#N/A</v>
      </c>
      <c r="E73" s="2" t="e">
        <f t="shared" si="22"/>
        <v>#N/A</v>
      </c>
      <c r="F73" s="2">
        <v>519662.84250533581</v>
      </c>
      <c r="G73" s="2">
        <f t="shared" si="25"/>
        <v>519662.84250533581</v>
      </c>
      <c r="H73" s="2">
        <f t="shared" si="13"/>
        <v>19280447.432653427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570543.14285714272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522488.74229413271</v>
      </c>
      <c r="Q73" s="2">
        <f t="shared" si="26"/>
        <v>522488.74229413271</v>
      </c>
      <c r="R73" s="2">
        <f t="shared" si="16"/>
        <v>19843300.733427048</v>
      </c>
      <c r="S73" s="2">
        <f t="shared" si="17"/>
        <v>519662.84250533581</v>
      </c>
      <c r="T73" s="2">
        <f t="shared" si="18"/>
        <v>3864.1428571428405</v>
      </c>
      <c r="U73" s="2">
        <f t="shared" si="19"/>
        <v>522488.74229413271</v>
      </c>
      <c r="V73" s="2">
        <f t="shared" si="5"/>
        <v>645527.14285714284</v>
      </c>
      <c r="W73" s="2">
        <f t="shared" si="20"/>
        <v>13237.142857142841</v>
      </c>
      <c r="X73" s="2">
        <f t="shared" si="6"/>
        <v>509251.59943698987</v>
      </c>
      <c r="Y73" s="2">
        <f t="shared" si="7"/>
        <v>19197773.590569906</v>
      </c>
      <c r="Z73" s="2" t="str">
        <f t="shared" si="8"/>
        <v>HERE</v>
      </c>
      <c r="AA73" s="2">
        <f>IF(Z73="HERE",Y73,AA72+Graph!$G$1*1000)</f>
        <v>19197773.590569906</v>
      </c>
      <c r="AB73" s="2">
        <f t="shared" si="21"/>
        <v>509251.59943699092</v>
      </c>
      <c r="AC73" s="2">
        <f t="shared" si="9"/>
        <v>645527.14285714284</v>
      </c>
      <c r="AD73" s="3">
        <f t="shared" si="10"/>
        <v>19197773.590569906</v>
      </c>
      <c r="AE73" s="2">
        <f>IF(AE71&gt;=52800000,52800000,IF(AB52=Graph!G$1*1000,AE72+Graph!G$1*1000,AC73))</f>
        <v>645527.14285714284</v>
      </c>
      <c r="AF73" s="3">
        <f t="shared" si="11"/>
        <v>645527.14285714284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9</v>
      </c>
      <c r="C74" s="7"/>
      <c r="D74" s="2" t="e">
        <f t="shared" si="12"/>
        <v>#N/A</v>
      </c>
      <c r="E74" s="2" t="e">
        <f t="shared" si="22"/>
        <v>#N/A</v>
      </c>
      <c r="F74" s="2">
        <v>525984.49634063244</v>
      </c>
      <c r="G74" s="2">
        <f t="shared" si="25"/>
        <v>525984.49634063244</v>
      </c>
      <c r="H74" s="2">
        <f t="shared" si="13"/>
        <v>19806431.92899406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574407.28571428556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528788.39247006178</v>
      </c>
      <c r="Q74" s="2">
        <f t="shared" si="26"/>
        <v>528788.39247006178</v>
      </c>
      <c r="R74" s="2">
        <f t="shared" si="16"/>
        <v>20372089.12589711</v>
      </c>
      <c r="S74" s="2">
        <f t="shared" si="17"/>
        <v>525984.49634063244</v>
      </c>
      <c r="T74" s="2">
        <f t="shared" si="18"/>
        <v>3864.1428571428405</v>
      </c>
      <c r="U74" s="2">
        <f t="shared" si="19"/>
        <v>528788.39247006178</v>
      </c>
      <c r="V74" s="2">
        <f t="shared" si="5"/>
        <v>658764.28571428568</v>
      </c>
      <c r="W74" s="2">
        <f t="shared" si="20"/>
        <v>13237.142857142841</v>
      </c>
      <c r="X74" s="2">
        <f t="shared" si="6"/>
        <v>515551.24961291894</v>
      </c>
      <c r="Y74" s="2">
        <f t="shared" si="7"/>
        <v>19713324.840182826</v>
      </c>
      <c r="Z74" s="2" t="str">
        <f t="shared" si="8"/>
        <v>HERE</v>
      </c>
      <c r="AA74" s="2">
        <f>IF(Z74="HERE",Y74,AA73+Graph!$G$1*1000)</f>
        <v>19713324.840182826</v>
      </c>
      <c r="AB74" s="2">
        <f t="shared" si="21"/>
        <v>515551.24961291999</v>
      </c>
      <c r="AC74" s="2">
        <f t="shared" si="9"/>
        <v>658764.28571428568</v>
      </c>
      <c r="AD74" s="3">
        <f t="shared" si="10"/>
        <v>19713324.840182826</v>
      </c>
      <c r="AE74" s="2">
        <f>IF(AE72&gt;=52800000,52800000,IF(AB53=Graph!G$1*1000,AE73+Graph!G$1*1000,AC74))</f>
        <v>658764.28571428568</v>
      </c>
      <c r="AF74" s="3">
        <f t="shared" si="11"/>
        <v>658764.28571428568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10</v>
      </c>
      <c r="C75" s="7"/>
      <c r="D75" s="2" t="e">
        <f t="shared" si="12"/>
        <v>#N/A</v>
      </c>
      <c r="E75" s="2" t="e">
        <f t="shared" si="22"/>
        <v>#N/A</v>
      </c>
      <c r="F75" s="2">
        <v>532306.15017598867</v>
      </c>
      <c r="G75" s="2">
        <f t="shared" si="25"/>
        <v>532306.15017598867</v>
      </c>
      <c r="H75" s="2">
        <f t="shared" si="13"/>
        <v>20338738.079170048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578271.42857142841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535088.04264599085</v>
      </c>
      <c r="Q75" s="2">
        <f t="shared" si="26"/>
        <v>535088.04264599085</v>
      </c>
      <c r="R75" s="2">
        <f t="shared" si="16"/>
        <v>20907177.1685431</v>
      </c>
      <c r="S75" s="2">
        <f t="shared" si="17"/>
        <v>532306.15017598867</v>
      </c>
      <c r="T75" s="2">
        <f t="shared" si="18"/>
        <v>3864.1428571428405</v>
      </c>
      <c r="U75" s="2">
        <f t="shared" si="19"/>
        <v>535088.04264599085</v>
      </c>
      <c r="V75" s="2">
        <f t="shared" si="5"/>
        <v>672001.42857142864</v>
      </c>
      <c r="W75" s="2">
        <f t="shared" si="20"/>
        <v>13237.142857142957</v>
      </c>
      <c r="X75" s="2">
        <f t="shared" si="6"/>
        <v>521850.89978884789</v>
      </c>
      <c r="Y75" s="2">
        <f t="shared" si="7"/>
        <v>20235175.739971675</v>
      </c>
      <c r="Z75" s="2" t="str">
        <f t="shared" si="8"/>
        <v>HERE</v>
      </c>
      <c r="AA75" s="2">
        <f>IF(Z75="HERE",Y75,AA74+Graph!$G$1*1000)</f>
        <v>20235175.739971675</v>
      </c>
      <c r="AB75" s="2">
        <f t="shared" si="21"/>
        <v>521850.89978884906</v>
      </c>
      <c r="AC75" s="2">
        <f t="shared" si="9"/>
        <v>672001.42857142864</v>
      </c>
      <c r="AD75" s="3">
        <f t="shared" si="10"/>
        <v>20235175.739971675</v>
      </c>
      <c r="AE75" s="2">
        <f>IF(AE73&gt;=52800000,52800000,IF(AB54=Graph!G$1*1000,AE74+Graph!G$1*1000,AC75))</f>
        <v>672001.42857142864</v>
      </c>
      <c r="AF75" s="3">
        <f t="shared" si="11"/>
        <v>672001.42857142864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11</v>
      </c>
      <c r="C76" s="7"/>
      <c r="D76" s="2" t="e">
        <f t="shared" si="12"/>
        <v>#N/A</v>
      </c>
      <c r="E76" s="2" t="e">
        <f t="shared" si="22"/>
        <v>#N/A</v>
      </c>
      <c r="F76" s="2">
        <v>538627.80401128531</v>
      </c>
      <c r="G76" s="2">
        <f t="shared" si="25"/>
        <v>538627.80401128531</v>
      </c>
      <c r="H76" s="2">
        <f t="shared" si="13"/>
        <v>20877365.883181334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582135.57142857125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541387.69282191992</v>
      </c>
      <c r="Q76" s="2">
        <f t="shared" si="26"/>
        <v>541387.69282191992</v>
      </c>
      <c r="R76" s="2">
        <f t="shared" si="16"/>
        <v>21448564.86136502</v>
      </c>
      <c r="S76" s="2">
        <f t="shared" si="17"/>
        <v>538627.80401128531</v>
      </c>
      <c r="T76" s="2">
        <f t="shared" si="18"/>
        <v>3864.1428571428405</v>
      </c>
      <c r="U76" s="2">
        <f t="shared" si="19"/>
        <v>541387.69282191992</v>
      </c>
      <c r="V76" s="2">
        <f t="shared" si="5"/>
        <v>685238.57142857136</v>
      </c>
      <c r="W76" s="2">
        <f t="shared" si="20"/>
        <v>13237.142857142724</v>
      </c>
      <c r="X76" s="2">
        <f t="shared" si="6"/>
        <v>528150.54996477719</v>
      </c>
      <c r="Y76" s="2">
        <f t="shared" si="7"/>
        <v>20763326.289936453</v>
      </c>
      <c r="Z76" s="2" t="str">
        <f t="shared" si="8"/>
        <v>HERE</v>
      </c>
      <c r="AA76" s="2">
        <f>IF(Z76="HERE",Y76,AA75+Graph!$G$1*1000)</f>
        <v>20763326.289936453</v>
      </c>
      <c r="AB76" s="2">
        <f t="shared" si="21"/>
        <v>528150.54996477813</v>
      </c>
      <c r="AC76" s="2">
        <f t="shared" si="9"/>
        <v>685238.57142857136</v>
      </c>
      <c r="AD76" s="3">
        <f t="shared" si="10"/>
        <v>20763326.289936453</v>
      </c>
      <c r="AE76" s="2">
        <f>IF(AE74&gt;=52800000,52800000,IF(AB55=Graph!G$1*1000,AE75+Graph!G$1*1000,AC76))</f>
        <v>685238.57142857136</v>
      </c>
      <c r="AF76" s="3">
        <f t="shared" si="11"/>
        <v>685238.57142857136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12</v>
      </c>
      <c r="C77" s="7"/>
      <c r="D77" s="2" t="e">
        <f t="shared" si="12"/>
        <v>#N/A</v>
      </c>
      <c r="E77" s="2" t="e">
        <f t="shared" si="22"/>
        <v>#N/A</v>
      </c>
      <c r="F77" s="2">
        <v>544949.45784664154</v>
      </c>
      <c r="G77" s="2">
        <f t="shared" si="25"/>
        <v>544949.45784664154</v>
      </c>
      <c r="H77" s="2">
        <f t="shared" si="13"/>
        <v>21422315.341027975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585999.71428571409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547687.34299784899</v>
      </c>
      <c r="Q77" s="2">
        <f t="shared" si="26"/>
        <v>547687.34299784899</v>
      </c>
      <c r="R77" s="2">
        <f t="shared" si="16"/>
        <v>21996252.204362869</v>
      </c>
      <c r="S77" s="2">
        <f t="shared" si="17"/>
        <v>544949.45784664154</v>
      </c>
      <c r="T77" s="2">
        <f t="shared" si="18"/>
        <v>3864.1428571428405</v>
      </c>
      <c r="U77" s="2">
        <f t="shared" si="19"/>
        <v>547687.34299784899</v>
      </c>
      <c r="V77" s="2">
        <f t="shared" si="5"/>
        <v>698475.71428571432</v>
      </c>
      <c r="W77" s="2">
        <f t="shared" si="20"/>
        <v>13237.142857142957</v>
      </c>
      <c r="X77" s="2">
        <f t="shared" si="6"/>
        <v>534450.20014070603</v>
      </c>
      <c r="Y77" s="2">
        <f t="shared" si="7"/>
        <v>21297776.49007716</v>
      </c>
      <c r="Z77" s="2" t="str">
        <f t="shared" si="8"/>
        <v>HERE</v>
      </c>
      <c r="AA77" s="2">
        <f>IF(Z77="HERE",Y77,AA76+Graph!$G$1*1000)</f>
        <v>21297776.49007716</v>
      </c>
      <c r="AB77" s="2">
        <f t="shared" si="21"/>
        <v>534450.20014070719</v>
      </c>
      <c r="AC77" s="2">
        <f t="shared" si="9"/>
        <v>698475.71428571432</v>
      </c>
      <c r="AD77" s="3">
        <f t="shared" si="10"/>
        <v>21297776.49007716</v>
      </c>
      <c r="AE77" s="2">
        <f>IF(AE75&gt;=52800000,52800000,IF(AB56=Graph!G$1*1000,AE76+Graph!G$1*1000,AC77))</f>
        <v>698475.71428571432</v>
      </c>
      <c r="AF77" s="3">
        <f t="shared" si="11"/>
        <v>698475.71428571432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13</v>
      </c>
      <c r="C78" s="7"/>
      <c r="D78" s="2" t="e">
        <f t="shared" si="12"/>
        <v>#N/A</v>
      </c>
      <c r="E78" s="2" t="e">
        <f t="shared" si="22"/>
        <v>#N/A</v>
      </c>
      <c r="F78" s="2">
        <v>551271.11168193817</v>
      </c>
      <c r="G78" s="2">
        <f t="shared" si="25"/>
        <v>551271.11168193817</v>
      </c>
      <c r="H78" s="2">
        <f t="shared" si="13"/>
        <v>21973586.452709913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589863.85714285693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553986.99317377806</v>
      </c>
      <c r="Q78" s="2">
        <f t="shared" si="26"/>
        <v>553986.99317377806</v>
      </c>
      <c r="R78" s="2">
        <f t="shared" si="16"/>
        <v>22550239.197536647</v>
      </c>
      <c r="S78" s="2">
        <f t="shared" si="17"/>
        <v>551271.11168193817</v>
      </c>
      <c r="T78" s="2">
        <f t="shared" si="18"/>
        <v>3864.1428571428405</v>
      </c>
      <c r="U78" s="2">
        <f t="shared" si="19"/>
        <v>553986.99317377806</v>
      </c>
      <c r="V78" s="2">
        <f t="shared" si="5"/>
        <v>711712.85714285716</v>
      </c>
      <c r="W78" s="2">
        <f t="shared" si="20"/>
        <v>13237.142857142841</v>
      </c>
      <c r="X78" s="2">
        <f t="shared" si="6"/>
        <v>540749.85031663522</v>
      </c>
      <c r="Y78" s="2">
        <f t="shared" si="7"/>
        <v>21838526.340393797</v>
      </c>
      <c r="Z78" s="2" t="str">
        <f t="shared" si="8"/>
        <v>HERE</v>
      </c>
      <c r="AA78" s="2">
        <f>IF(Z78="HERE",Y78,AA77+Graph!$G$1*1000)</f>
        <v>21838526.340393797</v>
      </c>
      <c r="AB78" s="2">
        <f t="shared" si="21"/>
        <v>540749.85031663626</v>
      </c>
      <c r="AC78" s="2">
        <f t="shared" si="9"/>
        <v>711712.85714285716</v>
      </c>
      <c r="AD78" s="3">
        <f t="shared" si="10"/>
        <v>21838526.340393797</v>
      </c>
      <c r="AE78" s="2">
        <f>IF(AE76&gt;=52800000,52800000,IF(AB57=Graph!G$1*1000,AE77+Graph!G$1*1000,AC78))</f>
        <v>711712.85714285716</v>
      </c>
      <c r="AF78" s="3">
        <f t="shared" si="11"/>
        <v>711712.85714285716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14</v>
      </c>
      <c r="C79" s="7"/>
      <c r="D79" s="2" t="e">
        <f t="shared" si="12"/>
        <v>#N/A</v>
      </c>
      <c r="E79" s="2" t="e">
        <f t="shared" si="22"/>
        <v>#N/A</v>
      </c>
      <c r="F79" s="2">
        <v>557592.76551729441</v>
      </c>
      <c r="G79" s="2">
        <f t="shared" si="25"/>
        <v>557592.76551729441</v>
      </c>
      <c r="H79" s="2">
        <f t="shared" si="13"/>
        <v>22531179.218227208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593727.99999999977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560286.64334970713</v>
      </c>
      <c r="Q79" s="2">
        <f t="shared" si="26"/>
        <v>560286.64334970713</v>
      </c>
      <c r="R79" s="2">
        <f t="shared" si="16"/>
        <v>23110525.840886354</v>
      </c>
      <c r="S79" s="2">
        <f t="shared" si="17"/>
        <v>557592.76551729441</v>
      </c>
      <c r="T79" s="2">
        <f t="shared" si="18"/>
        <v>3864.1428571428405</v>
      </c>
      <c r="U79" s="2">
        <f t="shared" si="19"/>
        <v>560286.64334970713</v>
      </c>
      <c r="V79" s="2">
        <f t="shared" si="5"/>
        <v>724950</v>
      </c>
      <c r="W79" s="2">
        <f t="shared" si="20"/>
        <v>13237.142857142841</v>
      </c>
      <c r="X79" s="2">
        <f t="shared" si="6"/>
        <v>547049.50049256429</v>
      </c>
      <c r="Y79" s="2">
        <f t="shared" si="7"/>
        <v>22385575.840886362</v>
      </c>
      <c r="Z79" s="2" t="str">
        <f t="shared" si="8"/>
        <v>HERE</v>
      </c>
      <c r="AA79" s="2">
        <f>IF(Z79="HERE",Y79,AA78+Graph!$G$1*1000)</f>
        <v>22385575.840886362</v>
      </c>
      <c r="AB79" s="2">
        <f t="shared" si="21"/>
        <v>547049.50049256533</v>
      </c>
      <c r="AC79" s="2">
        <f t="shared" si="9"/>
        <v>724950</v>
      </c>
      <c r="AD79" s="3">
        <f t="shared" si="10"/>
        <v>22385575.840886362</v>
      </c>
      <c r="AE79" s="2">
        <f>IF(AE77&gt;=52800000,52800000,IF(AB58=Graph!G$1*1000,AE78+Graph!G$1*1000,AC79))</f>
        <v>724950</v>
      </c>
      <c r="AF79" s="3">
        <f t="shared" si="11"/>
        <v>724950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15</v>
      </c>
      <c r="C80" s="7"/>
      <c r="D80" s="2" t="e">
        <f t="shared" si="12"/>
        <v>#N/A</v>
      </c>
      <c r="E80" s="2" t="e">
        <f t="shared" si="22"/>
        <v>#N/A</v>
      </c>
      <c r="F80" s="2">
        <v>563914.41935259104</v>
      </c>
      <c r="G80" s="2">
        <f t="shared" si="25"/>
        <v>563914.41935259104</v>
      </c>
      <c r="H80" s="2">
        <f t="shared" si="13"/>
        <v>23095093.637579799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597592.14285714261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566586.2935256362</v>
      </c>
      <c r="Q80" s="2">
        <f t="shared" si="26"/>
        <v>566586.2935256362</v>
      </c>
      <c r="R80" s="2">
        <f t="shared" si="16"/>
        <v>23677112.134411991</v>
      </c>
      <c r="S80" s="2">
        <f t="shared" si="17"/>
        <v>563914.41935259104</v>
      </c>
      <c r="T80" s="2">
        <f t="shared" si="18"/>
        <v>3864.1428571428405</v>
      </c>
      <c r="U80" s="2">
        <f t="shared" si="19"/>
        <v>566586.2935256362</v>
      </c>
      <c r="V80" s="2">
        <f t="shared" si="5"/>
        <v>738187.14285714284</v>
      </c>
      <c r="W80" s="2">
        <f t="shared" si="20"/>
        <v>13237.142857142841</v>
      </c>
      <c r="X80" s="2">
        <f t="shared" si="6"/>
        <v>553349.15066849336</v>
      </c>
      <c r="Y80" s="2">
        <f t="shared" si="7"/>
        <v>22938924.991554856</v>
      </c>
      <c r="Z80" s="2" t="str">
        <f t="shared" si="8"/>
        <v>HERE</v>
      </c>
      <c r="AA80" s="2">
        <f>IF(Z80="HERE",Y80,AA79+Graph!$G$1*1000)</f>
        <v>22938924.991554856</v>
      </c>
      <c r="AB80" s="2">
        <f t="shared" si="21"/>
        <v>553349.1506684944</v>
      </c>
      <c r="AC80" s="2">
        <f t="shared" si="9"/>
        <v>738187.14285714284</v>
      </c>
      <c r="AD80" s="3">
        <f t="shared" si="10"/>
        <v>22938924.991554856</v>
      </c>
      <c r="AE80" s="2">
        <f>IF(AE78&gt;=52800000,52800000,IF(AB59=Graph!G$1*1000,AE79+Graph!G$1*1000,AC80))</f>
        <v>738187.14285714284</v>
      </c>
      <c r="AF80" s="3">
        <f t="shared" si="11"/>
        <v>738187.14285714284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16</v>
      </c>
      <c r="C81" s="7"/>
      <c r="D81" s="2" t="e">
        <f t="shared" si="12"/>
        <v>#N/A</v>
      </c>
      <c r="E81" s="2" t="e">
        <f t="shared" si="22"/>
        <v>#N/A</v>
      </c>
      <c r="F81" s="2">
        <v>570236.07318794727</v>
      </c>
      <c r="G81" s="2">
        <f t="shared" si="25"/>
        <v>570236.07318794727</v>
      </c>
      <c r="H81" s="2">
        <f t="shared" si="13"/>
        <v>23665329.710767746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601456.28571428545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572885.94370156527</v>
      </c>
      <c r="Q81" s="2">
        <f t="shared" si="26"/>
        <v>572885.94370156527</v>
      </c>
      <c r="R81" s="2">
        <f t="shared" si="16"/>
        <v>24249998.078113556</v>
      </c>
      <c r="S81" s="2">
        <f t="shared" si="17"/>
        <v>570236.07318794727</v>
      </c>
      <c r="T81" s="2">
        <f t="shared" si="18"/>
        <v>3864.1428571428405</v>
      </c>
      <c r="U81" s="2">
        <f t="shared" si="19"/>
        <v>572885.94370156527</v>
      </c>
      <c r="V81" s="2">
        <f t="shared" si="5"/>
        <v>751424.28571428568</v>
      </c>
      <c r="W81" s="2">
        <f t="shared" si="20"/>
        <v>13237.142857142841</v>
      </c>
      <c r="X81" s="2">
        <f t="shared" si="6"/>
        <v>559648.80084442243</v>
      </c>
      <c r="Y81" s="2">
        <f t="shared" si="7"/>
        <v>23498573.79239928</v>
      </c>
      <c r="Z81" s="2" t="str">
        <f t="shared" si="8"/>
        <v>HERE</v>
      </c>
      <c r="AA81" s="2">
        <f>IF(Z81="HERE",Y81,AA80+Graph!$G$1*1000)</f>
        <v>23498573.79239928</v>
      </c>
      <c r="AB81" s="2">
        <f t="shared" si="21"/>
        <v>559648.80084442347</v>
      </c>
      <c r="AC81" s="2">
        <f t="shared" si="9"/>
        <v>751424.28571428568</v>
      </c>
      <c r="AD81" s="3">
        <f t="shared" si="10"/>
        <v>23498573.79239928</v>
      </c>
      <c r="AE81" s="2">
        <f>IF(AE79&gt;=52800000,52800000,IF(AB60=Graph!G$1*1000,AE80+Graph!G$1*1000,AC81))</f>
        <v>751424.28571428568</v>
      </c>
      <c r="AF81" s="3">
        <f t="shared" si="11"/>
        <v>751424.28571428568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17</v>
      </c>
      <c r="C82" s="7"/>
      <c r="D82" s="2" t="e">
        <f t="shared" si="12"/>
        <v>#N/A</v>
      </c>
      <c r="E82" s="2" t="e">
        <f t="shared" si="22"/>
        <v>#N/A</v>
      </c>
      <c r="F82" s="2">
        <v>576557.7270232439</v>
      </c>
      <c r="G82" s="2">
        <f t="shared" si="25"/>
        <v>576557.7270232439</v>
      </c>
      <c r="H82" s="2">
        <f t="shared" si="13"/>
        <v>24241887.43779099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605320.42857142829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579185.59387749434</v>
      </c>
      <c r="Q82" s="2">
        <f t="shared" si="26"/>
        <v>579185.59387749434</v>
      </c>
      <c r="R82" s="2">
        <f t="shared" si="16"/>
        <v>24829183.67199105</v>
      </c>
      <c r="S82" s="2">
        <f t="shared" si="17"/>
        <v>576557.7270232439</v>
      </c>
      <c r="T82" s="2">
        <f t="shared" si="18"/>
        <v>3864.1428571428405</v>
      </c>
      <c r="U82" s="2">
        <f t="shared" si="19"/>
        <v>579185.59387749434</v>
      </c>
      <c r="V82" s="2">
        <f t="shared" si="5"/>
        <v>764661.42857142864</v>
      </c>
      <c r="W82" s="2">
        <f t="shared" si="20"/>
        <v>13237.142857142957</v>
      </c>
      <c r="X82" s="2">
        <f t="shared" si="6"/>
        <v>565948.45102035138</v>
      </c>
      <c r="Y82" s="2">
        <f t="shared" si="7"/>
        <v>24064522.243419632</v>
      </c>
      <c r="Z82" s="2" t="str">
        <f t="shared" si="8"/>
        <v>HERE</v>
      </c>
      <c r="AA82" s="2">
        <f>IF(Z82="HERE",Y82,AA81+Graph!$G$1*1000)</f>
        <v>24064522.243419632</v>
      </c>
      <c r="AB82" s="2">
        <f t="shared" si="21"/>
        <v>565948.45102035254</v>
      </c>
      <c r="AC82" s="2">
        <f t="shared" si="9"/>
        <v>764661.42857142864</v>
      </c>
      <c r="AD82" s="3">
        <f t="shared" si="10"/>
        <v>24064522.243419632</v>
      </c>
      <c r="AE82" s="2">
        <f>IF(AE80&gt;=52800000,52800000,IF(AB61=Graph!G$1*1000,AE81+Graph!G$1*1000,AC82))</f>
        <v>764661.42857142864</v>
      </c>
      <c r="AF82" s="3">
        <f t="shared" si="11"/>
        <v>764661.42857142864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18</v>
      </c>
      <c r="C83" s="7"/>
      <c r="D83" s="2" t="e">
        <f t="shared" si="12"/>
        <v>#N/A</v>
      </c>
      <c r="E83" s="2" t="e">
        <f t="shared" si="22"/>
        <v>#N/A</v>
      </c>
      <c r="F83" s="2">
        <v>582879.38085860014</v>
      </c>
      <c r="G83" s="2">
        <f t="shared" si="25"/>
        <v>582879.38085860014</v>
      </c>
      <c r="H83" s="2">
        <f t="shared" si="13"/>
        <v>24824766.81864959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609184.57142857113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585485.24405348301</v>
      </c>
      <c r="Q83" s="2">
        <f t="shared" si="26"/>
        <v>585485.24405348301</v>
      </c>
      <c r="R83" s="2">
        <f t="shared" si="16"/>
        <v>25414668.916044533</v>
      </c>
      <c r="S83" s="2">
        <f t="shared" si="17"/>
        <v>582879.38085860014</v>
      </c>
      <c r="T83" s="2">
        <f t="shared" si="18"/>
        <v>3864.1428571428405</v>
      </c>
      <c r="U83" s="2">
        <f t="shared" si="19"/>
        <v>585485.24405348301</v>
      </c>
      <c r="V83" s="2">
        <f t="shared" si="5"/>
        <v>777898.57142857136</v>
      </c>
      <c r="W83" s="2">
        <f t="shared" si="20"/>
        <v>13237.142857142724</v>
      </c>
      <c r="X83" s="2">
        <f t="shared" si="6"/>
        <v>572248.10119634029</v>
      </c>
      <c r="Y83" s="2">
        <f t="shared" si="7"/>
        <v>24636770.344615974</v>
      </c>
      <c r="Z83" s="2" t="str">
        <f t="shared" si="8"/>
        <v>HERE</v>
      </c>
      <c r="AA83" s="2">
        <f>IF(Z83="HERE",Y83,AA82+Graph!$G$1*1000)</f>
        <v>24636770.344615974</v>
      </c>
      <c r="AB83" s="2">
        <f t="shared" si="21"/>
        <v>572248.10119634122</v>
      </c>
      <c r="AC83" s="2">
        <f t="shared" si="9"/>
        <v>777898.57142857136</v>
      </c>
      <c r="AD83" s="3">
        <f t="shared" si="10"/>
        <v>24636770.344615974</v>
      </c>
      <c r="AE83" s="2">
        <f>IF(AE81&gt;=52800000,52800000,IF(AB62=Graph!G$1*1000,AE82+Graph!G$1*1000,AC83))</f>
        <v>777898.57142857136</v>
      </c>
      <c r="AF83" s="3">
        <f t="shared" si="11"/>
        <v>777898.57142857136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19</v>
      </c>
      <c r="C84" s="7"/>
      <c r="D84" s="2" t="e">
        <f t="shared" si="12"/>
        <v>#N/A</v>
      </c>
      <c r="E84" s="2" t="e">
        <f t="shared" si="22"/>
        <v>#N/A</v>
      </c>
      <c r="F84" s="2">
        <v>589201.03469389677</v>
      </c>
      <c r="G84" s="2">
        <f t="shared" si="25"/>
        <v>589201.03469389677</v>
      </c>
      <c r="H84" s="2">
        <f t="shared" si="13"/>
        <v>25413967.853343487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613048.71428571397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591784.89422941208</v>
      </c>
      <c r="Q84" s="2">
        <f t="shared" si="26"/>
        <v>591784.89422941208</v>
      </c>
      <c r="R84" s="2">
        <f t="shared" si="16"/>
        <v>26006453.810273945</v>
      </c>
      <c r="S84" s="2">
        <f t="shared" si="17"/>
        <v>589201.03469389677</v>
      </c>
      <c r="T84" s="2">
        <f t="shared" si="18"/>
        <v>3864.1428571428405</v>
      </c>
      <c r="U84" s="2">
        <f t="shared" si="19"/>
        <v>591784.89422941208</v>
      </c>
      <c r="V84" s="2">
        <f t="shared" si="5"/>
        <v>791135.71428571432</v>
      </c>
      <c r="W84" s="2">
        <f t="shared" si="20"/>
        <v>13237.142857142957</v>
      </c>
      <c r="X84" s="2">
        <f t="shared" si="6"/>
        <v>578547.75137226912</v>
      </c>
      <c r="Y84" s="2">
        <f t="shared" si="7"/>
        <v>25215318.095988244</v>
      </c>
      <c r="Z84" s="2" t="str">
        <f t="shared" si="8"/>
        <v>HERE</v>
      </c>
      <c r="AA84" s="2">
        <f>IF(Z84="HERE",Y84,AA83+Graph!$G$1*1000)</f>
        <v>25215318.095988244</v>
      </c>
      <c r="AB84" s="2">
        <f t="shared" si="21"/>
        <v>578547.75137227029</v>
      </c>
      <c r="AC84" s="2">
        <f t="shared" si="9"/>
        <v>791135.71428571432</v>
      </c>
      <c r="AD84" s="3">
        <f t="shared" si="10"/>
        <v>25215318.095988244</v>
      </c>
      <c r="AE84" s="2">
        <f>IF(AE82&gt;=52800000,52800000,IF(AB63=Graph!G$1*1000,AE83+Graph!G$1*1000,AC84))</f>
        <v>791135.71428571432</v>
      </c>
      <c r="AF84" s="3">
        <f t="shared" si="11"/>
        <v>791135.71428571432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20</v>
      </c>
      <c r="C85" s="7"/>
      <c r="D85" s="2" t="e">
        <f t="shared" si="12"/>
        <v>#N/A</v>
      </c>
      <c r="E85" s="2" t="e">
        <f t="shared" si="22"/>
        <v>#N/A</v>
      </c>
      <c r="F85" s="2">
        <v>595522.68852925301</v>
      </c>
      <c r="G85" s="2">
        <f t="shared" si="25"/>
        <v>595522.68852925301</v>
      </c>
      <c r="H85" s="2">
        <f t="shared" si="13"/>
        <v>26009490.54187274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616912.85714285681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598084.54440534115</v>
      </c>
      <c r="Q85" s="2">
        <f t="shared" si="26"/>
        <v>598084.54440534115</v>
      </c>
      <c r="R85" s="2">
        <f t="shared" si="16"/>
        <v>26604538.354679286</v>
      </c>
      <c r="S85" s="2">
        <f t="shared" si="17"/>
        <v>595522.68852925301</v>
      </c>
      <c r="T85" s="2">
        <f t="shared" si="18"/>
        <v>3864.1428571428405</v>
      </c>
      <c r="U85" s="2">
        <f t="shared" si="19"/>
        <v>598084.54440534115</v>
      </c>
      <c r="V85" s="2">
        <f t="shared" si="5"/>
        <v>804372.85714285716</v>
      </c>
      <c r="W85" s="2">
        <f t="shared" si="20"/>
        <v>13237.142857142841</v>
      </c>
      <c r="X85" s="2">
        <f t="shared" si="6"/>
        <v>584847.40154819831</v>
      </c>
      <c r="Y85" s="2">
        <f t="shared" si="7"/>
        <v>25800165.497536443</v>
      </c>
      <c r="Z85" s="2" t="str">
        <f t="shared" si="8"/>
        <v>HERE</v>
      </c>
      <c r="AA85" s="2">
        <f>IF(Z85="HERE",Y85,AA84+Graph!$G$1*1000)</f>
        <v>25800165.497536443</v>
      </c>
      <c r="AB85" s="2">
        <f t="shared" si="21"/>
        <v>584847.40154819936</v>
      </c>
      <c r="AC85" s="2">
        <f t="shared" si="9"/>
        <v>804372.85714285716</v>
      </c>
      <c r="AD85" s="3">
        <f t="shared" si="10"/>
        <v>25800165.497536443</v>
      </c>
      <c r="AE85" s="2">
        <f>IF(AE83&gt;=52800000,52800000,IF(AB64=Graph!G$1*1000,AE84+Graph!G$1*1000,AC85))</f>
        <v>804372.85714285716</v>
      </c>
      <c r="AF85" s="3">
        <f t="shared" si="11"/>
        <v>804372.85714285716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21</v>
      </c>
      <c r="C86" s="7"/>
      <c r="D86" s="2" t="e">
        <f t="shared" si="12"/>
        <v>#N/A</v>
      </c>
      <c r="E86" s="2" t="e">
        <f t="shared" si="22"/>
        <v>#N/A</v>
      </c>
      <c r="F86" s="2">
        <v>601844.34236454964</v>
      </c>
      <c r="G86" s="2">
        <f t="shared" si="25"/>
        <v>601844.34236454964</v>
      </c>
      <c r="H86" s="2">
        <f t="shared" si="13"/>
        <v>26611334.884237289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620776.99999999965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604384.19458127022</v>
      </c>
      <c r="Q86" s="2">
        <f t="shared" si="26"/>
        <v>604384.19458127022</v>
      </c>
      <c r="R86" s="2">
        <f t="shared" si="16"/>
        <v>27208922.549260557</v>
      </c>
      <c r="S86" s="2">
        <f t="shared" si="17"/>
        <v>601844.34236454964</v>
      </c>
      <c r="T86" s="2">
        <f t="shared" si="18"/>
        <v>3864.1428571428405</v>
      </c>
      <c r="U86" s="2">
        <f t="shared" si="19"/>
        <v>604384.19458127022</v>
      </c>
      <c r="V86" s="2">
        <f t="shared" si="5"/>
        <v>817610</v>
      </c>
      <c r="W86" s="2">
        <f t="shared" si="20"/>
        <v>13237.142857142841</v>
      </c>
      <c r="X86" s="2">
        <f t="shared" si="6"/>
        <v>591147.05172412738</v>
      </c>
      <c r="Y86" s="2">
        <f t="shared" si="7"/>
        <v>26391312.549260572</v>
      </c>
      <c r="Z86" s="2" t="str">
        <f t="shared" si="8"/>
        <v>HERE</v>
      </c>
      <c r="AA86" s="2">
        <f>IF(Z86="HERE",Y86,AA85+Graph!$G$1*1000)</f>
        <v>26391312.549260572</v>
      </c>
      <c r="AB86" s="2">
        <f t="shared" si="21"/>
        <v>591147.05172412843</v>
      </c>
      <c r="AC86" s="2">
        <f t="shared" si="9"/>
        <v>817610</v>
      </c>
      <c r="AD86" s="3">
        <f t="shared" si="10"/>
        <v>26391312.549260572</v>
      </c>
      <c r="AE86" s="2">
        <f>IF(AE84&gt;=52800000,52800000,IF(AB65=Graph!G$1*1000,AE85+Graph!G$1*1000,AC86))</f>
        <v>817610</v>
      </c>
      <c r="AF86" s="3">
        <f t="shared" si="11"/>
        <v>817610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22</v>
      </c>
      <c r="C87" s="7"/>
      <c r="D87" s="2" t="e">
        <f t="shared" si="12"/>
        <v>#N/A</v>
      </c>
      <c r="E87" s="2" t="e">
        <f t="shared" si="22"/>
        <v>#N/A</v>
      </c>
      <c r="F87" s="2">
        <v>608165.99619990587</v>
      </c>
      <c r="G87" s="2">
        <f t="shared" si="25"/>
        <v>608165.99619990587</v>
      </c>
      <c r="H87" s="2">
        <f t="shared" si="13"/>
        <v>27219500.880437195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624641.14285714249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610683.84475719929</v>
      </c>
      <c r="Q87" s="2">
        <f t="shared" si="26"/>
        <v>610683.84475719929</v>
      </c>
      <c r="R87" s="2">
        <f t="shared" si="16"/>
        <v>27819606.394017756</v>
      </c>
      <c r="S87" s="2">
        <f t="shared" si="17"/>
        <v>608165.99619990587</v>
      </c>
      <c r="T87" s="2">
        <f t="shared" si="18"/>
        <v>3864.1428571428405</v>
      </c>
      <c r="U87" s="2">
        <f t="shared" si="19"/>
        <v>610683.84475719929</v>
      </c>
      <c r="V87" s="2">
        <f t="shared" si="5"/>
        <v>830847.14285714284</v>
      </c>
      <c r="W87" s="2">
        <f t="shared" si="20"/>
        <v>13237.142857142841</v>
      </c>
      <c r="X87" s="2">
        <f t="shared" si="6"/>
        <v>597446.70190005645</v>
      </c>
      <c r="Y87" s="2">
        <f t="shared" si="7"/>
        <v>26988759.251160629</v>
      </c>
      <c r="Z87" s="2" t="str">
        <f t="shared" si="8"/>
        <v>HERE</v>
      </c>
      <c r="AA87" s="2">
        <f>IF(Z87="HERE",Y87,AA86+Graph!$G$1*1000)</f>
        <v>26988759.251160629</v>
      </c>
      <c r="AB87" s="2">
        <f t="shared" si="21"/>
        <v>597446.70190005749</v>
      </c>
      <c r="AC87" s="2">
        <f t="shared" si="9"/>
        <v>830847.14285714284</v>
      </c>
      <c r="AD87" s="3">
        <f t="shared" si="10"/>
        <v>26988759.251160629</v>
      </c>
      <c r="AE87" s="2">
        <f>IF(AE85&gt;=52800000,52800000,IF(AB66=Graph!G$1*1000,AE86+Graph!G$1*1000,AC87))</f>
        <v>830847.14285714284</v>
      </c>
      <c r="AF87" s="3">
        <f t="shared" si="11"/>
        <v>830847.14285714284</v>
      </c>
      <c r="AG87" s="3">
        <f t="shared" si="29"/>
        <v>14216417.900527794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23</v>
      </c>
      <c r="C88" s="7"/>
      <c r="D88" s="2" t="e">
        <f t="shared" si="12"/>
        <v>#N/A</v>
      </c>
      <c r="E88" s="2" t="e">
        <f t="shared" si="22"/>
        <v>#N/A</v>
      </c>
      <c r="F88" s="2">
        <v>614487.6500352025</v>
      </c>
      <c r="G88" s="2">
        <f t="shared" si="25"/>
        <v>614487.6500352025</v>
      </c>
      <c r="H88" s="2">
        <f t="shared" si="13"/>
        <v>27833988.530472398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628505.28571428533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616983.49493312836</v>
      </c>
      <c r="Q88" s="2">
        <f t="shared" si="26"/>
        <v>616983.49493312836</v>
      </c>
      <c r="R88" s="2">
        <f t="shared" si="16"/>
        <v>28436589.888950884</v>
      </c>
      <c r="S88" s="2">
        <f t="shared" si="17"/>
        <v>614487.6500352025</v>
      </c>
      <c r="T88" s="2">
        <f t="shared" si="18"/>
        <v>3864.1428571428405</v>
      </c>
      <c r="U88" s="2">
        <f t="shared" si="19"/>
        <v>616983.49493312836</v>
      </c>
      <c r="V88" s="2">
        <f t="shared" si="5"/>
        <v>844084.28571428568</v>
      </c>
      <c r="W88" s="2">
        <f t="shared" si="20"/>
        <v>13237.142857142841</v>
      </c>
      <c r="X88" s="2">
        <f t="shared" si="6"/>
        <v>603746.35207598552</v>
      </c>
      <c r="Y88" s="2">
        <f t="shared" si="7"/>
        <v>27592505.603236616</v>
      </c>
      <c r="Z88" s="2" t="str">
        <f t="shared" si="8"/>
        <v>HERE</v>
      </c>
      <c r="AA88" s="2">
        <f>IF(Z88="HERE",Y88,AA87+Graph!$G$1*1000)</f>
        <v>27592505.603236616</v>
      </c>
      <c r="AB88" s="2">
        <f t="shared" si="21"/>
        <v>603746.35207598656</v>
      </c>
      <c r="AC88" s="2">
        <f t="shared" si="9"/>
        <v>844084.28571428568</v>
      </c>
      <c r="AD88" s="3">
        <f t="shared" si="10"/>
        <v>27592505.603236616</v>
      </c>
      <c r="AE88" s="2">
        <f>IF(AE86&gt;=52800000,52800000,IF(AB67=Graph!G$1*1000,AE87+Graph!G$1*1000,AC88))</f>
        <v>844084.28571428568</v>
      </c>
      <c r="AF88" s="3">
        <f t="shared" si="11"/>
        <v>844084.28571428568</v>
      </c>
      <c r="AG88" s="3">
        <f t="shared" si="29"/>
        <v>14641388.086213926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24</v>
      </c>
      <c r="C89" s="7"/>
      <c r="D89" s="2" t="e">
        <f t="shared" si="12"/>
        <v>#N/A</v>
      </c>
      <c r="E89" s="2" t="e">
        <f t="shared" si="22"/>
        <v>#N/A</v>
      </c>
      <c r="F89" s="2">
        <v>620809.30387055874</v>
      </c>
      <c r="G89" s="2">
        <f t="shared" si="25"/>
        <v>620809.30387055874</v>
      </c>
      <c r="H89" s="2">
        <f t="shared" si="13"/>
        <v>28454797.834342957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632369.42857142817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623283.14510905743</v>
      </c>
      <c r="Q89" s="2">
        <f t="shared" si="26"/>
        <v>623283.14510905743</v>
      </c>
      <c r="R89" s="2">
        <f t="shared" si="16"/>
        <v>29059873.034059942</v>
      </c>
      <c r="S89" s="2">
        <f t="shared" si="17"/>
        <v>620809.30387055874</v>
      </c>
      <c r="T89" s="2">
        <f t="shared" si="18"/>
        <v>3864.1428571428405</v>
      </c>
      <c r="U89" s="2">
        <f t="shared" si="19"/>
        <v>623283.14510905743</v>
      </c>
      <c r="V89" s="2">
        <f t="shared" si="5"/>
        <v>857321.42857142864</v>
      </c>
      <c r="W89" s="2">
        <f t="shared" si="20"/>
        <v>13237.142857142957</v>
      </c>
      <c r="X89" s="2">
        <f t="shared" si="6"/>
        <v>610046.00225191447</v>
      </c>
      <c r="Y89" s="2">
        <f t="shared" si="7"/>
        <v>28202551.605488531</v>
      </c>
      <c r="Z89" s="2" t="str">
        <f t="shared" si="8"/>
        <v>HERE</v>
      </c>
      <c r="AA89" s="2">
        <f>IF(Z89="HERE",Y89,AA88+Graph!$G$1*1000)</f>
        <v>28202551.605488531</v>
      </c>
      <c r="AB89" s="2">
        <f t="shared" si="21"/>
        <v>610046.00225191563</v>
      </c>
      <c r="AC89" s="2">
        <f t="shared" si="9"/>
        <v>857321.42857142864</v>
      </c>
      <c r="AD89" s="3">
        <f t="shared" si="10"/>
        <v>28202551.605488531</v>
      </c>
      <c r="AE89" s="2">
        <f>IF(AE87&gt;=52800000,52800000,IF(AB68=Graph!G$1*1000,AE88+Graph!G$1*1000,AC89))</f>
        <v>857321.42857142864</v>
      </c>
      <c r="AF89" s="3">
        <f t="shared" si="11"/>
        <v>857321.42857142864</v>
      </c>
      <c r="AG89" s="3">
        <f t="shared" si="29"/>
        <v>15072027.957058391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25</v>
      </c>
      <c r="C90" s="7"/>
      <c r="D90" s="2" t="e">
        <f t="shared" si="12"/>
        <v>#N/A</v>
      </c>
      <c r="E90" s="2" t="e">
        <f t="shared" si="22"/>
        <v>#N/A</v>
      </c>
      <c r="F90" s="2">
        <v>627130.95770585537</v>
      </c>
      <c r="G90" s="2">
        <f t="shared" si="25"/>
        <v>627130.95770585537</v>
      </c>
      <c r="H90" s="2">
        <f t="shared" si="13"/>
        <v>29081928.792048812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636233.57142857101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629582.7952849865</v>
      </c>
      <c r="Q90" s="2">
        <f t="shared" si="26"/>
        <v>629582.7952849865</v>
      </c>
      <c r="R90" s="2">
        <f t="shared" si="16"/>
        <v>29689455.829344928</v>
      </c>
      <c r="S90" s="2">
        <f t="shared" si="17"/>
        <v>627130.95770585537</v>
      </c>
      <c r="T90" s="2">
        <f t="shared" si="18"/>
        <v>3864.1428571428405</v>
      </c>
      <c r="U90" s="2">
        <f t="shared" si="19"/>
        <v>629582.7952849865</v>
      </c>
      <c r="V90" s="2">
        <f t="shared" si="5"/>
        <v>870558.57142857136</v>
      </c>
      <c r="W90" s="2">
        <f t="shared" si="20"/>
        <v>13237.142857142724</v>
      </c>
      <c r="X90" s="2">
        <f t="shared" si="6"/>
        <v>616345.65242784377</v>
      </c>
      <c r="Y90" s="2">
        <f t="shared" si="7"/>
        <v>28818897.257916376</v>
      </c>
      <c r="Z90" s="2" t="str">
        <f t="shared" si="8"/>
        <v>HERE</v>
      </c>
      <c r="AA90" s="2">
        <f>IF(Z90="HERE",Y90,AA89+Graph!$G$1*1000)</f>
        <v>28818897.257916376</v>
      </c>
      <c r="AB90" s="2">
        <f t="shared" si="21"/>
        <v>616345.6524278447</v>
      </c>
      <c r="AC90" s="2">
        <f t="shared" si="9"/>
        <v>870558.57142857136</v>
      </c>
      <c r="AD90" s="3">
        <f t="shared" si="10"/>
        <v>28818897.257916376</v>
      </c>
      <c r="AE90" s="2">
        <f>IF(AE88&gt;=52800000,52800000,IF(AB69=Graph!G$1*1000,AE89+Graph!G$1*1000,AC90))</f>
        <v>870558.57142857136</v>
      </c>
      <c r="AF90" s="3">
        <f t="shared" si="11"/>
        <v>870558.57142857136</v>
      </c>
      <c r="AG90" s="3">
        <f t="shared" si="29"/>
        <v>15508337.513061194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26</v>
      </c>
      <c r="C91" s="7"/>
      <c r="D91" s="2" t="e">
        <f t="shared" si="12"/>
        <v>#N/A</v>
      </c>
      <c r="E91" s="2" t="e">
        <f t="shared" si="22"/>
        <v>#N/A</v>
      </c>
      <c r="F91" s="2">
        <v>633452.61154121161</v>
      </c>
      <c r="G91" s="2">
        <f t="shared" si="25"/>
        <v>633452.61154121161</v>
      </c>
      <c r="H91" s="2">
        <f t="shared" si="13"/>
        <v>29715381.403590024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640097.71428571385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635882.44546091557</v>
      </c>
      <c r="Q91" s="2">
        <f t="shared" si="26"/>
        <v>635882.44546091557</v>
      </c>
      <c r="R91" s="2">
        <f t="shared" si="16"/>
        <v>30325338.274805844</v>
      </c>
      <c r="S91" s="2">
        <f t="shared" si="17"/>
        <v>633452.61154121161</v>
      </c>
      <c r="T91" s="2">
        <f t="shared" si="18"/>
        <v>3864.1428571428405</v>
      </c>
      <c r="U91" s="2">
        <f t="shared" si="19"/>
        <v>635882.44546091557</v>
      </c>
      <c r="V91" s="2">
        <f t="shared" si="5"/>
        <v>883795.71428571432</v>
      </c>
      <c r="W91" s="2">
        <f t="shared" si="20"/>
        <v>13237.142857142957</v>
      </c>
      <c r="X91" s="2">
        <f t="shared" si="6"/>
        <v>622645.30260377261</v>
      </c>
      <c r="Y91" s="2">
        <f t="shared" si="7"/>
        <v>29441542.56052015</v>
      </c>
      <c r="Z91" s="2" t="str">
        <f t="shared" si="8"/>
        <v>HERE</v>
      </c>
      <c r="AA91" s="2">
        <f>IF(Z91="HERE",Y91,AA90+Graph!$G$1*1000)</f>
        <v>29441542.56052015</v>
      </c>
      <c r="AB91" s="2">
        <f t="shared" si="21"/>
        <v>622645.30260377377</v>
      </c>
      <c r="AC91" s="2">
        <f t="shared" si="9"/>
        <v>883795.71428571432</v>
      </c>
      <c r="AD91" s="3">
        <f t="shared" si="10"/>
        <v>29441542.56052015</v>
      </c>
      <c r="AE91" s="2">
        <f>IF(AE89&gt;=52800000,52800000,IF(AB70=Graph!G$1*1000,AE90+Graph!G$1*1000,AC91))</f>
        <v>883795.71428571432</v>
      </c>
      <c r="AF91" s="3">
        <f t="shared" si="11"/>
        <v>883795.71428571432</v>
      </c>
      <c r="AG91" s="3">
        <f t="shared" si="29"/>
        <v>15950316.754222333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27</v>
      </c>
      <c r="C92" s="7"/>
      <c r="D92" s="2" t="e">
        <f t="shared" si="12"/>
        <v>#N/A</v>
      </c>
      <c r="E92" s="2" t="e">
        <f t="shared" si="22"/>
        <v>#N/A</v>
      </c>
      <c r="F92" s="2">
        <v>639774.26537650824</v>
      </c>
      <c r="G92" s="2">
        <f t="shared" si="25"/>
        <v>639774.26537650824</v>
      </c>
      <c r="H92" s="2">
        <f t="shared" si="13"/>
        <v>30355155.668966532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643961.85714285669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642182.09563684464</v>
      </c>
      <c r="Q92" s="2">
        <f t="shared" si="26"/>
        <v>642182.09563684464</v>
      </c>
      <c r="R92" s="2">
        <f t="shared" si="16"/>
        <v>30967520.370442688</v>
      </c>
      <c r="S92" s="2">
        <f t="shared" si="17"/>
        <v>639774.26537650824</v>
      </c>
      <c r="T92" s="2">
        <f t="shared" si="18"/>
        <v>3864.1428571428405</v>
      </c>
      <c r="U92" s="2">
        <f t="shared" si="19"/>
        <v>642182.09563684464</v>
      </c>
      <c r="V92" s="2">
        <f t="shared" si="5"/>
        <v>897032.85714285716</v>
      </c>
      <c r="W92" s="2">
        <f t="shared" si="20"/>
        <v>13237.142857142841</v>
      </c>
      <c r="X92" s="2">
        <f t="shared" si="6"/>
        <v>628944.95277970179</v>
      </c>
      <c r="Y92" s="2">
        <f t="shared" si="7"/>
        <v>30070487.513299853</v>
      </c>
      <c r="Z92" s="2" t="str">
        <f t="shared" si="8"/>
        <v>HERE</v>
      </c>
      <c r="AA92" s="2">
        <f>IF(Z92="HERE",Y92,AA91+Graph!$G$1*1000)</f>
        <v>30070487.513299853</v>
      </c>
      <c r="AB92" s="2">
        <f t="shared" si="21"/>
        <v>628944.95277970284</v>
      </c>
      <c r="AC92" s="2">
        <f t="shared" si="9"/>
        <v>897032.85714285716</v>
      </c>
      <c r="AD92" s="3">
        <f t="shared" si="10"/>
        <v>30070487.513299853</v>
      </c>
      <c r="AE92" s="2">
        <f>IF(AE90&gt;=52800000,52800000,IF(AB71=Graph!G$1*1000,AE91+Graph!G$1*1000,AC92))</f>
        <v>897032.85714285716</v>
      </c>
      <c r="AF92" s="3">
        <f t="shared" si="11"/>
        <v>897032.85714285716</v>
      </c>
      <c r="AG92" s="3">
        <f t="shared" si="29"/>
        <v>16397965.680541812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28</v>
      </c>
      <c r="C93" s="7"/>
      <c r="D93" s="2" t="e">
        <f t="shared" si="12"/>
        <v>#N/A</v>
      </c>
      <c r="E93" s="2" t="e">
        <f t="shared" si="22"/>
        <v>#N/A</v>
      </c>
      <c r="F93" s="2">
        <v>646095.91921186447</v>
      </c>
      <c r="G93" s="2">
        <f t="shared" si="25"/>
        <v>646095.91921186447</v>
      </c>
      <c r="H93" s="2">
        <f t="shared" si="13"/>
        <v>31001251.588178396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647825.99999999953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648481.7458127737</v>
      </c>
      <c r="Q93" s="2">
        <f t="shared" si="26"/>
        <v>648481.7458127737</v>
      </c>
      <c r="R93" s="2">
        <f t="shared" si="16"/>
        <v>31616002.116255462</v>
      </c>
      <c r="S93" s="2">
        <f t="shared" si="17"/>
        <v>646095.91921186447</v>
      </c>
      <c r="T93" s="2">
        <f t="shared" si="18"/>
        <v>3864.1428571428405</v>
      </c>
      <c r="U93" s="2">
        <f t="shared" si="19"/>
        <v>648481.7458127737</v>
      </c>
      <c r="V93" s="2">
        <f t="shared" si="5"/>
        <v>910270</v>
      </c>
      <c r="W93" s="2">
        <f t="shared" si="20"/>
        <v>13237.142857142841</v>
      </c>
      <c r="X93" s="2">
        <f t="shared" si="6"/>
        <v>635244.60295563086</v>
      </c>
      <c r="Y93" s="2">
        <f t="shared" si="7"/>
        <v>30705732.116255485</v>
      </c>
      <c r="Z93" s="2" t="str">
        <f t="shared" si="8"/>
        <v>HERE</v>
      </c>
      <c r="AA93" s="2">
        <f>IF(Z93="HERE",Y93,AA92+Graph!$G$1*1000)</f>
        <v>30705732.116255485</v>
      </c>
      <c r="AB93" s="2">
        <f t="shared" si="21"/>
        <v>635244.60295563191</v>
      </c>
      <c r="AC93" s="2">
        <f t="shared" si="9"/>
        <v>910270</v>
      </c>
      <c r="AD93" s="3">
        <f t="shared" si="10"/>
        <v>30705732.116255485</v>
      </c>
      <c r="AE93" s="2">
        <f>IF(AE91&gt;=52800000,52800000,IF(AB72=Graph!G$1*1000,AE92+Graph!G$1*1000,AC93))</f>
        <v>910270</v>
      </c>
      <c r="AF93" s="3">
        <f t="shared" si="11"/>
        <v>910270</v>
      </c>
      <c r="AG93" s="3">
        <f t="shared" si="29"/>
        <v>16851284.292019624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29</v>
      </c>
      <c r="C94" s="7"/>
      <c r="D94" s="2" t="e">
        <f t="shared" si="12"/>
        <v>#N/A</v>
      </c>
      <c r="E94" s="2" t="e">
        <f t="shared" si="22"/>
        <v>#N/A</v>
      </c>
      <c r="F94" s="2">
        <v>652417.5730471611</v>
      </c>
      <c r="G94" s="2">
        <f t="shared" si="25"/>
        <v>652417.5730471611</v>
      </c>
      <c r="H94" s="2">
        <f t="shared" si="13"/>
        <v>31653669.161225557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651690.14285714237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654781.39598870277</v>
      </c>
      <c r="Q94" s="2">
        <f t="shared" si="26"/>
        <v>654781.39598870277</v>
      </c>
      <c r="R94" s="2">
        <f t="shared" si="16"/>
        <v>32270783.512244165</v>
      </c>
      <c r="S94" s="2">
        <f t="shared" si="17"/>
        <v>652417.5730471611</v>
      </c>
      <c r="T94" s="2">
        <f t="shared" si="18"/>
        <v>3864.1428571428405</v>
      </c>
      <c r="U94" s="2">
        <f t="shared" si="19"/>
        <v>654781.39598870277</v>
      </c>
      <c r="V94" s="2">
        <f t="shared" si="5"/>
        <v>923507.14285714284</v>
      </c>
      <c r="W94" s="2">
        <f t="shared" si="20"/>
        <v>13237.142857142841</v>
      </c>
      <c r="X94" s="2">
        <f t="shared" si="6"/>
        <v>641544.25313155993</v>
      </c>
      <c r="Y94" s="2">
        <f t="shared" si="7"/>
        <v>31347276.369387046</v>
      </c>
      <c r="Z94" s="2" t="str">
        <f t="shared" si="8"/>
        <v>HERE</v>
      </c>
      <c r="AA94" s="2">
        <f>IF(Z94="HERE",Y94,AA93+Graph!$G$1*1000)</f>
        <v>31347276.369387046</v>
      </c>
      <c r="AB94" s="2">
        <f t="shared" si="21"/>
        <v>641544.25313156098</v>
      </c>
      <c r="AC94" s="2">
        <f t="shared" si="9"/>
        <v>923507.14285714284</v>
      </c>
      <c r="AD94" s="3">
        <f t="shared" si="10"/>
        <v>31347276.369387046</v>
      </c>
      <c r="AE94" s="2">
        <f>IF(AE92&gt;=52800000,52800000,IF(AB73=Graph!G$1*1000,AE93+Graph!G$1*1000,AC94))</f>
        <v>923507.14285714284</v>
      </c>
      <c r="AF94" s="3">
        <f t="shared" si="11"/>
        <v>923507.14285714284</v>
      </c>
      <c r="AG94" s="3">
        <f t="shared" si="29"/>
        <v>17310272.588655774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30</v>
      </c>
      <c r="C95" s="7"/>
      <c r="D95" s="2" t="e">
        <f t="shared" si="12"/>
        <v>#N/A</v>
      </c>
      <c r="E95" s="2" t="e">
        <f t="shared" si="22"/>
        <v>#N/A</v>
      </c>
      <c r="F95" s="2">
        <v>658739.22688251734</v>
      </c>
      <c r="G95" s="2">
        <f t="shared" si="25"/>
        <v>658739.22688251734</v>
      </c>
      <c r="H95" s="2">
        <f t="shared" si="13"/>
        <v>32312408.388108075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655554.28571428522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661081.04616463184</v>
      </c>
      <c r="Q95" s="2">
        <f t="shared" si="26"/>
        <v>661081.04616463184</v>
      </c>
      <c r="R95" s="2">
        <f t="shared" si="16"/>
        <v>32931864.558408797</v>
      </c>
      <c r="S95" s="2">
        <f t="shared" si="17"/>
        <v>658739.22688251734</v>
      </c>
      <c r="T95" s="2">
        <f t="shared" si="18"/>
        <v>3864.1428571428405</v>
      </c>
      <c r="U95" s="2">
        <f t="shared" si="19"/>
        <v>661081.04616463184</v>
      </c>
      <c r="V95" s="2">
        <f t="shared" si="5"/>
        <v>936744.28571428568</v>
      </c>
      <c r="W95" s="2">
        <f t="shared" si="20"/>
        <v>13237.142857142841</v>
      </c>
      <c r="X95" s="2">
        <f t="shared" si="6"/>
        <v>647843.903307489</v>
      </c>
      <c r="Y95" s="2">
        <f t="shared" ref="Y95:Y158" si="30">IF(COUNT($C96)=0,IF(COUNT($C95)=1,C95,SUM(Y94+X95)),C95)</f>
        <v>31995120.272694536</v>
      </c>
      <c r="Z95" s="2" t="str">
        <f t="shared" si="8"/>
        <v>HERE</v>
      </c>
      <c r="AA95" s="2">
        <f>IF(Z95="HERE",Y95,AA94+Graph!$G$1*1000)</f>
        <v>31995120.272694536</v>
      </c>
      <c r="AB95" s="2">
        <f t="shared" si="21"/>
        <v>647843.90330749005</v>
      </c>
      <c r="AC95" s="2">
        <f t="shared" ref="AC95:AC158" si="31">IF(Z96="HERE",V95,AC94)</f>
        <v>936744.28571428568</v>
      </c>
      <c r="AD95" s="3">
        <f t="shared" si="10"/>
        <v>31995120.272694536</v>
      </c>
      <c r="AE95" s="2">
        <f>IF(AE93&gt;=52800000,52800000,IF(AB74=Graph!G$1*1000,AE94+Graph!G$1*1000,AC95))</f>
        <v>936744.28571428568</v>
      </c>
      <c r="AF95" s="3">
        <f t="shared" si="11"/>
        <v>936744.28571428568</v>
      </c>
      <c r="AG95" s="3">
        <f t="shared" si="29"/>
        <v>17774930.570450258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31</v>
      </c>
      <c r="C96" s="7"/>
      <c r="D96" s="2" t="e">
        <f t="shared" si="12"/>
        <v>#N/A</v>
      </c>
      <c r="E96" s="2" t="e">
        <f t="shared" si="22"/>
        <v>#N/A</v>
      </c>
      <c r="F96" s="2">
        <v>665060.88071787357</v>
      </c>
      <c r="G96" s="2">
        <f t="shared" si="25"/>
        <v>665060.88071787357</v>
      </c>
      <c r="H96" s="2">
        <f t="shared" ref="H96:H159" si="32">IF(COUNT($C97)=0,IF(COUNT($C96)=1,C96,SUM(H95+G96)),C96)</f>
        <v>32977469.268825948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659418.42857142806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667380.69634056091</v>
      </c>
      <c r="Q96" s="2">
        <f t="shared" si="26"/>
        <v>667380.69634056091</v>
      </c>
      <c r="R96" s="2">
        <f t="shared" ref="R96:R159" si="33">IF(COUNT($C97)=0,IF(COUNT($C96)=1,M96,SUM(R95+Q96)),M96)</f>
        <v>33599245.254749358</v>
      </c>
      <c r="S96" s="2">
        <f t="shared" si="17"/>
        <v>665060.88071787357</v>
      </c>
      <c r="T96" s="2">
        <f t="shared" si="18"/>
        <v>3864.1428571428405</v>
      </c>
      <c r="U96" s="2">
        <f t="shared" si="19"/>
        <v>667380.69634056091</v>
      </c>
      <c r="V96" s="2">
        <f t="shared" si="5"/>
        <v>949981.42857142864</v>
      </c>
      <c r="W96" s="2">
        <f t="shared" si="20"/>
        <v>13237.142857142957</v>
      </c>
      <c r="X96" s="2">
        <f t="shared" si="6"/>
        <v>654143.55348341796</v>
      </c>
      <c r="Y96" s="2">
        <f t="shared" si="30"/>
        <v>32649263.826177955</v>
      </c>
      <c r="Z96" s="2" t="str">
        <f t="shared" si="8"/>
        <v>HERE</v>
      </c>
      <c r="AA96" s="2">
        <f>IF(Z96="HERE",Y96,AA95+Graph!$G$1*1000)</f>
        <v>32649263.826177955</v>
      </c>
      <c r="AB96" s="2">
        <f t="shared" si="21"/>
        <v>654143.55348341912</v>
      </c>
      <c r="AC96" s="2">
        <f t="shared" si="31"/>
        <v>949981.42857142864</v>
      </c>
      <c r="AD96" s="3">
        <f t="shared" si="10"/>
        <v>32649263.826177955</v>
      </c>
      <c r="AE96" s="2">
        <f>IF(AE94&gt;=52800000,52800000,IF(AB75=Graph!G$1*1000,AE95+Graph!G$1*1000,AC96))</f>
        <v>949981.42857142864</v>
      </c>
      <c r="AF96" s="3">
        <f t="shared" si="11"/>
        <v>949981.42857142864</v>
      </c>
      <c r="AG96" s="3">
        <f t="shared" si="29"/>
        <v>18245258.23740308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32</v>
      </c>
      <c r="C97" s="7"/>
      <c r="D97" s="2" t="e">
        <f t="shared" si="12"/>
        <v>#N/A</v>
      </c>
      <c r="E97" s="2" t="e">
        <f t="shared" si="22"/>
        <v>#N/A</v>
      </c>
      <c r="F97" s="2">
        <v>671382.5345531702</v>
      </c>
      <c r="G97" s="2">
        <f t="shared" si="25"/>
        <v>671382.5345531702</v>
      </c>
      <c r="H97" s="2">
        <f t="shared" si="32"/>
        <v>33648851.803379118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663282.5714285709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673680.34651648998</v>
      </c>
      <c r="Q97" s="2">
        <f t="shared" si="26"/>
        <v>673680.34651648998</v>
      </c>
      <c r="R97" s="2">
        <f t="shared" si="33"/>
        <v>34272925.601265848</v>
      </c>
      <c r="S97" s="2">
        <f t="shared" si="17"/>
        <v>671382.5345531702</v>
      </c>
      <c r="T97" s="2">
        <f t="shared" si="18"/>
        <v>3864.1428571428405</v>
      </c>
      <c r="U97" s="2">
        <f t="shared" si="19"/>
        <v>673680.34651648998</v>
      </c>
      <c r="V97" s="2">
        <f t="shared" si="5"/>
        <v>963218.57142857136</v>
      </c>
      <c r="W97" s="2">
        <f t="shared" si="20"/>
        <v>13237.142857142724</v>
      </c>
      <c r="X97" s="2">
        <f t="shared" si="6"/>
        <v>660443.20365934726</v>
      </c>
      <c r="Y97" s="2">
        <f t="shared" si="30"/>
        <v>33309707.029837303</v>
      </c>
      <c r="Z97" s="2" t="str">
        <f t="shared" si="8"/>
        <v>HERE</v>
      </c>
      <c r="AA97" s="2">
        <f>IF(Z97="HERE",Y97,AA96+Graph!$G$1*1000)</f>
        <v>33309707.029837303</v>
      </c>
      <c r="AB97" s="2">
        <f t="shared" si="21"/>
        <v>660443.20365934819</v>
      </c>
      <c r="AC97" s="2">
        <f t="shared" si="31"/>
        <v>963218.57142857136</v>
      </c>
      <c r="AD97" s="3">
        <f t="shared" si="10"/>
        <v>33309707.029837303</v>
      </c>
      <c r="AE97" s="2">
        <f>IF(AE95&gt;=52800000,52800000,IF(AB76=Graph!G$1*1000,AE96+Graph!G$1*1000,AC97))</f>
        <v>963218.57142857136</v>
      </c>
      <c r="AF97" s="3">
        <f t="shared" si="11"/>
        <v>963218.57142857136</v>
      </c>
      <c r="AG97" s="3">
        <f t="shared" si="29"/>
        <v>18721255.589514237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33</v>
      </c>
      <c r="C98" s="7"/>
      <c r="D98" s="2" t="e">
        <f t="shared" si="12"/>
        <v>#N/A</v>
      </c>
      <c r="E98" s="2" t="e">
        <f t="shared" si="22"/>
        <v>#N/A</v>
      </c>
      <c r="F98" s="2">
        <v>677704.18838852644</v>
      </c>
      <c r="G98" s="2">
        <f t="shared" si="25"/>
        <v>677704.18838852644</v>
      </c>
      <c r="H98" s="2">
        <f t="shared" si="32"/>
        <v>34326555.991767645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667146.71428571374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679979.99669241905</v>
      </c>
      <c r="Q98" s="2">
        <f t="shared" si="26"/>
        <v>679979.99669241905</v>
      </c>
      <c r="R98" s="2">
        <f t="shared" si="33"/>
        <v>34952905.597958267</v>
      </c>
      <c r="S98" s="2">
        <f t="shared" si="17"/>
        <v>677704.18838852644</v>
      </c>
      <c r="T98" s="2">
        <f t="shared" si="18"/>
        <v>3864.1428571428405</v>
      </c>
      <c r="U98" s="2">
        <f t="shared" si="19"/>
        <v>679979.99669241905</v>
      </c>
      <c r="V98" s="2">
        <f t="shared" si="5"/>
        <v>976455.71428571432</v>
      </c>
      <c r="W98" s="2">
        <f t="shared" si="20"/>
        <v>13237.142857142957</v>
      </c>
      <c r="X98" s="2">
        <f t="shared" si="6"/>
        <v>666742.8538352761</v>
      </c>
      <c r="Y98" s="2">
        <f t="shared" si="30"/>
        <v>33976449.88367258</v>
      </c>
      <c r="Z98" s="2" t="str">
        <f t="shared" si="8"/>
        <v>HERE</v>
      </c>
      <c r="AA98" s="2">
        <f>IF(Z98="HERE",Y98,AA97+Graph!$G$1*1000)</f>
        <v>33976449.88367258</v>
      </c>
      <c r="AB98" s="2">
        <f t="shared" si="21"/>
        <v>666742.85383527726</v>
      </c>
      <c r="AC98" s="2">
        <f t="shared" si="31"/>
        <v>976455.71428571432</v>
      </c>
      <c r="AD98" s="3">
        <f t="shared" si="10"/>
        <v>33976449.88367258</v>
      </c>
      <c r="AE98" s="2">
        <f>IF(AE96&gt;=52800000,52800000,IF(AB77=Graph!G$1*1000,AE97+Graph!G$1*1000,AC98))</f>
        <v>976455.71428571432</v>
      </c>
      <c r="AF98" s="3">
        <f t="shared" si="11"/>
        <v>976455.71428571432</v>
      </c>
      <c r="AG98" s="3">
        <f t="shared" si="29"/>
        <v>19202922.626783732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34</v>
      </c>
      <c r="C99" s="7"/>
      <c r="D99" s="2" t="e">
        <f t="shared" si="12"/>
        <v>#N/A</v>
      </c>
      <c r="E99" s="2" t="e">
        <f t="shared" si="22"/>
        <v>#N/A</v>
      </c>
      <c r="F99" s="2">
        <v>684025.84222382307</v>
      </c>
      <c r="G99" s="2">
        <f t="shared" si="25"/>
        <v>684025.84222382307</v>
      </c>
      <c r="H99" s="2">
        <f t="shared" si="32"/>
        <v>35010581.833991468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671010.85714285658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686279.64686834812</v>
      </c>
      <c r="Q99" s="2">
        <f t="shared" si="26"/>
        <v>686279.64686834812</v>
      </c>
      <c r="R99" s="2">
        <f t="shared" si="33"/>
        <v>35639185.244826615</v>
      </c>
      <c r="S99" s="2">
        <f t="shared" si="17"/>
        <v>684025.84222382307</v>
      </c>
      <c r="T99" s="2">
        <f t="shared" si="18"/>
        <v>3864.1428571428405</v>
      </c>
      <c r="U99" s="2">
        <f t="shared" si="19"/>
        <v>686279.64686834812</v>
      </c>
      <c r="V99" s="2">
        <f t="shared" si="5"/>
        <v>989692.85714285716</v>
      </c>
      <c r="W99" s="2">
        <f t="shared" si="20"/>
        <v>13237.142857142841</v>
      </c>
      <c r="X99" s="2">
        <f t="shared" si="6"/>
        <v>673042.50401120528</v>
      </c>
      <c r="Y99" s="2">
        <f t="shared" si="30"/>
        <v>34649492.387683786</v>
      </c>
      <c r="Z99" s="2" t="str">
        <f t="shared" si="8"/>
        <v>HERE</v>
      </c>
      <c r="AA99" s="2">
        <f>IF(Z99="HERE",Y99,AA98+Graph!$G$1*1000)</f>
        <v>34649492.387683786</v>
      </c>
      <c r="AB99" s="2">
        <f t="shared" si="21"/>
        <v>673042.50401120633</v>
      </c>
      <c r="AC99" s="2">
        <f t="shared" si="31"/>
        <v>989692.85714285716</v>
      </c>
      <c r="AD99" s="3">
        <f t="shared" si="10"/>
        <v>34649492.387683786</v>
      </c>
      <c r="AE99" s="2">
        <f>IF(AE97&gt;=52800000,52800000,IF(AB78=Graph!G$1*1000,AE98+Graph!G$1*1000,AC99))</f>
        <v>989692.85714285716</v>
      </c>
      <c r="AF99" s="3">
        <f t="shared" si="11"/>
        <v>989692.85714285716</v>
      </c>
      <c r="AG99" s="3">
        <f t="shared" si="29"/>
        <v>19690259.349211559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35</v>
      </c>
      <c r="C100" s="14"/>
      <c r="D100" s="13" t="e">
        <f t="shared" si="12"/>
        <v>#N/A</v>
      </c>
      <c r="E100" s="13" t="e">
        <f t="shared" si="22"/>
        <v>#N/A</v>
      </c>
      <c r="F100" s="13">
        <v>690347.49605917931</v>
      </c>
      <c r="G100" s="2">
        <f t="shared" si="25"/>
        <v>690347.49605917931</v>
      </c>
      <c r="H100" s="13">
        <f t="shared" si="32"/>
        <v>35700929.330050647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674874.99999999942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692579.29704427719</v>
      </c>
      <c r="Q100" s="2">
        <f t="shared" si="26"/>
        <v>692579.29704427719</v>
      </c>
      <c r="R100" s="13">
        <f t="shared" si="33"/>
        <v>36331764.541870892</v>
      </c>
      <c r="S100" s="13">
        <f t="shared" si="17"/>
        <v>690347.49605917931</v>
      </c>
      <c r="T100" s="13">
        <f t="shared" si="18"/>
        <v>3864.1428571428405</v>
      </c>
      <c r="U100" s="13">
        <f t="shared" si="19"/>
        <v>692579.29704427719</v>
      </c>
      <c r="V100" s="13">
        <f t="shared" si="5"/>
        <v>1002930</v>
      </c>
      <c r="W100" s="13">
        <f t="shared" si="20"/>
        <v>13237.142857142841</v>
      </c>
      <c r="X100" s="13">
        <f t="shared" si="6"/>
        <v>679342.15418713435</v>
      </c>
      <c r="Y100" s="2">
        <f t="shared" si="30"/>
        <v>35328834.541870922</v>
      </c>
      <c r="Z100" s="2" t="str">
        <f t="shared" si="8"/>
        <v>HERE</v>
      </c>
      <c r="AA100" s="2">
        <f>IF(Z100="HERE",Y100,AA99+Graph!$G$1*1000)</f>
        <v>35328834.541870922</v>
      </c>
      <c r="AB100" s="2">
        <f t="shared" si="21"/>
        <v>679342.1541871354</v>
      </c>
      <c r="AC100" s="2">
        <f t="shared" si="31"/>
        <v>1002930</v>
      </c>
      <c r="AD100" s="3">
        <f t="shared" si="10"/>
        <v>35328834.541870922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20183265.756797727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36</v>
      </c>
      <c r="C101" s="7"/>
      <c r="D101" s="2" t="e">
        <f t="shared" si="12"/>
        <v>#N/A</v>
      </c>
      <c r="E101" s="2" t="e">
        <f t="shared" si="22"/>
        <v>#N/A</v>
      </c>
      <c r="F101" s="2">
        <v>696669.14989447594</v>
      </c>
      <c r="G101" s="2">
        <f t="shared" si="25"/>
        <v>696669.14989447594</v>
      </c>
      <c r="H101" s="2">
        <f t="shared" si="32"/>
        <v>36397598.479945123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678739.14285714226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698878.94722026587</v>
      </c>
      <c r="Q101" s="2">
        <f t="shared" si="26"/>
        <v>698878.94722026587</v>
      </c>
      <c r="R101" s="2">
        <f t="shared" si="33"/>
        <v>37030643.489091158</v>
      </c>
      <c r="S101" s="2">
        <f t="shared" si="17"/>
        <v>696669.14989447594</v>
      </c>
      <c r="T101" s="2">
        <f t="shared" si="18"/>
        <v>3864.1428571428405</v>
      </c>
      <c r="U101" s="2">
        <f t="shared" si="19"/>
        <v>698878.94722026587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645441.23293455155</v>
      </c>
      <c r="Y101" s="2">
        <f t="shared" si="30"/>
        <v>35974275.774805471</v>
      </c>
      <c r="Z101" s="2" t="str">
        <f t="shared" si="8"/>
        <v>HERE</v>
      </c>
      <c r="AA101" s="2">
        <f>IF(Z101="HERE",Y101,AA100+Graph!$G$1*1000)</f>
        <v>35974275.774805471</v>
      </c>
      <c r="AB101" s="2">
        <f t="shared" si="21"/>
        <v>645441.23293454945</v>
      </c>
      <c r="AC101" s="2">
        <f t="shared" si="31"/>
        <v>1056367.7142857143</v>
      </c>
      <c r="AD101" s="3">
        <f t="shared" si="10"/>
        <v>35974275.774805471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20681941.84954223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37</v>
      </c>
      <c r="C102" s="7"/>
      <c r="D102" s="2" t="e">
        <f t="shared" si="12"/>
        <v>#N/A</v>
      </c>
      <c r="E102" s="2" t="e">
        <f t="shared" si="22"/>
        <v>#N/A</v>
      </c>
      <c r="F102" s="2">
        <v>702990.80372983217</v>
      </c>
      <c r="G102" s="2">
        <f t="shared" ref="G102:G165" si="35">IF(F102&gt;700000,$AK$31*1000,F102)</f>
        <v>696135.85714285716</v>
      </c>
      <c r="H102" s="2">
        <f t="shared" si="32"/>
        <v>37093734.337087981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682603.2857142851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705178.59739619493</v>
      </c>
      <c r="Q102" s="2">
        <f t="shared" ref="Q102:Q165" si="36">IF(P102&gt;700000,700000,P102)</f>
        <v>700000</v>
      </c>
      <c r="R102" s="2">
        <f t="shared" si="33"/>
        <v>37730643.489091158</v>
      </c>
      <c r="S102" s="2">
        <f t="shared" si="17"/>
        <v>696135.85714285821</v>
      </c>
      <c r="T102" s="2">
        <f t="shared" si="18"/>
        <v>3864.1428571428405</v>
      </c>
      <c r="U102" s="2">
        <f t="shared" si="19"/>
        <v>700000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646562.28571428568</v>
      </c>
      <c r="Y102" s="2">
        <f t="shared" si="30"/>
        <v>36620838.060519755</v>
      </c>
      <c r="Z102" s="2" t="str">
        <f t="shared" si="8"/>
        <v>HERE</v>
      </c>
      <c r="AA102" s="2">
        <f>IF(Z102="HERE",Y102,AA101+Graph!$G$1*1000)</f>
        <v>36620838.060519755</v>
      </c>
      <c r="AB102" s="2">
        <f t="shared" si="21"/>
        <v>646562.28571428359</v>
      </c>
      <c r="AC102" s="2">
        <f t="shared" si="31"/>
        <v>1109805.4285714286</v>
      </c>
      <c r="AD102" s="3">
        <f t="shared" si="10"/>
        <v>36620838.060519755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21186287.627445064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38</v>
      </c>
      <c r="C103" s="7"/>
      <c r="D103" s="2" t="e">
        <f t="shared" si="12"/>
        <v>#N/A</v>
      </c>
      <c r="E103" s="2" t="e">
        <f t="shared" si="22"/>
        <v>#N/A</v>
      </c>
      <c r="F103" s="2">
        <v>709312.4575651288</v>
      </c>
      <c r="G103" s="2">
        <f t="shared" si="35"/>
        <v>696135.85714285716</v>
      </c>
      <c r="H103" s="2">
        <f t="shared" si="32"/>
        <v>37789870.19423084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686467.42857142794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711478.247572124</v>
      </c>
      <c r="Q103" s="2">
        <f t="shared" si="36"/>
        <v>700000</v>
      </c>
      <c r="R103" s="2">
        <f t="shared" si="33"/>
        <v>38430643.489091158</v>
      </c>
      <c r="S103" s="2">
        <f t="shared" si="17"/>
        <v>696135.85714285821</v>
      </c>
      <c r="T103" s="2">
        <f t="shared" si="18"/>
        <v>3864.1428571428405</v>
      </c>
      <c r="U103" s="2">
        <f t="shared" si="19"/>
        <v>700000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646562.28571428591</v>
      </c>
      <c r="Y103" s="2">
        <f t="shared" si="30"/>
        <v>37267400.346234038</v>
      </c>
      <c r="Z103" s="2" t="str">
        <f t="shared" si="8"/>
        <v>HERE</v>
      </c>
      <c r="AA103" s="2">
        <f>IF(Z103="HERE",Y103,AA102+Graph!$G$1*1000)</f>
        <v>37267400.346234038</v>
      </c>
      <c r="AB103" s="2">
        <f t="shared" si="21"/>
        <v>646562.28571428359</v>
      </c>
      <c r="AC103" s="2">
        <f t="shared" si="31"/>
        <v>1163243.1428571427</v>
      </c>
      <c r="AD103" s="3">
        <f t="shared" si="10"/>
        <v>37267400.346234038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21696303.090506241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39</v>
      </c>
      <c r="C104" s="7"/>
      <c r="D104" s="2" t="e">
        <f t="shared" si="12"/>
        <v>#N/A</v>
      </c>
      <c r="E104" s="2" t="e">
        <f t="shared" si="22"/>
        <v>#N/A</v>
      </c>
      <c r="F104" s="2">
        <v>715634.11140048504</v>
      </c>
      <c r="G104" s="2">
        <f t="shared" si="35"/>
        <v>696135.85714285716</v>
      </c>
      <c r="H104" s="2">
        <f t="shared" si="32"/>
        <v>38486006.051373698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690331.57142857078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717777.89774805307</v>
      </c>
      <c r="Q104" s="2">
        <f t="shared" si="36"/>
        <v>700000</v>
      </c>
      <c r="R104" s="2">
        <f t="shared" si="33"/>
        <v>39130643.489091158</v>
      </c>
      <c r="S104" s="2">
        <f t="shared" si="17"/>
        <v>696135.85714285821</v>
      </c>
      <c r="T104" s="2">
        <f t="shared" si="18"/>
        <v>3864.1428571428405</v>
      </c>
      <c r="U104" s="2">
        <f t="shared" si="19"/>
        <v>700000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646562.28571428568</v>
      </c>
      <c r="Y104" s="2">
        <f t="shared" si="30"/>
        <v>37913962.631948322</v>
      </c>
      <c r="Z104" s="2" t="str">
        <f t="shared" si="8"/>
        <v>HERE</v>
      </c>
      <c r="AA104" s="2">
        <f>IF(Z104="HERE",Y104,AA103+Graph!$G$1*1000)</f>
        <v>37913962.631948322</v>
      </c>
      <c r="AB104" s="2">
        <f t="shared" si="21"/>
        <v>646562.28571428359</v>
      </c>
      <c r="AC104" s="2">
        <f t="shared" si="31"/>
        <v>1216680.857142857</v>
      </c>
      <c r="AD104" s="3">
        <f t="shared" si="10"/>
        <v>37913962.631948322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22211988.238725808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40</v>
      </c>
      <c r="C105" s="7"/>
      <c r="D105" s="2" t="e">
        <f t="shared" si="12"/>
        <v>#N/A</v>
      </c>
      <c r="E105" s="2" t="e">
        <f t="shared" si="22"/>
        <v>#N/A</v>
      </c>
      <c r="F105" s="2">
        <v>721955.76523578167</v>
      </c>
      <c r="G105" s="2">
        <f t="shared" si="35"/>
        <v>696135.85714285716</v>
      </c>
      <c r="H105" s="2">
        <f t="shared" si="32"/>
        <v>39182141.908516556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694195.71428571362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724077.54792398214</v>
      </c>
      <c r="Q105" s="2">
        <f t="shared" si="36"/>
        <v>700000</v>
      </c>
      <c r="R105" s="2">
        <f t="shared" si="33"/>
        <v>39830643.489091158</v>
      </c>
      <c r="S105" s="2">
        <f t="shared" si="17"/>
        <v>696135.85714285821</v>
      </c>
      <c r="T105" s="2">
        <f t="shared" si="18"/>
        <v>3864.1428571428405</v>
      </c>
      <c r="U105" s="2">
        <f t="shared" si="19"/>
        <v>700000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646562.28571428568</v>
      </c>
      <c r="Y105" s="2">
        <f t="shared" si="30"/>
        <v>38560524.917662606</v>
      </c>
      <c r="Z105" s="2" t="str">
        <f t="shared" si="8"/>
        <v>HERE</v>
      </c>
      <c r="AA105" s="2">
        <f>IF(Z105="HERE",Y105,AA104+Graph!$G$1*1000)</f>
        <v>38560524.917662606</v>
      </c>
      <c r="AB105" s="2">
        <f t="shared" si="21"/>
        <v>646562.28571428359</v>
      </c>
      <c r="AC105" s="2">
        <f t="shared" si="31"/>
        <v>1270118.5714285714</v>
      </c>
      <c r="AD105" s="3">
        <f t="shared" si="10"/>
        <v>38560524.917662606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22733343.072103709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41</v>
      </c>
      <c r="C106" s="7"/>
      <c r="D106" s="2" t="e">
        <f t="shared" si="12"/>
        <v>#N/A</v>
      </c>
      <c r="E106" s="2" t="e">
        <f t="shared" si="22"/>
        <v>#N/A</v>
      </c>
      <c r="F106" s="2">
        <v>728277.41907113791</v>
      </c>
      <c r="G106" s="2">
        <f t="shared" si="35"/>
        <v>696135.85714285716</v>
      </c>
      <c r="H106" s="2">
        <f t="shared" si="32"/>
        <v>39878277.765659414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698059.85714285646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730377.19809991121</v>
      </c>
      <c r="Q106" s="2">
        <f t="shared" si="36"/>
        <v>700000</v>
      </c>
      <c r="R106" s="2">
        <f t="shared" si="33"/>
        <v>40530643.489091158</v>
      </c>
      <c r="S106" s="2">
        <f t="shared" si="17"/>
        <v>696135.85714285821</v>
      </c>
      <c r="T106" s="2">
        <f t="shared" si="18"/>
        <v>3864.1428571428405</v>
      </c>
      <c r="U106" s="2">
        <f t="shared" si="19"/>
        <v>700000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646562.28571428568</v>
      </c>
      <c r="Y106" s="2">
        <f t="shared" si="30"/>
        <v>39207087.203376889</v>
      </c>
      <c r="Z106" s="2" t="str">
        <f t="shared" si="8"/>
        <v>HERE</v>
      </c>
      <c r="AA106" s="2">
        <f>IF(Z106="HERE",Y106,AA105+Graph!$G$1*1000)</f>
        <v>39207087.203376889</v>
      </c>
      <c r="AB106" s="2">
        <f t="shared" si="21"/>
        <v>646562.28571428359</v>
      </c>
      <c r="AC106" s="2">
        <f t="shared" si="31"/>
        <v>1323556.2857142857</v>
      </c>
      <c r="AD106" s="3">
        <f t="shared" si="10"/>
        <v>39207087.203376889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23260367.590639941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42</v>
      </c>
      <c r="C107" s="7"/>
      <c r="D107" s="2" t="e">
        <f t="shared" si="12"/>
        <v>#N/A</v>
      </c>
      <c r="E107" s="2" t="e">
        <f t="shared" si="22"/>
        <v>#N/A</v>
      </c>
      <c r="F107" s="2">
        <v>734599.07290643454</v>
      </c>
      <c r="G107" s="2">
        <f t="shared" si="35"/>
        <v>696135.85714285716</v>
      </c>
      <c r="H107" s="2">
        <f t="shared" si="32"/>
        <v>40574413.622802272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701923.9999999993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736676.84827584028</v>
      </c>
      <c r="Q107" s="2">
        <f t="shared" si="36"/>
        <v>700000</v>
      </c>
      <c r="R107" s="2">
        <f t="shared" si="33"/>
        <v>41230643.489091158</v>
      </c>
      <c r="S107" s="2">
        <f t="shared" si="17"/>
        <v>696135.85714285821</v>
      </c>
      <c r="T107" s="2">
        <f t="shared" si="18"/>
        <v>3864.1428571428405</v>
      </c>
      <c r="U107" s="2">
        <f t="shared" si="19"/>
        <v>700000</v>
      </c>
      <c r="V107" s="2">
        <f t="shared" si="34"/>
        <v>1376994</v>
      </c>
      <c r="W107" s="2">
        <f t="shared" si="20"/>
        <v>53437.714285714319</v>
      </c>
      <c r="X107" s="2">
        <f t="shared" si="6"/>
        <v>646562.28571428568</v>
      </c>
      <c r="Y107" s="2">
        <f t="shared" si="30"/>
        <v>39853649.489091173</v>
      </c>
      <c r="Z107" s="2" t="str">
        <f t="shared" si="8"/>
        <v>HERE</v>
      </c>
      <c r="AA107" s="2">
        <f>IF(Z107="HERE",Y107,AA106+Graph!$G$1*1000)</f>
        <v>39853649.489091173</v>
      </c>
      <c r="AB107" s="2">
        <f t="shared" si="21"/>
        <v>646562.28571428359</v>
      </c>
      <c r="AC107" s="2">
        <f t="shared" si="31"/>
        <v>1376994</v>
      </c>
      <c r="AD107" s="3">
        <f t="shared" si="10"/>
        <v>39853649.489091173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23793061.794334516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43</v>
      </c>
      <c r="C108" s="7"/>
      <c r="D108" s="2" t="e">
        <f t="shared" si="12"/>
        <v>#N/A</v>
      </c>
      <c r="E108" s="2" t="e">
        <f t="shared" si="22"/>
        <v>#N/A</v>
      </c>
      <c r="F108" s="2">
        <v>740920.72674179077</v>
      </c>
      <c r="G108" s="2">
        <f t="shared" si="35"/>
        <v>696135.85714285716</v>
      </c>
      <c r="H108" s="2">
        <f t="shared" si="32"/>
        <v>41270549.479945131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705788.14285714214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742976.49845176935</v>
      </c>
      <c r="Q108" s="2">
        <f t="shared" si="36"/>
        <v>700000</v>
      </c>
      <c r="R108" s="2">
        <f t="shared" si="33"/>
        <v>41930643.489091158</v>
      </c>
      <c r="S108" s="2">
        <f t="shared" si="17"/>
        <v>696135.85714285821</v>
      </c>
      <c r="T108" s="2">
        <f t="shared" si="18"/>
        <v>3864.1428571428405</v>
      </c>
      <c r="U108" s="2">
        <f t="shared" si="19"/>
        <v>700000</v>
      </c>
      <c r="V108" s="2">
        <f t="shared" si="34"/>
        <v>1508825.75</v>
      </c>
      <c r="W108" s="2">
        <f t="shared" si="20"/>
        <v>131831.75</v>
      </c>
      <c r="X108" s="2">
        <f t="shared" si="6"/>
        <v>568168.25</v>
      </c>
      <c r="Y108" s="2">
        <f t="shared" si="30"/>
        <v>40421817.739091173</v>
      </c>
      <c r="Z108" s="2" t="str">
        <f t="shared" si="8"/>
        <v>HERE</v>
      </c>
      <c r="AA108" s="2">
        <f>IF(Z108="HERE",Y108,AA107+Graph!$G$1*1000)</f>
        <v>40421817.739091173</v>
      </c>
      <c r="AB108" s="2">
        <f t="shared" si="21"/>
        <v>568168.25</v>
      </c>
      <c r="AC108" s="2">
        <f t="shared" si="31"/>
        <v>1508825.75</v>
      </c>
      <c r="AD108" s="3">
        <f t="shared" si="10"/>
        <v>40421817.739091173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24331425.683187425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44</v>
      </c>
      <c r="C109" s="7"/>
      <c r="D109" s="2" t="e">
        <f t="shared" si="12"/>
        <v>#N/A</v>
      </c>
      <c r="E109" s="2" t="e">
        <f t="shared" si="22"/>
        <v>#N/A</v>
      </c>
      <c r="F109" s="2">
        <v>747242.3805770874</v>
      </c>
      <c r="G109" s="2">
        <f t="shared" si="35"/>
        <v>696135.85714285716</v>
      </c>
      <c r="H109" s="2">
        <f t="shared" si="32"/>
        <v>41966685.337087989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709652.28571428498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749276.14862769842</v>
      </c>
      <c r="Q109" s="2">
        <f t="shared" si="36"/>
        <v>700000</v>
      </c>
      <c r="R109" s="2">
        <f t="shared" si="33"/>
        <v>42630643.489091158</v>
      </c>
      <c r="S109" s="2">
        <f t="shared" si="17"/>
        <v>696135.85714285821</v>
      </c>
      <c r="T109" s="2">
        <f t="shared" si="18"/>
        <v>3864.1428571428405</v>
      </c>
      <c r="U109" s="2">
        <f t="shared" si="19"/>
        <v>700000</v>
      </c>
      <c r="V109" s="2">
        <f t="shared" si="34"/>
        <v>1640657.5</v>
      </c>
      <c r="W109" s="2">
        <f t="shared" si="20"/>
        <v>131831.75</v>
      </c>
      <c r="X109" s="2">
        <f t="shared" si="6"/>
        <v>568168.25</v>
      </c>
      <c r="Y109" s="2">
        <f t="shared" si="30"/>
        <v>40989985.989091173</v>
      </c>
      <c r="Z109" s="2" t="str">
        <f t="shared" si="8"/>
        <v>HERE</v>
      </c>
      <c r="AA109" s="2">
        <f>IF(Z109="HERE",Y109,AA108+Graph!$G$1*1000)</f>
        <v>40989985.989091173</v>
      </c>
      <c r="AB109" s="2">
        <f t="shared" si="21"/>
        <v>568168.25</v>
      </c>
      <c r="AC109" s="2">
        <f t="shared" si="31"/>
        <v>1640657.5</v>
      </c>
      <c r="AD109" s="3">
        <f t="shared" si="10"/>
        <v>40989985.989091173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24875459.257198669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45</v>
      </c>
      <c r="C110" s="7"/>
      <c r="D110" s="2" t="e">
        <f t="shared" si="12"/>
        <v>#N/A</v>
      </c>
      <c r="E110" s="2" t="e">
        <f t="shared" si="22"/>
        <v>#N/A</v>
      </c>
      <c r="F110" s="2">
        <v>753564.03441244364</v>
      </c>
      <c r="G110" s="2">
        <f t="shared" si="35"/>
        <v>696135.85714285716</v>
      </c>
      <c r="H110" s="2">
        <f t="shared" si="32"/>
        <v>42662821.194230847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713516.42857142782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755575.79880362749</v>
      </c>
      <c r="Q110" s="2">
        <f t="shared" si="36"/>
        <v>700000</v>
      </c>
      <c r="R110" s="2">
        <f t="shared" si="33"/>
        <v>43330643.489091158</v>
      </c>
      <c r="S110" s="2">
        <f t="shared" si="17"/>
        <v>696135.85714285821</v>
      </c>
      <c r="T110" s="2">
        <f t="shared" si="18"/>
        <v>3864.1428571428405</v>
      </c>
      <c r="U110" s="2">
        <f t="shared" si="19"/>
        <v>700000</v>
      </c>
      <c r="V110" s="2">
        <f t="shared" si="34"/>
        <v>1772489.25</v>
      </c>
      <c r="W110" s="2">
        <f t="shared" si="20"/>
        <v>131831.75</v>
      </c>
      <c r="X110" s="2">
        <f t="shared" si="6"/>
        <v>568168.25</v>
      </c>
      <c r="Y110" s="2">
        <f t="shared" si="30"/>
        <v>41558154.239091173</v>
      </c>
      <c r="Z110" s="2" t="str">
        <f t="shared" si="8"/>
        <v>HERE</v>
      </c>
      <c r="AA110" s="2">
        <f>IF(Z110="HERE",Y110,AA109+Graph!$G$1*1000)</f>
        <v>41558154.239091173</v>
      </c>
      <c r="AB110" s="2">
        <f t="shared" si="21"/>
        <v>568168.25</v>
      </c>
      <c r="AC110" s="2">
        <f t="shared" si="31"/>
        <v>1772489.25</v>
      </c>
      <c r="AD110" s="3">
        <f t="shared" si="10"/>
        <v>41558154.239091173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25425162.516368251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46</v>
      </c>
      <c r="C111" s="7"/>
      <c r="D111" s="2" t="e">
        <f t="shared" si="12"/>
        <v>#N/A</v>
      </c>
      <c r="E111" s="2" t="e">
        <f t="shared" si="22"/>
        <v>#N/A</v>
      </c>
      <c r="F111" s="2">
        <v>759885.68824774027</v>
      </c>
      <c r="G111" s="2">
        <f t="shared" si="35"/>
        <v>696135.85714285716</v>
      </c>
      <c r="H111" s="2">
        <f t="shared" si="32"/>
        <v>43358957.051373705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717380.57142857066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761875.44897955656</v>
      </c>
      <c r="Q111" s="2">
        <f t="shared" si="36"/>
        <v>700000</v>
      </c>
      <c r="R111" s="2">
        <f t="shared" si="33"/>
        <v>44030643.489091158</v>
      </c>
      <c r="S111" s="2">
        <f t="shared" si="17"/>
        <v>696135.85714285821</v>
      </c>
      <c r="T111" s="2">
        <f t="shared" si="18"/>
        <v>3864.1428571428405</v>
      </c>
      <c r="U111" s="2">
        <f t="shared" si="19"/>
        <v>700000</v>
      </c>
      <c r="V111" s="2">
        <f t="shared" si="34"/>
        <v>1904321</v>
      </c>
      <c r="W111" s="2">
        <f t="shared" si="20"/>
        <v>131831.75</v>
      </c>
      <c r="X111" s="2">
        <f t="shared" si="6"/>
        <v>568168.25</v>
      </c>
      <c r="Y111" s="2">
        <f t="shared" si="30"/>
        <v>42126322.489091173</v>
      </c>
      <c r="Z111" s="2" t="str">
        <f t="shared" si="8"/>
        <v>HERE</v>
      </c>
      <c r="AA111" s="2">
        <f>IF(Z111="HERE",Y111,AA110+Graph!$G$1*1000)</f>
        <v>42126322.489091173</v>
      </c>
      <c r="AB111" s="2">
        <f t="shared" si="21"/>
        <v>568168.25</v>
      </c>
      <c r="AC111" s="2">
        <f t="shared" si="31"/>
        <v>1904321</v>
      </c>
      <c r="AD111" s="3">
        <f t="shared" si="10"/>
        <v>42126322.489091173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25980535.460696168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47</v>
      </c>
      <c r="C112" s="7"/>
      <c r="D112" s="2" t="e">
        <f t="shared" si="12"/>
        <v>#N/A</v>
      </c>
      <c r="E112" s="2" t="e">
        <f t="shared" si="22"/>
        <v>#N/A</v>
      </c>
      <c r="F112" s="2">
        <v>766207.3420830965</v>
      </c>
      <c r="G112" s="2">
        <f t="shared" si="35"/>
        <v>696135.85714285716</v>
      </c>
      <c r="H112" s="2">
        <f t="shared" si="32"/>
        <v>44055092.908516563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721244.7142857135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768175.09915548563</v>
      </c>
      <c r="Q112" s="2">
        <f t="shared" si="36"/>
        <v>700000</v>
      </c>
      <c r="R112" s="2">
        <f t="shared" si="33"/>
        <v>44730643.489091158</v>
      </c>
      <c r="S112" s="2">
        <f t="shared" si="17"/>
        <v>696135.85714285821</v>
      </c>
      <c r="T112" s="2">
        <f t="shared" si="18"/>
        <v>3864.1428571428405</v>
      </c>
      <c r="U112" s="2">
        <f t="shared" si="19"/>
        <v>700000</v>
      </c>
      <c r="V112" s="2">
        <f t="shared" si="34"/>
        <v>2036152.75</v>
      </c>
      <c r="W112" s="2">
        <f t="shared" si="20"/>
        <v>131831.75</v>
      </c>
      <c r="X112" s="2">
        <f t="shared" si="6"/>
        <v>568168.25</v>
      </c>
      <c r="Y112" s="2">
        <f t="shared" si="30"/>
        <v>42694490.739091173</v>
      </c>
      <c r="Z112" s="2" t="str">
        <f t="shared" si="8"/>
        <v>HERE</v>
      </c>
      <c r="AA112" s="2">
        <f>IF(Z112="HERE",Y112,AA111+Graph!$G$1*1000)</f>
        <v>42694490.739091173</v>
      </c>
      <c r="AB112" s="2">
        <f t="shared" si="21"/>
        <v>568168.25</v>
      </c>
      <c r="AC112" s="2">
        <f t="shared" si="31"/>
        <v>2036152.75</v>
      </c>
      <c r="AD112" s="3">
        <f t="shared" si="10"/>
        <v>42694490.739091173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26541578.090182424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48</v>
      </c>
      <c r="C113" s="7"/>
      <c r="D113" s="2" t="e">
        <f t="shared" si="12"/>
        <v>#N/A</v>
      </c>
      <c r="E113" s="2" t="e">
        <f t="shared" si="22"/>
        <v>#N/A</v>
      </c>
      <c r="F113" s="2">
        <v>772528.99591839314</v>
      </c>
      <c r="G113" s="2">
        <f t="shared" si="35"/>
        <v>696135.85714285716</v>
      </c>
      <c r="H113" s="2">
        <f t="shared" si="32"/>
        <v>44751228.765659422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725108.85714285634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774474.7493314147</v>
      </c>
      <c r="Q113" s="2">
        <f t="shared" si="36"/>
        <v>700000</v>
      </c>
      <c r="R113" s="2">
        <f t="shared" si="33"/>
        <v>45430643.489091158</v>
      </c>
      <c r="S113" s="2">
        <f t="shared" si="17"/>
        <v>696135.85714285821</v>
      </c>
      <c r="T113" s="2">
        <f t="shared" si="18"/>
        <v>3864.1428571428405</v>
      </c>
      <c r="U113" s="2">
        <f t="shared" si="19"/>
        <v>700000</v>
      </c>
      <c r="V113" s="2">
        <f t="shared" si="34"/>
        <v>2167984.5</v>
      </c>
      <c r="W113" s="2">
        <f t="shared" si="20"/>
        <v>131831.75</v>
      </c>
      <c r="X113" s="2">
        <f t="shared" si="6"/>
        <v>568168.25</v>
      </c>
      <c r="Y113" s="2">
        <f t="shared" si="30"/>
        <v>43262658.989091173</v>
      </c>
      <c r="Z113" s="2" t="str">
        <f t="shared" si="8"/>
        <v>HERE</v>
      </c>
      <c r="AA113" s="2">
        <f>IF(Z113="HERE",Y113,AA112+Graph!$G$1*1000)</f>
        <v>43262658.989091173</v>
      </c>
      <c r="AB113" s="2">
        <f t="shared" si="21"/>
        <v>568168.25</v>
      </c>
      <c r="AC113" s="2">
        <f t="shared" si="31"/>
        <v>2167984.5</v>
      </c>
      <c r="AD113" s="3">
        <f t="shared" si="10"/>
        <v>43262658.989091173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27108290.40482701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49</v>
      </c>
      <c r="C114" s="7"/>
      <c r="D114" s="2" t="e">
        <f t="shared" si="12"/>
        <v>#N/A</v>
      </c>
      <c r="E114" s="2" t="e">
        <f t="shared" si="22"/>
        <v>#N/A</v>
      </c>
      <c r="F114" s="2">
        <v>778850.64975374937</v>
      </c>
      <c r="G114" s="2">
        <f t="shared" si="35"/>
        <v>696135.85714285716</v>
      </c>
      <c r="H114" s="2">
        <f t="shared" si="32"/>
        <v>45447364.62280228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728972.99999999919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780774.39950734377</v>
      </c>
      <c r="Q114" s="2">
        <f t="shared" si="36"/>
        <v>700000</v>
      </c>
      <c r="R114" s="2">
        <f t="shared" si="33"/>
        <v>46130643.489091158</v>
      </c>
      <c r="S114" s="2">
        <f t="shared" si="17"/>
        <v>696135.85714285821</v>
      </c>
      <c r="T114" s="2">
        <f t="shared" si="18"/>
        <v>3864.1428571428405</v>
      </c>
      <c r="U114" s="2">
        <f t="shared" si="19"/>
        <v>700000</v>
      </c>
      <c r="V114" s="2">
        <f t="shared" si="34"/>
        <v>2299816.25</v>
      </c>
      <c r="W114" s="2">
        <f t="shared" si="20"/>
        <v>131831.75</v>
      </c>
      <c r="X114" s="2">
        <f t="shared" si="6"/>
        <v>568168.25</v>
      </c>
      <c r="Y114" s="2">
        <f t="shared" si="30"/>
        <v>43830827.239091173</v>
      </c>
      <c r="Z114" s="2" t="str">
        <f t="shared" si="8"/>
        <v>HERE</v>
      </c>
      <c r="AA114" s="2">
        <f>IF(Z114="HERE",Y114,AA113+Graph!$G$1*1000)</f>
        <v>43830827.239091173</v>
      </c>
      <c r="AB114" s="2">
        <f t="shared" si="21"/>
        <v>568168.25</v>
      </c>
      <c r="AC114" s="2">
        <f t="shared" si="31"/>
        <v>2299816.25</v>
      </c>
      <c r="AD114" s="3">
        <f t="shared" si="10"/>
        <v>43830827.239091173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27680672.404629938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50</v>
      </c>
      <c r="C115" s="7"/>
      <c r="D115" s="2" t="e">
        <f t="shared" si="12"/>
        <v>#N/A</v>
      </c>
      <c r="E115" s="2" t="e">
        <f t="shared" si="22"/>
        <v>#N/A</v>
      </c>
      <c r="F115" s="2">
        <v>785172.303589046</v>
      </c>
      <c r="G115" s="2">
        <f t="shared" si="35"/>
        <v>696135.85714285716</v>
      </c>
      <c r="H115" s="2">
        <f t="shared" si="32"/>
        <v>46143500.479945138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732837.14285714203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787074.04968327284</v>
      </c>
      <c r="Q115" s="2">
        <f t="shared" si="36"/>
        <v>700000</v>
      </c>
      <c r="R115" s="2">
        <f t="shared" si="33"/>
        <v>46830643.489091158</v>
      </c>
      <c r="S115" s="2">
        <f t="shared" si="17"/>
        <v>696135.85714285821</v>
      </c>
      <c r="T115" s="2">
        <f t="shared" si="18"/>
        <v>3864.1428571428405</v>
      </c>
      <c r="U115" s="2">
        <f t="shared" si="19"/>
        <v>700000</v>
      </c>
      <c r="V115" s="2">
        <f t="shared" si="34"/>
        <v>2431648</v>
      </c>
      <c r="W115" s="2">
        <f t="shared" si="20"/>
        <v>131831.75</v>
      </c>
      <c r="X115" s="2">
        <f t="shared" si="6"/>
        <v>568168.25</v>
      </c>
      <c r="Y115" s="2">
        <f t="shared" si="30"/>
        <v>44398995.489091173</v>
      </c>
      <c r="Z115" s="2" t="str">
        <f t="shared" si="8"/>
        <v>HERE</v>
      </c>
      <c r="AA115" s="2">
        <f>IF(Z115="HERE",Y115,AA114+Graph!$G$1*1000)</f>
        <v>44398995.489091173</v>
      </c>
      <c r="AB115" s="2">
        <f t="shared" si="21"/>
        <v>568168.25</v>
      </c>
      <c r="AC115" s="2">
        <f t="shared" si="31"/>
        <v>2431648</v>
      </c>
      <c r="AD115" s="3">
        <f t="shared" si="10"/>
        <v>44398995.489091173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28258724.089591201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51</v>
      </c>
      <c r="C116" s="7"/>
      <c r="D116" s="2" t="e">
        <f t="shared" si="12"/>
        <v>#N/A</v>
      </c>
      <c r="E116" s="2" t="e">
        <f t="shared" si="22"/>
        <v>#N/A</v>
      </c>
      <c r="F116" s="2">
        <v>791493.95742440224</v>
      </c>
      <c r="G116" s="2">
        <f t="shared" si="35"/>
        <v>696135.85714285716</v>
      </c>
      <c r="H116" s="2">
        <f t="shared" si="32"/>
        <v>46839636.337087996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736701.28571428487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793373.69985920191</v>
      </c>
      <c r="Q116" s="2">
        <f t="shared" si="36"/>
        <v>700000</v>
      </c>
      <c r="R116" s="2">
        <f t="shared" si="33"/>
        <v>47530643.489091158</v>
      </c>
      <c r="S116" s="2">
        <f t="shared" si="17"/>
        <v>696135.85714285821</v>
      </c>
      <c r="T116" s="2">
        <f t="shared" si="18"/>
        <v>3864.1428571428405</v>
      </c>
      <c r="U116" s="2">
        <f t="shared" si="19"/>
        <v>700000</v>
      </c>
      <c r="V116" s="2">
        <f t="shared" si="34"/>
        <v>2639309</v>
      </c>
      <c r="W116" s="2">
        <f t="shared" si="20"/>
        <v>207661</v>
      </c>
      <c r="X116" s="2">
        <f t="shared" si="6"/>
        <v>492339</v>
      </c>
      <c r="Y116" s="2">
        <f t="shared" si="30"/>
        <v>44891334.489091173</v>
      </c>
      <c r="Z116" s="2" t="str">
        <f t="shared" si="8"/>
        <v>HERE</v>
      </c>
      <c r="AA116" s="2">
        <f>IF(Z116="HERE",Y116,AA115+Graph!$G$1*1000)</f>
        <v>44891334.489091173</v>
      </c>
      <c r="AB116" s="2">
        <f t="shared" si="21"/>
        <v>492339</v>
      </c>
      <c r="AC116" s="2">
        <f t="shared" si="31"/>
        <v>2639309</v>
      </c>
      <c r="AD116" s="3">
        <f t="shared" si="10"/>
        <v>44891334.489091173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28842445.459710795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52</v>
      </c>
      <c r="C117" s="7"/>
      <c r="D117" s="2" t="e">
        <f t="shared" si="12"/>
        <v>#N/A</v>
      </c>
      <c r="E117" s="2" t="e">
        <f t="shared" si="22"/>
        <v>#N/A</v>
      </c>
      <c r="F117" s="2">
        <v>797815.61125969887</v>
      </c>
      <c r="G117" s="2">
        <f t="shared" si="35"/>
        <v>696135.85714285716</v>
      </c>
      <c r="H117" s="2">
        <f t="shared" si="32"/>
        <v>47535772.194230855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740565.42857142771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799673.35003513098</v>
      </c>
      <c r="Q117" s="2">
        <f t="shared" si="36"/>
        <v>700000</v>
      </c>
      <c r="R117" s="2">
        <f t="shared" si="33"/>
        <v>48230643.489091158</v>
      </c>
      <c r="S117" s="2">
        <f t="shared" si="17"/>
        <v>696135.85714285821</v>
      </c>
      <c r="T117" s="2">
        <f t="shared" si="18"/>
        <v>3864.1428571428405</v>
      </c>
      <c r="U117" s="2">
        <f t="shared" si="19"/>
        <v>700000</v>
      </c>
      <c r="V117" s="2">
        <f t="shared" si="34"/>
        <v>2918252</v>
      </c>
      <c r="W117" s="2">
        <f t="shared" si="20"/>
        <v>278943</v>
      </c>
      <c r="X117" s="2">
        <f t="shared" si="6"/>
        <v>421057</v>
      </c>
      <c r="Y117" s="2">
        <f t="shared" si="30"/>
        <v>45312391.489091173</v>
      </c>
      <c r="Z117" s="2" t="str">
        <f t="shared" si="8"/>
        <v>HERE</v>
      </c>
      <c r="AA117" s="2">
        <f>IF(Z117="HERE",Y117,AA116+Graph!$G$1*1000)</f>
        <v>45312391.489091173</v>
      </c>
      <c r="AB117" s="2">
        <f t="shared" si="21"/>
        <v>421057</v>
      </c>
      <c r="AC117" s="2">
        <f t="shared" si="31"/>
        <v>2918252</v>
      </c>
      <c r="AD117" s="3">
        <f t="shared" si="10"/>
        <v>45312391.489091173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29431836.514988732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53</v>
      </c>
      <c r="C118" s="7"/>
      <c r="D118" s="2" t="e">
        <f t="shared" si="12"/>
        <v>#N/A</v>
      </c>
      <c r="E118" s="2" t="e">
        <f t="shared" si="22"/>
        <v>#N/A</v>
      </c>
      <c r="F118" s="2">
        <v>804137.2650950551</v>
      </c>
      <c r="G118" s="2">
        <f t="shared" si="35"/>
        <v>696135.85714285716</v>
      </c>
      <c r="H118" s="2">
        <f t="shared" si="32"/>
        <v>48231908.051373713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744429.57142857055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805973.00021106005</v>
      </c>
      <c r="Q118" s="2">
        <f t="shared" si="36"/>
        <v>700000</v>
      </c>
      <c r="R118" s="2">
        <f t="shared" si="33"/>
        <v>48930643.489091158</v>
      </c>
      <c r="S118" s="2">
        <f t="shared" si="17"/>
        <v>696135.85714285821</v>
      </c>
      <c r="T118" s="2">
        <f t="shared" si="18"/>
        <v>3864.1428571428405</v>
      </c>
      <c r="U118" s="2">
        <f t="shared" si="19"/>
        <v>700000</v>
      </c>
      <c r="V118" s="2">
        <f t="shared" si="34"/>
        <v>3234946</v>
      </c>
      <c r="W118" s="2">
        <f t="shared" si="20"/>
        <v>316694</v>
      </c>
      <c r="X118" s="2">
        <f t="shared" si="6"/>
        <v>383306</v>
      </c>
      <c r="Y118" s="2">
        <f t="shared" si="30"/>
        <v>45695697.489091173</v>
      </c>
      <c r="Z118" s="2" t="str">
        <f t="shared" si="8"/>
        <v>HERE</v>
      </c>
      <c r="AA118" s="2">
        <f>IF(Z118="HERE",Y118,AA117+Graph!$G$1*1000)</f>
        <v>45695697.489091173</v>
      </c>
      <c r="AB118" s="2">
        <f t="shared" si="21"/>
        <v>383306</v>
      </c>
      <c r="AC118" s="2">
        <f t="shared" si="31"/>
        <v>3234946</v>
      </c>
      <c r="AD118" s="3">
        <f t="shared" si="10"/>
        <v>45695697.489091173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30026897.255425002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54</v>
      </c>
      <c r="C119" s="7"/>
      <c r="D119" s="2" t="e">
        <f t="shared" si="12"/>
        <v>#N/A</v>
      </c>
      <c r="E119" s="2" t="e">
        <f t="shared" si="22"/>
        <v>#N/A</v>
      </c>
      <c r="F119" s="2">
        <v>810458.91893035173</v>
      </c>
      <c r="G119" s="2">
        <f t="shared" si="35"/>
        <v>696135.85714285716</v>
      </c>
      <c r="H119" s="2">
        <f t="shared" si="32"/>
        <v>48928043.908516571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748293.71428571339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812272.65038704872</v>
      </c>
      <c r="Q119" s="2">
        <f t="shared" si="36"/>
        <v>700000</v>
      </c>
      <c r="R119" s="2">
        <f t="shared" si="33"/>
        <v>49630643.489091158</v>
      </c>
      <c r="S119" s="2">
        <f t="shared" si="17"/>
        <v>696135.85714285821</v>
      </c>
      <c r="T119" s="2">
        <f t="shared" si="18"/>
        <v>3864.1428571428405</v>
      </c>
      <c r="U119" s="2">
        <f t="shared" si="19"/>
        <v>700000</v>
      </c>
      <c r="V119" s="2">
        <f t="shared" si="34"/>
        <v>3559179</v>
      </c>
      <c r="W119" s="2">
        <f t="shared" si="20"/>
        <v>324233</v>
      </c>
      <c r="X119" s="2">
        <f t="shared" si="6"/>
        <v>375767</v>
      </c>
      <c r="Y119" s="2">
        <f t="shared" si="30"/>
        <v>46071464.489091173</v>
      </c>
      <c r="Z119" s="2" t="str">
        <f t="shared" si="8"/>
        <v>HERE</v>
      </c>
      <c r="AA119" s="2">
        <f>IF(Z119="HERE",Y119,AA118+Graph!$G$1*1000)</f>
        <v>46071464.489091173</v>
      </c>
      <c r="AB119" s="2">
        <f t="shared" si="21"/>
        <v>375767</v>
      </c>
      <c r="AC119" s="2">
        <f t="shared" si="31"/>
        <v>3559179</v>
      </c>
      <c r="AD119" s="3">
        <f t="shared" si="10"/>
        <v>46071464.489091173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30627627.681019612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55</v>
      </c>
      <c r="C120" s="7"/>
      <c r="D120" s="2" t="e">
        <f t="shared" si="12"/>
        <v>#N/A</v>
      </c>
      <c r="E120" s="2" t="e">
        <f t="shared" si="22"/>
        <v>#N/A</v>
      </c>
      <c r="F120" s="2">
        <v>816780.57276570797</v>
      </c>
      <c r="G120" s="2">
        <f t="shared" si="35"/>
        <v>696135.85714285716</v>
      </c>
      <c r="H120" s="2">
        <f t="shared" si="32"/>
        <v>49624179.765659429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752157.85714285623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818572.30056297779</v>
      </c>
      <c r="Q120" s="2">
        <f t="shared" si="36"/>
        <v>700000</v>
      </c>
      <c r="R120" s="2">
        <f t="shared" si="33"/>
        <v>50330643.489091158</v>
      </c>
      <c r="S120" s="2">
        <f t="shared" si="17"/>
        <v>696135.85714285821</v>
      </c>
      <c r="T120" s="2">
        <f t="shared" si="18"/>
        <v>3864.1428571428405</v>
      </c>
      <c r="U120" s="2">
        <f t="shared" si="19"/>
        <v>700000</v>
      </c>
      <c r="V120" s="2">
        <f t="shared" si="34"/>
        <v>3837094</v>
      </c>
      <c r="W120" s="2">
        <f t="shared" si="20"/>
        <v>277915</v>
      </c>
      <c r="X120" s="2">
        <f t="shared" si="6"/>
        <v>422085</v>
      </c>
      <c r="Y120" s="2">
        <f t="shared" si="30"/>
        <v>46493549.489091173</v>
      </c>
      <c r="Z120" s="2" t="str">
        <f t="shared" si="8"/>
        <v>HERE</v>
      </c>
      <c r="AA120" s="2">
        <f>IF(Z120="HERE",Y120,AA119+Graph!$G$1*1000)</f>
        <v>46493549.489091173</v>
      </c>
      <c r="AB120" s="2">
        <f t="shared" si="21"/>
        <v>422085</v>
      </c>
      <c r="AC120" s="2">
        <f t="shared" si="31"/>
        <v>3837094</v>
      </c>
      <c r="AD120" s="3">
        <f t="shared" si="10"/>
        <v>46493549.489091173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31234027.791772552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56</v>
      </c>
      <c r="C121" s="7"/>
      <c r="D121" s="2" t="e">
        <f t="shared" si="12"/>
        <v>#N/A</v>
      </c>
      <c r="E121" s="2" t="e">
        <f t="shared" si="22"/>
        <v>#N/A</v>
      </c>
      <c r="F121" s="2">
        <v>823102.2266010046</v>
      </c>
      <c r="G121" s="2">
        <f t="shared" si="35"/>
        <v>696135.85714285716</v>
      </c>
      <c r="H121" s="2">
        <f t="shared" si="32"/>
        <v>50320315.622802287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756021.99999999907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824871.95073890686</v>
      </c>
      <c r="Q121" s="2">
        <f t="shared" si="36"/>
        <v>700000</v>
      </c>
      <c r="R121" s="2">
        <f t="shared" si="33"/>
        <v>51030643.489091158</v>
      </c>
      <c r="S121" s="2">
        <f t="shared" si="17"/>
        <v>696135.85714285821</v>
      </c>
      <c r="T121" s="2">
        <f t="shared" si="18"/>
        <v>3864.1428571428405</v>
      </c>
      <c r="U121" s="2">
        <f t="shared" si="19"/>
        <v>700000</v>
      </c>
      <c r="V121" s="2">
        <f t="shared" si="34"/>
        <v>4062501</v>
      </c>
      <c r="W121" s="2">
        <f t="shared" si="20"/>
        <v>225407</v>
      </c>
      <c r="X121" s="2">
        <f t="shared" si="6"/>
        <v>474593</v>
      </c>
      <c r="Y121" s="2">
        <f t="shared" si="30"/>
        <v>46968142.489091173</v>
      </c>
      <c r="Z121" s="2" t="str">
        <f t="shared" si="8"/>
        <v>HERE</v>
      </c>
      <c r="AA121" s="2">
        <f>IF(Z121="HERE",Y121,AA120+Graph!$G$1*1000)</f>
        <v>46968142.489091173</v>
      </c>
      <c r="AB121" s="2">
        <f t="shared" si="21"/>
        <v>474593</v>
      </c>
      <c r="AC121" s="2">
        <f t="shared" si="31"/>
        <v>4062501</v>
      </c>
      <c r="AD121" s="3">
        <f t="shared" si="10"/>
        <v>46968142.489091173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31846097.58768383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57</v>
      </c>
      <c r="C122" s="7"/>
      <c r="D122" s="2" t="e">
        <f t="shared" si="12"/>
        <v>#N/A</v>
      </c>
      <c r="E122" s="2" t="e">
        <f t="shared" si="22"/>
        <v>#N/A</v>
      </c>
      <c r="F122" s="2">
        <v>829423.88043636084</v>
      </c>
      <c r="G122" s="2">
        <f t="shared" si="35"/>
        <v>696135.85714285716</v>
      </c>
      <c r="H122" s="2">
        <f t="shared" si="32"/>
        <v>51016451.479945146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759886.14285714191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831171.60091483593</v>
      </c>
      <c r="Q122" s="2">
        <f t="shared" si="36"/>
        <v>700000</v>
      </c>
      <c r="R122" s="2">
        <f t="shared" si="33"/>
        <v>51730643.489091158</v>
      </c>
      <c r="S122" s="2">
        <f t="shared" si="17"/>
        <v>696135.85714285821</v>
      </c>
      <c r="T122" s="2">
        <f t="shared" si="18"/>
        <v>3864.1428571428405</v>
      </c>
      <c r="U122" s="2">
        <f t="shared" si="19"/>
        <v>700000</v>
      </c>
      <c r="V122" s="2">
        <f t="shared" si="34"/>
        <v>4266577</v>
      </c>
      <c r="W122" s="2">
        <f t="shared" si="20"/>
        <v>204076</v>
      </c>
      <c r="X122" s="2">
        <f t="shared" si="6"/>
        <v>495924</v>
      </c>
      <c r="Y122" s="2">
        <f t="shared" si="30"/>
        <v>47464066.489091173</v>
      </c>
      <c r="Z122" s="2" t="str">
        <f t="shared" si="8"/>
        <v>HERE</v>
      </c>
      <c r="AA122" s="2">
        <f>IF(Z122="HERE",Y122,AA121+Graph!$G$1*1000)</f>
        <v>47464066.489091173</v>
      </c>
      <c r="AB122" s="2">
        <f t="shared" si="21"/>
        <v>495924</v>
      </c>
      <c r="AC122" s="2">
        <f t="shared" si="31"/>
        <v>4266577</v>
      </c>
      <c r="AD122" s="3">
        <f t="shared" si="10"/>
        <v>47464066.489091173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32429666.583039209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58</v>
      </c>
      <c r="C123" s="7"/>
      <c r="D123" s="2" t="e">
        <f t="shared" si="12"/>
        <v>#N/A</v>
      </c>
      <c r="E123" s="2" t="e">
        <f t="shared" si="22"/>
        <v>#N/A</v>
      </c>
      <c r="F123" s="2">
        <v>835745.53427165747</v>
      </c>
      <c r="G123" s="2">
        <f t="shared" si="35"/>
        <v>696135.85714285716</v>
      </c>
      <c r="H123" s="2">
        <f t="shared" si="32"/>
        <v>51712587.337088004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763750.28571428475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837471.251090765</v>
      </c>
      <c r="Q123" s="2">
        <f t="shared" si="36"/>
        <v>700000</v>
      </c>
      <c r="R123" s="2">
        <f t="shared" si="33"/>
        <v>52430643.489091158</v>
      </c>
      <c r="S123" s="2">
        <f t="shared" si="17"/>
        <v>696135.85714285821</v>
      </c>
      <c r="T123" s="2">
        <f t="shared" si="18"/>
        <v>3864.1428571428405</v>
      </c>
      <c r="U123" s="2">
        <f t="shared" si="19"/>
        <v>700000</v>
      </c>
      <c r="V123" s="2">
        <f t="shared" si="34"/>
        <v>4609740</v>
      </c>
      <c r="W123" s="2">
        <f t="shared" si="20"/>
        <v>343163</v>
      </c>
      <c r="X123" s="2">
        <f t="shared" si="6"/>
        <v>356837</v>
      </c>
      <c r="Y123" s="2">
        <f t="shared" si="30"/>
        <v>47820903.489091173</v>
      </c>
      <c r="Z123" s="2" t="str">
        <f t="shared" si="8"/>
        <v>HERE</v>
      </c>
      <c r="AA123" s="2">
        <f>IF(Z123="HERE",Y123,AA122+Graph!$G$1*1000)</f>
        <v>47820903.489091173</v>
      </c>
      <c r="AB123" s="2">
        <f t="shared" si="21"/>
        <v>356837</v>
      </c>
      <c r="AC123" s="2">
        <f t="shared" si="31"/>
        <v>4609740</v>
      </c>
      <c r="AD123" s="3">
        <f t="shared" si="10"/>
        <v>47820903.489091173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33014244.525896352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59</v>
      </c>
      <c r="C124" s="7"/>
      <c r="D124" s="2" t="e">
        <f t="shared" si="12"/>
        <v>#N/A</v>
      </c>
      <c r="E124" s="2" t="e">
        <f t="shared" si="22"/>
        <v>#N/A</v>
      </c>
      <c r="F124" s="2">
        <v>842067.1881070137</v>
      </c>
      <c r="G124" s="2">
        <f t="shared" si="35"/>
        <v>696135.85714285716</v>
      </c>
      <c r="H124" s="2">
        <f t="shared" si="32"/>
        <v>52408723.194230862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767614.42857142759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843770.90126669407</v>
      </c>
      <c r="Q124" s="2">
        <f t="shared" si="36"/>
        <v>700000</v>
      </c>
      <c r="R124" s="2">
        <f t="shared" si="33"/>
        <v>53130643.489091158</v>
      </c>
      <c r="S124" s="2">
        <f t="shared" si="17"/>
        <v>696135.85714285821</v>
      </c>
      <c r="T124" s="2">
        <f t="shared" si="18"/>
        <v>3864.1428571428405</v>
      </c>
      <c r="U124" s="2">
        <f t="shared" si="19"/>
        <v>700000</v>
      </c>
      <c r="V124" s="2">
        <f t="shared" si="34"/>
        <v>4973248</v>
      </c>
      <c r="W124" s="2">
        <f t="shared" si="20"/>
        <v>363508</v>
      </c>
      <c r="X124" s="2">
        <f t="shared" si="6"/>
        <v>336492</v>
      </c>
      <c r="Y124" s="2">
        <f t="shared" si="30"/>
        <v>48157395.489091173</v>
      </c>
      <c r="Z124" s="2" t="str">
        <f t="shared" si="8"/>
        <v>HERE</v>
      </c>
      <c r="AA124" s="2">
        <f>IF(Z124="HERE",Y124,AA123+Graph!$G$1*1000)</f>
        <v>48157395.489091173</v>
      </c>
      <c r="AB124" s="2">
        <f t="shared" si="21"/>
        <v>336492</v>
      </c>
      <c r="AC124" s="2">
        <f t="shared" si="31"/>
        <v>4973248</v>
      </c>
      <c r="AD124" s="3">
        <f t="shared" si="10"/>
        <v>48157395.489091173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33598822.468753494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60</v>
      </c>
      <c r="C125" s="7"/>
      <c r="D125" s="2" t="e">
        <f t="shared" si="12"/>
        <v>#N/A</v>
      </c>
      <c r="E125" s="2" t="e">
        <f t="shared" si="22"/>
        <v>#N/A</v>
      </c>
      <c r="F125" s="2">
        <v>848388.84194231033</v>
      </c>
      <c r="G125" s="2">
        <f t="shared" si="35"/>
        <v>696135.85714285716</v>
      </c>
      <c r="H125" s="2">
        <f t="shared" si="32"/>
        <v>53104859.05137372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771478.57142857043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850070.55144262314</v>
      </c>
      <c r="Q125" s="2">
        <f t="shared" si="36"/>
        <v>700000</v>
      </c>
      <c r="R125" s="2">
        <f t="shared" si="33"/>
        <v>53830643.489091158</v>
      </c>
      <c r="S125" s="2">
        <f t="shared" si="17"/>
        <v>696135.85714285821</v>
      </c>
      <c r="T125" s="2">
        <f t="shared" si="18"/>
        <v>3864.1428571428405</v>
      </c>
      <c r="U125" s="2">
        <f t="shared" si="19"/>
        <v>700000</v>
      </c>
      <c r="V125" s="2">
        <f t="shared" si="34"/>
        <v>5383103</v>
      </c>
      <c r="W125" s="2">
        <f t="shared" si="20"/>
        <v>409855</v>
      </c>
      <c r="X125" s="2">
        <f t="shared" si="6"/>
        <v>290145</v>
      </c>
      <c r="Y125" s="2">
        <f t="shared" si="30"/>
        <v>48447540.489091173</v>
      </c>
      <c r="Z125" s="2" t="str">
        <f t="shared" si="8"/>
        <v>HERE</v>
      </c>
      <c r="AA125" s="2">
        <f>IF(Z125="HERE",Y125,AA124+Graph!$G$1*1000)</f>
        <v>48447540.489091173</v>
      </c>
      <c r="AB125" s="2">
        <f t="shared" si="21"/>
        <v>290145</v>
      </c>
      <c r="AC125" s="2">
        <f t="shared" si="31"/>
        <v>5383103</v>
      </c>
      <c r="AD125" s="3">
        <f t="shared" si="10"/>
        <v>48447540.489091173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34183400.411610633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61</v>
      </c>
      <c r="C126" s="7"/>
      <c r="D126" s="2" t="e">
        <f t="shared" si="12"/>
        <v>#N/A</v>
      </c>
      <c r="E126" s="2" t="e">
        <f t="shared" si="22"/>
        <v>#N/A</v>
      </c>
      <c r="F126" s="2">
        <v>854710.49577766657</v>
      </c>
      <c r="G126" s="2">
        <f t="shared" si="35"/>
        <v>696135.85714285716</v>
      </c>
      <c r="H126" s="2">
        <f t="shared" si="32"/>
        <v>53800994.908516578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775342.71428571327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856370.20161855221</v>
      </c>
      <c r="Q126" s="2">
        <f t="shared" si="36"/>
        <v>700000</v>
      </c>
      <c r="R126" s="2">
        <f t="shared" si="33"/>
        <v>54530643.489091158</v>
      </c>
      <c r="S126" s="2">
        <f t="shared" si="17"/>
        <v>696135.85714285821</v>
      </c>
      <c r="T126" s="2">
        <f t="shared" si="18"/>
        <v>3864.1428571428405</v>
      </c>
      <c r="U126" s="2">
        <f t="shared" si="19"/>
        <v>700000</v>
      </c>
      <c r="V126" s="2">
        <f t="shared" si="34"/>
        <v>5861351</v>
      </c>
      <c r="W126" s="2">
        <f t="shared" si="20"/>
        <v>478248</v>
      </c>
      <c r="X126" s="2">
        <f t="shared" si="6"/>
        <v>221752</v>
      </c>
      <c r="Y126" s="2">
        <f t="shared" si="30"/>
        <v>48669292.489091173</v>
      </c>
      <c r="Z126" s="2" t="str">
        <f t="shared" si="8"/>
        <v>HERE</v>
      </c>
      <c r="AA126" s="2">
        <f>IF(Z126="HERE",Y126,AA125+Graph!$G$1*1000)</f>
        <v>48669292.489091173</v>
      </c>
      <c r="AB126" s="2">
        <f t="shared" si="21"/>
        <v>221752</v>
      </c>
      <c r="AC126" s="2">
        <f t="shared" si="31"/>
        <v>5861351</v>
      </c>
      <c r="AD126" s="3">
        <f t="shared" si="10"/>
        <v>48669292.489091173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34767978.354467772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62</v>
      </c>
      <c r="C127" s="7"/>
      <c r="D127" s="2" t="e">
        <f t="shared" si="12"/>
        <v>#N/A</v>
      </c>
      <c r="E127" s="2" t="e">
        <f t="shared" si="22"/>
        <v>#N/A</v>
      </c>
      <c r="F127" s="2">
        <v>861032.1496129632</v>
      </c>
      <c r="G127" s="2">
        <f t="shared" si="35"/>
        <v>696135.85714285716</v>
      </c>
      <c r="H127" s="2">
        <f t="shared" si="32"/>
        <v>54497130.765659437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779206.85714285611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862669.85179448128</v>
      </c>
      <c r="Q127" s="2">
        <f t="shared" si="36"/>
        <v>700000</v>
      </c>
      <c r="R127" s="2">
        <f t="shared" si="33"/>
        <v>55230643.489091158</v>
      </c>
      <c r="S127" s="2">
        <f t="shared" si="17"/>
        <v>696135.85714285821</v>
      </c>
      <c r="T127" s="2">
        <f t="shared" si="18"/>
        <v>3864.1428571428405</v>
      </c>
      <c r="U127" s="2">
        <f t="shared" si="19"/>
        <v>700000</v>
      </c>
      <c r="V127" s="2">
        <f t="shared" si="34"/>
        <v>6353321</v>
      </c>
      <c r="W127" s="2">
        <f t="shared" si="20"/>
        <v>491970</v>
      </c>
      <c r="X127" s="2">
        <f t="shared" si="6"/>
        <v>208030</v>
      </c>
      <c r="Y127" s="2">
        <f t="shared" si="30"/>
        <v>48877322.489091173</v>
      </c>
      <c r="Z127" s="2" t="str">
        <f t="shared" si="8"/>
        <v>HERE</v>
      </c>
      <c r="AA127" s="2">
        <f>IF(Z127="HERE",Y127,AA126+Graph!$G$1*1000)</f>
        <v>48877322.489091173</v>
      </c>
      <c r="AB127" s="2">
        <f t="shared" si="21"/>
        <v>208030</v>
      </c>
      <c r="AC127" s="2">
        <f t="shared" si="31"/>
        <v>6353321</v>
      </c>
      <c r="AD127" s="3">
        <f t="shared" si="10"/>
        <v>48877322.489091173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35352556.297324918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63</v>
      </c>
      <c r="C128" s="7"/>
      <c r="D128" s="2" t="e">
        <f t="shared" si="12"/>
        <v>#N/A</v>
      </c>
      <c r="E128" s="2" t="e">
        <f t="shared" si="22"/>
        <v>#N/A</v>
      </c>
      <c r="F128" s="2">
        <v>867353.80344831944</v>
      </c>
      <c r="G128" s="2">
        <f t="shared" si="35"/>
        <v>696135.85714285716</v>
      </c>
      <c r="H128" s="2">
        <f t="shared" si="32"/>
        <v>55193266.622802295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783070.99999999895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868969.50197041035</v>
      </c>
      <c r="Q128" s="2">
        <f t="shared" si="36"/>
        <v>700000</v>
      </c>
      <c r="R128" s="2">
        <f t="shared" si="33"/>
        <v>55930643.489091158</v>
      </c>
      <c r="S128" s="2">
        <f t="shared" si="17"/>
        <v>696135.85714285821</v>
      </c>
      <c r="T128" s="2">
        <f t="shared" si="18"/>
        <v>3864.1428571428405</v>
      </c>
      <c r="U128" s="2">
        <f t="shared" si="19"/>
        <v>700000</v>
      </c>
      <c r="V128" s="2">
        <f t="shared" si="34"/>
        <v>6573570</v>
      </c>
      <c r="W128" s="2">
        <f t="shared" si="20"/>
        <v>220249</v>
      </c>
      <c r="X128" s="2">
        <f t="shared" si="6"/>
        <v>479751</v>
      </c>
      <c r="Y128" s="2">
        <f t="shared" si="30"/>
        <v>49357073.489091173</v>
      </c>
      <c r="Z128" s="2" t="str">
        <f t="shared" si="8"/>
        <v>HERE</v>
      </c>
      <c r="AA128" s="2">
        <f>IF(Z128="HERE",Y128,AA127+Graph!$G$1*1000)</f>
        <v>49357073.489091173</v>
      </c>
      <c r="AB128" s="2">
        <f t="shared" si="21"/>
        <v>479751</v>
      </c>
      <c r="AC128" s="2">
        <f t="shared" si="31"/>
        <v>6573570</v>
      </c>
      <c r="AD128" s="3">
        <f t="shared" si="10"/>
        <v>49357073.489091173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35937134.240182057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64</v>
      </c>
      <c r="C129" s="7"/>
      <c r="D129" s="2" t="e">
        <f t="shared" si="12"/>
        <v>#N/A</v>
      </c>
      <c r="E129" s="2" t="e">
        <f t="shared" si="22"/>
        <v>#N/A</v>
      </c>
      <c r="F129" s="2">
        <v>873675.45728361607</v>
      </c>
      <c r="G129" s="2">
        <f t="shared" si="35"/>
        <v>696135.85714285716</v>
      </c>
      <c r="H129" s="2">
        <f t="shared" si="32"/>
        <v>55889402.479945153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786935.14285714179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875269.15214633942</v>
      </c>
      <c r="Q129" s="2">
        <f t="shared" si="36"/>
        <v>700000</v>
      </c>
      <c r="R129" s="2">
        <f t="shared" si="33"/>
        <v>56630643.489091158</v>
      </c>
      <c r="S129" s="2">
        <f t="shared" si="17"/>
        <v>696135.85714285821</v>
      </c>
      <c r="T129" s="2">
        <f t="shared" si="18"/>
        <v>3864.1428571428405</v>
      </c>
      <c r="U129" s="2">
        <f t="shared" si="19"/>
        <v>700000</v>
      </c>
      <c r="V129" s="2">
        <f t="shared" si="34"/>
        <v>6853372</v>
      </c>
      <c r="W129" s="2">
        <f t="shared" si="20"/>
        <v>279802</v>
      </c>
      <c r="X129" s="2">
        <f t="shared" si="6"/>
        <v>420198</v>
      </c>
      <c r="Y129" s="2">
        <f t="shared" si="30"/>
        <v>49777271.489091173</v>
      </c>
      <c r="Z129" s="2" t="str">
        <f t="shared" si="8"/>
        <v>HERE</v>
      </c>
      <c r="AA129" s="2">
        <f>IF(Z129="HERE",Y129,AA128+Graph!$G$1*1000)</f>
        <v>49777271.489091173</v>
      </c>
      <c r="AB129" s="2">
        <f t="shared" si="21"/>
        <v>420198</v>
      </c>
      <c r="AC129" s="2">
        <f t="shared" si="31"/>
        <v>6853372</v>
      </c>
      <c r="AD129" s="3">
        <f t="shared" si="10"/>
        <v>49777271.489091173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36455077.25268206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65</v>
      </c>
      <c r="C130" s="7"/>
      <c r="D130" s="2" t="e">
        <f t="shared" si="12"/>
        <v>#N/A</v>
      </c>
      <c r="E130" s="2" t="e">
        <f t="shared" si="22"/>
        <v>#N/A</v>
      </c>
      <c r="F130" s="2">
        <v>879997.1111189723</v>
      </c>
      <c r="G130" s="2">
        <f t="shared" si="35"/>
        <v>696135.85714285716</v>
      </c>
      <c r="H130" s="2">
        <f t="shared" si="32"/>
        <v>56585538.337088011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790799.28571428463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881568.80232226849</v>
      </c>
      <c r="Q130" s="2">
        <f t="shared" si="36"/>
        <v>700000</v>
      </c>
      <c r="R130" s="2">
        <f t="shared" si="33"/>
        <v>57330643.489091158</v>
      </c>
      <c r="S130" s="2">
        <f t="shared" si="17"/>
        <v>696135.85714285821</v>
      </c>
      <c r="T130" s="2">
        <f t="shared" si="18"/>
        <v>3864.1428571428405</v>
      </c>
      <c r="U130" s="2">
        <f t="shared" si="19"/>
        <v>700000</v>
      </c>
      <c r="V130" s="2">
        <f t="shared" si="34"/>
        <v>7164387</v>
      </c>
      <c r="W130" s="2">
        <f t="shared" si="20"/>
        <v>311015</v>
      </c>
      <c r="X130" s="2">
        <f t="shared" si="6"/>
        <v>388985</v>
      </c>
      <c r="Y130" s="2">
        <f t="shared" si="30"/>
        <v>50166256.489091173</v>
      </c>
      <c r="Z130" s="2" t="str">
        <f t="shared" si="8"/>
        <v>HERE</v>
      </c>
      <c r="AA130" s="2">
        <f>IF(Z130="HERE",Y130,AA129+Graph!$G$1*1000)</f>
        <v>50166256.489091173</v>
      </c>
      <c r="AB130" s="2">
        <f t="shared" si="21"/>
        <v>388985</v>
      </c>
      <c r="AC130" s="2">
        <f t="shared" si="31"/>
        <v>7164387</v>
      </c>
      <c r="AD130" s="3">
        <f t="shared" si="10"/>
        <v>50166256.489091173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36973020.265182056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66</v>
      </c>
      <c r="C131" s="7"/>
      <c r="D131" s="2" t="e">
        <f t="shared" si="12"/>
        <v>#N/A</v>
      </c>
      <c r="E131" s="2" t="e">
        <f t="shared" si="22"/>
        <v>#N/A</v>
      </c>
      <c r="F131" s="2">
        <v>886318.76495426893</v>
      </c>
      <c r="G131" s="2">
        <f t="shared" si="35"/>
        <v>696135.85714285716</v>
      </c>
      <c r="H131" s="2">
        <f t="shared" si="32"/>
        <v>57281674.194230869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794663.42857142747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887868.45249819756</v>
      </c>
      <c r="Q131" s="2">
        <f t="shared" si="36"/>
        <v>700000</v>
      </c>
      <c r="R131" s="2">
        <f t="shared" si="33"/>
        <v>58030643.489091158</v>
      </c>
      <c r="S131" s="2">
        <f t="shared" si="17"/>
        <v>696135.85714285821</v>
      </c>
      <c r="T131" s="2">
        <f t="shared" si="18"/>
        <v>3864.1428571428405</v>
      </c>
      <c r="U131" s="2">
        <f t="shared" si="19"/>
        <v>700000</v>
      </c>
      <c r="V131" s="2">
        <f t="shared" si="34"/>
        <v>7447199</v>
      </c>
      <c r="W131" s="2">
        <f t="shared" si="20"/>
        <v>282812</v>
      </c>
      <c r="X131" s="2">
        <f t="shared" si="6"/>
        <v>417188</v>
      </c>
      <c r="Y131" s="2">
        <f t="shared" si="30"/>
        <v>50583444.489091173</v>
      </c>
      <c r="Z131" s="2" t="str">
        <f t="shared" si="8"/>
        <v>HERE</v>
      </c>
      <c r="AA131" s="2">
        <f>IF(Z131="HERE",Y131,AA130+Graph!$G$1*1000)</f>
        <v>50583444.489091173</v>
      </c>
      <c r="AB131" s="2">
        <f t="shared" si="21"/>
        <v>417188</v>
      </c>
      <c r="AC131" s="2">
        <f t="shared" si="31"/>
        <v>7447199</v>
      </c>
      <c r="AD131" s="3">
        <f t="shared" si="10"/>
        <v>50583444.489091173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37490963.277682059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67</v>
      </c>
      <c r="C132" s="7"/>
      <c r="D132" s="2" t="e">
        <f t="shared" si="12"/>
        <v>#N/A</v>
      </c>
      <c r="E132" s="2" t="e">
        <f t="shared" si="22"/>
        <v>#N/A</v>
      </c>
      <c r="F132" s="2">
        <v>892640.41878962517</v>
      </c>
      <c r="G132" s="2">
        <f t="shared" si="35"/>
        <v>696135.85714285716</v>
      </c>
      <c r="H132" s="2">
        <f t="shared" si="32"/>
        <v>57977810.051373728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798527.57142857031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894168.10267412663</v>
      </c>
      <c r="Q132" s="2">
        <f t="shared" si="36"/>
        <v>700000</v>
      </c>
      <c r="R132" s="2">
        <f t="shared" si="33"/>
        <v>58730643.489091158</v>
      </c>
      <c r="S132" s="2">
        <f t="shared" si="17"/>
        <v>696135.85714285821</v>
      </c>
      <c r="T132" s="2">
        <f t="shared" si="18"/>
        <v>3864.1428571428405</v>
      </c>
      <c r="U132" s="2">
        <f t="shared" si="19"/>
        <v>700000</v>
      </c>
      <c r="V132" s="2">
        <f t="shared" si="34"/>
        <v>7891184</v>
      </c>
      <c r="W132" s="2">
        <f t="shared" si="20"/>
        <v>443985</v>
      </c>
      <c r="X132" s="2">
        <f t="shared" si="6"/>
        <v>256015</v>
      </c>
      <c r="Y132" s="2">
        <f t="shared" si="30"/>
        <v>50839459.489091173</v>
      </c>
      <c r="Z132" s="2" t="str">
        <f t="shared" si="8"/>
        <v>HERE</v>
      </c>
      <c r="AA132" s="2">
        <f>IF(Z132="HERE",Y132,AA131+Graph!$G$1*1000)</f>
        <v>50839459.489091173</v>
      </c>
      <c r="AB132" s="2">
        <f t="shared" si="21"/>
        <v>256015</v>
      </c>
      <c r="AC132" s="2">
        <f t="shared" si="31"/>
        <v>7891184</v>
      </c>
      <c r="AD132" s="3">
        <f t="shared" si="10"/>
        <v>50839459.489091173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38008906.290182054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68</v>
      </c>
      <c r="C133" s="7"/>
      <c r="D133" s="2" t="e">
        <f t="shared" si="12"/>
        <v>#N/A</v>
      </c>
      <c r="E133" s="2" t="e">
        <f t="shared" si="22"/>
        <v>#N/A</v>
      </c>
      <c r="F133" s="2">
        <v>898962.0726249814</v>
      </c>
      <c r="G133" s="2">
        <f t="shared" si="35"/>
        <v>696135.85714285716</v>
      </c>
      <c r="H133" s="2">
        <f t="shared" si="32"/>
        <v>58673945.908516586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802391.71428571315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900467.75285005569</v>
      </c>
      <c r="Q133" s="2">
        <f t="shared" si="36"/>
        <v>700000</v>
      </c>
      <c r="R133" s="2">
        <f t="shared" si="33"/>
        <v>59430643.489091158</v>
      </c>
      <c r="S133" s="2">
        <f t="shared" si="17"/>
        <v>696135.85714285821</v>
      </c>
      <c r="T133" s="2">
        <f t="shared" si="18"/>
        <v>3864.1428571428405</v>
      </c>
      <c r="U133" s="2">
        <f t="shared" si="19"/>
        <v>700000</v>
      </c>
      <c r="V133" s="2">
        <f t="shared" si="34"/>
        <v>8378940</v>
      </c>
      <c r="W133" s="2">
        <f t="shared" si="20"/>
        <v>487756</v>
      </c>
      <c r="X133" s="2">
        <f t="shared" si="6"/>
        <v>212244</v>
      </c>
      <c r="Y133" s="2">
        <f t="shared" si="30"/>
        <v>51051703.489091173</v>
      </c>
      <c r="Z133" s="2" t="str">
        <f t="shared" si="8"/>
        <v>HERE</v>
      </c>
      <c r="AA133" s="2">
        <f>IF(Z133="HERE",Y133,AA132+Graph!$G$1*1000)</f>
        <v>51051703.489091173</v>
      </c>
      <c r="AB133" s="2">
        <f t="shared" si="21"/>
        <v>212244</v>
      </c>
      <c r="AC133" s="2">
        <f t="shared" si="31"/>
        <v>8378940</v>
      </c>
      <c r="AD133" s="3">
        <f t="shared" si="10"/>
        <v>51051703.489091173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38526849.302682057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69</v>
      </c>
      <c r="C134" s="7"/>
      <c r="D134" s="2" t="e">
        <f t="shared" si="12"/>
        <v>#N/A</v>
      </c>
      <c r="E134" s="2" t="e">
        <f t="shared" si="22"/>
        <v>#N/A</v>
      </c>
      <c r="F134" s="2">
        <v>905283.72646027803</v>
      </c>
      <c r="G134" s="2">
        <f t="shared" si="35"/>
        <v>696135.85714285716</v>
      </c>
      <c r="H134" s="2">
        <f t="shared" si="32"/>
        <v>59370081.765659444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806255.857142856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906767.40302598476</v>
      </c>
      <c r="Q134" s="2">
        <f t="shared" si="36"/>
        <v>700000</v>
      </c>
      <c r="R134" s="2">
        <f t="shared" si="33"/>
        <v>60130643.489091158</v>
      </c>
      <c r="S134" s="2">
        <f t="shared" si="17"/>
        <v>696135.85714285821</v>
      </c>
      <c r="T134" s="2">
        <f t="shared" si="18"/>
        <v>3864.1428571428405</v>
      </c>
      <c r="U134" s="2">
        <f t="shared" si="19"/>
        <v>700000</v>
      </c>
      <c r="V134" s="2">
        <f t="shared" si="34"/>
        <v>8977329</v>
      </c>
      <c r="W134" s="2">
        <f t="shared" si="20"/>
        <v>598389</v>
      </c>
      <c r="X134" s="2">
        <f t="shared" si="6"/>
        <v>101611</v>
      </c>
      <c r="Y134" s="2">
        <f t="shared" si="30"/>
        <v>51153314.489091173</v>
      </c>
      <c r="Z134" s="2" t="str">
        <f t="shared" si="8"/>
        <v>HERE</v>
      </c>
      <c r="AA134" s="2">
        <f>IF(Z134="HERE",Y134,AA133+Graph!$G$1*1000)</f>
        <v>51153314.489091173</v>
      </c>
      <c r="AB134" s="2">
        <f t="shared" si="21"/>
        <v>101611</v>
      </c>
      <c r="AC134" s="2">
        <f t="shared" si="31"/>
        <v>8977329</v>
      </c>
      <c r="AD134" s="3">
        <f t="shared" si="10"/>
        <v>51153314.489091173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39044792.31518206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70</v>
      </c>
      <c r="C135" s="7"/>
      <c r="D135" s="2" t="e">
        <f t="shared" si="12"/>
        <v>#N/A</v>
      </c>
      <c r="E135" s="2" t="e">
        <f t="shared" si="22"/>
        <v>#N/A</v>
      </c>
      <c r="F135" s="2">
        <v>911605.38029563427</v>
      </c>
      <c r="G135" s="2">
        <f t="shared" si="35"/>
        <v>696135.85714285716</v>
      </c>
      <c r="H135" s="2">
        <f t="shared" si="32"/>
        <v>60066217.622802302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810119.99999999884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913067.05320191383</v>
      </c>
      <c r="Q135" s="2">
        <f t="shared" si="36"/>
        <v>700000</v>
      </c>
      <c r="R135" s="2">
        <f t="shared" si="33"/>
        <v>60830643.489091158</v>
      </c>
      <c r="S135" s="2">
        <f t="shared" si="17"/>
        <v>696135.85714285821</v>
      </c>
      <c r="T135" s="2">
        <f t="shared" si="18"/>
        <v>3864.1428571428405</v>
      </c>
      <c r="U135" s="2">
        <f t="shared" si="19"/>
        <v>700000</v>
      </c>
      <c r="V135" s="2">
        <f t="shared" si="34"/>
        <v>9296367</v>
      </c>
      <c r="W135" s="2">
        <f t="shared" si="20"/>
        <v>319038</v>
      </c>
      <c r="X135" s="2">
        <f t="shared" si="6"/>
        <v>380962</v>
      </c>
      <c r="Y135" s="2">
        <f t="shared" si="30"/>
        <v>51534276.489091173</v>
      </c>
      <c r="Z135" s="2" t="str">
        <f t="shared" si="8"/>
        <v>HERE</v>
      </c>
      <c r="AA135" s="2">
        <f>IF(Z135="HERE",Y135,AA134+Graph!$G$1*1000)</f>
        <v>51534276.489091173</v>
      </c>
      <c r="AB135" s="2">
        <f t="shared" si="21"/>
        <v>380962</v>
      </c>
      <c r="AC135" s="2">
        <f t="shared" si="31"/>
        <v>9296367</v>
      </c>
      <c r="AD135" s="3">
        <f t="shared" si="10"/>
        <v>51534276.489091173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39562735.327682056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71</v>
      </c>
      <c r="C136" s="7"/>
      <c r="D136" s="2" t="e">
        <f t="shared" si="12"/>
        <v>#N/A</v>
      </c>
      <c r="E136" s="2" t="e">
        <f t="shared" si="22"/>
        <v>#N/A</v>
      </c>
      <c r="F136" s="2">
        <v>917927.0341309309</v>
      </c>
      <c r="G136" s="2">
        <f t="shared" si="35"/>
        <v>696135.85714285716</v>
      </c>
      <c r="H136" s="2">
        <f t="shared" si="32"/>
        <v>60762353.47994516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813984.14285714168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919366.70337790251</v>
      </c>
      <c r="Q136" s="2">
        <f t="shared" si="36"/>
        <v>700000</v>
      </c>
      <c r="R136" s="2">
        <f t="shared" si="33"/>
        <v>61530643.489091158</v>
      </c>
      <c r="S136" s="2">
        <f t="shared" si="17"/>
        <v>696135.85714285821</v>
      </c>
      <c r="T136" s="2">
        <f t="shared" si="18"/>
        <v>3864.1428571428405</v>
      </c>
      <c r="U136" s="2">
        <f t="shared" si="19"/>
        <v>700000</v>
      </c>
      <c r="V136" s="2">
        <f t="shared" si="34"/>
        <v>9646715</v>
      </c>
      <c r="W136" s="2">
        <f t="shared" si="20"/>
        <v>350348</v>
      </c>
      <c r="X136" s="2">
        <f t="shared" si="6"/>
        <v>349652</v>
      </c>
      <c r="Y136" s="2">
        <f t="shared" si="30"/>
        <v>51883928.489091173</v>
      </c>
      <c r="Z136" s="2" t="str">
        <f t="shared" si="8"/>
        <v>HERE</v>
      </c>
      <c r="AA136" s="2">
        <f>IF(Z136="HERE",Y136,AA135+Graph!$G$1*1000)</f>
        <v>51883928.489091173</v>
      </c>
      <c r="AB136" s="2">
        <f t="shared" si="21"/>
        <v>349652</v>
      </c>
      <c r="AC136" s="2">
        <f t="shared" si="31"/>
        <v>9646715</v>
      </c>
      <c r="AD136" s="3">
        <f t="shared" si="10"/>
        <v>51883928.489091173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40080678.340182059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72</v>
      </c>
      <c r="C137" s="7"/>
      <c r="D137" s="2" t="e">
        <f t="shared" si="12"/>
        <v>#N/A</v>
      </c>
      <c r="E137" s="2" t="e">
        <f t="shared" si="22"/>
        <v>#N/A</v>
      </c>
      <c r="F137" s="2">
        <v>924248.68796628714</v>
      </c>
      <c r="G137" s="2">
        <f t="shared" si="35"/>
        <v>696135.85714285716</v>
      </c>
      <c r="H137" s="2">
        <f t="shared" si="32"/>
        <v>61458489.337088019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817848.28571428452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925666.35355383158</v>
      </c>
      <c r="Q137" s="2">
        <f t="shared" si="36"/>
        <v>700000</v>
      </c>
      <c r="R137" s="2">
        <f t="shared" si="33"/>
        <v>62230643.489091158</v>
      </c>
      <c r="S137" s="2">
        <f t="shared" si="17"/>
        <v>696135.85714285821</v>
      </c>
      <c r="T137" s="2">
        <f t="shared" si="18"/>
        <v>3864.1428571428405</v>
      </c>
      <c r="U137" s="2">
        <f t="shared" si="19"/>
        <v>700000</v>
      </c>
      <c r="V137" s="2">
        <f t="shared" si="34"/>
        <v>10021471</v>
      </c>
      <c r="W137" s="2">
        <f t="shared" si="20"/>
        <v>374756</v>
      </c>
      <c r="X137" s="2">
        <f t="shared" si="6"/>
        <v>325244</v>
      </c>
      <c r="Y137" s="2">
        <f t="shared" si="30"/>
        <v>52209172.489091173</v>
      </c>
      <c r="Z137" s="2" t="str">
        <f t="shared" si="8"/>
        <v>HERE</v>
      </c>
      <c r="AA137" s="2">
        <f>IF(Z137="HERE",Y137,AA136+Graph!$G$1*1000)</f>
        <v>52209172.489091173</v>
      </c>
      <c r="AB137" s="2">
        <f t="shared" si="21"/>
        <v>325244</v>
      </c>
      <c r="AC137" s="2">
        <f t="shared" si="31"/>
        <v>10021471</v>
      </c>
      <c r="AD137" s="3">
        <f t="shared" si="10"/>
        <v>52209172.489091173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40534166.490182057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73</v>
      </c>
      <c r="C138" s="7"/>
      <c r="D138" s="2" t="e">
        <f t="shared" si="12"/>
        <v>#N/A</v>
      </c>
      <c r="E138" s="2" t="e">
        <f t="shared" si="22"/>
        <v>#N/A</v>
      </c>
      <c r="F138" s="2">
        <v>930570.34180158377</v>
      </c>
      <c r="G138" s="2">
        <f t="shared" si="35"/>
        <v>696135.85714285716</v>
      </c>
      <c r="H138" s="2">
        <f t="shared" si="32"/>
        <v>62154625.194230877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821712.42857142736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931966.00372976065</v>
      </c>
      <c r="Q138" s="2">
        <f t="shared" si="36"/>
        <v>700000</v>
      </c>
      <c r="R138" s="2">
        <f t="shared" si="33"/>
        <v>62930643.489091158</v>
      </c>
      <c r="S138" s="2">
        <f t="shared" si="17"/>
        <v>696135.85714285821</v>
      </c>
      <c r="T138" s="2">
        <f t="shared" si="18"/>
        <v>3864.1428571428405</v>
      </c>
      <c r="U138" s="2">
        <f t="shared" si="19"/>
        <v>700000</v>
      </c>
      <c r="V138" s="2">
        <f t="shared" si="34"/>
        <v>10490487</v>
      </c>
      <c r="W138" s="2">
        <f t="shared" si="20"/>
        <v>469016</v>
      </c>
      <c r="X138" s="2">
        <f t="shared" si="6"/>
        <v>230984</v>
      </c>
      <c r="Y138" s="2">
        <f t="shared" si="30"/>
        <v>52440156.489091173</v>
      </c>
      <c r="Z138" s="2" t="str">
        <f t="shared" si="8"/>
        <v>HERE</v>
      </c>
      <c r="AA138" s="2">
        <f>IF(Z138="HERE",Y138,AA137+Graph!$G$1*1000)</f>
        <v>52440156.489091173</v>
      </c>
      <c r="AB138" s="2">
        <f t="shared" si="21"/>
        <v>230984</v>
      </c>
      <c r="AC138" s="2">
        <f t="shared" si="31"/>
        <v>10490487</v>
      </c>
      <c r="AD138" s="3">
        <f t="shared" si="10"/>
        <v>52440156.489091173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40927064.94018206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74</v>
      </c>
      <c r="C139" s="7"/>
      <c r="D139" s="2" t="e">
        <f t="shared" si="12"/>
        <v>#N/A</v>
      </c>
      <c r="E139" s="2" t="e">
        <f t="shared" si="22"/>
        <v>#N/A</v>
      </c>
      <c r="F139" s="2">
        <v>936891.99563694</v>
      </c>
      <c r="G139" s="2">
        <f t="shared" si="35"/>
        <v>696135.85714285716</v>
      </c>
      <c r="H139" s="2">
        <f t="shared" si="32"/>
        <v>62850761.051373735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825576.5714285702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938265.65390568972</v>
      </c>
      <c r="Q139" s="2">
        <f t="shared" si="36"/>
        <v>700000</v>
      </c>
      <c r="R139" s="2">
        <f t="shared" si="33"/>
        <v>63630643.489091158</v>
      </c>
      <c r="S139" s="2">
        <f t="shared" si="17"/>
        <v>696135.85714285821</v>
      </c>
      <c r="T139" s="2">
        <f t="shared" si="18"/>
        <v>3864.1428571428405</v>
      </c>
      <c r="U139" s="2">
        <f t="shared" si="19"/>
        <v>700000</v>
      </c>
      <c r="V139" s="2">
        <f t="shared" si="34"/>
        <v>10971047</v>
      </c>
      <c r="W139" s="2">
        <f t="shared" si="20"/>
        <v>480560</v>
      </c>
      <c r="X139" s="2">
        <f t="shared" si="6"/>
        <v>219440</v>
      </c>
      <c r="Y139" s="2">
        <f t="shared" si="30"/>
        <v>52659596.489091173</v>
      </c>
      <c r="Z139" s="2" t="str">
        <f t="shared" si="8"/>
        <v>HERE</v>
      </c>
      <c r="AA139" s="2">
        <f>IF(Z139="HERE",Y139,AA138+Graph!$G$1*1000)</f>
        <v>52659596.489091173</v>
      </c>
      <c r="AB139" s="2">
        <f t="shared" si="21"/>
        <v>219440</v>
      </c>
      <c r="AC139" s="2">
        <f t="shared" si="31"/>
        <v>10971047</v>
      </c>
      <c r="AD139" s="3">
        <f t="shared" si="10"/>
        <v>52659596.489091173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41287875.040182054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75</v>
      </c>
      <c r="C140" s="7"/>
      <c r="D140" s="2" t="e">
        <f t="shared" si="12"/>
        <v>#N/A</v>
      </c>
      <c r="E140" s="2" t="e">
        <f t="shared" si="22"/>
        <v>#N/A</v>
      </c>
      <c r="F140" s="2">
        <v>943213.64947223663</v>
      </c>
      <c r="G140" s="2">
        <f t="shared" si="35"/>
        <v>696135.85714285716</v>
      </c>
      <c r="H140" s="2">
        <f t="shared" si="32"/>
        <v>63546896.908516593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829440.71428571304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944565.30408161879</v>
      </c>
      <c r="Q140" s="2">
        <f t="shared" si="36"/>
        <v>700000</v>
      </c>
      <c r="R140" s="2">
        <f t="shared" si="33"/>
        <v>64330643.489091158</v>
      </c>
      <c r="S140" s="2">
        <f t="shared" si="17"/>
        <v>696135.85714285821</v>
      </c>
      <c r="T140" s="2">
        <f t="shared" si="18"/>
        <v>3864.1428571428405</v>
      </c>
      <c r="U140" s="2">
        <f t="shared" si="19"/>
        <v>700000</v>
      </c>
      <c r="V140" s="2">
        <f t="shared" si="34"/>
        <v>11465210</v>
      </c>
      <c r="W140" s="2">
        <f t="shared" si="20"/>
        <v>494163</v>
      </c>
      <c r="X140" s="2">
        <f t="shared" si="6"/>
        <v>205837</v>
      </c>
      <c r="Y140" s="2">
        <f t="shared" si="30"/>
        <v>52865433.489091173</v>
      </c>
      <c r="Z140" s="2" t="str">
        <f t="shared" si="8"/>
        <v>HERE</v>
      </c>
      <c r="AA140" s="2">
        <f>IF(Z140="HERE",Y140,AA139+Graph!$G$1*1000)</f>
        <v>52865433.489091173</v>
      </c>
      <c r="AB140" s="2">
        <f t="shared" si="21"/>
        <v>205837</v>
      </c>
      <c r="AC140" s="2">
        <f t="shared" si="31"/>
        <v>11465210</v>
      </c>
      <c r="AD140" s="3">
        <f t="shared" si="10"/>
        <v>52800000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41642276.990182057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76</v>
      </c>
      <c r="C141" s="7"/>
      <c r="D141" s="2" t="e">
        <f t="shared" si="12"/>
        <v>#N/A</v>
      </c>
      <c r="E141" s="2" t="e">
        <f t="shared" si="22"/>
        <v>#N/A</v>
      </c>
      <c r="F141" s="2">
        <v>949535.30330759287</v>
      </c>
      <c r="G141" s="2">
        <f t="shared" si="35"/>
        <v>696135.85714285716</v>
      </c>
      <c r="H141" s="2">
        <f t="shared" si="32"/>
        <v>64243032.765659451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833304.85714285588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950864.95425754786</v>
      </c>
      <c r="Q141" s="2">
        <f t="shared" si="36"/>
        <v>700000</v>
      </c>
      <c r="R141" s="2">
        <f t="shared" si="33"/>
        <v>65030643.489091158</v>
      </c>
      <c r="S141" s="2">
        <f t="shared" si="17"/>
        <v>696135.85714285821</v>
      </c>
      <c r="T141" s="2">
        <f t="shared" si="18"/>
        <v>3864.1428571428405</v>
      </c>
      <c r="U141" s="2">
        <f t="shared" si="19"/>
        <v>700000</v>
      </c>
      <c r="V141" s="2">
        <f t="shared" si="34"/>
        <v>12014288</v>
      </c>
      <c r="W141" s="2">
        <f t="shared" si="20"/>
        <v>549078</v>
      </c>
      <c r="X141" s="2">
        <f t="shared" si="6"/>
        <v>150922</v>
      </c>
      <c r="Y141" s="2">
        <f t="shared" si="30"/>
        <v>53016355.489091173</v>
      </c>
      <c r="Z141" s="2" t="str">
        <f t="shared" si="8"/>
        <v>HERE</v>
      </c>
      <c r="AA141" s="2">
        <f>IF(Z141="HERE",Y141,AA140+Graph!$G$1*1000)</f>
        <v>53016355.489091173</v>
      </c>
      <c r="AB141" s="2">
        <f t="shared" si="21"/>
        <v>150922</v>
      </c>
      <c r="AC141" s="2">
        <f t="shared" si="31"/>
        <v>12014288</v>
      </c>
      <c r="AD141" s="3">
        <f t="shared" si="10"/>
        <v>52800000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42036049.240182057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77</v>
      </c>
      <c r="C142" s="7"/>
      <c r="D142" s="2" t="e">
        <f t="shared" si="12"/>
        <v>#N/A</v>
      </c>
      <c r="E142" s="2" t="e">
        <f t="shared" si="22"/>
        <v>#N/A</v>
      </c>
      <c r="F142" s="2">
        <v>955856.9571428895</v>
      </c>
      <c r="G142" s="2">
        <f t="shared" si="35"/>
        <v>696135.85714285716</v>
      </c>
      <c r="H142" s="2">
        <f t="shared" si="32"/>
        <v>64939168.62280231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837168.99999999872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957164.60443347692</v>
      </c>
      <c r="Q142" s="2">
        <f t="shared" si="36"/>
        <v>700000</v>
      </c>
      <c r="R142" s="2">
        <f t="shared" si="33"/>
        <v>65730643.489091158</v>
      </c>
      <c r="S142" s="2">
        <f t="shared" si="17"/>
        <v>696135.85714285821</v>
      </c>
      <c r="T142" s="2">
        <f t="shared" si="18"/>
        <v>3864.1428571428405</v>
      </c>
      <c r="U142" s="2">
        <f t="shared" si="19"/>
        <v>700000</v>
      </c>
      <c r="V142" s="2">
        <f t="shared" si="34"/>
        <v>12294006</v>
      </c>
      <c r="W142" s="2">
        <f t="shared" si="20"/>
        <v>279718</v>
      </c>
      <c r="X142" s="2">
        <f t="shared" si="6"/>
        <v>420282</v>
      </c>
      <c r="Y142" s="2">
        <f t="shared" si="30"/>
        <v>53436637.489091173</v>
      </c>
      <c r="Z142" s="2" t="str">
        <f t="shared" si="8"/>
        <v>HERE</v>
      </c>
      <c r="AA142" s="2">
        <f>IF(Z142="HERE",Y142,AA141+Graph!$G$1*1000)</f>
        <v>53436637.489091173</v>
      </c>
      <c r="AB142" s="2">
        <f t="shared" si="21"/>
        <v>420282</v>
      </c>
      <c r="AC142" s="2">
        <f t="shared" si="31"/>
        <v>12294006</v>
      </c>
      <c r="AD142" s="3">
        <f t="shared" si="10"/>
        <v>52800000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42474453.290182054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78</v>
      </c>
      <c r="C143" s="7"/>
      <c r="D143" s="2" t="e">
        <f t="shared" si="12"/>
        <v>#N/A</v>
      </c>
      <c r="E143" s="2" t="e">
        <f t="shared" si="22"/>
        <v>#N/A</v>
      </c>
      <c r="F143" s="2">
        <v>962178.61097824574</v>
      </c>
      <c r="G143" s="2">
        <f t="shared" si="35"/>
        <v>696135.85714285716</v>
      </c>
      <c r="H143" s="2">
        <f t="shared" si="32"/>
        <v>65635304.479945168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841033.14285714156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963464.25460940599</v>
      </c>
      <c r="Q143" s="2">
        <f t="shared" si="36"/>
        <v>700000</v>
      </c>
      <c r="R143" s="2">
        <f t="shared" si="33"/>
        <v>66430643.489091158</v>
      </c>
      <c r="S143" s="2">
        <f t="shared" si="17"/>
        <v>696135.85714285821</v>
      </c>
      <c r="T143" s="2">
        <f t="shared" si="18"/>
        <v>3864.1428571428405</v>
      </c>
      <c r="U143" s="2">
        <f t="shared" si="19"/>
        <v>700000</v>
      </c>
      <c r="V143" s="2">
        <f t="shared" si="34"/>
        <v>12646486</v>
      </c>
      <c r="W143" s="2">
        <f t="shared" si="20"/>
        <v>352480</v>
      </c>
      <c r="X143" s="2">
        <f t="shared" si="6"/>
        <v>347520</v>
      </c>
      <c r="Y143" s="2">
        <f t="shared" si="30"/>
        <v>53784157.489091173</v>
      </c>
      <c r="Z143" s="2" t="str">
        <f t="shared" si="8"/>
        <v>HERE</v>
      </c>
      <c r="AA143" s="2">
        <f>IF(Z143="HERE",Y143,AA142+Graph!$G$1*1000)</f>
        <v>53784157.489091173</v>
      </c>
      <c r="AB143" s="2">
        <f t="shared" si="21"/>
        <v>347520</v>
      </c>
      <c r="AC143" s="2">
        <f t="shared" si="31"/>
        <v>12646486</v>
      </c>
      <c r="AD143" s="3">
        <f t="shared" si="10"/>
        <v>52800000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42930988.69018206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79</v>
      </c>
      <c r="C144" s="7"/>
      <c r="D144" s="2" t="e">
        <f t="shared" si="12"/>
        <v>#N/A</v>
      </c>
      <c r="E144" s="2" t="e">
        <f t="shared" si="22"/>
        <v>#N/A</v>
      </c>
      <c r="F144" s="2">
        <v>968500.26481354237</v>
      </c>
      <c r="G144" s="2">
        <f t="shared" si="35"/>
        <v>696135.85714285716</v>
      </c>
      <c r="H144" s="2">
        <f t="shared" si="32"/>
        <v>66331440.337088026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844897.2857142844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969763.90478533506</v>
      </c>
      <c r="Q144" s="2">
        <f t="shared" si="36"/>
        <v>700000</v>
      </c>
      <c r="R144" s="2">
        <f t="shared" si="33"/>
        <v>67130643.489091158</v>
      </c>
      <c r="S144" s="2">
        <f t="shared" si="17"/>
        <v>696135.85714285821</v>
      </c>
      <c r="T144" s="2">
        <f t="shared" si="18"/>
        <v>3864.1428571428405</v>
      </c>
      <c r="U144" s="2">
        <f t="shared" si="19"/>
        <v>700000</v>
      </c>
      <c r="V144" s="2">
        <f t="shared" si="34"/>
        <v>13058298</v>
      </c>
      <c r="W144" s="2">
        <f t="shared" si="20"/>
        <v>411812</v>
      </c>
      <c r="X144" s="2">
        <f t="shared" si="6"/>
        <v>288188</v>
      </c>
      <c r="Y144" s="2">
        <f t="shared" si="30"/>
        <v>54072345.489091173</v>
      </c>
      <c r="Z144" s="2" t="str">
        <f t="shared" si="8"/>
        <v>HERE</v>
      </c>
      <c r="AA144" s="2">
        <f>IF(Z144="HERE",Y144,AA143+Graph!$G$1*1000)</f>
        <v>54072345.489091173</v>
      </c>
      <c r="AB144" s="2">
        <f t="shared" si="21"/>
        <v>288188</v>
      </c>
      <c r="AC144" s="2">
        <f t="shared" si="31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43269300.140182056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80</v>
      </c>
      <c r="C145" s="7"/>
      <c r="D145" s="2" t="e">
        <f t="shared" si="12"/>
        <v>#N/A</v>
      </c>
      <c r="E145" s="2" t="e">
        <f t="shared" si="22"/>
        <v>#N/A</v>
      </c>
      <c r="F145" s="2">
        <v>974821.9186488986</v>
      </c>
      <c r="G145" s="2">
        <f t="shared" si="35"/>
        <v>696135.85714285716</v>
      </c>
      <c r="H145" s="2">
        <f t="shared" si="32"/>
        <v>67027576.194230884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848761.42857142724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976063.55496126413</v>
      </c>
      <c r="Q145" s="2">
        <f t="shared" si="36"/>
        <v>700000</v>
      </c>
      <c r="R145" s="2">
        <f t="shared" si="33"/>
        <v>67830643.489091158</v>
      </c>
      <c r="S145" s="2">
        <f t="shared" si="17"/>
        <v>696135.85714285821</v>
      </c>
      <c r="T145" s="2">
        <f t="shared" si="18"/>
        <v>3864.1428571428405</v>
      </c>
      <c r="U145" s="2">
        <f t="shared" si="19"/>
        <v>700000</v>
      </c>
      <c r="V145" s="2">
        <f t="shared" si="34"/>
        <v>13509108</v>
      </c>
      <c r="W145" s="2">
        <f t="shared" si="20"/>
        <v>450810</v>
      </c>
      <c r="X145" s="2">
        <f t="shared" si="6"/>
        <v>249190</v>
      </c>
      <c r="Y145" s="2">
        <f t="shared" si="30"/>
        <v>54321535.489091173</v>
      </c>
      <c r="Z145" s="2" t="str">
        <f t="shared" si="8"/>
        <v>HERE</v>
      </c>
      <c r="AA145" s="2">
        <f>IF(Z145="HERE",Y145,AA144+Graph!$G$1*1000)</f>
        <v>54321535.489091173</v>
      </c>
      <c r="AB145" s="2">
        <f t="shared" si="21"/>
        <v>249190</v>
      </c>
      <c r="AC145" s="2">
        <f t="shared" si="31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43590318.340182059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81</v>
      </c>
      <c r="C146" s="7"/>
      <c r="D146" s="2" t="e">
        <f t="shared" si="12"/>
        <v>#N/A</v>
      </c>
      <c r="E146" s="2" t="e">
        <f t="shared" si="22"/>
        <v>#N/A</v>
      </c>
      <c r="F146" s="2">
        <v>981143.57248419523</v>
      </c>
      <c r="G146" s="2">
        <f t="shared" si="35"/>
        <v>696135.85714285716</v>
      </c>
      <c r="H146" s="2">
        <f t="shared" si="32"/>
        <v>67723712.051373735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852625.57142857008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982363.2051371932</v>
      </c>
      <c r="Q146" s="2">
        <f t="shared" si="36"/>
        <v>700000</v>
      </c>
      <c r="R146" s="2">
        <f t="shared" si="33"/>
        <v>68530643.489091158</v>
      </c>
      <c r="S146" s="2">
        <f t="shared" si="17"/>
        <v>696135.85714285076</v>
      </c>
      <c r="T146" s="2">
        <f t="shared" si="18"/>
        <v>3864.1428571428405</v>
      </c>
      <c r="U146" s="2">
        <f t="shared" si="19"/>
        <v>700000</v>
      </c>
      <c r="V146" s="2">
        <f t="shared" si="34"/>
        <v>14012224</v>
      </c>
      <c r="W146" s="2">
        <f t="shared" si="20"/>
        <v>503116</v>
      </c>
      <c r="X146" s="2">
        <f t="shared" si="6"/>
        <v>196884</v>
      </c>
      <c r="Y146" s="2">
        <f t="shared" si="30"/>
        <v>54518419.489091173</v>
      </c>
      <c r="Z146" s="2" t="str">
        <f t="shared" si="8"/>
        <v>HERE</v>
      </c>
      <c r="AA146" s="2">
        <f>IF(Z146="HERE",Y146,AA145+Graph!$G$1*1000)</f>
        <v>54518419.489091173</v>
      </c>
      <c r="AB146" s="2">
        <f t="shared" si="21"/>
        <v>196884</v>
      </c>
      <c r="AC146" s="2">
        <f t="shared" si="31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43871941.590182059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82</v>
      </c>
      <c r="C147" s="7"/>
      <c r="D147" s="2" t="e">
        <f t="shared" si="12"/>
        <v>#N/A</v>
      </c>
      <c r="E147" s="2" t="e">
        <f t="shared" si="22"/>
        <v>#N/A</v>
      </c>
      <c r="F147" s="2">
        <v>987465.22631955147</v>
      </c>
      <c r="G147" s="2">
        <f t="shared" si="35"/>
        <v>696135.85714285716</v>
      </c>
      <c r="H147" s="2">
        <f t="shared" si="32"/>
        <v>68419847.908516586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856489.71428571292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988662.85531312227</v>
      </c>
      <c r="Q147" s="2">
        <f t="shared" si="36"/>
        <v>700000</v>
      </c>
      <c r="R147" s="2">
        <f t="shared" si="33"/>
        <v>69230643.489091158</v>
      </c>
      <c r="S147" s="2">
        <f t="shared" si="17"/>
        <v>696135.85714285076</v>
      </c>
      <c r="T147" s="2">
        <f t="shared" si="18"/>
        <v>3864.1428571428405</v>
      </c>
      <c r="U147" s="2">
        <f t="shared" si="19"/>
        <v>700000</v>
      </c>
      <c r="V147" s="2">
        <f t="shared" si="34"/>
        <v>14556827</v>
      </c>
      <c r="W147" s="2">
        <f t="shared" si="20"/>
        <v>544603</v>
      </c>
      <c r="X147" s="2">
        <f t="shared" si="6"/>
        <v>155397</v>
      </c>
      <c r="Y147" s="2">
        <f t="shared" si="30"/>
        <v>54673816.489091173</v>
      </c>
      <c r="Z147" s="2" t="str">
        <f t="shared" si="8"/>
        <v>HERE</v>
      </c>
      <c r="AA147" s="2">
        <f>IF(Z147="HERE",Y147,AA146+Graph!$G$1*1000)</f>
        <v>54673816.489091173</v>
      </c>
      <c r="AB147" s="2">
        <f t="shared" si="21"/>
        <v>155397</v>
      </c>
      <c r="AC147" s="2">
        <f t="shared" si="31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44095430.790182054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83</v>
      </c>
      <c r="C148" s="7"/>
      <c r="D148" s="2" t="e">
        <f t="shared" si="12"/>
        <v>#N/A</v>
      </c>
      <c r="E148" s="2" t="e">
        <f t="shared" si="22"/>
        <v>#N/A</v>
      </c>
      <c r="F148" s="2">
        <v>993786.8801548481</v>
      </c>
      <c r="G148" s="2">
        <f t="shared" si="35"/>
        <v>696135.85714285716</v>
      </c>
      <c r="H148" s="2">
        <f t="shared" si="32"/>
        <v>69115983.765659437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860353.85714285576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994962.50548905134</v>
      </c>
      <c r="Q148" s="2">
        <f t="shared" si="36"/>
        <v>700000</v>
      </c>
      <c r="R148" s="2">
        <f t="shared" si="33"/>
        <v>69930643.489091158</v>
      </c>
      <c r="S148" s="2">
        <f t="shared" si="17"/>
        <v>696135.85714285076</v>
      </c>
      <c r="T148" s="2">
        <f t="shared" si="18"/>
        <v>3864.1428571428405</v>
      </c>
      <c r="U148" s="2">
        <f t="shared" si="19"/>
        <v>700000</v>
      </c>
      <c r="V148" s="2">
        <f t="shared" si="34"/>
        <v>15062189</v>
      </c>
      <c r="W148" s="2">
        <f t="shared" si="20"/>
        <v>505362</v>
      </c>
      <c r="X148" s="2">
        <f t="shared" si="6"/>
        <v>194638</v>
      </c>
      <c r="Y148" s="2">
        <f t="shared" si="30"/>
        <v>54868454.489091173</v>
      </c>
      <c r="Z148" s="2" t="str">
        <f t="shared" si="8"/>
        <v>HERE</v>
      </c>
      <c r="AA148" s="2">
        <f>IF(Z148="HERE",Y148,AA147+Graph!$G$1*1000)</f>
        <v>54868454.489091173</v>
      </c>
      <c r="AB148" s="2">
        <f t="shared" si="21"/>
        <v>194638</v>
      </c>
      <c r="AC148" s="2">
        <f t="shared" si="31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44307256.290182054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84</v>
      </c>
      <c r="C149" s="7"/>
      <c r="D149" s="2" t="e">
        <f t="shared" si="12"/>
        <v>#N/A</v>
      </c>
      <c r="E149" s="2" t="e">
        <f t="shared" si="22"/>
        <v>#N/A</v>
      </c>
      <c r="F149" s="2">
        <v>1000108.5339902043</v>
      </c>
      <c r="G149" s="2">
        <f t="shared" si="35"/>
        <v>696135.85714285716</v>
      </c>
      <c r="H149" s="2">
        <f t="shared" si="32"/>
        <v>69812119.622802287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864217.9999999986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1001262.1556649804</v>
      </c>
      <c r="Q149" s="2">
        <f t="shared" si="36"/>
        <v>700000</v>
      </c>
      <c r="R149" s="2">
        <f t="shared" si="33"/>
        <v>70630643.489091158</v>
      </c>
      <c r="S149" s="2">
        <f t="shared" si="17"/>
        <v>696135.85714285076</v>
      </c>
      <c r="T149" s="2">
        <f t="shared" si="18"/>
        <v>3864.1428571428405</v>
      </c>
      <c r="U149" s="2">
        <f t="shared" si="19"/>
        <v>700000</v>
      </c>
      <c r="V149" s="2">
        <f t="shared" si="34"/>
        <v>15300151</v>
      </c>
      <c r="W149" s="2">
        <f t="shared" si="20"/>
        <v>237962</v>
      </c>
      <c r="X149" s="2">
        <f t="shared" si="6"/>
        <v>462038</v>
      </c>
      <c r="Y149" s="2">
        <f t="shared" si="30"/>
        <v>55330492.489091173</v>
      </c>
      <c r="Z149" s="2" t="str">
        <f t="shared" si="8"/>
        <v>HERE</v>
      </c>
      <c r="AA149" s="2">
        <f>IF(Z149="HERE",Y149,AA148+Graph!$G$1*1000)</f>
        <v>55330492.489091173</v>
      </c>
      <c r="AB149" s="2">
        <f t="shared" si="21"/>
        <v>462038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44750044.640182056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85</v>
      </c>
      <c r="C150" s="7"/>
      <c r="D150" s="2" t="e">
        <f t="shared" si="12"/>
        <v>#N/A</v>
      </c>
      <c r="E150" s="2" t="e">
        <f t="shared" si="22"/>
        <v>#N/A</v>
      </c>
      <c r="F150" s="2">
        <v>1006430.187825501</v>
      </c>
      <c r="G150" s="2">
        <f t="shared" si="35"/>
        <v>696135.85714285716</v>
      </c>
      <c r="H150" s="2">
        <f t="shared" si="32"/>
        <v>70508255.479945138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868082.14285714144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1007561.8058409095</v>
      </c>
      <c r="Q150" s="2">
        <f t="shared" si="36"/>
        <v>700000</v>
      </c>
      <c r="R150" s="2">
        <f t="shared" si="33"/>
        <v>71330643.489091158</v>
      </c>
      <c r="S150" s="2">
        <f t="shared" si="17"/>
        <v>696135.85714285076</v>
      </c>
      <c r="T150" s="2">
        <f t="shared" si="18"/>
        <v>3864.1428571428405</v>
      </c>
      <c r="U150" s="2">
        <f t="shared" si="19"/>
        <v>700000</v>
      </c>
      <c r="V150" s="2">
        <f t="shared" si="34"/>
        <v>15775562.265658021</v>
      </c>
      <c r="W150" s="2">
        <f t="shared" si="20"/>
        <v>475411.26565802097</v>
      </c>
      <c r="X150" s="2">
        <f t="shared" si="6"/>
        <v>224588.73434197903</v>
      </c>
      <c r="Y150" s="2">
        <f t="shared" si="30"/>
        <v>55555081.223433152</v>
      </c>
      <c r="Z150" s="2" t="str">
        <f t="shared" si="8"/>
        <v>HERE</v>
      </c>
      <c r="AA150" s="2">
        <f>IF(Z150="HERE",Y150,AA149+Graph!$G$1*1000)</f>
        <v>55555081.223433152</v>
      </c>
      <c r="AB150" s="2">
        <f t="shared" si="21"/>
        <v>224588.73434197903</v>
      </c>
      <c r="AC150" s="2">
        <f t="shared" si="31"/>
        <v>15775562.265658021</v>
      </c>
      <c r="AD150" s="3">
        <f t="shared" si="10"/>
        <v>52800000</v>
      </c>
      <c r="AE150" s="2">
        <f>IF(AE148&gt;=52800000,52800000,IF(AB129=Graph!G$1*1000,AE149+Graph!G$1*1000,AC150))</f>
        <v>15775562.265658021</v>
      </c>
      <c r="AF150" s="3">
        <f t="shared" si="11"/>
        <v>15775562.265658021</v>
      </c>
      <c r="AG150" s="3">
        <f t="shared" si="29"/>
        <v>45142212.94018206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86</v>
      </c>
      <c r="C151" s="7"/>
      <c r="D151" s="2" t="e">
        <f t="shared" si="12"/>
        <v>#N/A</v>
      </c>
      <c r="E151" s="2" t="e">
        <f t="shared" si="22"/>
        <v>#N/A</v>
      </c>
      <c r="F151" s="2">
        <v>1012751.8416608572</v>
      </c>
      <c r="G151" s="2">
        <f t="shared" si="35"/>
        <v>696135.85714285716</v>
      </c>
      <c r="H151" s="2">
        <f t="shared" si="32"/>
        <v>71204391.337087989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871946.28571428428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1013861.4560168386</v>
      </c>
      <c r="Q151" s="2">
        <f t="shared" si="36"/>
        <v>700000</v>
      </c>
      <c r="R151" s="2">
        <f t="shared" si="33"/>
        <v>72030643.489091158</v>
      </c>
      <c r="S151" s="2">
        <f t="shared" si="17"/>
        <v>696135.85714285076</v>
      </c>
      <c r="T151" s="2">
        <f t="shared" si="18"/>
        <v>3864.1428571428405</v>
      </c>
      <c r="U151" s="2">
        <f t="shared" si="19"/>
        <v>700000</v>
      </c>
      <c r="V151" s="2">
        <f t="shared" si="34"/>
        <v>16257295.185151398</v>
      </c>
      <c r="W151" s="2">
        <f t="shared" si="20"/>
        <v>481732.91949337721</v>
      </c>
      <c r="X151" s="2">
        <f t="shared" si="6"/>
        <v>218267.08050662279</v>
      </c>
      <c r="Y151" s="2">
        <f t="shared" si="30"/>
        <v>55773348.303939775</v>
      </c>
      <c r="Z151" s="2" t="str">
        <f t="shared" si="8"/>
        <v>HERE</v>
      </c>
      <c r="AA151" s="2">
        <f>IF(Z151="HERE",Y151,AA150+Graph!$G$1*1000)</f>
        <v>55773348.303939775</v>
      </c>
      <c r="AB151" s="2">
        <f t="shared" si="21"/>
        <v>218267.08050662279</v>
      </c>
      <c r="AC151" s="2">
        <f t="shared" si="31"/>
        <v>16257295.185151398</v>
      </c>
      <c r="AD151" s="3">
        <f t="shared" si="10"/>
        <v>52800000</v>
      </c>
      <c r="AE151" s="2">
        <f>IF(AE149&gt;=52800000,52800000,IF(AB130=Graph!G$1*1000,AE150+Graph!G$1*1000,AC151))</f>
        <v>16257295.185151398</v>
      </c>
      <c r="AF151" s="3">
        <f t="shared" si="11"/>
        <v>16257295.185151398</v>
      </c>
      <c r="AG151" s="3">
        <f t="shared" si="29"/>
        <v>45507850.19018206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87</v>
      </c>
      <c r="C152" s="7"/>
      <c r="D152" s="2" t="e">
        <f t="shared" si="12"/>
        <v>#N/A</v>
      </c>
      <c r="E152" s="2" t="e">
        <f t="shared" si="22"/>
        <v>#N/A</v>
      </c>
      <c r="F152" s="2">
        <v>1019073.4954961538</v>
      </c>
      <c r="G152" s="2">
        <f t="shared" si="35"/>
        <v>696135.85714285716</v>
      </c>
      <c r="H152" s="2">
        <f t="shared" si="32"/>
        <v>71900527.19423084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875810.42857142712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1020161.1061927676</v>
      </c>
      <c r="Q152" s="2">
        <f t="shared" si="36"/>
        <v>700000</v>
      </c>
      <c r="R152" s="2">
        <f t="shared" si="33"/>
        <v>72730643.489091158</v>
      </c>
      <c r="S152" s="2">
        <f t="shared" si="17"/>
        <v>696135.85714285076</v>
      </c>
      <c r="T152" s="2">
        <f t="shared" si="18"/>
        <v>3864.1428571428405</v>
      </c>
      <c r="U152" s="2">
        <f t="shared" si="19"/>
        <v>700000</v>
      </c>
      <c r="V152" s="2">
        <f t="shared" si="34"/>
        <v>16745349.758480072</v>
      </c>
      <c r="W152" s="2">
        <f t="shared" si="20"/>
        <v>488054.57332867384</v>
      </c>
      <c r="X152" s="2">
        <f t="shared" si="6"/>
        <v>211945.42667132616</v>
      </c>
      <c r="Y152" s="2">
        <f t="shared" si="30"/>
        <v>55985293.730611101</v>
      </c>
      <c r="Z152" s="2" t="str">
        <f t="shared" si="8"/>
        <v>HERE</v>
      </c>
      <c r="AA152" s="2">
        <f>IF(Z152="HERE",Y152,AA151+Graph!$G$1*1000)</f>
        <v>55985293.730611101</v>
      </c>
      <c r="AB152" s="2">
        <f t="shared" si="21"/>
        <v>211945.42667132616</v>
      </c>
      <c r="AC152" s="2">
        <f t="shared" si="31"/>
        <v>16745349.758480072</v>
      </c>
      <c r="AD152" s="3">
        <f t="shared" si="10"/>
        <v>52800000</v>
      </c>
      <c r="AE152" s="2">
        <f>IF(AE150&gt;=52800000,52800000,IF(AB131=Graph!G$1*1000,AE151+Graph!G$1*1000,AC152))</f>
        <v>16745349.758480072</v>
      </c>
      <c r="AF152" s="3">
        <f t="shared" si="11"/>
        <v>16745349.758480072</v>
      </c>
      <c r="AG152" s="3">
        <f t="shared" si="29"/>
        <v>45897459.990182057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88</v>
      </c>
      <c r="C153" s="7"/>
      <c r="D153" s="2" t="e">
        <f t="shared" si="12"/>
        <v>#N/A</v>
      </c>
      <c r="E153" s="2" t="e">
        <f t="shared" si="22"/>
        <v>#N/A</v>
      </c>
      <c r="F153" s="2">
        <v>1025395.1493315101</v>
      </c>
      <c r="G153" s="2">
        <f t="shared" si="35"/>
        <v>696135.85714285716</v>
      </c>
      <c r="H153" s="2">
        <f t="shared" si="32"/>
        <v>72596663.05137369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879674.57142856997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1026460.7563686967</v>
      </c>
      <c r="Q153" s="2">
        <f t="shared" si="36"/>
        <v>700000</v>
      </c>
      <c r="R153" s="2">
        <f t="shared" si="33"/>
        <v>73430643.489091158</v>
      </c>
      <c r="S153" s="2">
        <f t="shared" si="17"/>
        <v>696135.85714285076</v>
      </c>
      <c r="T153" s="2">
        <f t="shared" si="18"/>
        <v>3864.1428571428405</v>
      </c>
      <c r="U153" s="2">
        <f t="shared" si="19"/>
        <v>700000</v>
      </c>
      <c r="V153" s="2">
        <f t="shared" si="34"/>
        <v>17239725.985644102</v>
      </c>
      <c r="W153" s="2">
        <f t="shared" si="20"/>
        <v>494376.22716403008</v>
      </c>
      <c r="X153" s="2">
        <f t="shared" si="6"/>
        <v>205623.77283596992</v>
      </c>
      <c r="Y153" s="2">
        <f t="shared" si="30"/>
        <v>56190917.503447071</v>
      </c>
      <c r="Z153" s="2" t="str">
        <f t="shared" si="8"/>
        <v>HERE</v>
      </c>
      <c r="AA153" s="2">
        <f>IF(Z153="HERE",Y153,AA152+Graph!$G$1*1000)</f>
        <v>56190917.503447071</v>
      </c>
      <c r="AB153" s="2">
        <f t="shared" si="21"/>
        <v>205623.77283596992</v>
      </c>
      <c r="AC153" s="2">
        <f t="shared" si="31"/>
        <v>17239725.985644102</v>
      </c>
      <c r="AD153" s="3">
        <f t="shared" si="10"/>
        <v>52800000</v>
      </c>
      <c r="AE153" s="2">
        <f>IF(AE151&gt;=52800000,52800000,IF(AB132=Graph!G$1*1000,AE152+Graph!G$1*1000,AC153))</f>
        <v>17239725.985644102</v>
      </c>
      <c r="AF153" s="3">
        <f t="shared" si="11"/>
        <v>17239725.985644102</v>
      </c>
      <c r="AG153" s="3">
        <f t="shared" si="29"/>
        <v>46150072.740182057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89</v>
      </c>
      <c r="C154" s="7"/>
      <c r="D154" s="2" t="e">
        <f t="shared" si="12"/>
        <v>#N/A</v>
      </c>
      <c r="E154" s="2" t="e">
        <f t="shared" si="22"/>
        <v>#N/A</v>
      </c>
      <c r="F154" s="2">
        <v>1031716.8031668067</v>
      </c>
      <c r="G154" s="2">
        <f t="shared" si="35"/>
        <v>696135.85714285716</v>
      </c>
      <c r="H154" s="2">
        <f t="shared" si="32"/>
        <v>73292798.908516541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883538.71428571281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1032760.4065446854</v>
      </c>
      <c r="Q154" s="2">
        <f t="shared" si="36"/>
        <v>700000</v>
      </c>
      <c r="R154" s="2">
        <f t="shared" si="33"/>
        <v>74130643.489091158</v>
      </c>
      <c r="S154" s="2">
        <f t="shared" si="17"/>
        <v>696135.85714285076</v>
      </c>
      <c r="T154" s="2">
        <f t="shared" si="18"/>
        <v>3864.1428571428405</v>
      </c>
      <c r="U154" s="2">
        <f t="shared" si="19"/>
        <v>700000</v>
      </c>
      <c r="V154" s="2">
        <f t="shared" si="34"/>
        <v>17740423.866643429</v>
      </c>
      <c r="W154" s="2">
        <f t="shared" si="20"/>
        <v>500697.88099932671</v>
      </c>
      <c r="X154" s="2">
        <f t="shared" si="6"/>
        <v>199302.11900067329</v>
      </c>
      <c r="Y154" s="2">
        <f t="shared" si="30"/>
        <v>56390219.622447744</v>
      </c>
      <c r="Z154" s="2" t="str">
        <f t="shared" si="8"/>
        <v>HERE</v>
      </c>
      <c r="AA154" s="2">
        <f>IF(Z154="HERE",Y154,AA153+Graph!$G$1*1000)</f>
        <v>56390219.622447744</v>
      </c>
      <c r="AB154" s="2">
        <f t="shared" si="21"/>
        <v>199302.11900067329</v>
      </c>
      <c r="AC154" s="2">
        <f t="shared" si="31"/>
        <v>17740423.866643429</v>
      </c>
      <c r="AD154" s="3">
        <f t="shared" si="10"/>
        <v>52800000</v>
      </c>
      <c r="AE154" s="2">
        <f>IF(AE152&gt;=52800000,52800000,IF(AB133=Graph!G$1*1000,AE153+Graph!G$1*1000,AC154))</f>
        <v>17740423.866643429</v>
      </c>
      <c r="AF154" s="3">
        <f t="shared" si="11"/>
        <v>17740423.866643429</v>
      </c>
      <c r="AG154" s="3">
        <f t="shared" si="29"/>
        <v>46365480.140182056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90</v>
      </c>
      <c r="C155" s="7"/>
      <c r="D155" s="2" t="e">
        <f t="shared" si="12"/>
        <v>#N/A</v>
      </c>
      <c r="E155" s="2" t="e">
        <f t="shared" si="22"/>
        <v>#N/A</v>
      </c>
      <c r="F155" s="2">
        <v>1038038.4570021629</v>
      </c>
      <c r="G155" s="2">
        <f t="shared" si="35"/>
        <v>696135.85714285716</v>
      </c>
      <c r="H155" s="2">
        <f t="shared" si="32"/>
        <v>73988934.765659392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887402.85714285565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1039060.0567206144</v>
      </c>
      <c r="Q155" s="2">
        <f t="shared" si="36"/>
        <v>700000</v>
      </c>
      <c r="R155" s="2">
        <f t="shared" si="33"/>
        <v>74830643.489091158</v>
      </c>
      <c r="S155" s="2">
        <f t="shared" si="17"/>
        <v>696135.85714285076</v>
      </c>
      <c r="T155" s="2">
        <f t="shared" si="18"/>
        <v>3864.1428571428405</v>
      </c>
      <c r="U155" s="2">
        <f t="shared" si="19"/>
        <v>700000</v>
      </c>
      <c r="V155" s="2">
        <f t="shared" si="34"/>
        <v>18247443.401478112</v>
      </c>
      <c r="W155" s="2">
        <f t="shared" si="20"/>
        <v>507019.53483468294</v>
      </c>
      <c r="X155" s="2">
        <f t="shared" si="6"/>
        <v>192980.46516531706</v>
      </c>
      <c r="Y155" s="2">
        <f t="shared" si="30"/>
        <v>56583200.087613061</v>
      </c>
      <c r="Z155" s="2" t="str">
        <f t="shared" si="8"/>
        <v>HERE</v>
      </c>
      <c r="AA155" s="2">
        <f>IF(Z155="HERE",Y155,AA154+Graph!$G$1*1000)</f>
        <v>56583200.087613061</v>
      </c>
      <c r="AB155" s="2">
        <f t="shared" si="21"/>
        <v>192980.46516531706</v>
      </c>
      <c r="AC155" s="2">
        <f t="shared" si="31"/>
        <v>18247443.401478112</v>
      </c>
      <c r="AD155" s="3">
        <f t="shared" si="10"/>
        <v>52800000</v>
      </c>
      <c r="AE155" s="2">
        <f>IF(AE153&gt;=52800000,52800000,IF(AB134=Graph!G$1*1000,AE154+Graph!G$1*1000,AC155))</f>
        <v>18247443.401478112</v>
      </c>
      <c r="AF155" s="3">
        <f t="shared" si="11"/>
        <v>18247443.401478112</v>
      </c>
      <c r="AG155" s="3">
        <f t="shared" si="29"/>
        <v>46486849.490182057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91</v>
      </c>
      <c r="C156" s="7"/>
      <c r="D156" s="2" t="e">
        <f t="shared" si="12"/>
        <v>#N/A</v>
      </c>
      <c r="E156" s="2" t="e">
        <f t="shared" si="22"/>
        <v>#N/A</v>
      </c>
      <c r="F156" s="2">
        <v>1044360.1108374596</v>
      </c>
      <c r="G156" s="2">
        <f t="shared" si="35"/>
        <v>696135.85714285716</v>
      </c>
      <c r="H156" s="2">
        <f t="shared" si="32"/>
        <v>74685070.622802243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891266.99999999849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1045359.7068965435</v>
      </c>
      <c r="Q156" s="2">
        <f t="shared" si="36"/>
        <v>700000</v>
      </c>
      <c r="R156" s="2">
        <f t="shared" si="33"/>
        <v>75530643.489091158</v>
      </c>
      <c r="S156" s="2">
        <f t="shared" si="17"/>
        <v>696135.85714285076</v>
      </c>
      <c r="T156" s="2">
        <f t="shared" si="18"/>
        <v>3864.1428571428405</v>
      </c>
      <c r="U156" s="2">
        <f t="shared" si="19"/>
        <v>700000</v>
      </c>
      <c r="V156" s="2">
        <f t="shared" si="34"/>
        <v>18760784.590148091</v>
      </c>
      <c r="W156" s="2">
        <f t="shared" si="20"/>
        <v>513341.18866997957</v>
      </c>
      <c r="X156" s="2">
        <f t="shared" si="6"/>
        <v>186658.81133002043</v>
      </c>
      <c r="Y156" s="2">
        <f t="shared" si="30"/>
        <v>56769858.898943081</v>
      </c>
      <c r="Z156" s="2" t="str">
        <f t="shared" si="8"/>
        <v>HERE</v>
      </c>
      <c r="AA156" s="2">
        <f>IF(Z156="HERE",Y156,AA155+Graph!$G$1*1000)</f>
        <v>56769858.898943081</v>
      </c>
      <c r="AB156" s="2">
        <f t="shared" si="21"/>
        <v>186658.81133002043</v>
      </c>
      <c r="AC156" s="2">
        <f t="shared" si="31"/>
        <v>18760784.590148091</v>
      </c>
      <c r="AD156" s="3">
        <f t="shared" si="10"/>
        <v>52800000</v>
      </c>
      <c r="AE156" s="2">
        <f>IF(AE154&gt;=52800000,52800000,IF(AB135=Graph!G$1*1000,AE155+Graph!G$1*1000,AC156))</f>
        <v>18760784.590148091</v>
      </c>
      <c r="AF156" s="3">
        <f t="shared" si="11"/>
        <v>18760784.590148091</v>
      </c>
      <c r="AG156" s="3">
        <f t="shared" si="29"/>
        <v>46845667.19018206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92</v>
      </c>
      <c r="C157" s="7"/>
      <c r="D157" s="2" t="e">
        <f t="shared" si="12"/>
        <v>#N/A</v>
      </c>
      <c r="E157" s="2" t="e">
        <f t="shared" si="22"/>
        <v>#N/A</v>
      </c>
      <c r="F157" s="2">
        <v>1050681.7646728158</v>
      </c>
      <c r="G157" s="2">
        <f t="shared" si="35"/>
        <v>696135.85714285716</v>
      </c>
      <c r="H157" s="2">
        <f t="shared" si="32"/>
        <v>75381206.479945093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895131.14285714133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1051659.3570724726</v>
      </c>
      <c r="Q157" s="2">
        <f t="shared" si="36"/>
        <v>700000</v>
      </c>
      <c r="R157" s="2">
        <f t="shared" si="33"/>
        <v>76230643.489091158</v>
      </c>
      <c r="S157" s="2">
        <f t="shared" si="17"/>
        <v>696135.85714285076</v>
      </c>
      <c r="T157" s="2">
        <f t="shared" si="18"/>
        <v>3864.1428571428405</v>
      </c>
      <c r="U157" s="2">
        <f t="shared" si="19"/>
        <v>700000</v>
      </c>
      <c r="V157" s="2">
        <f t="shared" si="34"/>
        <v>19280447.432653427</v>
      </c>
      <c r="W157" s="2">
        <f t="shared" si="20"/>
        <v>519662.84250533581</v>
      </c>
      <c r="X157" s="2">
        <f t="shared" si="6"/>
        <v>180337.15749466419</v>
      </c>
      <c r="Y157" s="2">
        <f t="shared" si="30"/>
        <v>56950196.056437746</v>
      </c>
      <c r="Z157" s="2" t="str">
        <f t="shared" si="8"/>
        <v>HERE</v>
      </c>
      <c r="AA157" s="2">
        <f>IF(Z157="HERE",Y157,AA156+Graph!$G$1*1000)</f>
        <v>56950196.056437746</v>
      </c>
      <c r="AB157" s="2">
        <f t="shared" si="21"/>
        <v>180337.15749466419</v>
      </c>
      <c r="AC157" s="2">
        <f t="shared" si="31"/>
        <v>19280447.432653427</v>
      </c>
      <c r="AD157" s="3">
        <f t="shared" si="10"/>
        <v>52800000</v>
      </c>
      <c r="AE157" s="2">
        <f>IF(AE155&gt;=52800000,52800000,IF(AB136=Graph!G$1*1000,AE156+Graph!G$1*1000,AC157))</f>
        <v>19280447.432653427</v>
      </c>
      <c r="AF157" s="3">
        <f t="shared" si="11"/>
        <v>19280447.432653427</v>
      </c>
      <c r="AG157" s="3">
        <f t="shared" si="29"/>
        <v>47177871.390182056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93</v>
      </c>
      <c r="C158" s="7"/>
      <c r="D158" s="2" t="e">
        <f t="shared" si="12"/>
        <v>#N/A</v>
      </c>
      <c r="E158" s="2" t="e">
        <f t="shared" si="22"/>
        <v>#N/A</v>
      </c>
      <c r="F158" s="2">
        <v>1057003.4185081124</v>
      </c>
      <c r="G158" s="2">
        <f t="shared" si="35"/>
        <v>696135.85714285716</v>
      </c>
      <c r="H158" s="2">
        <f t="shared" si="32"/>
        <v>76077342.337087944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898995.28571428417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1057959.0072484016</v>
      </c>
      <c r="Q158" s="2">
        <f t="shared" si="36"/>
        <v>700000</v>
      </c>
      <c r="R158" s="2">
        <f t="shared" si="33"/>
        <v>76930643.489091158</v>
      </c>
      <c r="S158" s="2">
        <f t="shared" si="17"/>
        <v>696135.85714285076</v>
      </c>
      <c r="T158" s="2">
        <f t="shared" si="18"/>
        <v>3864.1428571428405</v>
      </c>
      <c r="U158" s="2">
        <f t="shared" si="19"/>
        <v>700000</v>
      </c>
      <c r="V158" s="2">
        <f t="shared" si="34"/>
        <v>19806431.92899406</v>
      </c>
      <c r="W158" s="2">
        <f t="shared" si="20"/>
        <v>525984.49634063244</v>
      </c>
      <c r="X158" s="2">
        <f t="shared" si="6"/>
        <v>174015.50365936756</v>
      </c>
      <c r="Y158" s="2">
        <f t="shared" si="30"/>
        <v>57124211.560097113</v>
      </c>
      <c r="Z158" s="2" t="str">
        <f t="shared" si="8"/>
        <v>HERE</v>
      </c>
      <c r="AA158" s="2">
        <f>IF(Z158="HERE",Y158,AA157+Graph!$G$1*1000)</f>
        <v>57124211.560097113</v>
      </c>
      <c r="AB158" s="2">
        <f t="shared" si="21"/>
        <v>174015.50365936756</v>
      </c>
      <c r="AC158" s="2">
        <f t="shared" si="31"/>
        <v>19806431.92899406</v>
      </c>
      <c r="AD158" s="3">
        <f t="shared" si="10"/>
        <v>52800000</v>
      </c>
      <c r="AE158" s="2">
        <f>IF(AE156&gt;=52800000,52800000,IF(AB137=Graph!G$1*1000,AE157+Graph!G$1*1000,AC158))</f>
        <v>19806431.92899406</v>
      </c>
      <c r="AF158" s="3">
        <f t="shared" si="11"/>
        <v>19806431.92899406</v>
      </c>
      <c r="AG158" s="3">
        <f t="shared" si="29"/>
        <v>47489328.790182054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94</v>
      </c>
      <c r="C159" s="7"/>
      <c r="D159" s="2" t="e">
        <f t="shared" si="12"/>
        <v>#N/A</v>
      </c>
      <c r="E159" s="2" t="e">
        <f t="shared" si="22"/>
        <v>#N/A</v>
      </c>
      <c r="F159" s="2">
        <v>1063325.0723434687</v>
      </c>
      <c r="G159" s="2">
        <f t="shared" si="35"/>
        <v>696135.85714285716</v>
      </c>
      <c r="H159" s="2">
        <f t="shared" si="32"/>
        <v>76773478.194230795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902859.42857142701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1064258.6574243307</v>
      </c>
      <c r="Q159" s="2">
        <f t="shared" si="36"/>
        <v>700000</v>
      </c>
      <c r="R159" s="2">
        <f t="shared" si="33"/>
        <v>77630643.489091158</v>
      </c>
      <c r="S159" s="2">
        <f t="shared" si="17"/>
        <v>696135.85714285076</v>
      </c>
      <c r="T159" s="2">
        <f t="shared" si="18"/>
        <v>3864.1428571428405</v>
      </c>
      <c r="U159" s="2">
        <f t="shared" si="19"/>
        <v>700000</v>
      </c>
      <c r="V159" s="2">
        <f t="shared" si="34"/>
        <v>20338738.079170048</v>
      </c>
      <c r="W159" s="2">
        <f t="shared" si="20"/>
        <v>532306.15017598867</v>
      </c>
      <c r="X159" s="2">
        <f t="shared" si="6"/>
        <v>167693.84982401133</v>
      </c>
      <c r="Y159" s="2">
        <f t="shared" ref="Y159:Y222" si="37">IF(COUNT($C160)=0,IF(COUNT($C159)=1,C159,SUM(Y158+X159)),C159)</f>
        <v>57291905.409921125</v>
      </c>
      <c r="Z159" s="2" t="str">
        <f t="shared" si="8"/>
        <v>HERE</v>
      </c>
      <c r="AA159" s="2">
        <f>IF(Z159="HERE",Y159,AA158+Graph!$G$1*1000)</f>
        <v>57291905.409921125</v>
      </c>
      <c r="AB159" s="2">
        <f t="shared" si="21"/>
        <v>167693.84982401133</v>
      </c>
      <c r="AC159" s="2">
        <f t="shared" ref="AC159:AC222" si="38">IF(Z160="HERE",V159,AC158)</f>
        <v>20338738.079170048</v>
      </c>
      <c r="AD159" s="3">
        <f t="shared" si="10"/>
        <v>52800000</v>
      </c>
      <c r="AE159" s="2">
        <f>IF(AE157&gt;=52800000,52800000,IF(AB138=Graph!G$1*1000,AE158+Graph!G$1*1000,AC159))</f>
        <v>20338738.079170048</v>
      </c>
      <c r="AF159" s="3">
        <f t="shared" si="11"/>
        <v>20338738.079170048</v>
      </c>
      <c r="AG159" s="3">
        <f t="shared" si="29"/>
        <v>47720665.19018206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95</v>
      </c>
      <c r="C160" s="7"/>
      <c r="D160" s="2" t="e">
        <f t="shared" si="12"/>
        <v>#N/A</v>
      </c>
      <c r="E160" s="2" t="e">
        <f t="shared" si="22"/>
        <v>#N/A</v>
      </c>
      <c r="F160" s="2">
        <v>1069646.7261787653</v>
      </c>
      <c r="G160" s="2">
        <f t="shared" si="35"/>
        <v>696135.85714285716</v>
      </c>
      <c r="H160" s="2">
        <f t="shared" ref="H160:H223" si="39">IF(COUNT($C161)=0,IF(COUNT($C160)=1,C160,SUM(H159+G160)),C160)</f>
        <v>77469614.051373646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906723.57142856985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1070558.3076002598</v>
      </c>
      <c r="Q160" s="2">
        <f t="shared" si="36"/>
        <v>700000</v>
      </c>
      <c r="R160" s="2">
        <f t="shared" ref="R160:R223" si="40">IF(COUNT($C161)=0,IF(COUNT($C160)=1,M160,SUM(R159+Q160)),M160)</f>
        <v>78330643.489091158</v>
      </c>
      <c r="S160" s="2">
        <f t="shared" si="17"/>
        <v>696135.85714285076</v>
      </c>
      <c r="T160" s="2">
        <f t="shared" si="18"/>
        <v>3864.1428571428405</v>
      </c>
      <c r="U160" s="2">
        <f t="shared" si="19"/>
        <v>700000</v>
      </c>
      <c r="V160" s="2">
        <f t="shared" si="34"/>
        <v>20877365.883181334</v>
      </c>
      <c r="W160" s="2">
        <f t="shared" si="20"/>
        <v>538627.80401128531</v>
      </c>
      <c r="X160" s="2">
        <f t="shared" si="6"/>
        <v>161372.19598871469</v>
      </c>
      <c r="Y160" s="2">
        <f t="shared" si="37"/>
        <v>57453277.605909839</v>
      </c>
      <c r="Z160" s="2" t="str">
        <f t="shared" si="8"/>
        <v>HERE</v>
      </c>
      <c r="AA160" s="2">
        <f>IF(Z160="HERE",Y160,AA159+Graph!$G$1*1000)</f>
        <v>57453277.605909839</v>
      </c>
      <c r="AB160" s="2">
        <f t="shared" si="21"/>
        <v>161372.19598871469</v>
      </c>
      <c r="AC160" s="2">
        <f t="shared" si="38"/>
        <v>20877365.883181334</v>
      </c>
      <c r="AD160" s="3">
        <f t="shared" si="10"/>
        <v>52800000</v>
      </c>
      <c r="AE160" s="2">
        <f>IF(AE158&gt;=52800000,52800000,IF(AB139=Graph!G$1*1000,AE159+Graph!G$1*1000,AC160))</f>
        <v>20877365.883181334</v>
      </c>
      <c r="AF160" s="3">
        <f t="shared" si="11"/>
        <v>20877365.883181334</v>
      </c>
      <c r="AG160" s="3">
        <f t="shared" si="29"/>
        <v>47942189.19018206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96</v>
      </c>
      <c r="C161" s="7"/>
      <c r="D161" s="2" t="e">
        <f t="shared" si="12"/>
        <v>#N/A</v>
      </c>
      <c r="E161" s="2" t="e">
        <f t="shared" si="22"/>
        <v>#N/A</v>
      </c>
      <c r="F161" s="2">
        <v>1075968.3800141215</v>
      </c>
      <c r="G161" s="2">
        <f t="shared" si="35"/>
        <v>696135.85714285716</v>
      </c>
      <c r="H161" s="2">
        <f t="shared" si="39"/>
        <v>78165749.908516496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910587.71428571269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1076857.9577761889</v>
      </c>
      <c r="Q161" s="2">
        <f t="shared" si="36"/>
        <v>700000</v>
      </c>
      <c r="R161" s="2">
        <f t="shared" si="40"/>
        <v>79030643.489091158</v>
      </c>
      <c r="S161" s="2">
        <f t="shared" si="17"/>
        <v>696135.85714285076</v>
      </c>
      <c r="T161" s="2">
        <f t="shared" si="18"/>
        <v>3864.1428571428405</v>
      </c>
      <c r="U161" s="2">
        <f t="shared" si="19"/>
        <v>700000</v>
      </c>
      <c r="V161" s="2">
        <f t="shared" si="34"/>
        <v>21422315.341027975</v>
      </c>
      <c r="W161" s="2">
        <f t="shared" si="20"/>
        <v>544949.45784664154</v>
      </c>
      <c r="X161" s="2">
        <f t="shared" si="6"/>
        <v>155050.54215335846</v>
      </c>
      <c r="Y161" s="2">
        <f t="shared" si="37"/>
        <v>57608328.148063198</v>
      </c>
      <c r="Z161" s="2" t="str">
        <f t="shared" si="8"/>
        <v>HERE</v>
      </c>
      <c r="AA161" s="2">
        <f>IF(Z161="HERE",Y161,AA160+Graph!$G$1*1000)</f>
        <v>57608328.148063198</v>
      </c>
      <c r="AB161" s="2">
        <f t="shared" si="21"/>
        <v>155050.54215335846</v>
      </c>
      <c r="AC161" s="2">
        <f t="shared" si="38"/>
        <v>21422315.341027975</v>
      </c>
      <c r="AD161" s="3">
        <f t="shared" si="10"/>
        <v>52800000</v>
      </c>
      <c r="AE161" s="2">
        <f>IF(AE159&gt;=52800000,52800000,IF(AB140=Graph!G$1*1000,AE160+Graph!G$1*1000,AC161))</f>
        <v>21422315.341027975</v>
      </c>
      <c r="AF161" s="3">
        <f t="shared" si="11"/>
        <v>21422315.341027975</v>
      </c>
      <c r="AG161" s="3">
        <f t="shared" si="29"/>
        <v>48093260.5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97</v>
      </c>
      <c r="C162" s="7"/>
      <c r="D162" s="2" t="e">
        <f t="shared" si="12"/>
        <v>#N/A</v>
      </c>
      <c r="E162" s="2" t="e">
        <f t="shared" si="22"/>
        <v>#N/A</v>
      </c>
      <c r="F162" s="2">
        <v>1082290.0338494182</v>
      </c>
      <c r="G162" s="2">
        <f t="shared" si="35"/>
        <v>696135.85714285716</v>
      </c>
      <c r="H162" s="2">
        <f t="shared" si="39"/>
        <v>78861885.765659347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914451.85714285553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1083157.6079521179</v>
      </c>
      <c r="Q162" s="2">
        <f t="shared" si="36"/>
        <v>700000</v>
      </c>
      <c r="R162" s="2">
        <f t="shared" si="40"/>
        <v>79730643.489091158</v>
      </c>
      <c r="S162" s="2">
        <f t="shared" si="17"/>
        <v>696135.85714285076</v>
      </c>
      <c r="T162" s="2">
        <f t="shared" si="18"/>
        <v>3864.1428571428405</v>
      </c>
      <c r="U162" s="2">
        <f t="shared" si="19"/>
        <v>700000</v>
      </c>
      <c r="V162" s="2">
        <f t="shared" si="34"/>
        <v>21973586.452709913</v>
      </c>
      <c r="W162" s="2">
        <f t="shared" si="20"/>
        <v>551271.11168193817</v>
      </c>
      <c r="X162" s="2">
        <f t="shared" si="6"/>
        <v>148728.88831806183</v>
      </c>
      <c r="Y162" s="2">
        <f t="shared" si="37"/>
        <v>57757057.03638126</v>
      </c>
      <c r="Z162" s="2" t="str">
        <f t="shared" si="8"/>
        <v>HERE</v>
      </c>
      <c r="AA162" s="2">
        <f>IF(Z162="HERE",Y162,AA161+Graph!$G$1*1000)</f>
        <v>57757057.03638126</v>
      </c>
      <c r="AB162" s="2">
        <f t="shared" si="21"/>
        <v>148728.88831806183</v>
      </c>
      <c r="AC162" s="2">
        <f t="shared" si="38"/>
        <v>21973586.452709913</v>
      </c>
      <c r="AD162" s="3">
        <f t="shared" si="10"/>
        <v>52800000</v>
      </c>
      <c r="AE162" s="2">
        <f>IF(AE160&gt;=52800000,52800000,IF(AB141=Graph!G$1*1000,AE161+Graph!G$1*1000,AC162))</f>
        <v>21973586.452709913</v>
      </c>
      <c r="AF162" s="3">
        <f t="shared" si="11"/>
        <v>21973586.452709913</v>
      </c>
      <c r="AG162" s="3">
        <f t="shared" si="29"/>
        <v>48120714.399999999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98</v>
      </c>
      <c r="C163" s="7"/>
      <c r="D163" s="2" t="e">
        <f t="shared" si="12"/>
        <v>#N/A</v>
      </c>
      <c r="E163" s="2" t="e">
        <f t="shared" si="22"/>
        <v>#N/A</v>
      </c>
      <c r="F163" s="2">
        <v>1088611.6876847744</v>
      </c>
      <c r="G163" s="2">
        <f t="shared" si="35"/>
        <v>696135.85714285716</v>
      </c>
      <c r="H163" s="2">
        <f t="shared" si="39"/>
        <v>79558021.622802198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918315.99999999837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1089457.258128047</v>
      </c>
      <c r="Q163" s="2">
        <f t="shared" si="36"/>
        <v>700000</v>
      </c>
      <c r="R163" s="2">
        <f t="shared" si="40"/>
        <v>80430643.489091158</v>
      </c>
      <c r="S163" s="2">
        <f t="shared" si="17"/>
        <v>696135.85714285076</v>
      </c>
      <c r="T163" s="2">
        <f t="shared" si="18"/>
        <v>3864.1428571428405</v>
      </c>
      <c r="U163" s="2">
        <f t="shared" si="19"/>
        <v>700000</v>
      </c>
      <c r="V163" s="2">
        <f t="shared" si="34"/>
        <v>22531179.218227208</v>
      </c>
      <c r="W163" s="2">
        <f t="shared" si="20"/>
        <v>557592.76551729441</v>
      </c>
      <c r="X163" s="2">
        <f t="shared" si="6"/>
        <v>142407.23448270559</v>
      </c>
      <c r="Y163" s="2">
        <f t="shared" si="37"/>
        <v>57899464.270863965</v>
      </c>
      <c r="Z163" s="2" t="str">
        <f t="shared" si="8"/>
        <v>HERE</v>
      </c>
      <c r="AA163" s="2">
        <f>IF(Z163="HERE",Y163,AA162+Graph!$G$1*1000)</f>
        <v>57899464.270863965</v>
      </c>
      <c r="AB163" s="2">
        <f t="shared" si="21"/>
        <v>142407.23448270559</v>
      </c>
      <c r="AC163" s="2">
        <f t="shared" si="38"/>
        <v>22531179.218227208</v>
      </c>
      <c r="AD163" s="3">
        <f t="shared" si="10"/>
        <v>52800000</v>
      </c>
      <c r="AE163" s="2">
        <f>IF(AE161&gt;=52800000,52800000,IF(AB142=Graph!G$1*1000,AE162+Graph!G$1*1000,AC163))</f>
        <v>22531179.218227208</v>
      </c>
      <c r="AF163" s="3">
        <f t="shared" si="11"/>
        <v>22531179.218227208</v>
      </c>
      <c r="AG163" s="3">
        <f t="shared" si="29"/>
        <v>48134700.299999997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99</v>
      </c>
      <c r="C164" s="7"/>
      <c r="D164" s="2" t="e">
        <f t="shared" si="12"/>
        <v>#N/A</v>
      </c>
      <c r="E164" s="2" t="e">
        <f t="shared" si="22"/>
        <v>#N/A</v>
      </c>
      <c r="F164" s="2">
        <v>1094933.341520071</v>
      </c>
      <c r="G164" s="2">
        <f t="shared" si="35"/>
        <v>696135.85714285716</v>
      </c>
      <c r="H164" s="2">
        <f t="shared" si="39"/>
        <v>80254157.479945049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922180.14285714121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1095756.9083039761</v>
      </c>
      <c r="Q164" s="2">
        <f t="shared" si="36"/>
        <v>700000</v>
      </c>
      <c r="R164" s="2">
        <f t="shared" si="40"/>
        <v>81130643.489091158</v>
      </c>
      <c r="S164" s="2">
        <f t="shared" si="17"/>
        <v>696135.85714285076</v>
      </c>
      <c r="T164" s="2">
        <f t="shared" si="18"/>
        <v>3864.1428571428405</v>
      </c>
      <c r="U164" s="2">
        <f t="shared" si="19"/>
        <v>700000</v>
      </c>
      <c r="V164" s="2">
        <f t="shared" si="34"/>
        <v>23095093.637579799</v>
      </c>
      <c r="W164" s="2">
        <f t="shared" si="20"/>
        <v>563914.41935259104</v>
      </c>
      <c r="X164" s="2">
        <f t="shared" si="6"/>
        <v>136085.58064740896</v>
      </c>
      <c r="Y164" s="2">
        <f t="shared" si="37"/>
        <v>58035549.851511374</v>
      </c>
      <c r="Z164" s="2" t="str">
        <f t="shared" si="8"/>
        <v>HERE</v>
      </c>
      <c r="AA164" s="2">
        <f>IF(Z164="HERE",Y164,AA163+Graph!$G$1*1000)</f>
        <v>58035549.851511374</v>
      </c>
      <c r="AB164" s="2">
        <f t="shared" si="21"/>
        <v>136085.58064740896</v>
      </c>
      <c r="AC164" s="2">
        <f t="shared" si="38"/>
        <v>23095093.637579799</v>
      </c>
      <c r="AD164" s="3">
        <f t="shared" si="10"/>
        <v>52800000</v>
      </c>
      <c r="AE164" s="2">
        <f>IF(AE162&gt;=52800000,52800000,IF(AB143=Graph!G$1*1000,AE163+Graph!G$1*1000,AC164))</f>
        <v>23095093.637579799</v>
      </c>
      <c r="AF164" s="3">
        <f t="shared" si="11"/>
        <v>23095093.637579799</v>
      </c>
      <c r="AG164" s="3">
        <f t="shared" si="29"/>
        <v>48152324.299999997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100</v>
      </c>
      <c r="C165" s="7"/>
      <c r="D165" s="2" t="e">
        <f t="shared" si="12"/>
        <v>#N/A</v>
      </c>
      <c r="E165" s="2" t="e">
        <f t="shared" si="22"/>
        <v>#N/A</v>
      </c>
      <c r="F165" s="2">
        <v>1101254.9953554273</v>
      </c>
      <c r="G165" s="2">
        <f t="shared" si="35"/>
        <v>696135.85714285716</v>
      </c>
      <c r="H165" s="2">
        <f t="shared" si="39"/>
        <v>80950293.337087899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926044.28571428405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1102056.5584799051</v>
      </c>
      <c r="Q165" s="2">
        <f t="shared" si="36"/>
        <v>700000</v>
      </c>
      <c r="R165" s="2">
        <f t="shared" si="40"/>
        <v>81830643.489091158</v>
      </c>
      <c r="S165" s="2">
        <f t="shared" si="17"/>
        <v>696135.85714285076</v>
      </c>
      <c r="T165" s="2">
        <f t="shared" si="18"/>
        <v>3864.1428571428405</v>
      </c>
      <c r="U165" s="2">
        <f t="shared" si="19"/>
        <v>700000</v>
      </c>
      <c r="V165" s="2">
        <f t="shared" si="34"/>
        <v>23665329.710767746</v>
      </c>
      <c r="W165" s="2">
        <f t="shared" si="20"/>
        <v>570236.07318794727</v>
      </c>
      <c r="X165" s="2">
        <f t="shared" si="6"/>
        <v>129763.92681205273</v>
      </c>
      <c r="Y165" s="2">
        <f t="shared" si="37"/>
        <v>58165313.778323427</v>
      </c>
      <c r="Z165" s="2" t="str">
        <f t="shared" si="8"/>
        <v>HERE</v>
      </c>
      <c r="AA165" s="2">
        <f>IF(Z165="HERE",Y165,AA164+Graph!$G$1*1000)</f>
        <v>58165313.778323427</v>
      </c>
      <c r="AB165" s="2">
        <f t="shared" si="21"/>
        <v>129763.92681205273</v>
      </c>
      <c r="AC165" s="2">
        <f t="shared" si="38"/>
        <v>23665329.710767746</v>
      </c>
      <c r="AD165" s="3">
        <f t="shared" si="10"/>
        <v>52800000</v>
      </c>
      <c r="AE165" s="2">
        <f>IF(AE163&gt;=52800000,52800000,IF(AB144=Graph!G$1*1000,AE164+Graph!G$1*1000,AC165))</f>
        <v>23665329.710767746</v>
      </c>
      <c r="AF165" s="3">
        <f t="shared" si="11"/>
        <v>23665329.710767746</v>
      </c>
      <c r="AG165" s="3">
        <f t="shared" si="29"/>
        <v>48172914.899999999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101</v>
      </c>
      <c r="C166" s="7"/>
      <c r="D166" s="2" t="e">
        <f t="shared" si="12"/>
        <v>#N/A</v>
      </c>
      <c r="E166" s="2" t="e">
        <f t="shared" si="22"/>
        <v>#N/A</v>
      </c>
      <c r="F166" s="2">
        <v>1107576.6491907239</v>
      </c>
      <c r="G166" s="2">
        <f t="shared" ref="G166:G229" si="41">IF(F166&gt;700000,$AK$31*1000,F166)</f>
        <v>696135.85714285716</v>
      </c>
      <c r="H166" s="2">
        <f t="shared" si="39"/>
        <v>81646429.19423075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929908.42857142689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1108356.2086558342</v>
      </c>
      <c r="Q166" s="2">
        <f t="shared" ref="Q166:Q229" si="42">IF(P166&gt;700000,700000,P166)</f>
        <v>700000</v>
      </c>
      <c r="R166" s="2">
        <f t="shared" si="40"/>
        <v>82530643.489091158</v>
      </c>
      <c r="S166" s="2">
        <f t="shared" si="17"/>
        <v>696135.85714285076</v>
      </c>
      <c r="T166" s="2">
        <f t="shared" si="18"/>
        <v>3864.1428571428405</v>
      </c>
      <c r="U166" s="2">
        <f t="shared" si="19"/>
        <v>700000</v>
      </c>
      <c r="V166" s="2">
        <f t="shared" si="34"/>
        <v>24241887.43779099</v>
      </c>
      <c r="W166" s="2">
        <f t="shared" si="20"/>
        <v>576557.7270232439</v>
      </c>
      <c r="X166" s="2">
        <f t="shared" si="6"/>
        <v>123442.2729767561</v>
      </c>
      <c r="Y166" s="2">
        <f t="shared" si="37"/>
        <v>58288756.051300183</v>
      </c>
      <c r="Z166" s="2" t="str">
        <f t="shared" si="8"/>
        <v>HERE</v>
      </c>
      <c r="AA166" s="2">
        <f>IF(Z166="HERE",Y166,AA165+Graph!$G$1*1000)</f>
        <v>58288756.051300183</v>
      </c>
      <c r="AB166" s="2">
        <f t="shared" si="21"/>
        <v>123442.2729767561</v>
      </c>
      <c r="AC166" s="2">
        <f t="shared" si="38"/>
        <v>24241887.43779099</v>
      </c>
      <c r="AD166" s="3">
        <f t="shared" si="10"/>
        <v>52800000</v>
      </c>
      <c r="AE166" s="2">
        <f>IF(AE164&gt;=52800000,52800000,IF(AB145=Graph!G$1*1000,AE165+Graph!G$1*1000,AC166))</f>
        <v>24241887.43779099</v>
      </c>
      <c r="AF166" s="3">
        <f t="shared" si="11"/>
        <v>24241887.43779099</v>
      </c>
      <c r="AG166" s="3">
        <f t="shared" si="29"/>
        <v>48195455.399999999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102</v>
      </c>
      <c r="C167" s="7"/>
      <c r="D167" s="2" t="e">
        <f t="shared" si="12"/>
        <v>#N/A</v>
      </c>
      <c r="E167" s="2" t="e">
        <f t="shared" si="22"/>
        <v>#N/A</v>
      </c>
      <c r="F167" s="2">
        <v>1113898.3030260801</v>
      </c>
      <c r="G167" s="2">
        <f t="shared" si="41"/>
        <v>696135.85714285716</v>
      </c>
      <c r="H167" s="2">
        <f t="shared" si="39"/>
        <v>82342565.051373601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933772.57142856973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1114655.8588317633</v>
      </c>
      <c r="Q167" s="2">
        <f t="shared" si="42"/>
        <v>700000</v>
      </c>
      <c r="R167" s="2">
        <f t="shared" si="40"/>
        <v>83230643.489091158</v>
      </c>
      <c r="S167" s="2">
        <f t="shared" si="17"/>
        <v>696135.85714285076</v>
      </c>
      <c r="T167" s="2">
        <f t="shared" si="18"/>
        <v>3864.1428571428405</v>
      </c>
      <c r="U167" s="2">
        <f t="shared" si="19"/>
        <v>700000</v>
      </c>
      <c r="V167" s="2">
        <f t="shared" si="34"/>
        <v>24824766.81864959</v>
      </c>
      <c r="W167" s="2">
        <f t="shared" si="20"/>
        <v>582879.38085860014</v>
      </c>
      <c r="X167" s="2">
        <f t="shared" si="6"/>
        <v>117120.61914139986</v>
      </c>
      <c r="Y167" s="2">
        <f t="shared" si="37"/>
        <v>58405876.670441583</v>
      </c>
      <c r="Z167" s="2" t="str">
        <f t="shared" si="8"/>
        <v>HERE</v>
      </c>
      <c r="AA167" s="2">
        <f>IF(Z167="HERE",Y167,AA166+Graph!$G$1*1000)</f>
        <v>58405876.670441583</v>
      </c>
      <c r="AB167" s="2">
        <f t="shared" si="21"/>
        <v>117120.61914139986</v>
      </c>
      <c r="AC167" s="2">
        <f t="shared" si="38"/>
        <v>24824766.81864959</v>
      </c>
      <c r="AD167" s="3">
        <f t="shared" si="10"/>
        <v>52800000</v>
      </c>
      <c r="AE167" s="2">
        <f>IF(AE165&gt;=52800000,52800000,IF(AB146=Graph!G$1*1000,AE166+Graph!G$1*1000,AC167))</f>
        <v>24824766.81864959</v>
      </c>
      <c r="AF167" s="3">
        <f t="shared" si="11"/>
        <v>24824766.81864959</v>
      </c>
      <c r="AG167" s="3">
        <f t="shared" si="29"/>
        <v>48220611.200000003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103</v>
      </c>
      <c r="C168" s="7"/>
      <c r="D168" s="2" t="e">
        <f t="shared" si="12"/>
        <v>#N/A</v>
      </c>
      <c r="E168" s="2" t="e">
        <f t="shared" si="22"/>
        <v>#N/A</v>
      </c>
      <c r="F168" s="2">
        <v>1120219.9568613768</v>
      </c>
      <c r="G168" s="2">
        <f t="shared" si="41"/>
        <v>696135.85714285716</v>
      </c>
      <c r="H168" s="2">
        <f t="shared" si="39"/>
        <v>83038700.908516452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937636.71428571257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1120955.5090076923</v>
      </c>
      <c r="Q168" s="2">
        <f t="shared" si="42"/>
        <v>700000</v>
      </c>
      <c r="R168" s="2">
        <f t="shared" si="40"/>
        <v>83930643.489091158</v>
      </c>
      <c r="S168" s="2">
        <f t="shared" si="17"/>
        <v>696135.85714285076</v>
      </c>
      <c r="T168" s="2">
        <f t="shared" si="18"/>
        <v>3864.1428571428405</v>
      </c>
      <c r="U168" s="2">
        <f t="shared" si="19"/>
        <v>700000</v>
      </c>
      <c r="V168" s="2">
        <f t="shared" si="34"/>
        <v>25413967.853343487</v>
      </c>
      <c r="W168" s="2">
        <f t="shared" si="20"/>
        <v>589201.03469389677</v>
      </c>
      <c r="X168" s="2">
        <f t="shared" si="6"/>
        <v>110798.96530610323</v>
      </c>
      <c r="Y168" s="2">
        <f t="shared" si="37"/>
        <v>58516675.635747686</v>
      </c>
      <c r="Z168" s="2" t="str">
        <f t="shared" si="8"/>
        <v>HERE</v>
      </c>
      <c r="AA168" s="2">
        <f>IF(Z168="HERE",Y168,AA167+Graph!$G$1*1000)</f>
        <v>58516675.635747686</v>
      </c>
      <c r="AB168" s="2">
        <f t="shared" si="21"/>
        <v>110798.96530610323</v>
      </c>
      <c r="AC168" s="2">
        <f t="shared" si="38"/>
        <v>25413967.853343487</v>
      </c>
      <c r="AD168" s="3">
        <f t="shared" si="10"/>
        <v>52800000</v>
      </c>
      <c r="AE168" s="2">
        <f>IF(AE166&gt;=52800000,52800000,IF(AB147=Graph!G$1*1000,AE167+Graph!G$1*1000,AC168))</f>
        <v>25413967.853343487</v>
      </c>
      <c r="AF168" s="3">
        <f t="shared" si="11"/>
        <v>25413967.853343487</v>
      </c>
      <c r="AG168" s="3">
        <f t="shared" si="29"/>
        <v>48247841.350000001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104</v>
      </c>
      <c r="C169" s="7"/>
      <c r="D169" s="2" t="e">
        <f t="shared" si="12"/>
        <v>#N/A</v>
      </c>
      <c r="E169" s="2" t="e">
        <f t="shared" si="22"/>
        <v>#N/A</v>
      </c>
      <c r="F169" s="2">
        <v>1126541.610696733</v>
      </c>
      <c r="G169" s="2">
        <f t="shared" si="41"/>
        <v>696135.85714285716</v>
      </c>
      <c r="H169" s="2">
        <f t="shared" si="39"/>
        <v>83734836.765659302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941500.85714285541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1127255.1591836214</v>
      </c>
      <c r="Q169" s="2">
        <f t="shared" si="42"/>
        <v>700000</v>
      </c>
      <c r="R169" s="2">
        <f t="shared" si="40"/>
        <v>84630643.489091158</v>
      </c>
      <c r="S169" s="2">
        <f t="shared" si="17"/>
        <v>696135.85714285076</v>
      </c>
      <c r="T169" s="2">
        <f t="shared" si="18"/>
        <v>3864.1428571428405</v>
      </c>
      <c r="U169" s="2">
        <f t="shared" si="19"/>
        <v>700000</v>
      </c>
      <c r="V169" s="2">
        <f t="shared" si="34"/>
        <v>26009490.54187274</v>
      </c>
      <c r="W169" s="2">
        <f t="shared" si="20"/>
        <v>595522.68852925301</v>
      </c>
      <c r="X169" s="2">
        <f t="shared" si="6"/>
        <v>104477.31147074699</v>
      </c>
      <c r="Y169" s="2">
        <f t="shared" si="37"/>
        <v>58621152.947218433</v>
      </c>
      <c r="Z169" s="2" t="str">
        <f t="shared" si="8"/>
        <v>HERE</v>
      </c>
      <c r="AA169" s="2">
        <f>IF(Z169="HERE",Y169,AA168+Graph!$G$1*1000)</f>
        <v>58621152.947218433</v>
      </c>
      <c r="AB169" s="2">
        <f t="shared" si="21"/>
        <v>104477.31147074699</v>
      </c>
      <c r="AC169" s="2">
        <f t="shared" si="38"/>
        <v>26009490.54187274</v>
      </c>
      <c r="AD169" s="3">
        <f t="shared" si="10"/>
        <v>52800000</v>
      </c>
      <c r="AE169" s="2">
        <f>IF(AE167&gt;=52800000,52800000,IF(AB148=Graph!G$1*1000,AE168+Graph!G$1*1000,AC169))</f>
        <v>26009490.54187274</v>
      </c>
      <c r="AF169" s="3">
        <f t="shared" si="11"/>
        <v>26009490.54187274</v>
      </c>
      <c r="AG169" s="3">
        <f t="shared" si="29"/>
        <v>48273109.450000003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105</v>
      </c>
      <c r="C170" s="7"/>
      <c r="D170" s="2" t="e">
        <f t="shared" si="12"/>
        <v>#N/A</v>
      </c>
      <c r="E170" s="2" t="e">
        <f t="shared" si="22"/>
        <v>#N/A</v>
      </c>
      <c r="F170" s="2">
        <v>1132863.2645320892</v>
      </c>
      <c r="G170" s="2">
        <f t="shared" si="41"/>
        <v>696135.85714285716</v>
      </c>
      <c r="H170" s="2">
        <f t="shared" si="39"/>
        <v>84430972.622802153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945364.99999999825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1133554.8093595505</v>
      </c>
      <c r="Q170" s="2">
        <f t="shared" si="42"/>
        <v>700000</v>
      </c>
      <c r="R170" s="2">
        <f t="shared" si="40"/>
        <v>85330643.489091158</v>
      </c>
      <c r="S170" s="2">
        <f t="shared" si="17"/>
        <v>696135.85714285076</v>
      </c>
      <c r="T170" s="2">
        <f t="shared" si="18"/>
        <v>3864.1428571428405</v>
      </c>
      <c r="U170" s="2">
        <f t="shared" si="19"/>
        <v>700000</v>
      </c>
      <c r="V170" s="2">
        <f t="shared" si="34"/>
        <v>26611334.884237289</v>
      </c>
      <c r="W170" s="2">
        <f t="shared" si="20"/>
        <v>601844.34236454964</v>
      </c>
      <c r="X170" s="2">
        <f t="shared" si="6"/>
        <v>98155.657635450363</v>
      </c>
      <c r="Y170" s="2">
        <f t="shared" si="37"/>
        <v>58719308.604853883</v>
      </c>
      <c r="Z170" s="2" t="str">
        <f t="shared" si="8"/>
        <v>HERE</v>
      </c>
      <c r="AA170" s="2">
        <f>IF(Z170="HERE",Y170,AA169+Graph!$G$1*1000)</f>
        <v>58719308.604853883</v>
      </c>
      <c r="AB170" s="2">
        <f t="shared" si="21"/>
        <v>98155.657635450363</v>
      </c>
      <c r="AC170" s="2">
        <f t="shared" si="38"/>
        <v>26611334.884237289</v>
      </c>
      <c r="AD170" s="3">
        <f t="shared" si="10"/>
        <v>52800000</v>
      </c>
      <c r="AE170" s="2">
        <f>IF(AE168&gt;=52800000,52800000,IF(AB149=Graph!G$1*1000,AE169+Graph!G$1*1000,AC170))</f>
        <v>26611334.884237289</v>
      </c>
      <c r="AF170" s="3">
        <f t="shared" si="11"/>
        <v>26611334.884237289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106</v>
      </c>
      <c r="C171" s="7"/>
      <c r="D171" s="2" t="e">
        <f t="shared" si="12"/>
        <v>#N/A</v>
      </c>
      <c r="E171" s="2" t="e">
        <f t="shared" si="22"/>
        <v>#N/A</v>
      </c>
      <c r="F171" s="2">
        <v>1139184.9183673859</v>
      </c>
      <c r="G171" s="2">
        <f t="shared" si="41"/>
        <v>696135.85714285716</v>
      </c>
      <c r="H171" s="2">
        <f t="shared" si="39"/>
        <v>85127108.479945004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949229.14285714109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1139854.4595354795</v>
      </c>
      <c r="Q171" s="2">
        <f t="shared" si="42"/>
        <v>700000</v>
      </c>
      <c r="R171" s="2">
        <f t="shared" si="40"/>
        <v>86030643.489091158</v>
      </c>
      <c r="S171" s="2">
        <f t="shared" si="17"/>
        <v>696135.85714285076</v>
      </c>
      <c r="T171" s="2">
        <f t="shared" si="18"/>
        <v>3864.1428571428405</v>
      </c>
      <c r="U171" s="2">
        <f t="shared" si="19"/>
        <v>700000</v>
      </c>
      <c r="V171" s="2">
        <f t="shared" si="34"/>
        <v>27219500.880437195</v>
      </c>
      <c r="W171" s="2">
        <f t="shared" si="20"/>
        <v>608165.99619990587</v>
      </c>
      <c r="X171" s="2">
        <f t="shared" si="6"/>
        <v>91834.003800094128</v>
      </c>
      <c r="Y171" s="2">
        <f t="shared" si="37"/>
        <v>58811142.608653978</v>
      </c>
      <c r="Z171" s="2" t="str">
        <f t="shared" si="8"/>
        <v>HERE</v>
      </c>
      <c r="AA171" s="2">
        <f>IF(Z171="HERE",Y171,AA170+Graph!$G$1*1000)</f>
        <v>58811142.608653978</v>
      </c>
      <c r="AB171" s="2">
        <f t="shared" si="21"/>
        <v>91834.003800094128</v>
      </c>
      <c r="AC171" s="2">
        <f t="shared" si="38"/>
        <v>27219500.880437195</v>
      </c>
      <c r="AD171" s="3">
        <f t="shared" si="10"/>
        <v>52800000</v>
      </c>
      <c r="AE171" s="2">
        <f>IF(AE169&gt;=52800000,52800000,IF(AB150=Graph!G$1*1000,AE170+Graph!G$1*1000,AC171))</f>
        <v>27219500.880437195</v>
      </c>
      <c r="AF171" s="3">
        <f t="shared" si="11"/>
        <v>27219500.880437195</v>
      </c>
      <c r="AG171" s="3">
        <f t="shared" si="29"/>
        <v>48308778.113282904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107</v>
      </c>
      <c r="C172" s="7"/>
      <c r="D172" s="2" t="e">
        <f t="shared" si="12"/>
        <v>#N/A</v>
      </c>
      <c r="E172" s="2" t="e">
        <f t="shared" si="22"/>
        <v>#N/A</v>
      </c>
      <c r="F172" s="2">
        <v>1145506.5722027421</v>
      </c>
      <c r="G172" s="2">
        <f t="shared" si="41"/>
        <v>696135.85714285716</v>
      </c>
      <c r="H172" s="2">
        <f t="shared" si="39"/>
        <v>85823244.337087855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953093.28571428393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1146154.1097114682</v>
      </c>
      <c r="Q172" s="2">
        <f t="shared" si="42"/>
        <v>700000</v>
      </c>
      <c r="R172" s="2">
        <f t="shared" si="40"/>
        <v>86730643.489091158</v>
      </c>
      <c r="S172" s="2">
        <f t="shared" si="17"/>
        <v>696135.85714285076</v>
      </c>
      <c r="T172" s="2">
        <f t="shared" si="18"/>
        <v>3864.1428571428405</v>
      </c>
      <c r="U172" s="2">
        <f t="shared" si="19"/>
        <v>700000</v>
      </c>
      <c r="V172" s="2">
        <f t="shared" si="34"/>
        <v>27833988.530472398</v>
      </c>
      <c r="W172" s="2">
        <f t="shared" si="20"/>
        <v>614487.6500352025</v>
      </c>
      <c r="X172" s="2">
        <f t="shared" si="6"/>
        <v>85512.349964797497</v>
      </c>
      <c r="Y172" s="2">
        <f t="shared" si="37"/>
        <v>58896654.958618775</v>
      </c>
      <c r="Z172" s="2" t="str">
        <f t="shared" si="8"/>
        <v>HERE</v>
      </c>
      <c r="AA172" s="2">
        <f>IF(Z172="HERE",Y172,AA171+Graph!$G$1*1000)</f>
        <v>58896654.958618775</v>
      </c>
      <c r="AB172" s="2">
        <f t="shared" si="21"/>
        <v>85512.349964797497</v>
      </c>
      <c r="AC172" s="2">
        <f t="shared" si="38"/>
        <v>27833988.530472398</v>
      </c>
      <c r="AD172" s="3">
        <f t="shared" si="10"/>
        <v>52800000</v>
      </c>
      <c r="AE172" s="2">
        <f>IF(AE170&gt;=52800000,52800000,IF(AB151=Graph!G$1*1000,AE171+Graph!G$1*1000,AC172))</f>
        <v>27833988.530472398</v>
      </c>
      <c r="AF172" s="3">
        <f t="shared" si="11"/>
        <v>27833988.530472398</v>
      </c>
      <c r="AG172" s="3">
        <f t="shared" si="29"/>
        <v>48332864.75925757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108</v>
      </c>
      <c r="C173" s="7"/>
      <c r="D173" s="2" t="e">
        <f t="shared" si="12"/>
        <v>#N/A</v>
      </c>
      <c r="E173" s="2" t="e">
        <f t="shared" si="22"/>
        <v>#N/A</v>
      </c>
      <c r="F173" s="2">
        <v>1151828.2260380387</v>
      </c>
      <c r="G173" s="2">
        <f t="shared" si="41"/>
        <v>696135.85714285716</v>
      </c>
      <c r="H173" s="2">
        <f t="shared" si="39"/>
        <v>86519380.194230705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956957.42857142678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1152453.7598873973</v>
      </c>
      <c r="Q173" s="2">
        <f t="shared" si="42"/>
        <v>700000</v>
      </c>
      <c r="R173" s="2">
        <f t="shared" si="40"/>
        <v>87430643.489091158</v>
      </c>
      <c r="S173" s="2">
        <f t="shared" si="17"/>
        <v>696135.85714285076</v>
      </c>
      <c r="T173" s="2">
        <f t="shared" si="18"/>
        <v>3864.1428571428405</v>
      </c>
      <c r="U173" s="2">
        <f t="shared" si="19"/>
        <v>700000</v>
      </c>
      <c r="V173" s="2">
        <f t="shared" si="34"/>
        <v>28454797.834342957</v>
      </c>
      <c r="W173" s="2">
        <f t="shared" si="20"/>
        <v>620809.30387055874</v>
      </c>
      <c r="X173" s="2">
        <f t="shared" si="6"/>
        <v>79190.696129441261</v>
      </c>
      <c r="Y173" s="2">
        <f t="shared" si="37"/>
        <v>58975845.654748216</v>
      </c>
      <c r="Z173" s="2" t="str">
        <f t="shared" si="8"/>
        <v>HERE</v>
      </c>
      <c r="AA173" s="2">
        <f>IF(Z173="HERE",Y173,AA172+Graph!$G$1*1000)</f>
        <v>58975845.654748216</v>
      </c>
      <c r="AB173" s="2">
        <f t="shared" si="21"/>
        <v>79190.696129441261</v>
      </c>
      <c r="AC173" s="2">
        <f t="shared" si="38"/>
        <v>28454797.834342957</v>
      </c>
      <c r="AD173" s="3">
        <f t="shared" si="10"/>
        <v>52800000</v>
      </c>
      <c r="AE173" s="2">
        <f>IF(AE171&gt;=52800000,52800000,IF(AB152=Graph!G$1*1000,AE172+Graph!G$1*1000,AC173))</f>
        <v>28454797.834342957</v>
      </c>
      <c r="AF173" s="3">
        <f t="shared" si="11"/>
        <v>28454797.834342957</v>
      </c>
      <c r="AG173" s="3">
        <f t="shared" si="29"/>
        <v>48357267.487924002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109</v>
      </c>
      <c r="C174" s="7"/>
      <c r="D174" s="2" t="e">
        <f t="shared" si="12"/>
        <v>#N/A</v>
      </c>
      <c r="E174" s="2" t="e">
        <f t="shared" si="22"/>
        <v>#N/A</v>
      </c>
      <c r="F174" s="2">
        <v>1158149.879873395</v>
      </c>
      <c r="G174" s="2">
        <f t="shared" si="41"/>
        <v>696135.85714285716</v>
      </c>
      <c r="H174" s="2">
        <f t="shared" si="39"/>
        <v>87215516.051373556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960821.57142856962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1158753.4100633264</v>
      </c>
      <c r="Q174" s="2">
        <f t="shared" si="42"/>
        <v>700000</v>
      </c>
      <c r="R174" s="2">
        <f t="shared" si="40"/>
        <v>88130643.489091158</v>
      </c>
      <c r="S174" s="2">
        <f t="shared" si="17"/>
        <v>696135.85714285076</v>
      </c>
      <c r="T174" s="2">
        <f t="shared" si="18"/>
        <v>3864.1428571428405</v>
      </c>
      <c r="U174" s="2">
        <f t="shared" si="19"/>
        <v>700000</v>
      </c>
      <c r="V174" s="2">
        <f t="shared" si="34"/>
        <v>29081928.792048812</v>
      </c>
      <c r="W174" s="2">
        <f t="shared" si="20"/>
        <v>627130.95770585537</v>
      </c>
      <c r="X174" s="2">
        <f t="shared" si="6"/>
        <v>72869.04229414463</v>
      </c>
      <c r="Y174" s="2">
        <f t="shared" si="37"/>
        <v>59048714.697042361</v>
      </c>
      <c r="Z174" s="2" t="str">
        <f t="shared" si="8"/>
        <v>HERE</v>
      </c>
      <c r="AA174" s="2">
        <f>IF(Z174="HERE",Y174,AA173+Graph!$G$1*1000)</f>
        <v>59048714.697042361</v>
      </c>
      <c r="AB174" s="2">
        <f t="shared" si="21"/>
        <v>72869.04229414463</v>
      </c>
      <c r="AC174" s="2">
        <f t="shared" si="38"/>
        <v>29081928.792048812</v>
      </c>
      <c r="AD174" s="3">
        <f t="shared" si="10"/>
        <v>52800000</v>
      </c>
      <c r="AE174" s="2">
        <f>IF(AE172&gt;=52800000,52800000,IF(AB153=Graph!G$1*1000,AE173+Graph!G$1*1000,AC174))</f>
        <v>29081928.792048812</v>
      </c>
      <c r="AF174" s="3">
        <f t="shared" si="11"/>
        <v>29081928.792048812</v>
      </c>
      <c r="AG174" s="3">
        <f t="shared" si="29"/>
        <v>48381986.299282208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110</v>
      </c>
      <c r="C175" s="7"/>
      <c r="D175" s="2" t="e">
        <f t="shared" si="12"/>
        <v>#N/A</v>
      </c>
      <c r="E175" s="2" t="e">
        <f t="shared" si="22"/>
        <v>#N/A</v>
      </c>
      <c r="F175" s="2">
        <v>1164471.5337086916</v>
      </c>
      <c r="G175" s="2">
        <f t="shared" si="41"/>
        <v>696135.85714285716</v>
      </c>
      <c r="H175" s="2">
        <f t="shared" si="39"/>
        <v>87911651.908516407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964685.71428571246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1165053.0602392554</v>
      </c>
      <c r="Q175" s="2">
        <f t="shared" si="42"/>
        <v>700000</v>
      </c>
      <c r="R175" s="2">
        <f t="shared" si="40"/>
        <v>88830643.489091158</v>
      </c>
      <c r="S175" s="2">
        <f t="shared" si="17"/>
        <v>696135.85714285076</v>
      </c>
      <c r="T175" s="2">
        <f t="shared" si="18"/>
        <v>3864.1428571428405</v>
      </c>
      <c r="U175" s="2">
        <f t="shared" si="19"/>
        <v>700000</v>
      </c>
      <c r="V175" s="2">
        <f t="shared" si="34"/>
        <v>29715381.403590024</v>
      </c>
      <c r="W175" s="2">
        <f t="shared" si="20"/>
        <v>633452.61154121161</v>
      </c>
      <c r="X175" s="2">
        <f t="shared" si="6"/>
        <v>66547.388458788395</v>
      </c>
      <c r="Y175" s="2">
        <f t="shared" si="37"/>
        <v>59115262.085501149</v>
      </c>
      <c r="Z175" s="2" t="str">
        <f t="shared" si="8"/>
        <v>HERE</v>
      </c>
      <c r="AA175" s="2">
        <f>IF(Z175="HERE",Y175,AA174+Graph!$G$1*1000)</f>
        <v>59115262.085501149</v>
      </c>
      <c r="AB175" s="2">
        <f t="shared" si="21"/>
        <v>66547.388458788395</v>
      </c>
      <c r="AC175" s="2">
        <f t="shared" si="38"/>
        <v>29715381.403590024</v>
      </c>
      <c r="AD175" s="3">
        <f t="shared" si="10"/>
        <v>52800000</v>
      </c>
      <c r="AE175" s="2">
        <f>IF(AE173&gt;=52800000,52800000,IF(AB154=Graph!G$1*1000,AE174+Graph!G$1*1000,AC175))</f>
        <v>29715381.403590024</v>
      </c>
      <c r="AF175" s="3">
        <f t="shared" si="11"/>
        <v>29715381.403590024</v>
      </c>
      <c r="AG175" s="3">
        <f t="shared" si="29"/>
        <v>48407021.193332173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111</v>
      </c>
      <c r="C176" s="7"/>
      <c r="D176" s="2" t="e">
        <f t="shared" si="12"/>
        <v>#N/A</v>
      </c>
      <c r="E176" s="2" t="e">
        <f t="shared" si="22"/>
        <v>#N/A</v>
      </c>
      <c r="F176" s="2">
        <v>1170793.1875440478</v>
      </c>
      <c r="G176" s="2">
        <f t="shared" si="41"/>
        <v>696135.85714285716</v>
      </c>
      <c r="H176" s="2">
        <f t="shared" si="39"/>
        <v>88607787.765659258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968549.8571428553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1171352.7104151845</v>
      </c>
      <c r="Q176" s="2">
        <f t="shared" si="42"/>
        <v>700000</v>
      </c>
      <c r="R176" s="2">
        <f t="shared" si="40"/>
        <v>89530643.489091158</v>
      </c>
      <c r="S176" s="2">
        <f t="shared" si="17"/>
        <v>696135.85714285076</v>
      </c>
      <c r="T176" s="2">
        <f t="shared" si="18"/>
        <v>3864.1428571428405</v>
      </c>
      <c r="U176" s="2">
        <f t="shared" si="19"/>
        <v>700000</v>
      </c>
      <c r="V176" s="2">
        <f t="shared" si="34"/>
        <v>30355155.668966532</v>
      </c>
      <c r="W176" s="2">
        <f t="shared" si="20"/>
        <v>639774.26537650824</v>
      </c>
      <c r="X176" s="2">
        <f t="shared" si="6"/>
        <v>60225.734623491764</v>
      </c>
      <c r="Y176" s="2">
        <f t="shared" si="37"/>
        <v>59175487.820124641</v>
      </c>
      <c r="Z176" s="2" t="str">
        <f t="shared" si="8"/>
        <v>HERE</v>
      </c>
      <c r="AA176" s="2">
        <f>IF(Z176="HERE",Y176,AA175+Graph!$G$1*1000)</f>
        <v>59175487.820124641</v>
      </c>
      <c r="AB176" s="2">
        <f t="shared" si="21"/>
        <v>60225.734623491764</v>
      </c>
      <c r="AC176" s="2">
        <f t="shared" si="38"/>
        <v>30355155.668966532</v>
      </c>
      <c r="AD176" s="3">
        <f t="shared" si="10"/>
        <v>52800000</v>
      </c>
      <c r="AE176" s="2">
        <f>IF(AE174&gt;=52800000,52800000,IF(AB155=Graph!G$1*1000,AE175+Graph!G$1*1000,AC176))</f>
        <v>30355155.668966532</v>
      </c>
      <c r="AF176" s="3">
        <f t="shared" si="11"/>
        <v>30355155.668966532</v>
      </c>
      <c r="AG176" s="3">
        <f t="shared" si="29"/>
        <v>48432372.170073904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112</v>
      </c>
      <c r="C177" s="7"/>
      <c r="D177" s="2" t="e">
        <f t="shared" si="12"/>
        <v>#N/A</v>
      </c>
      <c r="E177" s="2" t="e">
        <f t="shared" si="22"/>
        <v>#N/A</v>
      </c>
      <c r="F177" s="2">
        <v>1177114.8413793445</v>
      </c>
      <c r="G177" s="2">
        <f t="shared" si="41"/>
        <v>696135.85714285716</v>
      </c>
      <c r="H177" s="2">
        <f t="shared" si="39"/>
        <v>89303923.622802109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972413.99999999814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1177652.3605911136</v>
      </c>
      <c r="Q177" s="2">
        <f t="shared" si="42"/>
        <v>700000</v>
      </c>
      <c r="R177" s="2">
        <f t="shared" si="40"/>
        <v>90230643.489091158</v>
      </c>
      <c r="S177" s="2">
        <f t="shared" si="17"/>
        <v>696135.85714285076</v>
      </c>
      <c r="T177" s="2">
        <f t="shared" si="18"/>
        <v>3864.1428571428405</v>
      </c>
      <c r="U177" s="2">
        <f t="shared" si="19"/>
        <v>700000</v>
      </c>
      <c r="V177" s="2">
        <f t="shared" si="34"/>
        <v>31001251.588178396</v>
      </c>
      <c r="W177" s="2">
        <f t="shared" si="20"/>
        <v>646095.91921186447</v>
      </c>
      <c r="X177" s="2">
        <f t="shared" si="6"/>
        <v>53904.080788135529</v>
      </c>
      <c r="Y177" s="2">
        <f t="shared" si="37"/>
        <v>59229391.900912777</v>
      </c>
      <c r="Z177" s="2" t="str">
        <f t="shared" si="8"/>
        <v>HERE</v>
      </c>
      <c r="AA177" s="2">
        <f>IF(Z177="HERE",Y177,AA176+Graph!$G$1*1000)</f>
        <v>59229391.900912777</v>
      </c>
      <c r="AB177" s="2">
        <f t="shared" si="21"/>
        <v>53904.080788135529</v>
      </c>
      <c r="AC177" s="2">
        <f t="shared" si="38"/>
        <v>31001251.588178396</v>
      </c>
      <c r="AD177" s="3">
        <f t="shared" si="10"/>
        <v>52800000</v>
      </c>
      <c r="AE177" s="2">
        <f>IF(AE175&gt;=52800000,52800000,IF(AB156=Graph!G$1*1000,AE176+Graph!G$1*1000,AC177))</f>
        <v>31001251.588178396</v>
      </c>
      <c r="AF177" s="3">
        <f t="shared" si="11"/>
        <v>31001251.588178396</v>
      </c>
      <c r="AG177" s="3">
        <f t="shared" si="29"/>
        <v>48458039.229507402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113</v>
      </c>
      <c r="C178" s="7"/>
      <c r="D178" s="2" t="e">
        <f t="shared" si="12"/>
        <v>#N/A</v>
      </c>
      <c r="E178" s="2" t="e">
        <f t="shared" si="22"/>
        <v>#N/A</v>
      </c>
      <c r="F178" s="2">
        <v>1183436.4952147007</v>
      </c>
      <c r="G178" s="2">
        <f t="shared" si="41"/>
        <v>696135.85714285716</v>
      </c>
      <c r="H178" s="2">
        <f t="shared" si="39"/>
        <v>90000059.479944959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976278.14285714098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1183952.0107670426</v>
      </c>
      <c r="Q178" s="2">
        <f t="shared" si="42"/>
        <v>700000</v>
      </c>
      <c r="R178" s="2">
        <f t="shared" si="40"/>
        <v>90930643.489091158</v>
      </c>
      <c r="S178" s="2">
        <f t="shared" si="17"/>
        <v>696135.85714285076</v>
      </c>
      <c r="T178" s="2">
        <f t="shared" si="18"/>
        <v>3864.1428571428405</v>
      </c>
      <c r="U178" s="2">
        <f t="shared" si="19"/>
        <v>700000</v>
      </c>
      <c r="V178" s="2">
        <f t="shared" si="34"/>
        <v>31653669.161225557</v>
      </c>
      <c r="W178" s="2">
        <f t="shared" si="20"/>
        <v>652417.5730471611</v>
      </c>
      <c r="X178" s="2">
        <f t="shared" si="6"/>
        <v>47582.426952838898</v>
      </c>
      <c r="Y178" s="2">
        <f t="shared" si="37"/>
        <v>59276974.327865615</v>
      </c>
      <c r="Z178" s="2" t="str">
        <f t="shared" si="8"/>
        <v>HERE</v>
      </c>
      <c r="AA178" s="2">
        <f>IF(Z178="HERE",Y178,AA177+Graph!$G$1*1000)</f>
        <v>59276974.327865615</v>
      </c>
      <c r="AB178" s="2">
        <f t="shared" si="21"/>
        <v>47582.426952838898</v>
      </c>
      <c r="AC178" s="2">
        <f t="shared" si="38"/>
        <v>31653669.161225557</v>
      </c>
      <c r="AD178" s="3">
        <f t="shared" si="10"/>
        <v>52800000</v>
      </c>
      <c r="AE178" s="2">
        <f>IF(AE176&gt;=52800000,52800000,IF(AB157=Graph!G$1*1000,AE177+Graph!G$1*1000,AC178))</f>
        <v>31653669.161225557</v>
      </c>
      <c r="AF178" s="3">
        <f t="shared" si="11"/>
        <v>31653669.161225557</v>
      </c>
      <c r="AG178" s="3">
        <f t="shared" si="29"/>
        <v>48484022.371632673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114</v>
      </c>
      <c r="C179" s="7"/>
      <c r="D179" s="2" t="e">
        <f t="shared" si="12"/>
        <v>#N/A</v>
      </c>
      <c r="E179" s="2" t="e">
        <f t="shared" si="22"/>
        <v>#N/A</v>
      </c>
      <c r="F179" s="2">
        <v>1189758.1490499973</v>
      </c>
      <c r="G179" s="2">
        <f t="shared" si="41"/>
        <v>696135.85714285716</v>
      </c>
      <c r="H179" s="2">
        <f t="shared" si="39"/>
        <v>90696195.33708781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980142.28571428382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1190251.6609429717</v>
      </c>
      <c r="Q179" s="2">
        <f t="shared" si="42"/>
        <v>700000</v>
      </c>
      <c r="R179" s="2">
        <f t="shared" si="40"/>
        <v>91630643.489091158</v>
      </c>
      <c r="S179" s="2">
        <f t="shared" si="17"/>
        <v>696135.85714285076</v>
      </c>
      <c r="T179" s="2">
        <f t="shared" si="18"/>
        <v>3864.1428571428405</v>
      </c>
      <c r="U179" s="2">
        <f t="shared" si="19"/>
        <v>700000</v>
      </c>
      <c r="V179" s="2">
        <f t="shared" si="34"/>
        <v>32312408.388108075</v>
      </c>
      <c r="W179" s="2">
        <f t="shared" si="20"/>
        <v>658739.22688251734</v>
      </c>
      <c r="X179" s="2">
        <f t="shared" si="6"/>
        <v>41260.773117482662</v>
      </c>
      <c r="Y179" s="2">
        <f t="shared" si="37"/>
        <v>59318235.100983098</v>
      </c>
      <c r="Z179" s="2" t="str">
        <f t="shared" si="8"/>
        <v>HERE</v>
      </c>
      <c r="AA179" s="2">
        <f>IF(Z179="HERE",Y179,AA178+Graph!$G$1*1000)</f>
        <v>59318235.100983098</v>
      </c>
      <c r="AB179" s="2">
        <f t="shared" si="21"/>
        <v>41260.773117482662</v>
      </c>
      <c r="AC179" s="2">
        <f t="shared" si="38"/>
        <v>32312408.388108075</v>
      </c>
      <c r="AD179" s="3">
        <f t="shared" si="10"/>
        <v>52800000</v>
      </c>
      <c r="AE179" s="2">
        <f>IF(AE177&gt;=52800000,52800000,IF(AB158=Graph!G$1*1000,AE178+Graph!G$1*1000,AC179))</f>
        <v>32312408.388108075</v>
      </c>
      <c r="AF179" s="3">
        <f t="shared" si="11"/>
        <v>32312408.388108075</v>
      </c>
      <c r="AG179" s="3">
        <f t="shared" si="29"/>
        <v>48510321.596449703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115</v>
      </c>
      <c r="C180" s="7"/>
      <c r="D180" s="2" t="e">
        <f t="shared" si="12"/>
        <v>#N/A</v>
      </c>
      <c r="E180" s="2" t="e">
        <f t="shared" si="22"/>
        <v>#N/A</v>
      </c>
      <c r="F180" s="2">
        <v>1196079.8028853536</v>
      </c>
      <c r="G180" s="2">
        <f t="shared" si="41"/>
        <v>696135.85714285716</v>
      </c>
      <c r="H180" s="2">
        <f t="shared" si="39"/>
        <v>91392331.194230661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984006.42857142666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1196551.3111189008</v>
      </c>
      <c r="Q180" s="2">
        <f t="shared" si="42"/>
        <v>700000</v>
      </c>
      <c r="R180" s="2">
        <f t="shared" si="40"/>
        <v>92330643.489091158</v>
      </c>
      <c r="S180" s="2">
        <f t="shared" si="17"/>
        <v>696135.85714285076</v>
      </c>
      <c r="T180" s="2">
        <f t="shared" si="18"/>
        <v>3864.1428571428405</v>
      </c>
      <c r="U180" s="2">
        <f t="shared" si="19"/>
        <v>700000</v>
      </c>
      <c r="V180" s="2">
        <f t="shared" si="34"/>
        <v>32977469.268825948</v>
      </c>
      <c r="W180" s="2">
        <f t="shared" si="20"/>
        <v>665060.88071787357</v>
      </c>
      <c r="X180" s="2">
        <f t="shared" si="6"/>
        <v>34939.119282126427</v>
      </c>
      <c r="Y180" s="2">
        <f t="shared" si="37"/>
        <v>59353174.220265225</v>
      </c>
      <c r="Z180" s="2" t="str">
        <f t="shared" si="8"/>
        <v>HERE</v>
      </c>
      <c r="AA180" s="2">
        <f>IF(Z180="HERE",Y180,AA179+Graph!$G$1*1000)</f>
        <v>59353174.220265225</v>
      </c>
      <c r="AB180" s="2">
        <f t="shared" si="21"/>
        <v>34939.119282126427</v>
      </c>
      <c r="AC180" s="2">
        <f t="shared" si="38"/>
        <v>32977469.268825948</v>
      </c>
      <c r="AD180" s="3">
        <f t="shared" si="10"/>
        <v>52800000</v>
      </c>
      <c r="AE180" s="2">
        <f>IF(AE178&gt;=52800000,52800000,IF(AB159=Graph!G$1*1000,AE179+Graph!G$1*1000,AC180))</f>
        <v>32977469.268825948</v>
      </c>
      <c r="AF180" s="3">
        <f t="shared" si="11"/>
        <v>32977469.268825948</v>
      </c>
      <c r="AG180" s="3">
        <f t="shared" si="29"/>
        <v>48536936.903958499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116</v>
      </c>
      <c r="C181" s="7"/>
      <c r="D181" s="2" t="e">
        <f t="shared" si="12"/>
        <v>#N/A</v>
      </c>
      <c r="E181" s="2" t="e">
        <f t="shared" si="22"/>
        <v>#N/A</v>
      </c>
      <c r="F181" s="2">
        <v>1202401.4567206502</v>
      </c>
      <c r="G181" s="2">
        <f t="shared" si="41"/>
        <v>696135.85714285716</v>
      </c>
      <c r="H181" s="2">
        <f t="shared" si="39"/>
        <v>92088467.051373512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987870.5714285695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1202850.9612948298</v>
      </c>
      <c r="Q181" s="2">
        <f t="shared" si="42"/>
        <v>700000</v>
      </c>
      <c r="R181" s="2">
        <f t="shared" si="40"/>
        <v>93030643.489091158</v>
      </c>
      <c r="S181" s="2">
        <f t="shared" si="17"/>
        <v>696135.85714285076</v>
      </c>
      <c r="T181" s="2">
        <f t="shared" si="18"/>
        <v>3864.1428571428405</v>
      </c>
      <c r="U181" s="2">
        <f t="shared" si="19"/>
        <v>700000</v>
      </c>
      <c r="V181" s="2">
        <f t="shared" si="34"/>
        <v>33648851.803379118</v>
      </c>
      <c r="W181" s="2">
        <f t="shared" si="20"/>
        <v>671382.5345531702</v>
      </c>
      <c r="X181" s="2">
        <f t="shared" si="6"/>
        <v>28617.465446829796</v>
      </c>
      <c r="Y181" s="2">
        <f t="shared" si="37"/>
        <v>59381791.685712054</v>
      </c>
      <c r="Z181" s="2" t="str">
        <f t="shared" si="8"/>
        <v>HERE</v>
      </c>
      <c r="AA181" s="2">
        <f>IF(Z181="HERE",Y181,AA180+Graph!$G$1*1000)</f>
        <v>59381791.685712054</v>
      </c>
      <c r="AB181" s="2">
        <f t="shared" si="21"/>
        <v>28617.465446829796</v>
      </c>
      <c r="AC181" s="2">
        <f t="shared" si="38"/>
        <v>33648851.803379118</v>
      </c>
      <c r="AD181" s="3">
        <f t="shared" si="10"/>
        <v>52800000</v>
      </c>
      <c r="AE181" s="2">
        <f>IF(AE179&gt;=52800000,52800000,IF(AB160=Graph!G$1*1000,AE180+Graph!G$1*1000,AC181))</f>
        <v>33648851.803379118</v>
      </c>
      <c r="AF181" s="3">
        <f t="shared" si="11"/>
        <v>33648851.803379118</v>
      </c>
      <c r="AG181" s="3">
        <f t="shared" si="29"/>
        <v>48563868.29415907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117</v>
      </c>
      <c r="C182" s="7"/>
      <c r="D182" s="2" t="e">
        <f t="shared" si="12"/>
        <v>#N/A</v>
      </c>
      <c r="E182" s="2" t="e">
        <f t="shared" si="22"/>
        <v>#N/A</v>
      </c>
      <c r="F182" s="2">
        <v>1208723.1105560064</v>
      </c>
      <c r="G182" s="2">
        <f t="shared" si="41"/>
        <v>696135.85714285716</v>
      </c>
      <c r="H182" s="2">
        <f t="shared" si="39"/>
        <v>92784602.908516362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991734.71428571234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1209150.6114707589</v>
      </c>
      <c r="Q182" s="2">
        <f t="shared" si="42"/>
        <v>700000</v>
      </c>
      <c r="R182" s="2">
        <f t="shared" si="40"/>
        <v>93730643.489091158</v>
      </c>
      <c r="S182" s="2">
        <f t="shared" si="17"/>
        <v>696135.85714285076</v>
      </c>
      <c r="T182" s="2">
        <f t="shared" si="18"/>
        <v>3864.1428571428405</v>
      </c>
      <c r="U182" s="2">
        <f t="shared" si="19"/>
        <v>700000</v>
      </c>
      <c r="V182" s="2">
        <f t="shared" si="34"/>
        <v>34326555.991767645</v>
      </c>
      <c r="W182" s="2">
        <f t="shared" si="20"/>
        <v>677704.18838852644</v>
      </c>
      <c r="X182" s="2">
        <f t="shared" si="6"/>
        <v>22295.81161147356</v>
      </c>
      <c r="Y182" s="2">
        <f t="shared" si="37"/>
        <v>59404087.497323528</v>
      </c>
      <c r="Z182" s="2" t="str">
        <f t="shared" si="8"/>
        <v>HERE</v>
      </c>
      <c r="AA182" s="2">
        <f>IF(Z182="HERE",Y182,AA181+Graph!$G$1*1000)</f>
        <v>59404087.497323528</v>
      </c>
      <c r="AB182" s="2">
        <f t="shared" si="21"/>
        <v>22295.81161147356</v>
      </c>
      <c r="AC182" s="2">
        <f t="shared" si="38"/>
        <v>34326555.991767645</v>
      </c>
      <c r="AD182" s="3">
        <f t="shared" si="10"/>
        <v>52800000</v>
      </c>
      <c r="AE182" s="2">
        <f>IF(AE180&gt;=52800000,52800000,IF(AB161=Graph!G$1*1000,AE181+Graph!G$1*1000,AC182))</f>
        <v>34326555.991767645</v>
      </c>
      <c r="AF182" s="3">
        <f t="shared" si="11"/>
        <v>34326555.991767645</v>
      </c>
      <c r="AG182" s="3">
        <f t="shared" si="29"/>
        <v>48591115.767051399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118</v>
      </c>
      <c r="C183" s="7"/>
      <c r="D183" s="2" t="e">
        <f t="shared" si="12"/>
        <v>#N/A</v>
      </c>
      <c r="E183" s="2" t="e">
        <f t="shared" si="22"/>
        <v>#N/A</v>
      </c>
      <c r="F183" s="2">
        <v>1215044.7643913031</v>
      </c>
      <c r="G183" s="2">
        <f t="shared" si="41"/>
        <v>696135.85714285716</v>
      </c>
      <c r="H183" s="2">
        <f t="shared" si="39"/>
        <v>93480738.765659213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995598.85714285518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1215450.261646688</v>
      </c>
      <c r="Q183" s="2">
        <f t="shared" si="42"/>
        <v>700000</v>
      </c>
      <c r="R183" s="2">
        <f t="shared" si="40"/>
        <v>94430643.489091158</v>
      </c>
      <c r="S183" s="2">
        <f t="shared" si="17"/>
        <v>696135.85714285076</v>
      </c>
      <c r="T183" s="2">
        <f t="shared" si="18"/>
        <v>3864.1428571428405</v>
      </c>
      <c r="U183" s="2">
        <f t="shared" si="19"/>
        <v>700000</v>
      </c>
      <c r="V183" s="2">
        <f t="shared" si="34"/>
        <v>35010581.833991468</v>
      </c>
      <c r="W183" s="2">
        <f t="shared" si="20"/>
        <v>684025.84222382307</v>
      </c>
      <c r="X183" s="2">
        <f t="shared" si="6"/>
        <v>15974.157776176929</v>
      </c>
      <c r="Y183" s="2">
        <f t="shared" si="37"/>
        <v>59420061.655099705</v>
      </c>
      <c r="Z183" s="2" t="str">
        <f t="shared" si="8"/>
        <v>HERE</v>
      </c>
      <c r="AA183" s="2">
        <f>IF(Z183="HERE",Y183,AA182+Graph!$G$1*1000)</f>
        <v>59420061.655099705</v>
      </c>
      <c r="AB183" s="2">
        <f t="shared" si="21"/>
        <v>15974.157776176929</v>
      </c>
      <c r="AC183" s="2">
        <f t="shared" si="38"/>
        <v>35010581.833991468</v>
      </c>
      <c r="AD183" s="3">
        <f t="shared" si="10"/>
        <v>52800000</v>
      </c>
      <c r="AE183" s="2">
        <f>IF(AE181&gt;=52800000,52800000,IF(AB162=Graph!G$1*1000,AE182+Graph!G$1*1000,AC183))</f>
        <v>35010581.833991468</v>
      </c>
      <c r="AF183" s="3">
        <f t="shared" si="11"/>
        <v>35010581.833991468</v>
      </c>
      <c r="AG183" s="3">
        <f t="shared" si="29"/>
        <v>48618679.322635494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119</v>
      </c>
      <c r="C184" s="7"/>
      <c r="D184" s="2" t="e">
        <f t="shared" si="12"/>
        <v>#N/A</v>
      </c>
      <c r="E184" s="2" t="e">
        <f t="shared" si="22"/>
        <v>#N/A</v>
      </c>
      <c r="F184" s="2">
        <v>1221366.4182266593</v>
      </c>
      <c r="G184" s="2">
        <f t="shared" si="41"/>
        <v>696135.85714285716</v>
      </c>
      <c r="H184" s="2">
        <f t="shared" si="39"/>
        <v>94176874.622802064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999462.99999999802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1221749.9118226171</v>
      </c>
      <c r="Q184" s="2">
        <f t="shared" si="42"/>
        <v>700000</v>
      </c>
      <c r="R184" s="2">
        <f t="shared" si="40"/>
        <v>95130643.489091158</v>
      </c>
      <c r="S184" s="2">
        <f t="shared" si="17"/>
        <v>696135.85714285076</v>
      </c>
      <c r="T184" s="2">
        <f t="shared" si="18"/>
        <v>3864.1428571428405</v>
      </c>
      <c r="U184" s="2">
        <f t="shared" si="19"/>
        <v>700000</v>
      </c>
      <c r="V184" s="2">
        <f t="shared" si="34"/>
        <v>35700929.330050647</v>
      </c>
      <c r="W184" s="2">
        <f t="shared" si="20"/>
        <v>690347.49605917931</v>
      </c>
      <c r="X184" s="2">
        <f t="shared" si="6"/>
        <v>9652.503940820694</v>
      </c>
      <c r="Y184" s="2">
        <f t="shared" si="37"/>
        <v>59429714.159040526</v>
      </c>
      <c r="Z184" s="2" t="str">
        <f t="shared" si="8"/>
        <v>HERE</v>
      </c>
      <c r="AA184" s="2">
        <f>IF(Z184="HERE",Y184,AA183+Graph!$G$1*1000)</f>
        <v>59429714.159040526</v>
      </c>
      <c r="AB184" s="2">
        <f t="shared" si="21"/>
        <v>9652.503940820694</v>
      </c>
      <c r="AC184" s="2">
        <f t="shared" si="38"/>
        <v>35700929.330050647</v>
      </c>
      <c r="AD184" s="3">
        <f t="shared" si="10"/>
        <v>52800000</v>
      </c>
      <c r="AE184" s="2">
        <f>IF(AE182&gt;=52800000,52800000,IF(AB163=Graph!G$1*1000,AE183+Graph!G$1*1000,AC184))</f>
        <v>35700929.330050647</v>
      </c>
      <c r="AF184" s="3">
        <f t="shared" si="11"/>
        <v>35700929.330050647</v>
      </c>
      <c r="AG184" s="3">
        <f t="shared" si="29"/>
        <v>48646558.960911363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120</v>
      </c>
      <c r="C185" s="7"/>
      <c r="D185" s="2" t="e">
        <f t="shared" si="12"/>
        <v>#N/A</v>
      </c>
      <c r="E185" s="2" t="e">
        <f t="shared" si="22"/>
        <v>#N/A</v>
      </c>
      <c r="F185" s="2">
        <v>1227688.0720619559</v>
      </c>
      <c r="G185" s="2">
        <f t="shared" si="41"/>
        <v>696135.85714285716</v>
      </c>
      <c r="H185" s="2">
        <f t="shared" si="39"/>
        <v>94873010.479944915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1003327.1428571409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1228049.5619985461</v>
      </c>
      <c r="Q185" s="2">
        <f t="shared" si="42"/>
        <v>700000</v>
      </c>
      <c r="R185" s="2">
        <f t="shared" si="40"/>
        <v>95830643.489091158</v>
      </c>
      <c r="S185" s="2">
        <f t="shared" si="17"/>
        <v>696135.85714285076</v>
      </c>
      <c r="T185" s="2">
        <f t="shared" si="18"/>
        <v>3864.1428571428405</v>
      </c>
      <c r="U185" s="2">
        <f t="shared" si="19"/>
        <v>700000</v>
      </c>
      <c r="V185" s="2">
        <f t="shared" si="34"/>
        <v>36397598.479945123</v>
      </c>
      <c r="W185" s="2">
        <f t="shared" si="20"/>
        <v>696669.14989447594</v>
      </c>
      <c r="X185" s="2">
        <f t="shared" si="6"/>
        <v>3330.8501055240631</v>
      </c>
      <c r="Y185" s="2">
        <f t="shared" si="37"/>
        <v>59433045.00914605</v>
      </c>
      <c r="Z185" s="2" t="str">
        <f t="shared" si="8"/>
        <v>HERE</v>
      </c>
      <c r="AA185" s="2">
        <f>IF(Z185="HERE",Y185,AA184+Graph!$G$1*1000)</f>
        <v>59433045.00914605</v>
      </c>
      <c r="AB185" s="2">
        <f t="shared" si="21"/>
        <v>3330.8501055240631</v>
      </c>
      <c r="AC185" s="2">
        <f t="shared" si="38"/>
        <v>36397598.479945123</v>
      </c>
      <c r="AD185" s="3">
        <f t="shared" si="10"/>
        <v>52800000</v>
      </c>
      <c r="AE185" s="2">
        <f>IF(AE183&gt;=52800000,52800000,IF(AB164=Graph!G$1*1000,AE184+Graph!G$1*1000,AC185))</f>
        <v>36397598.479945123</v>
      </c>
      <c r="AF185" s="3">
        <f t="shared" si="11"/>
        <v>36397598.479945123</v>
      </c>
      <c r="AG185" s="3">
        <f t="shared" si="29"/>
        <v>48674754.681878991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121</v>
      </c>
      <c r="C186" s="7"/>
      <c r="D186" s="2" t="e">
        <f t="shared" si="12"/>
        <v>#N/A</v>
      </c>
      <c r="E186" s="2" t="e">
        <f t="shared" si="22"/>
        <v>#N/A</v>
      </c>
      <c r="F186" s="2">
        <v>1234009.7258973122</v>
      </c>
      <c r="G186" s="2">
        <f t="shared" si="41"/>
        <v>696135.85714285716</v>
      </c>
      <c r="H186" s="2">
        <f t="shared" si="39"/>
        <v>95569146.337087765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1007191.2857142837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1234349.2121744752</v>
      </c>
      <c r="Q186" s="2">
        <f t="shared" si="42"/>
        <v>700000</v>
      </c>
      <c r="R186" s="2">
        <f t="shared" si="40"/>
        <v>96530643.489091158</v>
      </c>
      <c r="S186" s="2">
        <f t="shared" si="17"/>
        <v>696135.85714285076</v>
      </c>
      <c r="T186" s="2">
        <f t="shared" si="18"/>
        <v>3864.1428571428405</v>
      </c>
      <c r="U186" s="2">
        <f t="shared" si="19"/>
        <v>700000</v>
      </c>
      <c r="V186" s="2">
        <f t="shared" si="34"/>
        <v>37093734.337087981</v>
      </c>
      <c r="W186" s="2">
        <f t="shared" si="20"/>
        <v>696135.85714285821</v>
      </c>
      <c r="X186" s="2">
        <f t="shared" si="6"/>
        <v>3864.1428571417928</v>
      </c>
      <c r="Y186" s="2">
        <f t="shared" si="37"/>
        <v>59436909.152003191</v>
      </c>
      <c r="Z186" s="2" t="str">
        <f t="shared" si="8"/>
        <v>HERE</v>
      </c>
      <c r="AA186" s="2">
        <f>IF(Z186="HERE",Y186,AA185+Graph!$G$1*1000)</f>
        <v>59436909.152003191</v>
      </c>
      <c r="AB186" s="2">
        <f t="shared" si="21"/>
        <v>3864.1428571417928</v>
      </c>
      <c r="AC186" s="2">
        <f t="shared" si="38"/>
        <v>37093734.337087981</v>
      </c>
      <c r="AD186" s="3">
        <f t="shared" si="10"/>
        <v>52800000</v>
      </c>
      <c r="AE186" s="2">
        <f>IF(AE184&gt;=52800000,52800000,IF(AB165=Graph!G$1*1000,AE185+Graph!G$1*1000,AC186))</f>
        <v>37093734.337087981</v>
      </c>
      <c r="AF186" s="3">
        <f t="shared" si="11"/>
        <v>37093734.337087981</v>
      </c>
      <c r="AG186" s="3">
        <f t="shared" si="29"/>
        <v>48703266.485538386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122</v>
      </c>
      <c r="C187" s="7"/>
      <c r="D187" s="2" t="e">
        <f t="shared" si="12"/>
        <v>#N/A</v>
      </c>
      <c r="E187" s="2" t="e">
        <f t="shared" si="22"/>
        <v>#N/A</v>
      </c>
      <c r="F187" s="2">
        <v>1240331.3797326088</v>
      </c>
      <c r="G187" s="2">
        <f t="shared" si="41"/>
        <v>696135.85714285716</v>
      </c>
      <c r="H187" s="2">
        <f t="shared" si="39"/>
        <v>96265282.194230616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1011055.4285714265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1240648.8623504043</v>
      </c>
      <c r="Q187" s="2">
        <f t="shared" si="42"/>
        <v>700000</v>
      </c>
      <c r="R187" s="2">
        <f t="shared" si="40"/>
        <v>97230643.489091158</v>
      </c>
      <c r="S187" s="2">
        <f t="shared" si="17"/>
        <v>696135.85714285076</v>
      </c>
      <c r="T187" s="2">
        <f t="shared" si="18"/>
        <v>3864.1428571428405</v>
      </c>
      <c r="U187" s="2">
        <f t="shared" si="19"/>
        <v>700000</v>
      </c>
      <c r="V187" s="2">
        <f t="shared" si="34"/>
        <v>37789870.19423084</v>
      </c>
      <c r="W187" s="2">
        <f t="shared" si="20"/>
        <v>696135.85714285821</v>
      </c>
      <c r="X187" s="2">
        <f t="shared" si="6"/>
        <v>3864.1428571417928</v>
      </c>
      <c r="Y187" s="2">
        <f t="shared" si="37"/>
        <v>59440773.294860333</v>
      </c>
      <c r="Z187" s="2" t="str">
        <f t="shared" si="8"/>
        <v>HERE</v>
      </c>
      <c r="AA187" s="2">
        <f>IF(Z187="HERE",Y187,AA186+Graph!$G$1*1000)</f>
        <v>59440773.294860333</v>
      </c>
      <c r="AB187" s="2">
        <f t="shared" si="21"/>
        <v>3864.1428571417928</v>
      </c>
      <c r="AC187" s="2">
        <f t="shared" si="38"/>
        <v>37789870.19423084</v>
      </c>
      <c r="AD187" s="3">
        <f t="shared" si="10"/>
        <v>52800000</v>
      </c>
      <c r="AE187" s="2">
        <f>IF(AE185&gt;=52800000,52800000,IF(AB166=Graph!G$1*1000,AE186+Graph!G$1*1000,AC187))</f>
        <v>37789870.19423084</v>
      </c>
      <c r="AF187" s="3">
        <f t="shared" si="11"/>
        <v>37789870.19423084</v>
      </c>
      <c r="AG187" s="3">
        <f t="shared" si="29"/>
        <v>48732094.371889547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123</v>
      </c>
      <c r="C188" s="7"/>
      <c r="D188" s="2" t="e">
        <f t="shared" si="12"/>
        <v>#N/A</v>
      </c>
      <c r="E188" s="2" t="e">
        <f t="shared" si="22"/>
        <v>#N/A</v>
      </c>
      <c r="F188" s="2">
        <v>1246653.033567965</v>
      </c>
      <c r="G188" s="2">
        <f t="shared" si="41"/>
        <v>696135.85714285716</v>
      </c>
      <c r="H188" s="2">
        <f t="shared" si="39"/>
        <v>96961418.051373467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1014919.5714285694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1246948.5125263333</v>
      </c>
      <c r="Q188" s="2">
        <f t="shared" si="42"/>
        <v>700000</v>
      </c>
      <c r="R188" s="2">
        <f t="shared" si="40"/>
        <v>97930643.489091158</v>
      </c>
      <c r="S188" s="2">
        <f t="shared" si="17"/>
        <v>696135.85714285076</v>
      </c>
      <c r="T188" s="2">
        <f t="shared" si="18"/>
        <v>3864.1428571428405</v>
      </c>
      <c r="U188" s="2">
        <f t="shared" si="19"/>
        <v>700000</v>
      </c>
      <c r="V188" s="2">
        <f t="shared" si="34"/>
        <v>38486006.051373698</v>
      </c>
      <c r="W188" s="2">
        <f t="shared" si="20"/>
        <v>696135.85714285821</v>
      </c>
      <c r="X188" s="2">
        <f t="shared" si="6"/>
        <v>3864.1428571417928</v>
      </c>
      <c r="Y188" s="2">
        <f t="shared" si="37"/>
        <v>59444637.437717475</v>
      </c>
      <c r="Z188" s="2" t="str">
        <f t="shared" si="8"/>
        <v>HERE</v>
      </c>
      <c r="AA188" s="2">
        <f>IF(Z188="HERE",Y188,AA187+Graph!$G$1*1000)</f>
        <v>59444637.437717475</v>
      </c>
      <c r="AB188" s="2">
        <f t="shared" si="21"/>
        <v>3864.1428571417928</v>
      </c>
      <c r="AC188" s="2">
        <f t="shared" si="38"/>
        <v>38486006.051373698</v>
      </c>
      <c r="AD188" s="3">
        <f t="shared" si="10"/>
        <v>52800000</v>
      </c>
      <c r="AE188" s="2">
        <f>IF(AE186&gt;=52800000,52800000,IF(AB167=Graph!G$1*1000,AE187+Graph!G$1*1000,AC188))</f>
        <v>38486006.051373698</v>
      </c>
      <c r="AF188" s="3">
        <f t="shared" si="11"/>
        <v>38486006.051373698</v>
      </c>
      <c r="AG188" s="3">
        <f t="shared" si="29"/>
        <v>48761238.340932481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124</v>
      </c>
      <c r="C189" s="7"/>
      <c r="D189" s="2" t="e">
        <f t="shared" si="12"/>
        <v>#N/A</v>
      </c>
      <c r="E189" s="2" t="e">
        <f t="shared" si="22"/>
        <v>#N/A</v>
      </c>
      <c r="F189" s="2">
        <v>1252974.6874032617</v>
      </c>
      <c r="G189" s="2">
        <f t="shared" si="41"/>
        <v>696135.85714285716</v>
      </c>
      <c r="H189" s="2">
        <f t="shared" si="39"/>
        <v>97657553.908516318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1018783.7142857122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1253248.162702322</v>
      </c>
      <c r="Q189" s="2">
        <f t="shared" si="42"/>
        <v>700000</v>
      </c>
      <c r="R189" s="2">
        <f t="shared" si="40"/>
        <v>98630643.489091158</v>
      </c>
      <c r="S189" s="2">
        <f t="shared" si="17"/>
        <v>696135.85714285076</v>
      </c>
      <c r="T189" s="2">
        <f t="shared" si="18"/>
        <v>3864.1428571428405</v>
      </c>
      <c r="U189" s="2">
        <f t="shared" si="19"/>
        <v>700000</v>
      </c>
      <c r="V189" s="2">
        <f t="shared" si="34"/>
        <v>39182141.908516556</v>
      </c>
      <c r="W189" s="2">
        <f t="shared" si="20"/>
        <v>696135.85714285821</v>
      </c>
      <c r="X189" s="2">
        <f t="shared" si="6"/>
        <v>3864.1428571417928</v>
      </c>
      <c r="Y189" s="2">
        <f t="shared" si="37"/>
        <v>59448501.580574617</v>
      </c>
      <c r="Z189" s="2" t="str">
        <f t="shared" si="8"/>
        <v>HERE</v>
      </c>
      <c r="AA189" s="2">
        <f>IF(Z189="HERE",Y189,AA188+Graph!$G$1*1000)</f>
        <v>59448501.580574617</v>
      </c>
      <c r="AB189" s="2">
        <f t="shared" si="21"/>
        <v>3864.1428571417928</v>
      </c>
      <c r="AC189" s="2">
        <f t="shared" si="38"/>
        <v>39182141.908516556</v>
      </c>
      <c r="AD189" s="3">
        <f t="shared" si="10"/>
        <v>52800000</v>
      </c>
      <c r="AE189" s="2">
        <f>IF(AE187&gt;=52800000,52800000,IF(AB168=Graph!G$1*1000,AE188+Graph!G$1*1000,AC189))</f>
        <v>39182141.908516556</v>
      </c>
      <c r="AF189" s="3">
        <f t="shared" si="11"/>
        <v>39182141.908516556</v>
      </c>
      <c r="AG189" s="3">
        <f t="shared" si="29"/>
        <v>48790698.392667174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125</v>
      </c>
      <c r="C190" s="7"/>
      <c r="D190" s="2" t="e">
        <f t="shared" si="12"/>
        <v>#N/A</v>
      </c>
      <c r="E190" s="2" t="e">
        <f t="shared" si="22"/>
        <v>#N/A</v>
      </c>
      <c r="F190" s="2">
        <v>1259296.3412386179</v>
      </c>
      <c r="G190" s="2">
        <f t="shared" si="41"/>
        <v>696135.85714285716</v>
      </c>
      <c r="H190" s="2">
        <f t="shared" si="39"/>
        <v>98353689.765659168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1022647.8571428551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1259547.8128782511</v>
      </c>
      <c r="Q190" s="2">
        <f t="shared" si="42"/>
        <v>700000</v>
      </c>
      <c r="R190" s="2">
        <f t="shared" si="40"/>
        <v>99330643.489091158</v>
      </c>
      <c r="S190" s="2">
        <f t="shared" si="17"/>
        <v>696135.85714285076</v>
      </c>
      <c r="T190" s="2">
        <f t="shared" si="18"/>
        <v>3864.1428571428405</v>
      </c>
      <c r="U190" s="2">
        <f t="shared" si="19"/>
        <v>700000</v>
      </c>
      <c r="V190" s="2">
        <f t="shared" si="34"/>
        <v>39878277.765659414</v>
      </c>
      <c r="W190" s="2">
        <f t="shared" si="20"/>
        <v>696135.85714285821</v>
      </c>
      <c r="X190" s="2">
        <f t="shared" si="6"/>
        <v>3864.1428571417928</v>
      </c>
      <c r="Y190" s="2">
        <f t="shared" si="37"/>
        <v>59452365.723431759</v>
      </c>
      <c r="Z190" s="2" t="str">
        <f t="shared" si="8"/>
        <v>HERE</v>
      </c>
      <c r="AA190" s="2">
        <f>IF(Z190="HERE",Y190,AA189+Graph!$G$1*1000)</f>
        <v>59452365.723431759</v>
      </c>
      <c r="AB190" s="2">
        <f t="shared" si="21"/>
        <v>3864.1428571417928</v>
      </c>
      <c r="AC190" s="2">
        <f t="shared" si="38"/>
        <v>39878277.765659414</v>
      </c>
      <c r="AD190" s="3">
        <f t="shared" si="10"/>
        <v>52800000</v>
      </c>
      <c r="AE190" s="2">
        <f>IF(AE188&gt;=52800000,52800000,IF(AB169=Graph!G$1*1000,AE189+Graph!G$1*1000,AC190))</f>
        <v>39878277.765659414</v>
      </c>
      <c r="AF190" s="3">
        <f t="shared" si="11"/>
        <v>39878277.765659414</v>
      </c>
      <c r="AG190" s="3">
        <f t="shared" si="29"/>
        <v>48820474.527093634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126</v>
      </c>
      <c r="C191" s="7"/>
      <c r="D191" s="2" t="e">
        <f t="shared" si="12"/>
        <v>#N/A</v>
      </c>
      <c r="E191" s="2" t="e">
        <f t="shared" si="22"/>
        <v>#N/A</v>
      </c>
      <c r="F191" s="2">
        <v>1265617.9950739145</v>
      </c>
      <c r="G191" s="2">
        <f t="shared" si="41"/>
        <v>696135.85714285716</v>
      </c>
      <c r="H191" s="2">
        <f t="shared" si="39"/>
        <v>99049825.622802019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1026511.9999999979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1265847.4630541801</v>
      </c>
      <c r="Q191" s="2">
        <f t="shared" si="42"/>
        <v>700000</v>
      </c>
      <c r="R191" s="2">
        <f t="shared" si="40"/>
        <v>100030643.48909116</v>
      </c>
      <c r="S191" s="2">
        <f t="shared" si="17"/>
        <v>696135.85714285076</v>
      </c>
      <c r="T191" s="2">
        <f t="shared" si="18"/>
        <v>3864.1428571428405</v>
      </c>
      <c r="U191" s="2">
        <f t="shared" si="19"/>
        <v>700000</v>
      </c>
      <c r="V191" s="2">
        <f t="shared" si="34"/>
        <v>40574413.622802272</v>
      </c>
      <c r="W191" s="2">
        <f t="shared" si="20"/>
        <v>696135.85714285821</v>
      </c>
      <c r="X191" s="2">
        <f t="shared" si="6"/>
        <v>3864.1428571417928</v>
      </c>
      <c r="Y191" s="2">
        <f t="shared" si="37"/>
        <v>59456229.8662889</v>
      </c>
      <c r="Z191" s="2" t="str">
        <f t="shared" si="8"/>
        <v>HERE</v>
      </c>
      <c r="AA191" s="2">
        <f>IF(Z191="HERE",Y191,AA190+Graph!$G$1*1000)</f>
        <v>59456229.8662889</v>
      </c>
      <c r="AB191" s="2">
        <f t="shared" si="21"/>
        <v>3864.1428571417928</v>
      </c>
      <c r="AC191" s="2">
        <f t="shared" si="38"/>
        <v>40574413.622802272</v>
      </c>
      <c r="AD191" s="3">
        <f t="shared" si="10"/>
        <v>52800000</v>
      </c>
      <c r="AE191" s="2">
        <f>IF(AE189&gt;=52800000,52800000,IF(AB170=Graph!G$1*1000,AE190+Graph!G$1*1000,AC191))</f>
        <v>40574413.622802272</v>
      </c>
      <c r="AF191" s="3">
        <f t="shared" si="11"/>
        <v>40574413.622802272</v>
      </c>
      <c r="AG191" s="3">
        <f t="shared" si="29"/>
        <v>48850566.744211867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127</v>
      </c>
      <c r="C192" s="7"/>
      <c r="D192" s="2" t="e">
        <f t="shared" si="12"/>
        <v>#N/A</v>
      </c>
      <c r="E192" s="2" t="e">
        <f t="shared" si="22"/>
        <v>#N/A</v>
      </c>
      <c r="F192" s="2">
        <v>1271939.6489092708</v>
      </c>
      <c r="G192" s="2">
        <f t="shared" si="41"/>
        <v>696135.85714285716</v>
      </c>
      <c r="H192" s="2">
        <f t="shared" si="39"/>
        <v>99745961.47994487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1030376.1428571407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1272147.1132301092</v>
      </c>
      <c r="Q192" s="2">
        <f t="shared" si="42"/>
        <v>700000</v>
      </c>
      <c r="R192" s="2">
        <f t="shared" si="40"/>
        <v>100730643.48909116</v>
      </c>
      <c r="S192" s="2">
        <f t="shared" si="17"/>
        <v>696135.85714285076</v>
      </c>
      <c r="T192" s="2">
        <f t="shared" si="18"/>
        <v>3864.1428571428405</v>
      </c>
      <c r="U192" s="2">
        <f t="shared" si="19"/>
        <v>700000</v>
      </c>
      <c r="V192" s="2">
        <f t="shared" si="34"/>
        <v>41270549.479945131</v>
      </c>
      <c r="W192" s="2">
        <f t="shared" si="20"/>
        <v>696135.85714285821</v>
      </c>
      <c r="X192" s="2">
        <f t="shared" si="6"/>
        <v>3864.1428571417928</v>
      </c>
      <c r="Y192" s="2">
        <f t="shared" si="37"/>
        <v>59460094.009146042</v>
      </c>
      <c r="Z192" s="2" t="str">
        <f t="shared" si="8"/>
        <v>HERE</v>
      </c>
      <c r="AA192" s="2">
        <f>IF(Z192="HERE",Y192,AA191+Graph!$G$1*1000)</f>
        <v>59460094.009146042</v>
      </c>
      <c r="AB192" s="2">
        <f t="shared" si="21"/>
        <v>3864.1428571417928</v>
      </c>
      <c r="AC192" s="2">
        <f t="shared" si="38"/>
        <v>41270549.479945131</v>
      </c>
      <c r="AD192" s="3">
        <f t="shared" si="10"/>
        <v>52800000</v>
      </c>
      <c r="AE192" s="2">
        <f>IF(AE190&gt;=52800000,52800000,IF(AB171=Graph!G$1*1000,AE191+Graph!G$1*1000,AC192))</f>
        <v>41270549.479945131</v>
      </c>
      <c r="AF192" s="3">
        <f t="shared" si="11"/>
        <v>41270549.479945131</v>
      </c>
      <c r="AG192" s="3">
        <f t="shared" si="29"/>
        <v>48880975.04402186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128</v>
      </c>
      <c r="C193" s="7"/>
      <c r="D193" s="2" t="e">
        <f t="shared" si="12"/>
        <v>#N/A</v>
      </c>
      <c r="E193" s="2" t="e">
        <f t="shared" si="22"/>
        <v>#N/A</v>
      </c>
      <c r="F193" s="2">
        <v>1278261.3027445674</v>
      </c>
      <c r="G193" s="2">
        <f t="shared" si="41"/>
        <v>696135.85714285716</v>
      </c>
      <c r="H193" s="2">
        <f t="shared" si="39"/>
        <v>100442097.33708772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1034240.2857142836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1278446.7634060383</v>
      </c>
      <c r="Q193" s="2">
        <f t="shared" si="42"/>
        <v>700000</v>
      </c>
      <c r="R193" s="2">
        <f t="shared" si="40"/>
        <v>101430643.48909116</v>
      </c>
      <c r="S193" s="2">
        <f t="shared" si="17"/>
        <v>696135.85714285076</v>
      </c>
      <c r="T193" s="2">
        <f t="shared" si="18"/>
        <v>3864.1428571428405</v>
      </c>
      <c r="U193" s="2">
        <f t="shared" si="19"/>
        <v>700000</v>
      </c>
      <c r="V193" s="2">
        <f t="shared" si="34"/>
        <v>41966685.337087989</v>
      </c>
      <c r="W193" s="2">
        <f t="shared" si="20"/>
        <v>696135.85714285821</v>
      </c>
      <c r="X193" s="2">
        <f t="shared" si="6"/>
        <v>3864.1428571417928</v>
      </c>
      <c r="Y193" s="2">
        <f t="shared" si="37"/>
        <v>59463958.152003184</v>
      </c>
      <c r="Z193" s="2" t="str">
        <f t="shared" si="8"/>
        <v>HERE</v>
      </c>
      <c r="AA193" s="2">
        <f>IF(Z193="HERE",Y193,AA192+Graph!$G$1*1000)</f>
        <v>59463958.152003184</v>
      </c>
      <c r="AB193" s="2">
        <f t="shared" si="21"/>
        <v>3864.1428571417928</v>
      </c>
      <c r="AC193" s="2">
        <f t="shared" si="38"/>
        <v>41966685.337087989</v>
      </c>
      <c r="AD193" s="3">
        <f t="shared" si="10"/>
        <v>52800000</v>
      </c>
      <c r="AE193" s="2">
        <f>IF(AE191&gt;=52800000,52800000,IF(AB172=Graph!G$1*1000,AE192+Graph!G$1*1000,AC193))</f>
        <v>41966685.337087989</v>
      </c>
      <c r="AF193" s="3">
        <f t="shared" si="11"/>
        <v>41966685.337087989</v>
      </c>
      <c r="AG193" s="3">
        <f t="shared" si="29"/>
        <v>48911699.426523618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129</v>
      </c>
      <c r="C194" s="7"/>
      <c r="D194" s="2" t="e">
        <f t="shared" si="12"/>
        <v>#N/A</v>
      </c>
      <c r="E194" s="2" t="e">
        <f t="shared" si="22"/>
        <v>#N/A</v>
      </c>
      <c r="F194" s="2">
        <v>1284582.9565799236</v>
      </c>
      <c r="G194" s="2">
        <f t="shared" si="41"/>
        <v>696135.85714285716</v>
      </c>
      <c r="H194" s="2">
        <f t="shared" si="39"/>
        <v>101138233.19423057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1038104.4285714264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1284746.4135819674</v>
      </c>
      <c r="Q194" s="2">
        <f t="shared" si="42"/>
        <v>700000</v>
      </c>
      <c r="R194" s="2">
        <f t="shared" si="40"/>
        <v>102130643.48909116</v>
      </c>
      <c r="S194" s="2">
        <f t="shared" si="17"/>
        <v>696135.85714285076</v>
      </c>
      <c r="T194" s="2">
        <f t="shared" si="18"/>
        <v>3864.1428571428405</v>
      </c>
      <c r="U194" s="2">
        <f t="shared" si="19"/>
        <v>700000</v>
      </c>
      <c r="V194" s="2">
        <f t="shared" si="34"/>
        <v>42662821.194230847</v>
      </c>
      <c r="W194" s="2">
        <f t="shared" si="20"/>
        <v>696135.85714285821</v>
      </c>
      <c r="X194" s="2">
        <f t="shared" si="6"/>
        <v>3864.1428571417928</v>
      </c>
      <c r="Y194" s="2">
        <f t="shared" si="37"/>
        <v>59467822.294860326</v>
      </c>
      <c r="Z194" s="2" t="str">
        <f t="shared" si="8"/>
        <v>HERE</v>
      </c>
      <c r="AA194" s="2">
        <f>IF(Z194="HERE",Y194,AA193+Graph!$G$1*1000)</f>
        <v>59467822.294860326</v>
      </c>
      <c r="AB194" s="2">
        <f t="shared" si="21"/>
        <v>3864.1428571417928</v>
      </c>
      <c r="AC194" s="2">
        <f t="shared" si="38"/>
        <v>42662821.194230847</v>
      </c>
      <c r="AD194" s="3">
        <f t="shared" si="10"/>
        <v>52800000</v>
      </c>
      <c r="AE194" s="2">
        <f>IF(AE192&gt;=52800000,52800000,IF(AB173=Graph!G$1*1000,AE193+Graph!G$1*1000,AC194))</f>
        <v>42662821.194230847</v>
      </c>
      <c r="AF194" s="3">
        <f t="shared" si="11"/>
        <v>42662821.194230847</v>
      </c>
      <c r="AG194" s="3">
        <f t="shared" si="29"/>
        <v>48942739.891717151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130</v>
      </c>
      <c r="C195" s="7"/>
      <c r="D195" s="2" t="e">
        <f t="shared" si="12"/>
        <v>#N/A</v>
      </c>
      <c r="E195" s="2" t="e">
        <f t="shared" si="22"/>
        <v>#N/A</v>
      </c>
      <c r="F195" s="2">
        <v>1290904.6104152203</v>
      </c>
      <c r="G195" s="2">
        <f t="shared" si="41"/>
        <v>696135.85714285716</v>
      </c>
      <c r="H195" s="2">
        <f t="shared" si="39"/>
        <v>101834369.05137342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1041968.5714285693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1291046.0637578964</v>
      </c>
      <c r="Q195" s="2">
        <f t="shared" si="42"/>
        <v>700000</v>
      </c>
      <c r="R195" s="2">
        <f t="shared" si="40"/>
        <v>102830643.48909116</v>
      </c>
      <c r="S195" s="2">
        <f t="shared" si="17"/>
        <v>696135.85714285076</v>
      </c>
      <c r="T195" s="2">
        <f t="shared" si="18"/>
        <v>3864.1428571428405</v>
      </c>
      <c r="U195" s="2">
        <f t="shared" si="19"/>
        <v>700000</v>
      </c>
      <c r="V195" s="2">
        <f t="shared" si="34"/>
        <v>43358957.051373705</v>
      </c>
      <c r="W195" s="2">
        <f t="shared" si="20"/>
        <v>696135.85714285821</v>
      </c>
      <c r="X195" s="2">
        <f t="shared" si="6"/>
        <v>3864.1428571417928</v>
      </c>
      <c r="Y195" s="2">
        <f t="shared" si="37"/>
        <v>59471686.437717468</v>
      </c>
      <c r="Z195" s="2" t="str">
        <f t="shared" si="8"/>
        <v>HERE</v>
      </c>
      <c r="AA195" s="2">
        <f>IF(Z195="HERE",Y195,AA194+Graph!$G$1*1000)</f>
        <v>59471686.437717468</v>
      </c>
      <c r="AB195" s="2">
        <f t="shared" si="21"/>
        <v>3864.1428571417928</v>
      </c>
      <c r="AC195" s="2">
        <f t="shared" si="38"/>
        <v>43358957.051373705</v>
      </c>
      <c r="AD195" s="3">
        <f t="shared" si="10"/>
        <v>52800000</v>
      </c>
      <c r="AE195" s="2">
        <f>IF(AE193&gt;=52800000,52800000,IF(AB174=Graph!G$1*1000,AE194+Graph!G$1*1000,AC195))</f>
        <v>43358957.051373705</v>
      </c>
      <c r="AF195" s="3">
        <f t="shared" si="11"/>
        <v>43358957.051373705</v>
      </c>
      <c r="AG195" s="3">
        <f t="shared" si="29"/>
        <v>48974096.439602442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131</v>
      </c>
      <c r="C196" s="7"/>
      <c r="D196" s="2" t="e">
        <f t="shared" si="12"/>
        <v>#N/A</v>
      </c>
      <c r="E196" s="2" t="e">
        <f t="shared" si="22"/>
        <v>#N/A</v>
      </c>
      <c r="F196" s="2">
        <v>1297226.2642505765</v>
      </c>
      <c r="G196" s="2">
        <f t="shared" si="41"/>
        <v>696135.85714285716</v>
      </c>
      <c r="H196" s="2">
        <f t="shared" si="39"/>
        <v>102530504.90851627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1045832.7142857121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1297345.7139338255</v>
      </c>
      <c r="Q196" s="2">
        <f t="shared" si="42"/>
        <v>700000</v>
      </c>
      <c r="R196" s="2">
        <f t="shared" si="40"/>
        <v>103530643.48909116</v>
      </c>
      <c r="S196" s="2">
        <f t="shared" si="17"/>
        <v>696135.85714285076</v>
      </c>
      <c r="T196" s="2">
        <f t="shared" si="18"/>
        <v>3864.1428571428405</v>
      </c>
      <c r="U196" s="2">
        <f t="shared" si="19"/>
        <v>700000</v>
      </c>
      <c r="V196" s="2">
        <f t="shared" si="34"/>
        <v>44055092.908516563</v>
      </c>
      <c r="W196" s="2">
        <f t="shared" si="20"/>
        <v>696135.85714285821</v>
      </c>
      <c r="X196" s="2">
        <f t="shared" si="6"/>
        <v>3864.1428571417928</v>
      </c>
      <c r="Y196" s="2">
        <f t="shared" si="37"/>
        <v>59475550.580574609</v>
      </c>
      <c r="Z196" s="2" t="str">
        <f t="shared" si="8"/>
        <v>HERE</v>
      </c>
      <c r="AA196" s="2">
        <f>IF(Z196="HERE",Y196,AA195+Graph!$G$1*1000)</f>
        <v>59475550.580574609</v>
      </c>
      <c r="AB196" s="2">
        <f t="shared" si="21"/>
        <v>3864.1428571417928</v>
      </c>
      <c r="AC196" s="2">
        <f t="shared" si="38"/>
        <v>44055092.908516563</v>
      </c>
      <c r="AD196" s="3">
        <f t="shared" si="10"/>
        <v>52800000</v>
      </c>
      <c r="AE196" s="2">
        <f>IF(AE194&gt;=52800000,52800000,IF(AB175=Graph!G$1*1000,AE195+Graph!G$1*1000,AC196))</f>
        <v>44055092.908516563</v>
      </c>
      <c r="AF196" s="3">
        <f t="shared" si="11"/>
        <v>44055092.908516563</v>
      </c>
      <c r="AG196" s="3">
        <f t="shared" si="29"/>
        <v>49005769.0701795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132</v>
      </c>
      <c r="C197" s="7"/>
      <c r="D197" s="2" t="e">
        <f t="shared" si="12"/>
        <v>#N/A</v>
      </c>
      <c r="E197" s="2" t="e">
        <f t="shared" si="22"/>
        <v>#N/A</v>
      </c>
      <c r="F197" s="2">
        <v>1303547.9180858731</v>
      </c>
      <c r="G197" s="2">
        <f t="shared" si="41"/>
        <v>696135.85714285716</v>
      </c>
      <c r="H197" s="2">
        <f t="shared" si="39"/>
        <v>103226640.76565912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1049696.8571428549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1303645.3641097546</v>
      </c>
      <c r="Q197" s="2">
        <f t="shared" si="42"/>
        <v>700000</v>
      </c>
      <c r="R197" s="2">
        <f t="shared" si="40"/>
        <v>104230643.48909116</v>
      </c>
      <c r="S197" s="2">
        <f t="shared" si="17"/>
        <v>696135.85714285076</v>
      </c>
      <c r="T197" s="2">
        <f t="shared" si="18"/>
        <v>3864.1428571428405</v>
      </c>
      <c r="U197" s="2">
        <f t="shared" si="19"/>
        <v>700000</v>
      </c>
      <c r="V197" s="2">
        <f t="shared" si="34"/>
        <v>44751228.765659422</v>
      </c>
      <c r="W197" s="2">
        <f t="shared" si="20"/>
        <v>696135.85714285821</v>
      </c>
      <c r="X197" s="2">
        <f t="shared" si="6"/>
        <v>3864.1428571417928</v>
      </c>
      <c r="Y197" s="2">
        <f t="shared" si="37"/>
        <v>59479414.723431751</v>
      </c>
      <c r="Z197" s="2" t="str">
        <f t="shared" si="8"/>
        <v>HERE</v>
      </c>
      <c r="AA197" s="2">
        <f>IF(Z197="HERE",Y197,AA196+Graph!$G$1*1000)</f>
        <v>59479414.723431751</v>
      </c>
      <c r="AB197" s="2">
        <f t="shared" si="21"/>
        <v>3864.1428571417928</v>
      </c>
      <c r="AC197" s="2">
        <f t="shared" si="38"/>
        <v>44751228.765659422</v>
      </c>
      <c r="AD197" s="3">
        <f t="shared" si="10"/>
        <v>52800000</v>
      </c>
      <c r="AE197" s="2">
        <f>IF(AE195&gt;=52800000,52800000,IF(AB176=Graph!G$1*1000,AE196+Graph!G$1*1000,AC197))</f>
        <v>44751228.765659422</v>
      </c>
      <c r="AF197" s="3">
        <f t="shared" si="11"/>
        <v>44751228.765659422</v>
      </c>
      <c r="AG197" s="3">
        <f t="shared" si="29"/>
        <v>49037757.783448324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133</v>
      </c>
      <c r="C198" s="7"/>
      <c r="D198" s="2" t="e">
        <f t="shared" si="12"/>
        <v>#N/A</v>
      </c>
      <c r="E198" s="2" t="e">
        <f t="shared" si="22"/>
        <v>#N/A</v>
      </c>
      <c r="F198" s="2">
        <v>1309869.5719212294</v>
      </c>
      <c r="G198" s="2">
        <f t="shared" si="41"/>
        <v>696135.85714285716</v>
      </c>
      <c r="H198" s="2">
        <f t="shared" si="39"/>
        <v>103922776.62280197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1053560.9999999979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1309945.0142856836</v>
      </c>
      <c r="Q198" s="2">
        <f t="shared" si="42"/>
        <v>700000</v>
      </c>
      <c r="R198" s="2">
        <f t="shared" si="40"/>
        <v>104930643.48909116</v>
      </c>
      <c r="S198" s="2">
        <f t="shared" si="17"/>
        <v>696135.85714285076</v>
      </c>
      <c r="T198" s="2">
        <f t="shared" si="18"/>
        <v>3864.1428571429569</v>
      </c>
      <c r="U198" s="2">
        <f t="shared" si="19"/>
        <v>700000</v>
      </c>
      <c r="V198" s="2">
        <f t="shared" si="34"/>
        <v>45447364.62280228</v>
      </c>
      <c r="W198" s="2">
        <f t="shared" si="20"/>
        <v>696135.85714285821</v>
      </c>
      <c r="X198" s="2">
        <f t="shared" si="6"/>
        <v>3864.1428571417928</v>
      </c>
      <c r="Y198" s="2">
        <f t="shared" si="37"/>
        <v>59483278.866288893</v>
      </c>
      <c r="Z198" s="2" t="str">
        <f t="shared" si="8"/>
        <v>HERE</v>
      </c>
      <c r="AA198" s="2">
        <f>IF(Z198="HERE",Y198,AA197+Graph!$G$1*1000)</f>
        <v>59483278.866288893</v>
      </c>
      <c r="AB198" s="2">
        <f t="shared" si="21"/>
        <v>3864.1428571417928</v>
      </c>
      <c r="AC198" s="2">
        <f t="shared" si="38"/>
        <v>45447364.62280228</v>
      </c>
      <c r="AD198" s="3">
        <f t="shared" si="10"/>
        <v>52800000</v>
      </c>
      <c r="AE198" s="2">
        <f>IF(AE196&gt;=52800000,52800000,IF(AB177=Graph!G$1*1000,AE197+Graph!G$1*1000,AC198))</f>
        <v>45447364.62280228</v>
      </c>
      <c r="AF198" s="3">
        <f t="shared" si="11"/>
        <v>45447364.62280228</v>
      </c>
      <c r="AG198" s="3">
        <f t="shared" si="29"/>
        <v>49070062.579408921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134</v>
      </c>
      <c r="C199" s="7"/>
      <c r="D199" s="2" t="e">
        <f t="shared" si="12"/>
        <v>#N/A</v>
      </c>
      <c r="E199" s="2" t="e">
        <f t="shared" si="22"/>
        <v>#N/A</v>
      </c>
      <c r="F199" s="2">
        <v>1316191.225756526</v>
      </c>
      <c r="G199" s="2">
        <f t="shared" si="41"/>
        <v>696135.85714285716</v>
      </c>
      <c r="H199" s="2">
        <f t="shared" si="39"/>
        <v>104618912.47994483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1057425.1428571409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1316244.6644616127</v>
      </c>
      <c r="Q199" s="2">
        <f t="shared" si="42"/>
        <v>700000</v>
      </c>
      <c r="R199" s="2">
        <f t="shared" si="40"/>
        <v>105630643.48909116</v>
      </c>
      <c r="S199" s="2">
        <f t="shared" si="17"/>
        <v>696135.85714285076</v>
      </c>
      <c r="T199" s="2">
        <f t="shared" si="18"/>
        <v>3864.1428571429569</v>
      </c>
      <c r="U199" s="2">
        <f t="shared" si="19"/>
        <v>700000</v>
      </c>
      <c r="V199" s="2">
        <f t="shared" si="34"/>
        <v>46143500.479945138</v>
      </c>
      <c r="W199" s="2">
        <f t="shared" si="20"/>
        <v>696135.85714285821</v>
      </c>
      <c r="X199" s="2">
        <f t="shared" si="6"/>
        <v>3864.1428571417928</v>
      </c>
      <c r="Y199" s="2">
        <f t="shared" si="37"/>
        <v>59487143.009146035</v>
      </c>
      <c r="Z199" s="2" t="str">
        <f t="shared" si="8"/>
        <v>HERE</v>
      </c>
      <c r="AA199" s="2">
        <f>IF(Z199="HERE",Y199,AA198+Graph!$G$1*1000)</f>
        <v>59487143.009146035</v>
      </c>
      <c r="AB199" s="2">
        <f t="shared" si="21"/>
        <v>3864.1428571417928</v>
      </c>
      <c r="AC199" s="2">
        <f t="shared" si="38"/>
        <v>46143500.479945138</v>
      </c>
      <c r="AD199" s="3">
        <f t="shared" si="10"/>
        <v>52800000</v>
      </c>
      <c r="AE199" s="2">
        <f>IF(AE197&gt;=52800000,52800000,IF(AB178=Graph!G$1*1000,AE198+Graph!G$1*1000,AC199))</f>
        <v>46143500.479945138</v>
      </c>
      <c r="AF199" s="3">
        <f t="shared" si="11"/>
        <v>46143500.479945138</v>
      </c>
      <c r="AG199" s="3">
        <f t="shared" si="29"/>
        <v>49102683.458061278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135</v>
      </c>
      <c r="C200" s="7"/>
      <c r="D200" s="2" t="e">
        <f t="shared" si="12"/>
        <v>#N/A</v>
      </c>
      <c r="E200" s="2" t="e">
        <f t="shared" si="22"/>
        <v>#N/A</v>
      </c>
      <c r="F200" s="2">
        <v>1322512.8795918822</v>
      </c>
      <c r="G200" s="2">
        <f t="shared" si="41"/>
        <v>696135.85714285716</v>
      </c>
      <c r="H200" s="2">
        <f t="shared" si="39"/>
        <v>105315048.33708768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1061289.2857142838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1322544.3146375418</v>
      </c>
      <c r="Q200" s="2">
        <f t="shared" si="42"/>
        <v>700000</v>
      </c>
      <c r="R200" s="2">
        <f t="shared" si="40"/>
        <v>106330643.48909116</v>
      </c>
      <c r="S200" s="2">
        <f t="shared" si="17"/>
        <v>696135.85714285076</v>
      </c>
      <c r="T200" s="2">
        <f t="shared" si="18"/>
        <v>3864.1428571429569</v>
      </c>
      <c r="U200" s="2">
        <f t="shared" si="19"/>
        <v>700000</v>
      </c>
      <c r="V200" s="2">
        <f t="shared" si="34"/>
        <v>46839636.337087996</v>
      </c>
      <c r="W200" s="2">
        <f t="shared" si="20"/>
        <v>696135.85714285821</v>
      </c>
      <c r="X200" s="2">
        <f t="shared" si="6"/>
        <v>3864.1428571417928</v>
      </c>
      <c r="Y200" s="2">
        <f t="shared" si="37"/>
        <v>59491007.152003177</v>
      </c>
      <c r="Z200" s="2" t="str">
        <f t="shared" si="8"/>
        <v>HERE</v>
      </c>
      <c r="AA200" s="2">
        <f>IF(Z200="HERE",Y200,AA199+Graph!$G$1*1000)</f>
        <v>59491007.152003177</v>
      </c>
      <c r="AB200" s="2">
        <f t="shared" si="21"/>
        <v>3864.1428571417928</v>
      </c>
      <c r="AC200" s="2">
        <f t="shared" si="38"/>
        <v>46839636.337087996</v>
      </c>
      <c r="AD200" s="3">
        <f t="shared" si="10"/>
        <v>52800000</v>
      </c>
      <c r="AE200" s="2">
        <f>IF(AE198&gt;=52800000,52800000,IF(AB179=Graph!G$1*1000,AE199+Graph!G$1*1000,AC200))</f>
        <v>46839636.337087996</v>
      </c>
      <c r="AF200" s="3">
        <f t="shared" si="11"/>
        <v>46839636.337087996</v>
      </c>
      <c r="AG200" s="3">
        <f t="shared" si="29"/>
        <v>49135620.419405401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136</v>
      </c>
      <c r="C201" s="7"/>
      <c r="D201" s="2" t="e">
        <f t="shared" si="12"/>
        <v>#N/A</v>
      </c>
      <c r="E201" s="2" t="e">
        <f t="shared" si="22"/>
        <v>#N/A</v>
      </c>
      <c r="F201" s="2">
        <v>1328834.5334271789</v>
      </c>
      <c r="G201" s="2">
        <f t="shared" si="41"/>
        <v>696135.85714285716</v>
      </c>
      <c r="H201" s="2">
        <f t="shared" si="39"/>
        <v>106011184.19423053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1065153.4285714268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1328843.9648134708</v>
      </c>
      <c r="Q201" s="2">
        <f t="shared" si="42"/>
        <v>700000</v>
      </c>
      <c r="R201" s="2">
        <f t="shared" si="40"/>
        <v>107030643.48909116</v>
      </c>
      <c r="S201" s="2">
        <f t="shared" si="17"/>
        <v>696135.85714285076</v>
      </c>
      <c r="T201" s="2">
        <f t="shared" si="18"/>
        <v>3864.1428571429569</v>
      </c>
      <c r="U201" s="2">
        <f t="shared" si="19"/>
        <v>700000</v>
      </c>
      <c r="V201" s="2">
        <f t="shared" si="34"/>
        <v>47535772.194230855</v>
      </c>
      <c r="W201" s="2">
        <f t="shared" si="20"/>
        <v>696135.85714285821</v>
      </c>
      <c r="X201" s="2">
        <f t="shared" si="6"/>
        <v>3864.1428571417928</v>
      </c>
      <c r="Y201" s="2">
        <f t="shared" si="37"/>
        <v>59494871.294860318</v>
      </c>
      <c r="Z201" s="2" t="str">
        <f t="shared" si="8"/>
        <v>HERE</v>
      </c>
      <c r="AA201" s="2">
        <f>IF(Z201="HERE",Y201,AA200+Graph!$G$1*1000)</f>
        <v>59494871.294860318</v>
      </c>
      <c r="AB201" s="2">
        <f t="shared" si="21"/>
        <v>3864.1428571417928</v>
      </c>
      <c r="AC201" s="2">
        <f t="shared" si="38"/>
        <v>47535772.194230855</v>
      </c>
      <c r="AD201" s="3">
        <f t="shared" si="10"/>
        <v>52800000</v>
      </c>
      <c r="AE201" s="2">
        <f>IF(AE199&gt;=52800000,52800000,IF(AB180=Graph!G$1*1000,AE200+Graph!G$1*1000,AC201))</f>
        <v>47535772.194230855</v>
      </c>
      <c r="AF201" s="3">
        <f t="shared" si="11"/>
        <v>47535772.194230855</v>
      </c>
      <c r="AG201" s="3">
        <f t="shared" si="29"/>
        <v>49168873.463441297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137</v>
      </c>
      <c r="C202" s="7"/>
      <c r="D202" s="2" t="e">
        <f t="shared" si="12"/>
        <v>#N/A</v>
      </c>
      <c r="E202" s="2" t="e">
        <f t="shared" si="22"/>
        <v>#N/A</v>
      </c>
      <c r="F202" s="2">
        <v>1335156.1872625351</v>
      </c>
      <c r="G202" s="2">
        <f t="shared" si="41"/>
        <v>696135.85714285716</v>
      </c>
      <c r="H202" s="2">
        <f t="shared" si="39"/>
        <v>106707320.05137338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1069017.5714285697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1335143.6149893999</v>
      </c>
      <c r="Q202" s="2">
        <f t="shared" si="42"/>
        <v>700000</v>
      </c>
      <c r="R202" s="2">
        <f t="shared" si="40"/>
        <v>107730643.48909116</v>
      </c>
      <c r="S202" s="2">
        <f t="shared" si="17"/>
        <v>696135.85714285076</v>
      </c>
      <c r="T202" s="2">
        <f t="shared" si="18"/>
        <v>3864.1428571429569</v>
      </c>
      <c r="U202" s="2">
        <f t="shared" si="19"/>
        <v>700000</v>
      </c>
      <c r="V202" s="2">
        <f t="shared" si="34"/>
        <v>48231908.051373713</v>
      </c>
      <c r="W202" s="2">
        <f t="shared" si="20"/>
        <v>696135.85714285821</v>
      </c>
      <c r="X202" s="2">
        <f t="shared" si="6"/>
        <v>3864.1428571417928</v>
      </c>
      <c r="Y202" s="2">
        <f t="shared" si="37"/>
        <v>59498735.43771746</v>
      </c>
      <c r="Z202" s="2" t="str">
        <f t="shared" si="8"/>
        <v>HERE</v>
      </c>
      <c r="AA202" s="2">
        <f>IF(Z202="HERE",Y202,AA201+Graph!$G$1*1000)</f>
        <v>59498735.43771746</v>
      </c>
      <c r="AB202" s="2">
        <f t="shared" si="21"/>
        <v>3864.1428571417928</v>
      </c>
      <c r="AC202" s="2">
        <f t="shared" si="38"/>
        <v>48231908.051373713</v>
      </c>
      <c r="AD202" s="3">
        <f t="shared" si="10"/>
        <v>52800000</v>
      </c>
      <c r="AE202" s="2">
        <f>IF(AE200&gt;=52800000,52800000,IF(AB181=Graph!G$1*1000,AE201+Graph!G$1*1000,AC202))</f>
        <v>48231908.051373713</v>
      </c>
      <c r="AF202" s="3">
        <f t="shared" si="11"/>
        <v>48231908.051373713</v>
      </c>
      <c r="AG202" s="3">
        <f t="shared" si="29"/>
        <v>49202442.590168953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138</v>
      </c>
      <c r="C203" s="7"/>
      <c r="D203" s="2" t="e">
        <f t="shared" si="12"/>
        <v>#N/A</v>
      </c>
      <c r="E203" s="2" t="e">
        <f t="shared" si="22"/>
        <v>#N/A</v>
      </c>
      <c r="F203" s="2">
        <v>1341477.8410978317</v>
      </c>
      <c r="G203" s="2">
        <f t="shared" si="41"/>
        <v>696135.85714285716</v>
      </c>
      <c r="H203" s="2">
        <f t="shared" si="39"/>
        <v>107403455.90851623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1072881.7142857127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1341443.265165329</v>
      </c>
      <c r="Q203" s="2">
        <f t="shared" si="42"/>
        <v>700000</v>
      </c>
      <c r="R203" s="2">
        <f t="shared" si="40"/>
        <v>108430643.48909116</v>
      </c>
      <c r="S203" s="2">
        <f t="shared" si="17"/>
        <v>696135.85714285076</v>
      </c>
      <c r="T203" s="2">
        <f t="shared" si="18"/>
        <v>3864.1428571429569</v>
      </c>
      <c r="U203" s="2">
        <f t="shared" si="19"/>
        <v>700000</v>
      </c>
      <c r="V203" s="2">
        <f t="shared" si="34"/>
        <v>48928043.908516571</v>
      </c>
      <c r="W203" s="2">
        <f t="shared" si="20"/>
        <v>696135.85714285821</v>
      </c>
      <c r="X203" s="2">
        <f t="shared" si="6"/>
        <v>3864.1428571417928</v>
      </c>
      <c r="Y203" s="2">
        <f t="shared" si="37"/>
        <v>59502599.580574602</v>
      </c>
      <c r="Z203" s="2" t="str">
        <f t="shared" si="8"/>
        <v>HERE</v>
      </c>
      <c r="AA203" s="2">
        <f>IF(Z203="HERE",Y203,AA202+Graph!$G$1*1000)</f>
        <v>59502599.580574602</v>
      </c>
      <c r="AB203" s="2">
        <f t="shared" si="21"/>
        <v>3864.1428571417928</v>
      </c>
      <c r="AC203" s="2">
        <f t="shared" si="38"/>
        <v>48928043.908516571</v>
      </c>
      <c r="AD203" s="3">
        <f t="shared" si="10"/>
        <v>52800000</v>
      </c>
      <c r="AE203" s="2">
        <f>IF(AE201&gt;=52800000,52800000,IF(AB182=Graph!G$1*1000,AE202+Graph!G$1*1000,AC203))</f>
        <v>48928043.908516571</v>
      </c>
      <c r="AF203" s="3">
        <f t="shared" si="11"/>
        <v>48928043.908516571</v>
      </c>
      <c r="AG203" s="3">
        <f t="shared" si="29"/>
        <v>49236327.799588382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139</v>
      </c>
      <c r="C204" s="7"/>
      <c r="D204" s="2" t="e">
        <f t="shared" si="12"/>
        <v>#N/A</v>
      </c>
      <c r="E204" s="2" t="e">
        <f t="shared" si="22"/>
        <v>#N/A</v>
      </c>
      <c r="F204" s="2">
        <v>1347799.494933188</v>
      </c>
      <c r="G204" s="2">
        <f t="shared" si="41"/>
        <v>696135.85714285716</v>
      </c>
      <c r="H204" s="2">
        <f t="shared" si="39"/>
        <v>108099591.76565908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1076745.8571428556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1347742.915341258</v>
      </c>
      <c r="Q204" s="2">
        <f t="shared" si="42"/>
        <v>700000</v>
      </c>
      <c r="R204" s="2">
        <f t="shared" si="40"/>
        <v>109130643.48909116</v>
      </c>
      <c r="S204" s="2">
        <f t="shared" si="17"/>
        <v>696135.85714285076</v>
      </c>
      <c r="T204" s="2">
        <f t="shared" si="18"/>
        <v>3864.1428571429569</v>
      </c>
      <c r="U204" s="2">
        <f t="shared" si="19"/>
        <v>700000</v>
      </c>
      <c r="V204" s="2">
        <f t="shared" si="34"/>
        <v>49624179.765659429</v>
      </c>
      <c r="W204" s="2">
        <f t="shared" si="20"/>
        <v>696135.85714285821</v>
      </c>
      <c r="X204" s="2">
        <f t="shared" si="6"/>
        <v>3864.1428571417928</v>
      </c>
      <c r="Y204" s="2">
        <f t="shared" si="37"/>
        <v>59506463.723431744</v>
      </c>
      <c r="Z204" s="2" t="str">
        <f t="shared" si="8"/>
        <v>HERE</v>
      </c>
      <c r="AA204" s="2">
        <f>IF(Z204="HERE",Y204,AA203+Graph!$G$1*1000)</f>
        <v>59506463.723431744</v>
      </c>
      <c r="AB204" s="2">
        <f t="shared" si="21"/>
        <v>3864.1428571417928</v>
      </c>
      <c r="AC204" s="2">
        <f t="shared" si="38"/>
        <v>49624179.765659429</v>
      </c>
      <c r="AD204" s="3">
        <f t="shared" si="10"/>
        <v>52800000</v>
      </c>
      <c r="AE204" s="2">
        <f>IF(AE202&gt;=52800000,52800000,IF(AB183=Graph!G$1*1000,AE203+Graph!G$1*1000,AC204))</f>
        <v>49624179.765659429</v>
      </c>
      <c r="AF204" s="3">
        <f t="shared" si="11"/>
        <v>49624179.765659429</v>
      </c>
      <c r="AG204" s="3">
        <f t="shared" si="29"/>
        <v>49270529.09169957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140</v>
      </c>
      <c r="C205" s="7"/>
      <c r="D205" s="2" t="e">
        <f t="shared" si="12"/>
        <v>#N/A</v>
      </c>
      <c r="E205" s="2" t="e">
        <f t="shared" si="22"/>
        <v>#N/A</v>
      </c>
      <c r="F205" s="2">
        <v>1354121.1487684846</v>
      </c>
      <c r="G205" s="2">
        <f t="shared" si="41"/>
        <v>696135.85714285716</v>
      </c>
      <c r="H205" s="2">
        <f t="shared" si="39"/>
        <v>108795727.62280193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1080609.9999999986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1354042.5655171871</v>
      </c>
      <c r="Q205" s="2">
        <f t="shared" si="42"/>
        <v>700000</v>
      </c>
      <c r="R205" s="2">
        <f t="shared" si="40"/>
        <v>109830643.48909116</v>
      </c>
      <c r="S205" s="2">
        <f t="shared" si="17"/>
        <v>696135.85714285076</v>
      </c>
      <c r="T205" s="2">
        <f t="shared" si="18"/>
        <v>3864.1428571429569</v>
      </c>
      <c r="U205" s="2">
        <f t="shared" si="19"/>
        <v>700000</v>
      </c>
      <c r="V205" s="2">
        <f t="shared" si="34"/>
        <v>50320315.622802287</v>
      </c>
      <c r="W205" s="2">
        <f t="shared" si="20"/>
        <v>696135.85714285821</v>
      </c>
      <c r="X205" s="2">
        <f t="shared" si="6"/>
        <v>3864.1428571417928</v>
      </c>
      <c r="Y205" s="2">
        <f t="shared" si="37"/>
        <v>59510327.866288885</v>
      </c>
      <c r="Z205" s="2" t="str">
        <f t="shared" si="8"/>
        <v>HERE</v>
      </c>
      <c r="AA205" s="2">
        <f>IF(Z205="HERE",Y205,AA204+Graph!$G$1*1000)</f>
        <v>59510327.866288885</v>
      </c>
      <c r="AB205" s="2">
        <f t="shared" si="21"/>
        <v>3864.1428571417928</v>
      </c>
      <c r="AC205" s="2">
        <f t="shared" si="38"/>
        <v>50320315.622802287</v>
      </c>
      <c r="AD205" s="3">
        <f t="shared" si="10"/>
        <v>52800000</v>
      </c>
      <c r="AE205" s="2">
        <f>IF(AE203&gt;=52800000,52800000,IF(AB184=Graph!G$1*1000,AE204+Graph!G$1*1000,AC205))</f>
        <v>50320315.622802287</v>
      </c>
      <c r="AF205" s="3">
        <f t="shared" si="11"/>
        <v>50320315.622802287</v>
      </c>
      <c r="AG205" s="3">
        <f t="shared" si="29"/>
        <v>49305046.466502532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141</v>
      </c>
      <c r="C206" s="7"/>
      <c r="D206" s="2" t="e">
        <f t="shared" si="12"/>
        <v>#N/A</v>
      </c>
      <c r="E206" s="2" t="e">
        <f t="shared" si="22"/>
        <v>#N/A</v>
      </c>
      <c r="F206" s="2">
        <v>1360442.8026038408</v>
      </c>
      <c r="G206" s="2">
        <f t="shared" si="41"/>
        <v>696135.85714285716</v>
      </c>
      <c r="H206" s="2">
        <f t="shared" si="39"/>
        <v>109491863.47994478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1084474.1428571416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1360342.2156931162</v>
      </c>
      <c r="Q206" s="2">
        <f t="shared" si="42"/>
        <v>700000</v>
      </c>
      <c r="R206" s="2">
        <f t="shared" si="40"/>
        <v>110530643.48909116</v>
      </c>
      <c r="S206" s="2">
        <f t="shared" si="17"/>
        <v>696135.85714285076</v>
      </c>
      <c r="T206" s="2">
        <f t="shared" si="18"/>
        <v>3864.1428571429569</v>
      </c>
      <c r="U206" s="2">
        <f t="shared" si="19"/>
        <v>700000</v>
      </c>
      <c r="V206" s="2">
        <f t="shared" si="34"/>
        <v>51016451.479945146</v>
      </c>
      <c r="W206" s="2">
        <f t="shared" si="20"/>
        <v>696135.85714285821</v>
      </c>
      <c r="X206" s="2">
        <f t="shared" si="6"/>
        <v>3864.1428571417928</v>
      </c>
      <c r="Y206" s="2">
        <f t="shared" si="37"/>
        <v>59514192.009146027</v>
      </c>
      <c r="Z206" s="2" t="str">
        <f t="shared" si="8"/>
        <v>HERE</v>
      </c>
      <c r="AA206" s="2">
        <f>IF(Z206="HERE",Y206,AA205+Graph!$G$1*1000)</f>
        <v>59514192.009146027</v>
      </c>
      <c r="AB206" s="2">
        <f t="shared" si="21"/>
        <v>3864.1428571417928</v>
      </c>
      <c r="AC206" s="2">
        <f t="shared" si="38"/>
        <v>51016451.479945146</v>
      </c>
      <c r="AD206" s="3">
        <f t="shared" si="10"/>
        <v>52800000</v>
      </c>
      <c r="AE206" s="2">
        <f>IF(AE204&gt;=52800000,52800000,IF(AB185=Graph!G$1*1000,AE205+Graph!G$1*1000,AC206))</f>
        <v>51016451.479945146</v>
      </c>
      <c r="AF206" s="3">
        <f t="shared" si="11"/>
        <v>51016451.479945146</v>
      </c>
      <c r="AG206" s="3">
        <f t="shared" si="29"/>
        <v>49339879.923997253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142</v>
      </c>
      <c r="C207" s="7"/>
      <c r="D207" s="2" t="e">
        <f t="shared" si="12"/>
        <v>#N/A</v>
      </c>
      <c r="E207" s="2" t="e">
        <f t="shared" si="22"/>
        <v>#N/A</v>
      </c>
      <c r="F207" s="2">
        <v>1366764.4564391971</v>
      </c>
      <c r="G207" s="2">
        <f t="shared" si="41"/>
        <v>696135.85714285716</v>
      </c>
      <c r="H207" s="2">
        <f t="shared" si="39"/>
        <v>110187999.33708763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1088338.2857142845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1366641.8658691049</v>
      </c>
      <c r="Q207" s="2">
        <f t="shared" si="42"/>
        <v>700000</v>
      </c>
      <c r="R207" s="2">
        <f t="shared" si="40"/>
        <v>111230643.48909116</v>
      </c>
      <c r="S207" s="2">
        <f t="shared" si="17"/>
        <v>696135.85714285076</v>
      </c>
      <c r="T207" s="2">
        <f t="shared" si="18"/>
        <v>3864.1428571429569</v>
      </c>
      <c r="U207" s="2">
        <f t="shared" si="19"/>
        <v>700000</v>
      </c>
      <c r="V207" s="2">
        <f t="shared" si="34"/>
        <v>51712587.337088004</v>
      </c>
      <c r="W207" s="2">
        <f t="shared" si="20"/>
        <v>696135.85714285821</v>
      </c>
      <c r="X207" s="2">
        <f t="shared" si="6"/>
        <v>3864.1428571417928</v>
      </c>
      <c r="Y207" s="2">
        <f t="shared" si="37"/>
        <v>59518056.152003169</v>
      </c>
      <c r="Z207" s="2" t="str">
        <f t="shared" si="8"/>
        <v>HERE</v>
      </c>
      <c r="AA207" s="2">
        <f>IF(Z207="HERE",Y207,AA206+Graph!$G$1*1000)</f>
        <v>59518056.152003169</v>
      </c>
      <c r="AB207" s="2">
        <f t="shared" si="21"/>
        <v>3864.1428571417928</v>
      </c>
      <c r="AC207" s="2">
        <f t="shared" si="38"/>
        <v>51712587.337088004</v>
      </c>
      <c r="AD207" s="3">
        <f t="shared" si="10"/>
        <v>52800000</v>
      </c>
      <c r="AE207" s="2">
        <f>IF(AE205&gt;=52800000,52800000,IF(AB186=Graph!G$1*1000,AE206+Graph!G$1*1000,AC207))</f>
        <v>51712587.337088004</v>
      </c>
      <c r="AF207" s="3">
        <f t="shared" si="11"/>
        <v>51712587.337088004</v>
      </c>
      <c r="AG207" s="3">
        <f t="shared" si="29"/>
        <v>49374686.716854401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143</v>
      </c>
      <c r="C208" s="7"/>
      <c r="D208" s="2" t="e">
        <f t="shared" si="12"/>
        <v>#N/A</v>
      </c>
      <c r="E208" s="2" t="e">
        <f t="shared" si="22"/>
        <v>#N/A</v>
      </c>
      <c r="F208" s="2">
        <v>1373086.1102744937</v>
      </c>
      <c r="G208" s="2">
        <f t="shared" si="41"/>
        <v>696135.85714285716</v>
      </c>
      <c r="H208" s="2">
        <f t="shared" si="39"/>
        <v>110884135.19423048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1092202.4285714275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1372941.5160450339</v>
      </c>
      <c r="Q208" s="2">
        <f t="shared" si="42"/>
        <v>700000</v>
      </c>
      <c r="R208" s="2">
        <f t="shared" si="40"/>
        <v>111930643.48909116</v>
      </c>
      <c r="S208" s="2">
        <f t="shared" si="17"/>
        <v>696135.85714285076</v>
      </c>
      <c r="T208" s="2">
        <f t="shared" si="18"/>
        <v>3864.1428571429569</v>
      </c>
      <c r="U208" s="2">
        <f t="shared" si="19"/>
        <v>700000</v>
      </c>
      <c r="V208" s="2">
        <f t="shared" si="34"/>
        <v>52408723.194230862</v>
      </c>
      <c r="W208" s="2">
        <f t="shared" si="20"/>
        <v>696135.85714285821</v>
      </c>
      <c r="X208" s="2">
        <f t="shared" si="6"/>
        <v>3864.1428571417928</v>
      </c>
      <c r="Y208" s="2">
        <f t="shared" si="37"/>
        <v>59521920.294860311</v>
      </c>
      <c r="Z208" s="2" t="str">
        <f t="shared" si="8"/>
        <v>HERE</v>
      </c>
      <c r="AA208" s="2">
        <f>IF(Z208="HERE",Y208,AA207+Graph!$G$1*1000)</f>
        <v>59521920.294860311</v>
      </c>
      <c r="AB208" s="2">
        <f t="shared" si="21"/>
        <v>3864.1428571417928</v>
      </c>
      <c r="AC208" s="2">
        <f t="shared" si="38"/>
        <v>52408723.194230862</v>
      </c>
      <c r="AD208" s="3">
        <f t="shared" si="10"/>
        <v>52800000</v>
      </c>
      <c r="AE208" s="2">
        <f>IF(AE206&gt;=52800000,52800000,IF(AB187=Graph!G$1*1000,AE207+Graph!G$1*1000,AC208))</f>
        <v>52408723.194230862</v>
      </c>
      <c r="AF208" s="3">
        <f t="shared" si="11"/>
        <v>52408723.194230862</v>
      </c>
      <c r="AG208" s="3">
        <f t="shared" si="29"/>
        <v>49409493.509711541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144</v>
      </c>
      <c r="C209" s="7"/>
      <c r="D209" s="2" t="e">
        <f t="shared" si="12"/>
        <v>#N/A</v>
      </c>
      <c r="E209" s="2" t="e">
        <f t="shared" si="22"/>
        <v>#N/A</v>
      </c>
      <c r="F209" s="2">
        <v>1379407.7641098499</v>
      </c>
      <c r="G209" s="2">
        <f t="shared" si="41"/>
        <v>696135.85714285716</v>
      </c>
      <c r="H209" s="2">
        <f t="shared" si="39"/>
        <v>111580271.05137333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1096066.5714285704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1379241.166220963</v>
      </c>
      <c r="Q209" s="2">
        <f t="shared" si="42"/>
        <v>700000</v>
      </c>
      <c r="R209" s="2">
        <f t="shared" si="40"/>
        <v>112630643.48909116</v>
      </c>
      <c r="S209" s="2">
        <f t="shared" si="17"/>
        <v>696135.85714285076</v>
      </c>
      <c r="T209" s="2">
        <f t="shared" si="18"/>
        <v>3864.1428571429569</v>
      </c>
      <c r="U209" s="2">
        <f t="shared" si="19"/>
        <v>700000</v>
      </c>
      <c r="V209" s="2">
        <f t="shared" si="34"/>
        <v>53104859.05137372</v>
      </c>
      <c r="W209" s="2">
        <f t="shared" si="20"/>
        <v>696135.85714285821</v>
      </c>
      <c r="X209" s="2">
        <f t="shared" si="6"/>
        <v>3864.1428571417928</v>
      </c>
      <c r="Y209" s="2">
        <f t="shared" si="37"/>
        <v>59525784.437717453</v>
      </c>
      <c r="Z209" s="2" t="str">
        <f t="shared" si="8"/>
        <v>HERE</v>
      </c>
      <c r="AA209" s="2">
        <f>IF(Z209="HERE",Y209,AA208+Graph!$G$1*1000)</f>
        <v>59525784.437717453</v>
      </c>
      <c r="AB209" s="2">
        <f t="shared" si="21"/>
        <v>3864.1428571417928</v>
      </c>
      <c r="AC209" s="2">
        <f t="shared" si="38"/>
        <v>53104859.05137372</v>
      </c>
      <c r="AD209" s="3">
        <f t="shared" si="10"/>
        <v>52800000</v>
      </c>
      <c r="AE209" s="2">
        <f>IF(AE207&gt;=52800000,52800000,IF(AB188=Graph!G$1*1000,AE208+Graph!G$1*1000,AC209))</f>
        <v>53104859.05137372</v>
      </c>
      <c r="AF209" s="3">
        <f t="shared" si="11"/>
        <v>52800000</v>
      </c>
      <c r="AG209" s="3">
        <f t="shared" si="29"/>
        <v>49444300.302568682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145</v>
      </c>
      <c r="C210" s="7"/>
      <c r="D210" s="2" t="e">
        <f t="shared" si="12"/>
        <v>#N/A</v>
      </c>
      <c r="E210" s="2" t="e">
        <f t="shared" si="22"/>
        <v>#N/A</v>
      </c>
      <c r="F210" s="2">
        <v>1385729.4179451466</v>
      </c>
      <c r="G210" s="2">
        <f t="shared" si="41"/>
        <v>696135.85714285716</v>
      </c>
      <c r="H210" s="2">
        <f t="shared" si="39"/>
        <v>112276406.90851618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1099930.7142857134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1385540.8163968921</v>
      </c>
      <c r="Q210" s="2">
        <f t="shared" si="42"/>
        <v>700000</v>
      </c>
      <c r="R210" s="2">
        <f t="shared" si="40"/>
        <v>113330643.48909116</v>
      </c>
      <c r="S210" s="2">
        <f t="shared" si="17"/>
        <v>696135.85714285076</v>
      </c>
      <c r="T210" s="2">
        <f t="shared" si="18"/>
        <v>3864.1428571429569</v>
      </c>
      <c r="U210" s="2">
        <f t="shared" si="19"/>
        <v>700000</v>
      </c>
      <c r="V210" s="2">
        <f t="shared" si="34"/>
        <v>53800994.908516578</v>
      </c>
      <c r="W210" s="2">
        <f t="shared" si="20"/>
        <v>696135.85714285821</v>
      </c>
      <c r="X210" s="2">
        <f t="shared" si="6"/>
        <v>3864.1428571417928</v>
      </c>
      <c r="Y210" s="2">
        <f t="shared" si="37"/>
        <v>59529648.580574594</v>
      </c>
      <c r="Z210" s="2" t="str">
        <f t="shared" si="8"/>
        <v>HERE</v>
      </c>
      <c r="AA210" s="2">
        <f>IF(Z210="HERE",Y210,AA209+Graph!$G$1*1000)</f>
        <v>59529648.580574594</v>
      </c>
      <c r="AB210" s="2">
        <f t="shared" si="21"/>
        <v>3864.1428571417928</v>
      </c>
      <c r="AC210" s="2">
        <f t="shared" si="38"/>
        <v>53800994.908516578</v>
      </c>
      <c r="AD210" s="3">
        <f t="shared" si="10"/>
        <v>52800000</v>
      </c>
      <c r="AE210" s="2">
        <f>IF(AE208&gt;=52800000,52800000,IF(AB189=Graph!G$1*1000,AE209+Graph!G$1*1000,AC210))</f>
        <v>53800994.908516578</v>
      </c>
      <c r="AF210" s="3">
        <f t="shared" si="11"/>
        <v>52800000</v>
      </c>
      <c r="AG210" s="3">
        <f t="shared" si="29"/>
        <v>49479107.095425829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146</v>
      </c>
      <c r="C211" s="7"/>
      <c r="D211" s="2" t="e">
        <f t="shared" si="12"/>
        <v>#N/A</v>
      </c>
      <c r="E211" s="2" t="e">
        <f t="shared" si="22"/>
        <v>#N/A</v>
      </c>
      <c r="F211" s="2">
        <v>1392051.0717805028</v>
      </c>
      <c r="G211" s="2">
        <f t="shared" si="41"/>
        <v>696135.85714285716</v>
      </c>
      <c r="H211" s="2">
        <f t="shared" si="39"/>
        <v>112972542.76565903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1103794.8571428563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1391840.4665728211</v>
      </c>
      <c r="Q211" s="2">
        <f t="shared" si="42"/>
        <v>700000</v>
      </c>
      <c r="R211" s="2">
        <f t="shared" si="40"/>
        <v>114030643.48909116</v>
      </c>
      <c r="S211" s="2">
        <f t="shared" si="17"/>
        <v>696135.85714285076</v>
      </c>
      <c r="T211" s="2">
        <f t="shared" si="18"/>
        <v>3864.1428571429569</v>
      </c>
      <c r="U211" s="2">
        <f t="shared" si="19"/>
        <v>700000</v>
      </c>
      <c r="V211" s="2">
        <f t="shared" si="34"/>
        <v>54497130.765659437</v>
      </c>
      <c r="W211" s="2">
        <f t="shared" si="20"/>
        <v>696135.85714285821</v>
      </c>
      <c r="X211" s="2">
        <f t="shared" si="6"/>
        <v>3864.1428571417928</v>
      </c>
      <c r="Y211" s="2">
        <f t="shared" si="37"/>
        <v>59533512.723431736</v>
      </c>
      <c r="Z211" s="2" t="str">
        <f t="shared" si="8"/>
        <v>HERE</v>
      </c>
      <c r="AA211" s="2">
        <f>IF(Z211="HERE",Y211,AA210+Graph!$G$1*1000)</f>
        <v>59533512.723431736</v>
      </c>
      <c r="AB211" s="2">
        <f t="shared" si="21"/>
        <v>3864.1428571417928</v>
      </c>
      <c r="AC211" s="2">
        <f t="shared" si="38"/>
        <v>54497130.765659437</v>
      </c>
      <c r="AD211" s="3">
        <f t="shared" si="10"/>
        <v>52800000</v>
      </c>
      <c r="AE211" s="2">
        <f>IF(AE209&gt;=52800000,52800000,IF(AB190=Graph!G$1*1000,AE210+Graph!G$1*1000,AC211))</f>
        <v>52800000</v>
      </c>
      <c r="AF211" s="3">
        <f t="shared" si="11"/>
        <v>52800000</v>
      </c>
      <c r="AG211" s="3">
        <f t="shared" si="29"/>
        <v>49513913.88828297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147</v>
      </c>
      <c r="C212" s="7"/>
      <c r="D212" s="2" t="e">
        <f t="shared" si="12"/>
        <v>#N/A</v>
      </c>
      <c r="E212" s="2" t="e">
        <f t="shared" si="22"/>
        <v>#N/A</v>
      </c>
      <c r="F212" s="2">
        <v>1398372.7256157994</v>
      </c>
      <c r="G212" s="2">
        <f t="shared" si="41"/>
        <v>696135.85714285716</v>
      </c>
      <c r="H212" s="2">
        <f t="shared" si="39"/>
        <v>113668678.62280189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1107658.9999999993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1398140.1167487502</v>
      </c>
      <c r="Q212" s="2">
        <f t="shared" si="42"/>
        <v>700000</v>
      </c>
      <c r="R212" s="2">
        <f t="shared" si="40"/>
        <v>114730643.48909116</v>
      </c>
      <c r="S212" s="2">
        <f t="shared" si="17"/>
        <v>696135.85714285076</v>
      </c>
      <c r="T212" s="2">
        <f t="shared" si="18"/>
        <v>3864.1428571429569</v>
      </c>
      <c r="U212" s="2">
        <f t="shared" si="19"/>
        <v>700000</v>
      </c>
      <c r="V212" s="2">
        <f t="shared" si="34"/>
        <v>55193266.622802295</v>
      </c>
      <c r="W212" s="2">
        <f t="shared" si="20"/>
        <v>696135.85714285821</v>
      </c>
      <c r="X212" s="2">
        <f t="shared" si="6"/>
        <v>3864.1428571417928</v>
      </c>
      <c r="Y212" s="2">
        <f t="shared" si="37"/>
        <v>59537376.866288878</v>
      </c>
      <c r="Z212" s="2" t="str">
        <f t="shared" si="8"/>
        <v>HERE</v>
      </c>
      <c r="AA212" s="2">
        <f>IF(Z212="HERE",Y212,AA211+Graph!$G$1*1000)</f>
        <v>59537376.866288878</v>
      </c>
      <c r="AB212" s="2">
        <f t="shared" si="21"/>
        <v>3864.1428571417928</v>
      </c>
      <c r="AC212" s="2">
        <f t="shared" si="38"/>
        <v>55193266.622802295</v>
      </c>
      <c r="AD212" s="3">
        <f t="shared" si="10"/>
        <v>52800000</v>
      </c>
      <c r="AE212" s="2">
        <f>IF(AE210&gt;=52800000,52800000,IF(AB191=Graph!G$1*1000,AE211+Graph!G$1*1000,AC212))</f>
        <v>52800000</v>
      </c>
      <c r="AF212" s="3">
        <f t="shared" si="11"/>
        <v>52800000</v>
      </c>
      <c r="AG212" s="3">
        <f t="shared" si="29"/>
        <v>49548720.68114011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148</v>
      </c>
      <c r="C213" s="7"/>
      <c r="D213" s="2" t="e">
        <f t="shared" si="12"/>
        <v>#N/A</v>
      </c>
      <c r="E213" s="2" t="e">
        <f t="shared" si="22"/>
        <v>#N/A</v>
      </c>
      <c r="F213" s="2">
        <v>1404694.3794511557</v>
      </c>
      <c r="G213" s="2">
        <f t="shared" si="41"/>
        <v>696135.85714285716</v>
      </c>
      <c r="H213" s="2">
        <f t="shared" si="39"/>
        <v>114364814.47994474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1111523.1428571423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1404439.7669246793</v>
      </c>
      <c r="Q213" s="2">
        <f t="shared" si="42"/>
        <v>700000</v>
      </c>
      <c r="R213" s="2">
        <f t="shared" si="40"/>
        <v>115430643.48909116</v>
      </c>
      <c r="S213" s="2">
        <f t="shared" si="17"/>
        <v>696135.85714285076</v>
      </c>
      <c r="T213" s="2">
        <f t="shared" si="18"/>
        <v>3864.1428571429569</v>
      </c>
      <c r="U213" s="2">
        <f t="shared" si="19"/>
        <v>700000</v>
      </c>
      <c r="V213" s="2">
        <f t="shared" si="34"/>
        <v>55889402.479945153</v>
      </c>
      <c r="W213" s="2">
        <f t="shared" si="20"/>
        <v>696135.85714285821</v>
      </c>
      <c r="X213" s="2">
        <f t="shared" si="6"/>
        <v>3864.1428571417928</v>
      </c>
      <c r="Y213" s="2">
        <f t="shared" si="37"/>
        <v>59541241.00914602</v>
      </c>
      <c r="Z213" s="2" t="str">
        <f t="shared" si="8"/>
        <v>HERE</v>
      </c>
      <c r="AA213" s="2">
        <f>IF(Z213="HERE",Y213,AA212+Graph!$G$1*1000)</f>
        <v>59541241.00914602</v>
      </c>
      <c r="AB213" s="2">
        <f t="shared" si="21"/>
        <v>3864.1428571417928</v>
      </c>
      <c r="AC213" s="2">
        <f t="shared" si="38"/>
        <v>55889402.479945153</v>
      </c>
      <c r="AD213" s="3">
        <f t="shared" si="10"/>
        <v>52800000</v>
      </c>
      <c r="AE213" s="2">
        <f>IF(AE211&gt;=52800000,52800000,IF(AB192=Graph!G$1*1000,AE212+Graph!G$1*1000,AC213))</f>
        <v>52800000</v>
      </c>
      <c r="AF213" s="3">
        <f t="shared" si="11"/>
        <v>52800000</v>
      </c>
      <c r="AG213" s="3">
        <f t="shared" si="29"/>
        <v>49583527.473997258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149</v>
      </c>
      <c r="C214" s="7"/>
      <c r="D214" s="2" t="e">
        <f t="shared" si="12"/>
        <v>#N/A</v>
      </c>
      <c r="E214" s="2" t="e">
        <f t="shared" si="22"/>
        <v>#N/A</v>
      </c>
      <c r="F214" s="2">
        <v>1411016.0332864523</v>
      </c>
      <c r="G214" s="2">
        <f t="shared" si="41"/>
        <v>696135.85714285716</v>
      </c>
      <c r="H214" s="2">
        <f t="shared" si="39"/>
        <v>115060950.33708759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1115387.2857142852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1410739.4171006083</v>
      </c>
      <c r="Q214" s="2">
        <f t="shared" si="42"/>
        <v>700000</v>
      </c>
      <c r="R214" s="2">
        <f t="shared" si="40"/>
        <v>116130643.48909116</v>
      </c>
      <c r="S214" s="2">
        <f t="shared" si="17"/>
        <v>696135.85714285076</v>
      </c>
      <c r="T214" s="2">
        <f t="shared" si="18"/>
        <v>3864.1428571429569</v>
      </c>
      <c r="U214" s="2">
        <f t="shared" si="19"/>
        <v>700000</v>
      </c>
      <c r="V214" s="2">
        <f t="shared" si="34"/>
        <v>56585538.337088011</v>
      </c>
      <c r="W214" s="2">
        <f t="shared" si="20"/>
        <v>696135.85714285821</v>
      </c>
      <c r="X214" s="2">
        <f t="shared" si="6"/>
        <v>3864.1428571417928</v>
      </c>
      <c r="Y214" s="2">
        <f t="shared" si="37"/>
        <v>59545105.152003162</v>
      </c>
      <c r="Z214" s="2" t="str">
        <f t="shared" si="8"/>
        <v>HERE</v>
      </c>
      <c r="AA214" s="2">
        <f>IF(Z214="HERE",Y214,AA213+Graph!$G$1*1000)</f>
        <v>59545105.152003162</v>
      </c>
      <c r="AB214" s="2">
        <f t="shared" si="21"/>
        <v>3864.1428571417928</v>
      </c>
      <c r="AC214" s="2">
        <f t="shared" si="38"/>
        <v>56585538.337088011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9"/>
        <v>49618334.266854398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150</v>
      </c>
      <c r="C215" s="7"/>
      <c r="D215" s="2" t="e">
        <f t="shared" si="12"/>
        <v>#N/A</v>
      </c>
      <c r="E215" s="2" t="e">
        <f t="shared" si="22"/>
        <v>#N/A</v>
      </c>
      <c r="F215" s="2">
        <v>1417337.6871218085</v>
      </c>
      <c r="G215" s="2">
        <f t="shared" si="41"/>
        <v>696135.85714285716</v>
      </c>
      <c r="H215" s="2">
        <f t="shared" si="39"/>
        <v>115757086.19423044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1119251.4285714282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1417039.0672765374</v>
      </c>
      <c r="Q215" s="2">
        <f t="shared" si="42"/>
        <v>700000</v>
      </c>
      <c r="R215" s="2">
        <f t="shared" si="40"/>
        <v>116830643.48909116</v>
      </c>
      <c r="S215" s="2">
        <f t="shared" si="17"/>
        <v>696135.85714285076</v>
      </c>
      <c r="T215" s="2">
        <f t="shared" si="18"/>
        <v>3864.1428571429569</v>
      </c>
      <c r="U215" s="2">
        <f t="shared" si="19"/>
        <v>700000</v>
      </c>
      <c r="V215" s="2">
        <f t="shared" si="34"/>
        <v>57281674.194230869</v>
      </c>
      <c r="W215" s="2">
        <f t="shared" si="20"/>
        <v>696135.85714285821</v>
      </c>
      <c r="X215" s="2">
        <f t="shared" si="6"/>
        <v>3864.1428571417928</v>
      </c>
      <c r="Y215" s="2">
        <f t="shared" si="37"/>
        <v>59548969.294860303</v>
      </c>
      <c r="Z215" s="2" t="str">
        <f t="shared" si="8"/>
        <v>HERE</v>
      </c>
      <c r="AA215" s="2">
        <f>IF(Z215="HERE",Y215,AA214+Graph!$G$1*1000)</f>
        <v>59548969.294860303</v>
      </c>
      <c r="AB215" s="2">
        <f t="shared" si="21"/>
        <v>3864.1428571417928</v>
      </c>
      <c r="AC215" s="2">
        <f t="shared" si="38"/>
        <v>57281674.194230869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49653141.059711546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151</v>
      </c>
      <c r="C216" s="7"/>
      <c r="D216" s="2" t="e">
        <f t="shared" si="12"/>
        <v>#N/A</v>
      </c>
      <c r="E216" s="2" t="e">
        <f t="shared" si="22"/>
        <v>#N/A</v>
      </c>
      <c r="F216" s="2">
        <v>1423659.3409571052</v>
      </c>
      <c r="G216" s="2">
        <f t="shared" si="41"/>
        <v>696135.85714285716</v>
      </c>
      <c r="H216" s="2">
        <f t="shared" si="39"/>
        <v>116453222.05137329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1123115.5714285711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1423338.7174524665</v>
      </c>
      <c r="Q216" s="2">
        <f t="shared" si="42"/>
        <v>700000</v>
      </c>
      <c r="R216" s="2">
        <f t="shared" si="40"/>
        <v>117530643.48909116</v>
      </c>
      <c r="S216" s="2">
        <f t="shared" si="17"/>
        <v>696135.85714285076</v>
      </c>
      <c r="T216" s="2">
        <f t="shared" si="18"/>
        <v>3864.1428571429569</v>
      </c>
      <c r="U216" s="2">
        <f t="shared" si="19"/>
        <v>700000</v>
      </c>
      <c r="V216" s="2">
        <f t="shared" si="34"/>
        <v>57977810.051373728</v>
      </c>
      <c r="W216" s="2">
        <f t="shared" si="20"/>
        <v>696135.85714285821</v>
      </c>
      <c r="X216" s="2">
        <f t="shared" si="6"/>
        <v>3864.1428571417928</v>
      </c>
      <c r="Y216" s="2">
        <f t="shared" si="37"/>
        <v>59552833.437717445</v>
      </c>
      <c r="Z216" s="2" t="str">
        <f t="shared" si="8"/>
        <v>HERE</v>
      </c>
      <c r="AA216" s="2">
        <f>IF(Z216="HERE",Y216,AA215+Graph!$G$1*1000)</f>
        <v>59552833.437717445</v>
      </c>
      <c r="AB216" s="2">
        <f t="shared" si="21"/>
        <v>3864.1428571417928</v>
      </c>
      <c r="AC216" s="2">
        <f t="shared" si="38"/>
        <v>57977810.051373728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49687947.852568686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152</v>
      </c>
      <c r="C217" s="7"/>
      <c r="D217" s="2" t="e">
        <f t="shared" si="12"/>
        <v>#N/A</v>
      </c>
      <c r="E217" s="2" t="e">
        <f t="shared" si="22"/>
        <v>#N/A</v>
      </c>
      <c r="F217" s="2">
        <v>1429980.9947924614</v>
      </c>
      <c r="G217" s="2">
        <f t="shared" si="41"/>
        <v>696135.85714285716</v>
      </c>
      <c r="H217" s="2">
        <f t="shared" si="39"/>
        <v>117149357.90851614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1126979.7142857141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1429638.3676283956</v>
      </c>
      <c r="Q217" s="2">
        <f t="shared" si="42"/>
        <v>700000</v>
      </c>
      <c r="R217" s="2">
        <f t="shared" si="40"/>
        <v>118230643.48909116</v>
      </c>
      <c r="S217" s="2">
        <f t="shared" si="17"/>
        <v>696135.85714285076</v>
      </c>
      <c r="T217" s="2">
        <f t="shared" si="18"/>
        <v>3864.1428571429569</v>
      </c>
      <c r="U217" s="2">
        <f t="shared" si="19"/>
        <v>700000</v>
      </c>
      <c r="V217" s="2">
        <f t="shared" si="34"/>
        <v>58673945.908516586</v>
      </c>
      <c r="W217" s="2">
        <f t="shared" si="20"/>
        <v>696135.85714285821</v>
      </c>
      <c r="X217" s="2">
        <f t="shared" si="6"/>
        <v>3864.1428571417928</v>
      </c>
      <c r="Y217" s="2">
        <f t="shared" si="37"/>
        <v>59556697.580574587</v>
      </c>
      <c r="Z217" s="2" t="str">
        <f t="shared" si="8"/>
        <v>HERE</v>
      </c>
      <c r="AA217" s="2">
        <f>IF(Z217="HERE",Y217,AA216+Graph!$G$1*1000)</f>
        <v>59556697.580574587</v>
      </c>
      <c r="AB217" s="2">
        <f t="shared" si="21"/>
        <v>3864.1428571417928</v>
      </c>
      <c r="AC217" s="2">
        <f t="shared" si="38"/>
        <v>58673945.908516586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49722754.645425826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153</v>
      </c>
      <c r="C218" s="7"/>
      <c r="D218" s="2" t="e">
        <f t="shared" si="12"/>
        <v>#N/A</v>
      </c>
      <c r="E218" s="2" t="e">
        <f t="shared" si="22"/>
        <v>#N/A</v>
      </c>
      <c r="F218" s="2">
        <v>1436302.648627758</v>
      </c>
      <c r="G218" s="2">
        <f t="shared" si="41"/>
        <v>696135.85714285716</v>
      </c>
      <c r="H218" s="2">
        <f t="shared" si="39"/>
        <v>117845493.76565899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1130843.857142857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1435938.0178043246</v>
      </c>
      <c r="Q218" s="2">
        <f t="shared" si="42"/>
        <v>700000</v>
      </c>
      <c r="R218" s="2">
        <f t="shared" si="40"/>
        <v>118930643.48909116</v>
      </c>
      <c r="S218" s="2">
        <f t="shared" si="17"/>
        <v>696135.85714285076</v>
      </c>
      <c r="T218" s="2">
        <f t="shared" si="18"/>
        <v>3864.1428571429569</v>
      </c>
      <c r="U218" s="2">
        <f t="shared" si="19"/>
        <v>700000</v>
      </c>
      <c r="V218" s="2">
        <f t="shared" si="34"/>
        <v>59370081.765659444</v>
      </c>
      <c r="W218" s="2">
        <f t="shared" si="20"/>
        <v>696135.85714285821</v>
      </c>
      <c r="X218" s="2">
        <f t="shared" si="6"/>
        <v>3864.1428571417928</v>
      </c>
      <c r="Y218" s="2">
        <f t="shared" si="37"/>
        <v>59560561.723431729</v>
      </c>
      <c r="Z218" s="2" t="str">
        <f t="shared" si="8"/>
        <v>HERE</v>
      </c>
      <c r="AA218" s="2">
        <f>IF(Z218="HERE",Y218,AA217+Graph!$G$1*1000)</f>
        <v>59560561.723431729</v>
      </c>
      <c r="AB218" s="2">
        <f t="shared" si="21"/>
        <v>3864.1428571417928</v>
      </c>
      <c r="AC218" s="2">
        <f t="shared" si="38"/>
        <v>58673945.908516586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49757561.438282974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154</v>
      </c>
      <c r="C219" s="7"/>
      <c r="D219" s="2" t="e">
        <f t="shared" si="12"/>
        <v>#N/A</v>
      </c>
      <c r="E219" s="2" t="e">
        <f t="shared" si="22"/>
        <v>#N/A</v>
      </c>
      <c r="F219" s="2">
        <v>1442624.3024631143</v>
      </c>
      <c r="G219" s="2">
        <f t="shared" si="41"/>
        <v>696135.85714285716</v>
      </c>
      <c r="H219" s="2">
        <f t="shared" si="39"/>
        <v>118541629.62280184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1134708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1442237.6679802537</v>
      </c>
      <c r="Q219" s="2">
        <f t="shared" si="42"/>
        <v>700000</v>
      </c>
      <c r="R219" s="2">
        <f t="shared" si="40"/>
        <v>119630643.48909116</v>
      </c>
      <c r="S219" s="2">
        <f t="shared" si="17"/>
        <v>696135.85714285076</v>
      </c>
      <c r="T219" s="2">
        <f t="shared" si="18"/>
        <v>3864.1428571429569</v>
      </c>
      <c r="U219" s="2">
        <f t="shared" si="19"/>
        <v>700000</v>
      </c>
      <c r="V219" s="2">
        <f t="shared" si="34"/>
        <v>60066217.622802302</v>
      </c>
      <c r="W219" s="2">
        <f t="shared" si="20"/>
        <v>696135.85714285821</v>
      </c>
      <c r="X219" s="2">
        <f t="shared" si="6"/>
        <v>3864.1428571417928</v>
      </c>
      <c r="Y219" s="2">
        <f t="shared" si="37"/>
        <v>59564425.866288871</v>
      </c>
      <c r="Z219" s="2" t="str">
        <f t="shared" si="8"/>
        <v>MEEP</v>
      </c>
      <c r="AA219" s="2">
        <f>IF(Z219="HERE",Y219,AA218+Graph!$G$1*1000)</f>
        <v>60360561.723431729</v>
      </c>
      <c r="AB219" s="2">
        <f t="shared" si="21"/>
        <v>800000</v>
      </c>
      <c r="AC219" s="2">
        <f t="shared" si="38"/>
        <v>58673945.908516586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49792368.231140114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155</v>
      </c>
      <c r="C220" s="7"/>
      <c r="D220" s="2" t="e">
        <f t="shared" si="12"/>
        <v>#N/A</v>
      </c>
      <c r="E220" s="2" t="e">
        <f t="shared" si="22"/>
        <v>#N/A</v>
      </c>
      <c r="F220" s="2">
        <v>1448945.9562984109</v>
      </c>
      <c r="G220" s="2">
        <f t="shared" si="41"/>
        <v>696135.85714285716</v>
      </c>
      <c r="H220" s="2">
        <f t="shared" si="39"/>
        <v>119237765.47994469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1138572.142857143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1448537.3181561828</v>
      </c>
      <c r="Q220" s="2">
        <f t="shared" si="42"/>
        <v>700000</v>
      </c>
      <c r="R220" s="2">
        <f t="shared" si="40"/>
        <v>120330643.48909116</v>
      </c>
      <c r="S220" s="2">
        <f t="shared" si="17"/>
        <v>696135.85714285076</v>
      </c>
      <c r="T220" s="2">
        <f t="shared" si="18"/>
        <v>3864.1428571429569</v>
      </c>
      <c r="U220" s="2">
        <f t="shared" si="19"/>
        <v>700000</v>
      </c>
      <c r="V220" s="2">
        <f t="shared" si="34"/>
        <v>60762353.47994516</v>
      </c>
      <c r="W220" s="2">
        <f t="shared" si="20"/>
        <v>696135.85714285821</v>
      </c>
      <c r="X220" s="2">
        <f t="shared" si="6"/>
        <v>3864.1428571417928</v>
      </c>
      <c r="Y220" s="2">
        <f t="shared" si="37"/>
        <v>59568290.009146012</v>
      </c>
      <c r="Z220" s="2" t="str">
        <f t="shared" si="8"/>
        <v>MEEP</v>
      </c>
      <c r="AA220" s="2">
        <f>IF(Z220="HERE",Y220,AA219+Graph!$G$1*1000)</f>
        <v>61160561.723431729</v>
      </c>
      <c r="AB220" s="2">
        <f t="shared" si="21"/>
        <v>800000</v>
      </c>
      <c r="AC220" s="2">
        <f t="shared" si="38"/>
        <v>58673945.908516586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49827175.023997255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156</v>
      </c>
      <c r="C221" s="7"/>
      <c r="D221" s="2" t="e">
        <f t="shared" si="12"/>
        <v>#N/A</v>
      </c>
      <c r="E221" s="2" t="e">
        <f t="shared" si="22"/>
        <v>#N/A</v>
      </c>
      <c r="F221" s="2">
        <v>1455267.6101337671</v>
      </c>
      <c r="G221" s="2">
        <f t="shared" si="41"/>
        <v>696135.85714285716</v>
      </c>
      <c r="H221" s="2">
        <f t="shared" si="39"/>
        <v>119933901.33708754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1142436.2857142859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1454836.9683321118</v>
      </c>
      <c r="Q221" s="2">
        <f t="shared" si="42"/>
        <v>700000</v>
      </c>
      <c r="R221" s="2">
        <f t="shared" si="40"/>
        <v>121030643.48909116</v>
      </c>
      <c r="S221" s="2">
        <f t="shared" si="17"/>
        <v>696135.85714285076</v>
      </c>
      <c r="T221" s="2">
        <f t="shared" si="18"/>
        <v>3864.1428571429569</v>
      </c>
      <c r="U221" s="2">
        <f t="shared" si="19"/>
        <v>700000</v>
      </c>
      <c r="V221" s="2">
        <f t="shared" si="34"/>
        <v>61458489.337088019</v>
      </c>
      <c r="W221" s="2">
        <f t="shared" si="20"/>
        <v>696135.85714285821</v>
      </c>
      <c r="X221" s="2">
        <f t="shared" si="6"/>
        <v>3864.1428571417928</v>
      </c>
      <c r="Y221" s="2">
        <f t="shared" si="37"/>
        <v>59572154.152003154</v>
      </c>
      <c r="Z221" s="2" t="str">
        <f t="shared" si="8"/>
        <v>MEEP</v>
      </c>
      <c r="AA221" s="2">
        <f>IF(Z221="HERE",Y221,AA220+Graph!$G$1*1000)</f>
        <v>61960561.723431729</v>
      </c>
      <c r="AB221" s="2">
        <f t="shared" si="21"/>
        <v>800000</v>
      </c>
      <c r="AC221" s="2">
        <f t="shared" si="38"/>
        <v>58673945.908516586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49861981.816854402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157</v>
      </c>
      <c r="C222" s="7"/>
      <c r="D222" s="2" t="e">
        <f t="shared" si="12"/>
        <v>#N/A</v>
      </c>
      <c r="E222" s="2" t="e">
        <f t="shared" si="22"/>
        <v>#N/A</v>
      </c>
      <c r="F222" s="2">
        <v>1461589.2639690638</v>
      </c>
      <c r="G222" s="2">
        <f t="shared" si="41"/>
        <v>696135.85714285716</v>
      </c>
      <c r="H222" s="2">
        <f t="shared" si="39"/>
        <v>120630037.19423039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1146300.4285714289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1461136.6185080409</v>
      </c>
      <c r="Q222" s="2">
        <f t="shared" si="42"/>
        <v>700000</v>
      </c>
      <c r="R222" s="2">
        <f t="shared" si="40"/>
        <v>121730643.48909116</v>
      </c>
      <c r="S222" s="2">
        <f t="shared" si="17"/>
        <v>696135.85714285076</v>
      </c>
      <c r="T222" s="2">
        <f t="shared" si="18"/>
        <v>3864.1428571429569</v>
      </c>
      <c r="U222" s="2">
        <f t="shared" si="19"/>
        <v>700000</v>
      </c>
      <c r="V222" s="2">
        <f t="shared" si="34"/>
        <v>62154625.194230877</v>
      </c>
      <c r="W222" s="2">
        <f t="shared" si="20"/>
        <v>696135.85714285821</v>
      </c>
      <c r="X222" s="2">
        <f t="shared" si="6"/>
        <v>3864.1428571417928</v>
      </c>
      <c r="Y222" s="2">
        <f t="shared" si="37"/>
        <v>59576018.294860296</v>
      </c>
      <c r="Z222" s="2" t="str">
        <f t="shared" si="8"/>
        <v>MEEP</v>
      </c>
      <c r="AA222" s="2">
        <f>IF(Z222="HERE",Y222,AA221+Graph!$G$1*1000)</f>
        <v>62760561.723431729</v>
      </c>
      <c r="AB222" s="2">
        <f t="shared" si="21"/>
        <v>800000</v>
      </c>
      <c r="AC222" s="2">
        <f t="shared" si="38"/>
        <v>58673945.908516586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49896788.609711543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158</v>
      </c>
      <c r="C223" s="7"/>
      <c r="D223" s="2" t="e">
        <f t="shared" si="12"/>
        <v>#N/A</v>
      </c>
      <c r="E223" s="2" t="e">
        <f t="shared" si="22"/>
        <v>#N/A</v>
      </c>
      <c r="F223" s="2">
        <v>1467910.91780442</v>
      </c>
      <c r="G223" s="2">
        <f t="shared" si="41"/>
        <v>696135.85714285716</v>
      </c>
      <c r="H223" s="2">
        <f t="shared" si="39"/>
        <v>121326173.05137324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1150164.5714285718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1467436.26868397</v>
      </c>
      <c r="Q223" s="2">
        <f t="shared" si="42"/>
        <v>700000</v>
      </c>
      <c r="R223" s="2">
        <f t="shared" si="40"/>
        <v>122430643.48909116</v>
      </c>
      <c r="S223" s="2">
        <f t="shared" si="17"/>
        <v>696135.85714285076</v>
      </c>
      <c r="T223" s="2">
        <f t="shared" si="18"/>
        <v>3864.1428571429569</v>
      </c>
      <c r="U223" s="2">
        <f t="shared" si="19"/>
        <v>700000</v>
      </c>
      <c r="V223" s="2">
        <f t="shared" si="34"/>
        <v>62850761.051373735</v>
      </c>
      <c r="W223" s="2">
        <f t="shared" si="20"/>
        <v>696135.85714285821</v>
      </c>
      <c r="X223" s="2">
        <f t="shared" si="6"/>
        <v>3864.1428571417928</v>
      </c>
      <c r="Y223" s="2">
        <f t="shared" ref="Y223:Y286" si="43">IF(COUNT($C224)=0,IF(COUNT($C223)=1,C223,SUM(Y222+X223)),C223)</f>
        <v>59579882.437717438</v>
      </c>
      <c r="Z223" s="2" t="str">
        <f t="shared" si="8"/>
        <v>MEEP</v>
      </c>
      <c r="AA223" s="2">
        <f>IF(Z223="HERE",Y223,AA222+Graph!$G$1*1000)</f>
        <v>63560561.723431729</v>
      </c>
      <c r="AB223" s="2">
        <f t="shared" si="21"/>
        <v>800000</v>
      </c>
      <c r="AC223" s="2">
        <f t="shared" ref="AC223:AC286" si="44">IF(Z224="HERE",V223,AC222)</f>
        <v>58673945.908516586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49931595.402568683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159</v>
      </c>
      <c r="C224" s="7"/>
      <c r="D224" s="2" t="e">
        <f t="shared" si="12"/>
        <v>#N/A</v>
      </c>
      <c r="E224" s="2" t="e">
        <f t="shared" si="22"/>
        <v>#N/A</v>
      </c>
      <c r="F224" s="2">
        <v>1474232.5716397166</v>
      </c>
      <c r="G224" s="2">
        <f t="shared" si="41"/>
        <v>696135.85714285716</v>
      </c>
      <c r="H224" s="2">
        <f t="shared" ref="H224:H287" si="45">IF(COUNT($C225)=0,IF(COUNT($C224)=1,C224,SUM(H223+G224)),C224)</f>
        <v>122022308.90851609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1154028.7142857148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1473735.918859899</v>
      </c>
      <c r="Q224" s="2">
        <f t="shared" si="42"/>
        <v>700000</v>
      </c>
      <c r="R224" s="2">
        <f t="shared" ref="R224:R287" si="46">IF(COUNT($C225)=0,IF(COUNT($C224)=1,M224,SUM(R223+Q224)),M224)</f>
        <v>123130643.48909116</v>
      </c>
      <c r="S224" s="2">
        <f t="shared" si="17"/>
        <v>696135.85714285076</v>
      </c>
      <c r="T224" s="2">
        <f t="shared" si="18"/>
        <v>3864.1428571429569</v>
      </c>
      <c r="U224" s="2">
        <f t="shared" si="19"/>
        <v>700000</v>
      </c>
      <c r="V224" s="2">
        <f t="shared" si="34"/>
        <v>63546896.908516593</v>
      </c>
      <c r="W224" s="2">
        <f t="shared" si="20"/>
        <v>696135.85714285821</v>
      </c>
      <c r="X224" s="2">
        <f t="shared" si="6"/>
        <v>3864.1428571417928</v>
      </c>
      <c r="Y224" s="2">
        <f t="shared" si="43"/>
        <v>59583746.58057458</v>
      </c>
      <c r="Z224" s="2" t="str">
        <f t="shared" si="8"/>
        <v>MEEP</v>
      </c>
      <c r="AA224" s="2">
        <f>IF(Z224="HERE",Y224,AA223+Graph!$G$1*1000)</f>
        <v>64360561.723431729</v>
      </c>
      <c r="AB224" s="2">
        <f t="shared" si="21"/>
        <v>800000</v>
      </c>
      <c r="AC224" s="2">
        <f t="shared" si="44"/>
        <v>58673945.908516586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49966402.195425831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160</v>
      </c>
      <c r="C225" s="7"/>
      <c r="D225" s="2" t="e">
        <f t="shared" si="12"/>
        <v>#N/A</v>
      </c>
      <c r="E225" s="2" t="e">
        <f t="shared" si="22"/>
        <v>#N/A</v>
      </c>
      <c r="F225" s="2">
        <v>1480554.2254750729</v>
      </c>
      <c r="G225" s="2">
        <f t="shared" si="41"/>
        <v>696135.85714285716</v>
      </c>
      <c r="H225" s="2">
        <f t="shared" si="45"/>
        <v>122718444.76565894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1157892.8571428577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1480035.5690358877</v>
      </c>
      <c r="Q225" s="2">
        <f t="shared" si="42"/>
        <v>700000</v>
      </c>
      <c r="R225" s="2">
        <f t="shared" si="46"/>
        <v>123830643.48909116</v>
      </c>
      <c r="S225" s="2">
        <f t="shared" si="17"/>
        <v>696135.85714285076</v>
      </c>
      <c r="T225" s="2">
        <f t="shared" si="18"/>
        <v>3864.1428571429569</v>
      </c>
      <c r="U225" s="2">
        <f t="shared" si="19"/>
        <v>700000</v>
      </c>
      <c r="V225" s="2">
        <f t="shared" si="34"/>
        <v>64243032.765659451</v>
      </c>
      <c r="W225" s="2">
        <f t="shared" si="20"/>
        <v>696135.85714285821</v>
      </c>
      <c r="X225" s="2">
        <f t="shared" si="6"/>
        <v>3864.1428571417928</v>
      </c>
      <c r="Y225" s="2">
        <f t="shared" si="43"/>
        <v>59587610.723431721</v>
      </c>
      <c r="Z225" s="2" t="str">
        <f t="shared" si="8"/>
        <v>MEEP</v>
      </c>
      <c r="AA225" s="2">
        <f>IF(Z225="HERE",Y225,AA224+Graph!$G$1*1000)</f>
        <v>65160561.723431729</v>
      </c>
      <c r="AB225" s="2">
        <f t="shared" si="21"/>
        <v>800000</v>
      </c>
      <c r="AC225" s="2">
        <f t="shared" si="44"/>
        <v>58673945.908516586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50001208.988282971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161</v>
      </c>
      <c r="C226" s="7"/>
      <c r="D226" s="2" t="e">
        <f t="shared" si="12"/>
        <v>#N/A</v>
      </c>
      <c r="E226" s="2" t="e">
        <f t="shared" si="22"/>
        <v>#N/A</v>
      </c>
      <c r="F226" s="2">
        <v>1486875.8793103695</v>
      </c>
      <c r="G226" s="2">
        <f t="shared" si="41"/>
        <v>696135.85714285716</v>
      </c>
      <c r="H226" s="2">
        <f t="shared" si="45"/>
        <v>123414580.6228018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1161757.0000000007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1486335.2192118168</v>
      </c>
      <c r="Q226" s="2">
        <f t="shared" si="42"/>
        <v>700000</v>
      </c>
      <c r="R226" s="2">
        <f t="shared" si="46"/>
        <v>124530643.48909116</v>
      </c>
      <c r="S226" s="2">
        <f t="shared" si="17"/>
        <v>696135.85714285076</v>
      </c>
      <c r="T226" s="2">
        <f t="shared" si="18"/>
        <v>3864.1428571429569</v>
      </c>
      <c r="U226" s="2">
        <f t="shared" si="19"/>
        <v>700000</v>
      </c>
      <c r="V226" s="2">
        <f t="shared" si="34"/>
        <v>64939168.62280231</v>
      </c>
      <c r="W226" s="2">
        <f t="shared" si="20"/>
        <v>696135.85714285821</v>
      </c>
      <c r="X226" s="2">
        <f t="shared" si="6"/>
        <v>3864.1428571417928</v>
      </c>
      <c r="Y226" s="2">
        <f t="shared" si="43"/>
        <v>59591474.866288863</v>
      </c>
      <c r="Z226" s="2" t="str">
        <f t="shared" si="8"/>
        <v>MEEP</v>
      </c>
      <c r="AA226" s="2">
        <f>IF(Z226="HERE",Y226,AA225+Graph!$G$1*1000)</f>
        <v>65960561.723431729</v>
      </c>
      <c r="AB226" s="2">
        <f t="shared" si="21"/>
        <v>800000</v>
      </c>
      <c r="AC226" s="2">
        <f t="shared" si="44"/>
        <v>58673945.908516586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50036015.781140111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162</v>
      </c>
      <c r="C227" s="7"/>
      <c r="D227" s="2" t="e">
        <f t="shared" si="12"/>
        <v>#N/A</v>
      </c>
      <c r="E227" s="2" t="e">
        <f t="shared" si="22"/>
        <v>#N/A</v>
      </c>
      <c r="F227" s="2">
        <v>1493197.5331457257</v>
      </c>
      <c r="G227" s="2">
        <f t="shared" si="41"/>
        <v>696135.85714285716</v>
      </c>
      <c r="H227" s="2">
        <f t="shared" si="45"/>
        <v>124110716.47994465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1165621.1428571437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1492634.8693877459</v>
      </c>
      <c r="Q227" s="2">
        <f t="shared" si="42"/>
        <v>700000</v>
      </c>
      <c r="R227" s="2">
        <f t="shared" si="46"/>
        <v>125230643.48909116</v>
      </c>
      <c r="S227" s="2">
        <f t="shared" si="17"/>
        <v>696135.85714285076</v>
      </c>
      <c r="T227" s="2">
        <f t="shared" si="18"/>
        <v>3864.1428571429569</v>
      </c>
      <c r="U227" s="2">
        <f t="shared" si="19"/>
        <v>700000</v>
      </c>
      <c r="V227" s="2">
        <f t="shared" si="34"/>
        <v>65635304.479945168</v>
      </c>
      <c r="W227" s="2">
        <f t="shared" si="20"/>
        <v>696135.85714285821</v>
      </c>
      <c r="X227" s="2">
        <f t="shared" si="6"/>
        <v>3864.1428571417928</v>
      </c>
      <c r="Y227" s="2">
        <f t="shared" si="43"/>
        <v>59595339.009146005</v>
      </c>
      <c r="Z227" s="2" t="str">
        <f t="shared" si="8"/>
        <v>MEEP</v>
      </c>
      <c r="AA227" s="2">
        <f>IF(Z227="HERE",Y227,AA226+Graph!$G$1*1000)</f>
        <v>66760561.723431729</v>
      </c>
      <c r="AB227" s="2">
        <f t="shared" si="21"/>
        <v>800000</v>
      </c>
      <c r="AC227" s="2">
        <f t="shared" si="44"/>
        <v>58673945.908516586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50070822.573997259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163</v>
      </c>
      <c r="C228" s="7"/>
      <c r="D228" s="2" t="e">
        <f t="shared" si="12"/>
        <v>#N/A</v>
      </c>
      <c r="E228" s="2" t="e">
        <f t="shared" si="22"/>
        <v>#N/A</v>
      </c>
      <c r="F228" s="2">
        <v>1499519.1869810224</v>
      </c>
      <c r="G228" s="2">
        <f t="shared" si="41"/>
        <v>696135.85714285716</v>
      </c>
      <c r="H228" s="2">
        <f t="shared" si="45"/>
        <v>124806852.3370875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1169485.2857142866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1498934.5195636749</v>
      </c>
      <c r="Q228" s="2">
        <f t="shared" si="42"/>
        <v>700000</v>
      </c>
      <c r="R228" s="2">
        <f t="shared" si="46"/>
        <v>125930643.48909116</v>
      </c>
      <c r="S228" s="2">
        <f t="shared" si="17"/>
        <v>696135.85714285076</v>
      </c>
      <c r="T228" s="2">
        <f t="shared" si="18"/>
        <v>3864.1428571429569</v>
      </c>
      <c r="U228" s="2">
        <f t="shared" si="19"/>
        <v>700000</v>
      </c>
      <c r="V228" s="2">
        <f t="shared" si="34"/>
        <v>66331440.337088026</v>
      </c>
      <c r="W228" s="2">
        <f t="shared" si="20"/>
        <v>696135.85714285821</v>
      </c>
      <c r="X228" s="2">
        <f t="shared" si="6"/>
        <v>3864.1428571417928</v>
      </c>
      <c r="Y228" s="2">
        <f t="shared" si="43"/>
        <v>59599203.152003147</v>
      </c>
      <c r="Z228" s="2" t="str">
        <f t="shared" si="8"/>
        <v>MEEP</v>
      </c>
      <c r="AA228" s="2">
        <f>IF(Z228="HERE",Y228,AA227+Graph!$G$1*1000)</f>
        <v>67560561.723431736</v>
      </c>
      <c r="AB228" s="2">
        <f t="shared" si="21"/>
        <v>800000.00000000745</v>
      </c>
      <c r="AC228" s="2">
        <f t="shared" si="44"/>
        <v>58673945.908516586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50105629.366854399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164</v>
      </c>
      <c r="C229" s="7"/>
      <c r="D229" s="2" t="e">
        <f t="shared" si="12"/>
        <v>#N/A</v>
      </c>
      <c r="E229" s="2" t="e">
        <f t="shared" si="22"/>
        <v>#N/A</v>
      </c>
      <c r="F229" s="2">
        <v>1505840.8408163786</v>
      </c>
      <c r="G229" s="2">
        <f t="shared" si="41"/>
        <v>696135.85714285716</v>
      </c>
      <c r="H229" s="2">
        <f t="shared" si="45"/>
        <v>125502988.19423035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1173349.4285714296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1505234.169739604</v>
      </c>
      <c r="Q229" s="2">
        <f t="shared" si="42"/>
        <v>700000</v>
      </c>
      <c r="R229" s="2">
        <f t="shared" si="46"/>
        <v>126630643.48909116</v>
      </c>
      <c r="S229" s="2">
        <f t="shared" si="17"/>
        <v>696135.85714285076</v>
      </c>
      <c r="T229" s="2">
        <f t="shared" si="18"/>
        <v>3864.1428571429569</v>
      </c>
      <c r="U229" s="2">
        <f t="shared" si="19"/>
        <v>700000</v>
      </c>
      <c r="V229" s="2">
        <f t="shared" si="34"/>
        <v>67027576.194230884</v>
      </c>
      <c r="W229" s="2">
        <f t="shared" si="20"/>
        <v>696135.85714285821</v>
      </c>
      <c r="X229" s="2">
        <f t="shared" si="6"/>
        <v>3864.1428571417928</v>
      </c>
      <c r="Y229" s="2">
        <f t="shared" si="43"/>
        <v>59603067.294860289</v>
      </c>
      <c r="Z229" s="2" t="str">
        <f t="shared" si="8"/>
        <v>MEEP</v>
      </c>
      <c r="AA229" s="2">
        <f>IF(Z229="HERE",Y229,AA228+Graph!$G$1*1000)</f>
        <v>68360561.723431736</v>
      </c>
      <c r="AB229" s="2">
        <f t="shared" si="21"/>
        <v>800000</v>
      </c>
      <c r="AC229" s="2">
        <f t="shared" si="44"/>
        <v>58673945.908516586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50140436.15971154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165</v>
      </c>
      <c r="C230" s="7"/>
      <c r="D230" s="2" t="e">
        <f t="shared" si="12"/>
        <v>#N/A</v>
      </c>
      <c r="E230" s="2" t="e">
        <f t="shared" si="22"/>
        <v>#N/A</v>
      </c>
      <c r="F230" s="2">
        <v>1512162.4946516752</v>
      </c>
      <c r="G230" s="2">
        <f t="shared" ref="G230:G293" si="47">IF(F230&gt;700000,$AK$31*1000,F230)</f>
        <v>696135.85714285716</v>
      </c>
      <c r="H230" s="2">
        <f t="shared" si="45"/>
        <v>126199124.0513732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1177213.5714285725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1511533.8199155331</v>
      </c>
      <c r="Q230" s="2">
        <f t="shared" ref="Q230:Q293" si="48">IF(P230&gt;700000,700000,P230)</f>
        <v>700000</v>
      </c>
      <c r="R230" s="2">
        <f t="shared" si="46"/>
        <v>127330643.48909116</v>
      </c>
      <c r="S230" s="2">
        <f t="shared" si="17"/>
        <v>696135.85714285076</v>
      </c>
      <c r="T230" s="2">
        <f t="shared" si="18"/>
        <v>3864.1428571429569</v>
      </c>
      <c r="U230" s="2">
        <f t="shared" si="19"/>
        <v>700000</v>
      </c>
      <c r="V230" s="2">
        <f t="shared" si="34"/>
        <v>67723712.051373735</v>
      </c>
      <c r="W230" s="2">
        <f t="shared" si="20"/>
        <v>696135.85714285076</v>
      </c>
      <c r="X230" s="2">
        <f t="shared" si="6"/>
        <v>3864.1428571492434</v>
      </c>
      <c r="Y230" s="2">
        <f t="shared" si="43"/>
        <v>59606931.437717438</v>
      </c>
      <c r="Z230" s="2" t="str">
        <f t="shared" si="8"/>
        <v>MEEP</v>
      </c>
      <c r="AA230" s="2">
        <f>IF(Z230="HERE",Y230,AA229+Graph!$G$1*1000)</f>
        <v>69160561.723431736</v>
      </c>
      <c r="AB230" s="2">
        <f t="shared" si="21"/>
        <v>800000</v>
      </c>
      <c r="AC230" s="2">
        <f t="shared" si="44"/>
        <v>58673945.908516586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50160000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166</v>
      </c>
      <c r="C231" s="7"/>
      <c r="D231" s="2" t="e">
        <f t="shared" si="12"/>
        <v>#N/A</v>
      </c>
      <c r="E231" s="2" t="e">
        <f t="shared" si="22"/>
        <v>#N/A</v>
      </c>
      <c r="F231" s="2">
        <v>1518484.1484870315</v>
      </c>
      <c r="G231" s="2">
        <f t="shared" si="47"/>
        <v>696135.85714285716</v>
      </c>
      <c r="H231" s="2">
        <f t="shared" si="45"/>
        <v>126895259.90851605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1181077.7142857155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1517833.4700914621</v>
      </c>
      <c r="Q231" s="2">
        <f t="shared" si="48"/>
        <v>700000</v>
      </c>
      <c r="R231" s="2">
        <f t="shared" si="46"/>
        <v>128030643.48909116</v>
      </c>
      <c r="S231" s="2">
        <f t="shared" si="17"/>
        <v>696135.85714285076</v>
      </c>
      <c r="T231" s="2">
        <f t="shared" si="18"/>
        <v>3864.1428571429569</v>
      </c>
      <c r="U231" s="2">
        <f t="shared" si="19"/>
        <v>700000</v>
      </c>
      <c r="V231" s="2">
        <f t="shared" si="34"/>
        <v>68419847.908516586</v>
      </c>
      <c r="W231" s="2">
        <f t="shared" si="20"/>
        <v>696135.85714285076</v>
      </c>
      <c r="X231" s="2">
        <f t="shared" si="6"/>
        <v>3864.1428571492434</v>
      </c>
      <c r="Y231" s="2">
        <f t="shared" si="43"/>
        <v>59610795.580574587</v>
      </c>
      <c r="Z231" s="2" t="str">
        <f t="shared" si="8"/>
        <v>MEEP</v>
      </c>
      <c r="AA231" s="2">
        <f>IF(Z231="HERE",Y231,AA230+Graph!$G$1*1000)</f>
        <v>69960561.723431736</v>
      </c>
      <c r="AB231" s="2">
        <f t="shared" si="21"/>
        <v>800000</v>
      </c>
      <c r="AC231" s="2">
        <f t="shared" si="44"/>
        <v>58673945.908516586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50160000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167</v>
      </c>
      <c r="C232" s="7"/>
      <c r="D232" s="2" t="e">
        <f t="shared" si="12"/>
        <v>#N/A</v>
      </c>
      <c r="E232" s="2" t="e">
        <f t="shared" si="22"/>
        <v>#N/A</v>
      </c>
      <c r="F232" s="2">
        <v>1524805.8023223281</v>
      </c>
      <c r="G232" s="2">
        <f t="shared" si="47"/>
        <v>696135.85714285716</v>
      </c>
      <c r="H232" s="2">
        <f t="shared" si="45"/>
        <v>127591395.7656589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1184941.8571428584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1524133.1202673912</v>
      </c>
      <c r="Q232" s="2">
        <f t="shared" si="48"/>
        <v>700000</v>
      </c>
      <c r="R232" s="2">
        <f t="shared" si="46"/>
        <v>128730643.48909116</v>
      </c>
      <c r="S232" s="2">
        <f t="shared" si="17"/>
        <v>696135.85714285076</v>
      </c>
      <c r="T232" s="2">
        <f t="shared" si="18"/>
        <v>3864.1428571429569</v>
      </c>
      <c r="U232" s="2">
        <f t="shared" si="19"/>
        <v>700000</v>
      </c>
      <c r="V232" s="2">
        <f t="shared" si="34"/>
        <v>69115983.765659437</v>
      </c>
      <c r="W232" s="2">
        <f t="shared" si="20"/>
        <v>696135.85714285076</v>
      </c>
      <c r="X232" s="2">
        <f t="shared" si="6"/>
        <v>3864.1428571492434</v>
      </c>
      <c r="Y232" s="2">
        <f t="shared" si="43"/>
        <v>59614659.723431736</v>
      </c>
      <c r="Z232" s="2" t="str">
        <f t="shared" si="8"/>
        <v>MEEP</v>
      </c>
      <c r="AA232" s="2">
        <f>IF(Z232="HERE",Y232,AA231+Graph!$G$1*1000)</f>
        <v>70760561.723431736</v>
      </c>
      <c r="AB232" s="2">
        <f t="shared" si="21"/>
        <v>800000</v>
      </c>
      <c r="AC232" s="2">
        <f t="shared" si="44"/>
        <v>58673945.908516586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50160000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168</v>
      </c>
      <c r="C233" s="7"/>
      <c r="D233" s="2" t="e">
        <f t="shared" si="12"/>
        <v>#N/A</v>
      </c>
      <c r="E233" s="2" t="e">
        <f t="shared" si="22"/>
        <v>#N/A</v>
      </c>
      <c r="F233" s="2">
        <v>1531127.4561576843</v>
      </c>
      <c r="G233" s="2">
        <f t="shared" si="47"/>
        <v>696135.85714285716</v>
      </c>
      <c r="H233" s="2">
        <f t="shared" si="45"/>
        <v>128287531.62280175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1188806.0000000014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1530432.7704433203</v>
      </c>
      <c r="Q233" s="2">
        <f t="shared" si="48"/>
        <v>700000</v>
      </c>
      <c r="R233" s="2">
        <f t="shared" si="46"/>
        <v>129430643.48909116</v>
      </c>
      <c r="S233" s="2">
        <f t="shared" si="17"/>
        <v>696135.85714285076</v>
      </c>
      <c r="T233" s="2">
        <f t="shared" si="18"/>
        <v>3864.1428571429569</v>
      </c>
      <c r="U233" s="2">
        <f t="shared" si="19"/>
        <v>700000</v>
      </c>
      <c r="V233" s="2">
        <f t="shared" si="34"/>
        <v>69812119.622802287</v>
      </c>
      <c r="W233" s="2">
        <f t="shared" si="20"/>
        <v>696135.85714285076</v>
      </c>
      <c r="X233" s="2">
        <f t="shared" si="6"/>
        <v>3864.1428571492434</v>
      </c>
      <c r="Y233" s="2">
        <f t="shared" si="43"/>
        <v>59618523.866288885</v>
      </c>
      <c r="Z233" s="2" t="str">
        <f t="shared" si="8"/>
        <v>MEEP</v>
      </c>
      <c r="AA233" s="2">
        <f>IF(Z233="HERE",Y233,AA232+Graph!$G$1*1000)</f>
        <v>71560561.723431736</v>
      </c>
      <c r="AB233" s="2">
        <f t="shared" si="21"/>
        <v>800000</v>
      </c>
      <c r="AC233" s="2">
        <f t="shared" si="44"/>
        <v>58673945.908516586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169</v>
      </c>
      <c r="C234" s="7"/>
      <c r="D234" s="2" t="e">
        <f t="shared" si="12"/>
        <v>#N/A</v>
      </c>
      <c r="E234" s="2" t="e">
        <f t="shared" si="22"/>
        <v>#N/A</v>
      </c>
      <c r="F234" s="2">
        <v>1537449.109992981</v>
      </c>
      <c r="G234" s="2">
        <f t="shared" si="47"/>
        <v>696135.85714285716</v>
      </c>
      <c r="H234" s="2">
        <f t="shared" si="45"/>
        <v>128983667.4799446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1192670.1428571444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1536732.4206192493</v>
      </c>
      <c r="Q234" s="2">
        <f t="shared" si="48"/>
        <v>700000</v>
      </c>
      <c r="R234" s="2">
        <f t="shared" si="46"/>
        <v>130130643.48909116</v>
      </c>
      <c r="S234" s="2">
        <f t="shared" si="17"/>
        <v>696135.85714285076</v>
      </c>
      <c r="T234" s="2">
        <f t="shared" si="18"/>
        <v>3864.1428571429569</v>
      </c>
      <c r="U234" s="2">
        <f t="shared" si="19"/>
        <v>700000</v>
      </c>
      <c r="V234" s="2">
        <f t="shared" si="34"/>
        <v>70508255.479945138</v>
      </c>
      <c r="W234" s="2">
        <f t="shared" si="20"/>
        <v>696135.85714285076</v>
      </c>
      <c r="X234" s="2">
        <f t="shared" si="6"/>
        <v>3864.1428571492434</v>
      </c>
      <c r="Y234" s="2">
        <f t="shared" si="43"/>
        <v>59622388.009146035</v>
      </c>
      <c r="Z234" s="2" t="str">
        <f t="shared" si="8"/>
        <v>MEEP</v>
      </c>
      <c r="AA234" s="2">
        <f>IF(Z234="HERE",Y234,AA233+Graph!$G$1*1000)</f>
        <v>72360561.723431736</v>
      </c>
      <c r="AB234" s="2">
        <f t="shared" si="21"/>
        <v>800000</v>
      </c>
      <c r="AC234" s="2">
        <f t="shared" si="44"/>
        <v>58673945.908516586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170</v>
      </c>
      <c r="C235" s="7"/>
      <c r="D235" s="2" t="e">
        <f t="shared" si="12"/>
        <v>#N/A</v>
      </c>
      <c r="E235" s="2" t="e">
        <f t="shared" si="22"/>
        <v>#N/A</v>
      </c>
      <c r="F235" s="2">
        <v>1543770.7638283372</v>
      </c>
      <c r="G235" s="2">
        <f t="shared" si="47"/>
        <v>696135.85714285716</v>
      </c>
      <c r="H235" s="2">
        <f t="shared" si="45"/>
        <v>129679803.33708745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1196534.2857142873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1543032.0707951784</v>
      </c>
      <c r="Q235" s="2">
        <f t="shared" si="48"/>
        <v>700000</v>
      </c>
      <c r="R235" s="2">
        <f t="shared" si="46"/>
        <v>130830643.48909116</v>
      </c>
      <c r="S235" s="2">
        <f t="shared" si="17"/>
        <v>696135.85714285076</v>
      </c>
      <c r="T235" s="2">
        <f t="shared" si="18"/>
        <v>3864.1428571429569</v>
      </c>
      <c r="U235" s="2">
        <f t="shared" si="19"/>
        <v>700000</v>
      </c>
      <c r="V235" s="2">
        <f t="shared" si="34"/>
        <v>71204391.337087989</v>
      </c>
      <c r="W235" s="2">
        <f t="shared" si="20"/>
        <v>696135.85714285076</v>
      </c>
      <c r="X235" s="2">
        <f t="shared" si="6"/>
        <v>3864.1428571492434</v>
      </c>
      <c r="Y235" s="2">
        <f t="shared" si="43"/>
        <v>59626252.152003184</v>
      </c>
      <c r="Z235" s="2" t="str">
        <f t="shared" si="8"/>
        <v>MEEP</v>
      </c>
      <c r="AA235" s="2">
        <f>IF(Z235="HERE",Y235,AA234+Graph!$G$1*1000)</f>
        <v>73160561.723431736</v>
      </c>
      <c r="AB235" s="2">
        <f t="shared" si="21"/>
        <v>800000</v>
      </c>
      <c r="AC235" s="2">
        <f t="shared" si="44"/>
        <v>58673945.908516586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171</v>
      </c>
      <c r="C236" s="7"/>
      <c r="D236" s="2" t="e">
        <f t="shared" si="12"/>
        <v>#N/A</v>
      </c>
      <c r="E236" s="2" t="e">
        <f t="shared" si="22"/>
        <v>#N/A</v>
      </c>
      <c r="F236" s="2">
        <v>1550092.4176636338</v>
      </c>
      <c r="G236" s="2">
        <f t="shared" si="47"/>
        <v>696135.85714285716</v>
      </c>
      <c r="H236" s="2">
        <f t="shared" si="45"/>
        <v>130375939.1942303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1200398.4285714303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1549331.7209711075</v>
      </c>
      <c r="Q236" s="2">
        <f t="shared" si="48"/>
        <v>700000</v>
      </c>
      <c r="R236" s="2">
        <f t="shared" si="46"/>
        <v>131530643.48909116</v>
      </c>
      <c r="S236" s="2">
        <f t="shared" si="17"/>
        <v>696135.85714285076</v>
      </c>
      <c r="T236" s="2">
        <f t="shared" si="18"/>
        <v>3864.1428571429569</v>
      </c>
      <c r="U236" s="2">
        <f t="shared" si="19"/>
        <v>700000</v>
      </c>
      <c r="V236" s="2">
        <f t="shared" si="34"/>
        <v>71900527.19423084</v>
      </c>
      <c r="W236" s="2">
        <f t="shared" si="20"/>
        <v>696135.85714285076</v>
      </c>
      <c r="X236" s="2">
        <f t="shared" si="6"/>
        <v>3864.1428571492434</v>
      </c>
      <c r="Y236" s="2">
        <f t="shared" si="43"/>
        <v>59630116.294860333</v>
      </c>
      <c r="Z236" s="2" t="str">
        <f t="shared" si="8"/>
        <v>MEEP</v>
      </c>
      <c r="AA236" s="2">
        <f>IF(Z236="HERE",Y236,AA235+Graph!$G$1*1000)</f>
        <v>73960561.723431736</v>
      </c>
      <c r="AB236" s="2">
        <f t="shared" si="21"/>
        <v>800000</v>
      </c>
      <c r="AC236" s="2">
        <f t="shared" si="44"/>
        <v>58673945.908516586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172</v>
      </c>
      <c r="C237" s="7"/>
      <c r="D237" s="2" t="e">
        <f t="shared" si="12"/>
        <v>#N/A</v>
      </c>
      <c r="E237" s="2" t="e">
        <f t="shared" si="22"/>
        <v>#N/A</v>
      </c>
      <c r="F237" s="2">
        <v>1556414.0714989901</v>
      </c>
      <c r="G237" s="2">
        <f t="shared" si="47"/>
        <v>696135.85714285716</v>
      </c>
      <c r="H237" s="2">
        <f t="shared" si="45"/>
        <v>131072075.05137315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1204262.5714285732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1555631.3711470366</v>
      </c>
      <c r="Q237" s="2">
        <f t="shared" si="48"/>
        <v>700000</v>
      </c>
      <c r="R237" s="2">
        <f t="shared" si="46"/>
        <v>132230643.48909116</v>
      </c>
      <c r="S237" s="2">
        <f t="shared" si="17"/>
        <v>696135.85714285076</v>
      </c>
      <c r="T237" s="2">
        <f t="shared" si="18"/>
        <v>3864.1428571429569</v>
      </c>
      <c r="U237" s="2">
        <f t="shared" si="19"/>
        <v>700000</v>
      </c>
      <c r="V237" s="2">
        <f t="shared" si="34"/>
        <v>72596663.05137369</v>
      </c>
      <c r="W237" s="2">
        <f t="shared" si="20"/>
        <v>696135.85714285076</v>
      </c>
      <c r="X237" s="2">
        <f t="shared" si="6"/>
        <v>3864.1428571492434</v>
      </c>
      <c r="Y237" s="2">
        <f t="shared" si="43"/>
        <v>59633980.437717482</v>
      </c>
      <c r="Z237" s="2" t="str">
        <f t="shared" si="8"/>
        <v>MEEP</v>
      </c>
      <c r="AA237" s="2">
        <f>IF(Z237="HERE",Y237,AA236+Graph!$G$1*1000)</f>
        <v>74760561.723431736</v>
      </c>
      <c r="AB237" s="2">
        <f t="shared" si="21"/>
        <v>800000</v>
      </c>
      <c r="AC237" s="2">
        <f t="shared" si="44"/>
        <v>58673945.908516586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173</v>
      </c>
      <c r="C238" s="7"/>
      <c r="D238" s="2" t="e">
        <f t="shared" si="12"/>
        <v>#N/A</v>
      </c>
      <c r="E238" s="2" t="e">
        <f t="shared" si="22"/>
        <v>#N/A</v>
      </c>
      <c r="F238" s="2">
        <v>1562735.7253342867</v>
      </c>
      <c r="G238" s="2">
        <f t="shared" si="47"/>
        <v>696135.85714285716</v>
      </c>
      <c r="H238" s="2">
        <f t="shared" si="45"/>
        <v>131768210.908516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1208126.7142857162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1561931.0213229656</v>
      </c>
      <c r="Q238" s="2">
        <f t="shared" si="48"/>
        <v>700000</v>
      </c>
      <c r="R238" s="2">
        <f t="shared" si="46"/>
        <v>132930643.48909116</v>
      </c>
      <c r="S238" s="2">
        <f t="shared" si="17"/>
        <v>696135.85714285076</v>
      </c>
      <c r="T238" s="2">
        <f t="shared" si="18"/>
        <v>3864.1428571429569</v>
      </c>
      <c r="U238" s="2">
        <f t="shared" si="19"/>
        <v>700000</v>
      </c>
      <c r="V238" s="2">
        <f t="shared" si="34"/>
        <v>73292798.908516541</v>
      </c>
      <c r="W238" s="2">
        <f t="shared" si="20"/>
        <v>696135.85714285076</v>
      </c>
      <c r="X238" s="2">
        <f t="shared" si="6"/>
        <v>3864.1428571492434</v>
      </c>
      <c r="Y238" s="2">
        <f t="shared" si="43"/>
        <v>59637844.580574632</v>
      </c>
      <c r="Z238" s="2" t="str">
        <f t="shared" si="8"/>
        <v>MEEP</v>
      </c>
      <c r="AA238" s="2">
        <f>IF(Z238="HERE",Y238,AA237+Graph!$G$1*1000)</f>
        <v>75560561.723431736</v>
      </c>
      <c r="AB238" s="2">
        <f t="shared" si="21"/>
        <v>800000</v>
      </c>
      <c r="AC238" s="2">
        <f t="shared" si="44"/>
        <v>58673945.908516586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174</v>
      </c>
      <c r="C239" s="7"/>
      <c r="D239" s="2" t="e">
        <f t="shared" si="12"/>
        <v>#N/A</v>
      </c>
      <c r="E239" s="2" t="e">
        <f t="shared" si="22"/>
        <v>#N/A</v>
      </c>
      <c r="F239" s="2">
        <v>1569057.3791696429</v>
      </c>
      <c r="G239" s="2">
        <f t="shared" si="47"/>
        <v>696135.85714285716</v>
      </c>
      <c r="H239" s="2">
        <f t="shared" si="45"/>
        <v>132464346.76565886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1211990.8571428591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1568230.6714988947</v>
      </c>
      <c r="Q239" s="2">
        <f t="shared" si="48"/>
        <v>700000</v>
      </c>
      <c r="R239" s="2">
        <f t="shared" si="46"/>
        <v>133630643.48909116</v>
      </c>
      <c r="S239" s="2">
        <f t="shared" si="17"/>
        <v>696135.85714285076</v>
      </c>
      <c r="T239" s="2">
        <f t="shared" si="18"/>
        <v>3864.1428571429569</v>
      </c>
      <c r="U239" s="2">
        <f t="shared" si="19"/>
        <v>700000</v>
      </c>
      <c r="V239" s="2">
        <f t="shared" si="34"/>
        <v>73988934.765659392</v>
      </c>
      <c r="W239" s="2">
        <f t="shared" si="20"/>
        <v>696135.85714285076</v>
      </c>
      <c r="X239" s="2">
        <f t="shared" si="6"/>
        <v>3864.1428571492434</v>
      </c>
      <c r="Y239" s="2">
        <f t="shared" si="43"/>
        <v>59641708.723431781</v>
      </c>
      <c r="Z239" s="2" t="str">
        <f t="shared" si="8"/>
        <v>MEEP</v>
      </c>
      <c r="AA239" s="2">
        <f>IF(Z239="HERE",Y239,AA238+Graph!$G$1*1000)</f>
        <v>76360561.723431736</v>
      </c>
      <c r="AB239" s="2">
        <f t="shared" si="21"/>
        <v>800000</v>
      </c>
      <c r="AC239" s="2">
        <f t="shared" si="44"/>
        <v>58673945.908516586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175</v>
      </c>
      <c r="C240" s="7"/>
      <c r="D240" s="2" t="e">
        <f t="shared" si="12"/>
        <v>#N/A</v>
      </c>
      <c r="E240" s="2" t="e">
        <f t="shared" si="22"/>
        <v>#N/A</v>
      </c>
      <c r="F240" s="2">
        <v>1575379.0330049396</v>
      </c>
      <c r="G240" s="2">
        <f t="shared" si="47"/>
        <v>696135.85714285716</v>
      </c>
      <c r="H240" s="2">
        <f t="shared" si="45"/>
        <v>133160482.62280171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1215855.0000000021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1574530.3216748238</v>
      </c>
      <c r="Q240" s="2">
        <f t="shared" si="48"/>
        <v>700000</v>
      </c>
      <c r="R240" s="2">
        <f t="shared" si="46"/>
        <v>134330643.48909116</v>
      </c>
      <c r="S240" s="2">
        <f t="shared" si="17"/>
        <v>696135.85714285076</v>
      </c>
      <c r="T240" s="2">
        <f t="shared" si="18"/>
        <v>3864.1428571429569</v>
      </c>
      <c r="U240" s="2">
        <f t="shared" si="19"/>
        <v>700000</v>
      </c>
      <c r="V240" s="2">
        <f t="shared" si="34"/>
        <v>74685070.622802243</v>
      </c>
      <c r="W240" s="2">
        <f t="shared" si="20"/>
        <v>696135.85714285076</v>
      </c>
      <c r="X240" s="2">
        <f t="shared" si="6"/>
        <v>3864.1428571492434</v>
      </c>
      <c r="Y240" s="2">
        <f t="shared" si="43"/>
        <v>59645572.86628893</v>
      </c>
      <c r="Z240" s="2" t="str">
        <f t="shared" si="8"/>
        <v>MEEP</v>
      </c>
      <c r="AA240" s="2">
        <f>IF(Z240="HERE",Y240,AA239+Graph!$G$1*1000)</f>
        <v>77160561.723431736</v>
      </c>
      <c r="AB240" s="2">
        <f t="shared" si="21"/>
        <v>800000</v>
      </c>
      <c r="AC240" s="2">
        <f t="shared" si="44"/>
        <v>58673945.908516586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176</v>
      </c>
      <c r="C241" s="7"/>
      <c r="D241" s="2" t="e">
        <f t="shared" si="12"/>
        <v>#N/A</v>
      </c>
      <c r="E241" s="2" t="e">
        <f t="shared" si="22"/>
        <v>#N/A</v>
      </c>
      <c r="F241" s="2">
        <v>1581700.6868402958</v>
      </c>
      <c r="G241" s="2">
        <f t="shared" si="47"/>
        <v>696135.85714285716</v>
      </c>
      <c r="H241" s="2">
        <f t="shared" si="45"/>
        <v>133856618.47994456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1219719.1428571451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1580829.9718507528</v>
      </c>
      <c r="Q241" s="2">
        <f t="shared" si="48"/>
        <v>700000</v>
      </c>
      <c r="R241" s="2">
        <f t="shared" si="46"/>
        <v>135030643.48909116</v>
      </c>
      <c r="S241" s="2">
        <f t="shared" si="17"/>
        <v>696135.85714285076</v>
      </c>
      <c r="T241" s="2">
        <f t="shared" si="18"/>
        <v>3864.1428571429569</v>
      </c>
      <c r="U241" s="2">
        <f t="shared" si="19"/>
        <v>700000</v>
      </c>
      <c r="V241" s="2">
        <f t="shared" si="34"/>
        <v>75381206.479945093</v>
      </c>
      <c r="W241" s="2">
        <f t="shared" si="20"/>
        <v>696135.85714285076</v>
      </c>
      <c r="X241" s="2">
        <f t="shared" si="6"/>
        <v>3864.1428571492434</v>
      </c>
      <c r="Y241" s="2">
        <f t="shared" si="43"/>
        <v>59649437.009146079</v>
      </c>
      <c r="Z241" s="2" t="str">
        <f t="shared" si="8"/>
        <v>MEEP</v>
      </c>
      <c r="AA241" s="2">
        <f>IF(Z241="HERE",Y241,AA240+Graph!$G$1*1000)</f>
        <v>77960561.723431736</v>
      </c>
      <c r="AB241" s="2">
        <f t="shared" si="21"/>
        <v>800000</v>
      </c>
      <c r="AC241" s="2">
        <f t="shared" si="44"/>
        <v>58673945.908516586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177</v>
      </c>
      <c r="C242" s="7"/>
      <c r="D242" s="2" t="e">
        <f t="shared" si="12"/>
        <v>#N/A</v>
      </c>
      <c r="E242" s="2" t="e">
        <f t="shared" si="22"/>
        <v>#N/A</v>
      </c>
      <c r="F242" s="2">
        <v>1588022.3406755924</v>
      </c>
      <c r="G242" s="2">
        <f t="shared" si="47"/>
        <v>696135.85714285716</v>
      </c>
      <c r="H242" s="2">
        <f t="shared" si="45"/>
        <v>134552754.33708742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1223583.285714288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1587129.6220267415</v>
      </c>
      <c r="Q242" s="2">
        <f t="shared" si="48"/>
        <v>700000</v>
      </c>
      <c r="R242" s="2">
        <f t="shared" si="46"/>
        <v>135730643.48909116</v>
      </c>
      <c r="S242" s="2">
        <f t="shared" si="17"/>
        <v>696135.85714286566</v>
      </c>
      <c r="T242" s="2">
        <f t="shared" si="18"/>
        <v>3864.1428571429569</v>
      </c>
      <c r="U242" s="2">
        <f t="shared" si="19"/>
        <v>700000</v>
      </c>
      <c r="V242" s="2">
        <f t="shared" si="34"/>
        <v>76077342.337087944</v>
      </c>
      <c r="W242" s="2">
        <f t="shared" si="20"/>
        <v>696135.85714285076</v>
      </c>
      <c r="X242" s="2">
        <f t="shared" si="6"/>
        <v>3864.1428571492434</v>
      </c>
      <c r="Y242" s="2">
        <f t="shared" si="43"/>
        <v>59653301.152003229</v>
      </c>
      <c r="Z242" s="2" t="str">
        <f t="shared" si="8"/>
        <v>MEEP</v>
      </c>
      <c r="AA242" s="2">
        <f>IF(Z242="HERE",Y242,AA241+Graph!$G$1*1000)</f>
        <v>78760561.723431736</v>
      </c>
      <c r="AB242" s="2">
        <f t="shared" si="21"/>
        <v>800000</v>
      </c>
      <c r="AC242" s="2">
        <f t="shared" si="44"/>
        <v>58673945.908516586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178</v>
      </c>
      <c r="C243" s="7"/>
      <c r="D243" s="2" t="e">
        <f t="shared" si="12"/>
        <v>#N/A</v>
      </c>
      <c r="E243" s="2" t="e">
        <f t="shared" si="22"/>
        <v>#N/A</v>
      </c>
      <c r="F243" s="2">
        <v>1594343.9945109487</v>
      </c>
      <c r="G243" s="2">
        <f t="shared" si="47"/>
        <v>696135.85714285716</v>
      </c>
      <c r="H243" s="2">
        <f t="shared" si="45"/>
        <v>135248890.19423029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1227447.428571431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1593429.2722026706</v>
      </c>
      <c r="Q243" s="2">
        <f t="shared" si="48"/>
        <v>700000</v>
      </c>
      <c r="R243" s="2">
        <f t="shared" si="46"/>
        <v>136430643.48909116</v>
      </c>
      <c r="S243" s="2">
        <f t="shared" si="17"/>
        <v>696135.85714286566</v>
      </c>
      <c r="T243" s="2">
        <f t="shared" si="18"/>
        <v>3864.1428571429569</v>
      </c>
      <c r="U243" s="2">
        <f t="shared" si="19"/>
        <v>700000</v>
      </c>
      <c r="V243" s="2">
        <f t="shared" si="34"/>
        <v>76773478.194230795</v>
      </c>
      <c r="W243" s="2">
        <f t="shared" si="20"/>
        <v>696135.85714285076</v>
      </c>
      <c r="X243" s="2">
        <f t="shared" si="6"/>
        <v>3864.1428571492434</v>
      </c>
      <c r="Y243" s="2">
        <f t="shared" si="43"/>
        <v>59657165.294860378</v>
      </c>
      <c r="Z243" s="2" t="str">
        <f t="shared" si="8"/>
        <v>MEEP</v>
      </c>
      <c r="AA243" s="2">
        <f>IF(Z243="HERE",Y243,AA242+Graph!$G$1*1000)</f>
        <v>79560561.723431736</v>
      </c>
      <c r="AB243" s="2">
        <f t="shared" si="21"/>
        <v>800000</v>
      </c>
      <c r="AC243" s="2">
        <f t="shared" si="44"/>
        <v>58673945.908516586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179</v>
      </c>
      <c r="C244" s="7"/>
      <c r="D244" s="2" t="e">
        <f t="shared" si="12"/>
        <v>#N/A</v>
      </c>
      <c r="E244" s="2" t="e">
        <f t="shared" si="22"/>
        <v>#N/A</v>
      </c>
      <c r="F244" s="2">
        <v>1600665.6483463049</v>
      </c>
      <c r="G244" s="2">
        <f t="shared" si="47"/>
        <v>696135.85714285716</v>
      </c>
      <c r="H244" s="2">
        <f t="shared" si="45"/>
        <v>135945026.05137315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1231311.5714285739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1599728.9223785996</v>
      </c>
      <c r="Q244" s="2">
        <f t="shared" si="48"/>
        <v>700000</v>
      </c>
      <c r="R244" s="2">
        <f t="shared" si="46"/>
        <v>137130643.48909116</v>
      </c>
      <c r="S244" s="2">
        <f t="shared" si="17"/>
        <v>696135.85714286566</v>
      </c>
      <c r="T244" s="2">
        <f t="shared" si="18"/>
        <v>3864.1428571429569</v>
      </c>
      <c r="U244" s="2">
        <f t="shared" si="19"/>
        <v>700000</v>
      </c>
      <c r="V244" s="2">
        <f t="shared" si="34"/>
        <v>77469614.051373646</v>
      </c>
      <c r="W244" s="2">
        <f t="shared" si="20"/>
        <v>696135.85714285076</v>
      </c>
      <c r="X244" s="2">
        <f t="shared" si="6"/>
        <v>3864.1428571492434</v>
      </c>
      <c r="Y244" s="2">
        <f t="shared" si="43"/>
        <v>59661029.437717527</v>
      </c>
      <c r="Z244" s="2" t="str">
        <f t="shared" si="8"/>
        <v>MEEP</v>
      </c>
      <c r="AA244" s="2">
        <f>IF(Z244="HERE",Y244,AA243+Graph!$G$1*1000)</f>
        <v>80360561.723431736</v>
      </c>
      <c r="AB244" s="2">
        <f t="shared" si="21"/>
        <v>800000</v>
      </c>
      <c r="AC244" s="2">
        <f t="shared" si="44"/>
        <v>58673945.908516586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180</v>
      </c>
      <c r="C245" s="7"/>
      <c r="D245" s="2" t="e">
        <f t="shared" si="12"/>
        <v>#N/A</v>
      </c>
      <c r="E245" s="2" t="e">
        <f t="shared" si="22"/>
        <v>#N/A</v>
      </c>
      <c r="F245" s="2">
        <v>1606987.3021816015</v>
      </c>
      <c r="G245" s="2">
        <f t="shared" si="47"/>
        <v>696135.85714285716</v>
      </c>
      <c r="H245" s="2">
        <f t="shared" si="45"/>
        <v>136641161.90851602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1235175.7142857169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1606028.5725545287</v>
      </c>
      <c r="Q245" s="2">
        <f t="shared" si="48"/>
        <v>700000</v>
      </c>
      <c r="R245" s="2">
        <f t="shared" si="46"/>
        <v>137830643.48909116</v>
      </c>
      <c r="S245" s="2">
        <f t="shared" si="17"/>
        <v>696135.85714286566</v>
      </c>
      <c r="T245" s="2">
        <f t="shared" si="18"/>
        <v>3864.1428571429569</v>
      </c>
      <c r="U245" s="2">
        <f t="shared" si="19"/>
        <v>700000</v>
      </c>
      <c r="V245" s="2">
        <f t="shared" si="34"/>
        <v>78165749.908516496</v>
      </c>
      <c r="W245" s="2">
        <f t="shared" si="20"/>
        <v>696135.85714285076</v>
      </c>
      <c r="X245" s="2">
        <f t="shared" si="6"/>
        <v>3864.1428571492434</v>
      </c>
      <c r="Y245" s="2">
        <f t="shared" si="43"/>
        <v>59664893.580574676</v>
      </c>
      <c r="Z245" s="2" t="str">
        <f t="shared" si="8"/>
        <v>MEEP</v>
      </c>
      <c r="AA245" s="2">
        <f>IF(Z245="HERE",Y245,AA244+Graph!$G$1*1000)</f>
        <v>81160561.723431736</v>
      </c>
      <c r="AB245" s="2">
        <f t="shared" si="21"/>
        <v>800000</v>
      </c>
      <c r="AC245" s="2">
        <f t="shared" si="44"/>
        <v>58673945.908516586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181</v>
      </c>
      <c r="C246" s="7"/>
      <c r="D246" s="2" t="e">
        <f t="shared" si="12"/>
        <v>#N/A</v>
      </c>
      <c r="E246" s="2" t="e">
        <f t="shared" si="22"/>
        <v>#N/A</v>
      </c>
      <c r="F246" s="2">
        <v>1613308.9560169578</v>
      </c>
      <c r="G246" s="2">
        <f t="shared" si="47"/>
        <v>696135.85714285716</v>
      </c>
      <c r="H246" s="2">
        <f t="shared" si="45"/>
        <v>137337297.76565889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1239039.8571428598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1612328.2227304578</v>
      </c>
      <c r="Q246" s="2">
        <f t="shared" si="48"/>
        <v>700000</v>
      </c>
      <c r="R246" s="2">
        <f t="shared" si="46"/>
        <v>138530643.48909116</v>
      </c>
      <c r="S246" s="2">
        <f t="shared" si="17"/>
        <v>696135.85714286566</v>
      </c>
      <c r="T246" s="2">
        <f t="shared" si="18"/>
        <v>3864.1428571429569</v>
      </c>
      <c r="U246" s="2">
        <f t="shared" si="19"/>
        <v>700000</v>
      </c>
      <c r="V246" s="2">
        <f t="shared" si="34"/>
        <v>78861885.765659347</v>
      </c>
      <c r="W246" s="2">
        <f t="shared" si="20"/>
        <v>696135.85714285076</v>
      </c>
      <c r="X246" s="2">
        <f t="shared" si="6"/>
        <v>3864.1428571492434</v>
      </c>
      <c r="Y246" s="2">
        <f t="shared" si="43"/>
        <v>59668757.723431826</v>
      </c>
      <c r="Z246" s="2" t="str">
        <f t="shared" si="8"/>
        <v>MEEP</v>
      </c>
      <c r="AA246" s="2">
        <f>IF(Z246="HERE",Y246,AA245+Graph!$G$1*1000)</f>
        <v>81960561.723431736</v>
      </c>
      <c r="AB246" s="2">
        <f t="shared" si="21"/>
        <v>800000</v>
      </c>
      <c r="AC246" s="2">
        <f t="shared" si="44"/>
        <v>58673945.908516586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182</v>
      </c>
      <c r="C247" s="7"/>
      <c r="D247" s="2" t="e">
        <f t="shared" si="12"/>
        <v>#N/A</v>
      </c>
      <c r="E247" s="2" t="e">
        <f t="shared" si="22"/>
        <v>#N/A</v>
      </c>
      <c r="F247" s="2">
        <v>1619630.6098522544</v>
      </c>
      <c r="G247" s="2">
        <f t="shared" si="47"/>
        <v>696135.85714285716</v>
      </c>
      <c r="H247" s="2">
        <f t="shared" si="45"/>
        <v>138033433.62280175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1242904.0000000028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1618627.8729063869</v>
      </c>
      <c r="Q247" s="2">
        <f t="shared" si="48"/>
        <v>700000</v>
      </c>
      <c r="R247" s="2">
        <f t="shared" si="46"/>
        <v>139230643.48909116</v>
      </c>
      <c r="S247" s="2">
        <f t="shared" si="17"/>
        <v>696135.85714286566</v>
      </c>
      <c r="T247" s="2">
        <f t="shared" si="18"/>
        <v>3864.1428571429569</v>
      </c>
      <c r="U247" s="2">
        <f t="shared" si="19"/>
        <v>700000</v>
      </c>
      <c r="V247" s="2">
        <f t="shared" si="34"/>
        <v>79558021.622802198</v>
      </c>
      <c r="W247" s="2">
        <f t="shared" si="20"/>
        <v>696135.85714285076</v>
      </c>
      <c r="X247" s="2">
        <f t="shared" si="6"/>
        <v>3864.1428571492434</v>
      </c>
      <c r="Y247" s="2">
        <f t="shared" si="43"/>
        <v>59672621.866288975</v>
      </c>
      <c r="Z247" s="2" t="str">
        <f t="shared" si="8"/>
        <v>MEEP</v>
      </c>
      <c r="AA247" s="2">
        <f>IF(Z247="HERE",Y247,AA246+Graph!$G$1*1000)</f>
        <v>82760561.723431736</v>
      </c>
      <c r="AB247" s="2">
        <f t="shared" si="21"/>
        <v>800000</v>
      </c>
      <c r="AC247" s="2">
        <f t="shared" si="44"/>
        <v>58673945.908516586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183</v>
      </c>
      <c r="C248" s="7"/>
      <c r="D248" s="2" t="e">
        <f t="shared" si="12"/>
        <v>#N/A</v>
      </c>
      <c r="E248" s="2" t="e">
        <f t="shared" si="22"/>
        <v>#N/A</v>
      </c>
      <c r="F248" s="2">
        <v>1625952.2636876106</v>
      </c>
      <c r="G248" s="2">
        <f t="shared" si="47"/>
        <v>696135.85714285716</v>
      </c>
      <c r="H248" s="2">
        <f t="shared" si="45"/>
        <v>138729569.47994462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1246768.1428571458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1624927.5230823159</v>
      </c>
      <c r="Q248" s="2">
        <f t="shared" si="48"/>
        <v>700000</v>
      </c>
      <c r="R248" s="2">
        <f t="shared" si="46"/>
        <v>139930643.48909116</v>
      </c>
      <c r="S248" s="2">
        <f t="shared" si="17"/>
        <v>696135.85714286566</v>
      </c>
      <c r="T248" s="2">
        <f t="shared" si="18"/>
        <v>3864.1428571429569</v>
      </c>
      <c r="U248" s="2">
        <f t="shared" si="19"/>
        <v>700000</v>
      </c>
      <c r="V248" s="2">
        <f t="shared" si="34"/>
        <v>80254157.479945049</v>
      </c>
      <c r="W248" s="2">
        <f t="shared" si="20"/>
        <v>696135.85714285076</v>
      </c>
      <c r="X248" s="2">
        <f t="shared" si="6"/>
        <v>3864.1428571492434</v>
      </c>
      <c r="Y248" s="2">
        <f t="shared" si="43"/>
        <v>59676486.009146124</v>
      </c>
      <c r="Z248" s="2" t="str">
        <f t="shared" si="8"/>
        <v>MEEP</v>
      </c>
      <c r="AA248" s="2">
        <f>IF(Z248="HERE",Y248,AA247+Graph!$G$1*1000)</f>
        <v>83560561.723431736</v>
      </c>
      <c r="AB248" s="2">
        <f t="shared" si="21"/>
        <v>800000</v>
      </c>
      <c r="AC248" s="2">
        <f t="shared" si="44"/>
        <v>58673945.908516586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184</v>
      </c>
      <c r="C249" s="7"/>
      <c r="D249" s="2" t="e">
        <f t="shared" si="12"/>
        <v>#N/A</v>
      </c>
      <c r="E249" s="2" t="e">
        <f t="shared" si="22"/>
        <v>#N/A</v>
      </c>
      <c r="F249" s="2">
        <v>1632273.9175229073</v>
      </c>
      <c r="G249" s="2">
        <f t="shared" si="47"/>
        <v>696135.85714285716</v>
      </c>
      <c r="H249" s="2">
        <f t="shared" si="45"/>
        <v>139425705.33708748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1250632.2857142887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1631227.173258245</v>
      </c>
      <c r="Q249" s="2">
        <f t="shared" si="48"/>
        <v>700000</v>
      </c>
      <c r="R249" s="2">
        <f t="shared" si="46"/>
        <v>140630643.48909116</v>
      </c>
      <c r="S249" s="2">
        <f t="shared" si="17"/>
        <v>696135.85714286566</v>
      </c>
      <c r="T249" s="2">
        <f t="shared" si="18"/>
        <v>3864.1428571429569</v>
      </c>
      <c r="U249" s="2">
        <f t="shared" si="19"/>
        <v>700000</v>
      </c>
      <c r="V249" s="2">
        <f t="shared" si="34"/>
        <v>80950293.337087899</v>
      </c>
      <c r="W249" s="2">
        <f t="shared" si="20"/>
        <v>696135.85714285076</v>
      </c>
      <c r="X249" s="2">
        <f t="shared" si="6"/>
        <v>3864.1428571492434</v>
      </c>
      <c r="Y249" s="2">
        <f t="shared" si="43"/>
        <v>59680350.152003273</v>
      </c>
      <c r="Z249" s="2" t="str">
        <f t="shared" si="8"/>
        <v>MEEP</v>
      </c>
      <c r="AA249" s="2">
        <f>IF(Z249="HERE",Y249,AA248+Graph!$G$1*1000)</f>
        <v>84360561.723431736</v>
      </c>
      <c r="AB249" s="2">
        <f t="shared" si="21"/>
        <v>800000</v>
      </c>
      <c r="AC249" s="2">
        <f t="shared" si="44"/>
        <v>58673945.908516586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185</v>
      </c>
      <c r="C250" s="7"/>
      <c r="D250" s="2" t="e">
        <f t="shared" si="12"/>
        <v>#N/A</v>
      </c>
      <c r="E250" s="2" t="e">
        <f t="shared" si="22"/>
        <v>#N/A</v>
      </c>
      <c r="F250" s="2">
        <v>1638595.5713582635</v>
      </c>
      <c r="G250" s="2">
        <f t="shared" si="47"/>
        <v>696135.85714285716</v>
      </c>
      <c r="H250" s="2">
        <f t="shared" si="45"/>
        <v>140121841.19423035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1254496.4285714317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1637526.8234341741</v>
      </c>
      <c r="Q250" s="2">
        <f t="shared" si="48"/>
        <v>700000</v>
      </c>
      <c r="R250" s="2">
        <f t="shared" si="46"/>
        <v>141330643.48909116</v>
      </c>
      <c r="S250" s="2">
        <f t="shared" si="17"/>
        <v>696135.85714286566</v>
      </c>
      <c r="T250" s="2">
        <f t="shared" si="18"/>
        <v>3864.1428571429569</v>
      </c>
      <c r="U250" s="2">
        <f t="shared" si="19"/>
        <v>700000</v>
      </c>
      <c r="V250" s="2">
        <f t="shared" si="34"/>
        <v>81646429.19423075</v>
      </c>
      <c r="W250" s="2">
        <f t="shared" si="20"/>
        <v>696135.85714285076</v>
      </c>
      <c r="X250" s="2">
        <f t="shared" si="6"/>
        <v>3864.1428571492434</v>
      </c>
      <c r="Y250" s="2">
        <f t="shared" si="43"/>
        <v>59684214.294860423</v>
      </c>
      <c r="Z250" s="2" t="str">
        <f t="shared" si="8"/>
        <v>MEEP</v>
      </c>
      <c r="AA250" s="2">
        <f>IF(Z250="HERE",Y250,AA249+Graph!$G$1*1000)</f>
        <v>85160561.723431736</v>
      </c>
      <c r="AB250" s="2">
        <f t="shared" si="21"/>
        <v>800000</v>
      </c>
      <c r="AC250" s="2">
        <f t="shared" si="44"/>
        <v>58673945.908516586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186</v>
      </c>
      <c r="C251" s="7"/>
      <c r="D251" s="2" t="e">
        <f t="shared" si="12"/>
        <v>#N/A</v>
      </c>
      <c r="E251" s="2" t="e">
        <f t="shared" si="22"/>
        <v>#N/A</v>
      </c>
      <c r="F251" s="2">
        <v>1644917.2251935601</v>
      </c>
      <c r="G251" s="2">
        <f t="shared" si="47"/>
        <v>696135.85714285716</v>
      </c>
      <c r="H251" s="2">
        <f t="shared" si="45"/>
        <v>140817977.05137321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1258360.5714285746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1643826.4736101031</v>
      </c>
      <c r="Q251" s="2">
        <f t="shared" si="48"/>
        <v>700000</v>
      </c>
      <c r="R251" s="2">
        <f t="shared" si="46"/>
        <v>142030643.48909116</v>
      </c>
      <c r="S251" s="2">
        <f t="shared" si="17"/>
        <v>696135.85714286566</v>
      </c>
      <c r="T251" s="2">
        <f t="shared" si="18"/>
        <v>3864.1428571429569</v>
      </c>
      <c r="U251" s="2">
        <f t="shared" si="19"/>
        <v>700000</v>
      </c>
      <c r="V251" s="2">
        <f t="shared" si="34"/>
        <v>82342565.051373601</v>
      </c>
      <c r="W251" s="2">
        <f t="shared" si="20"/>
        <v>696135.85714285076</v>
      </c>
      <c r="X251" s="2">
        <f t="shared" si="6"/>
        <v>3864.1428571492434</v>
      </c>
      <c r="Y251" s="2">
        <f t="shared" si="43"/>
        <v>59688078.437717572</v>
      </c>
      <c r="Z251" s="2" t="str">
        <f t="shared" si="8"/>
        <v>MEEP</v>
      </c>
      <c r="AA251" s="2">
        <f>IF(Z251="HERE",Y251,AA250+Graph!$G$1*1000)</f>
        <v>85960561.723431736</v>
      </c>
      <c r="AB251" s="2">
        <f t="shared" si="21"/>
        <v>800000</v>
      </c>
      <c r="AC251" s="2">
        <f t="shared" si="44"/>
        <v>58673945.908516586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187</v>
      </c>
      <c r="C252" s="7"/>
      <c r="D252" s="2" t="e">
        <f t="shared" si="12"/>
        <v>#N/A</v>
      </c>
      <c r="E252" s="2" t="e">
        <f t="shared" si="22"/>
        <v>#N/A</v>
      </c>
      <c r="F252" s="2">
        <v>1651238.8790289164</v>
      </c>
      <c r="G252" s="2">
        <f t="shared" si="47"/>
        <v>696135.85714285716</v>
      </c>
      <c r="H252" s="2">
        <f t="shared" si="45"/>
        <v>141514112.90851608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1262224.7142857176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1650126.1237860322</v>
      </c>
      <c r="Q252" s="2">
        <f t="shared" si="48"/>
        <v>700000</v>
      </c>
      <c r="R252" s="2">
        <f t="shared" si="46"/>
        <v>142730643.48909116</v>
      </c>
      <c r="S252" s="2">
        <f t="shared" si="17"/>
        <v>696135.85714286566</v>
      </c>
      <c r="T252" s="2">
        <f t="shared" si="18"/>
        <v>3864.1428571429569</v>
      </c>
      <c r="U252" s="2">
        <f t="shared" si="19"/>
        <v>700000</v>
      </c>
      <c r="V252" s="2">
        <f t="shared" si="34"/>
        <v>83038700.908516452</v>
      </c>
      <c r="W252" s="2">
        <f t="shared" si="20"/>
        <v>696135.85714285076</v>
      </c>
      <c r="X252" s="2">
        <f t="shared" si="6"/>
        <v>3864.1428571492434</v>
      </c>
      <c r="Y252" s="2">
        <f t="shared" si="43"/>
        <v>59691942.580574721</v>
      </c>
      <c r="Z252" s="2" t="str">
        <f t="shared" si="8"/>
        <v>MEEP</v>
      </c>
      <c r="AA252" s="2">
        <f>IF(Z252="HERE",Y252,AA251+Graph!$G$1*1000)</f>
        <v>86760561.723431736</v>
      </c>
      <c r="AB252" s="2">
        <f t="shared" si="21"/>
        <v>800000</v>
      </c>
      <c r="AC252" s="2">
        <f t="shared" si="44"/>
        <v>58673945.908516586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188</v>
      </c>
      <c r="C253" s="7"/>
      <c r="D253" s="2" t="e">
        <f t="shared" si="12"/>
        <v>#N/A</v>
      </c>
      <c r="E253" s="2" t="e">
        <f t="shared" si="22"/>
        <v>#N/A</v>
      </c>
      <c r="F253" s="2">
        <v>1657560.532864213</v>
      </c>
      <c r="G253" s="2">
        <f t="shared" si="47"/>
        <v>696135.85714285716</v>
      </c>
      <c r="H253" s="2">
        <f t="shared" si="45"/>
        <v>142210248.76565894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1266088.8571428605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1656425.7739619613</v>
      </c>
      <c r="Q253" s="2">
        <f t="shared" si="48"/>
        <v>700000</v>
      </c>
      <c r="R253" s="2">
        <f t="shared" si="46"/>
        <v>143430643.48909116</v>
      </c>
      <c r="S253" s="2">
        <f t="shared" si="17"/>
        <v>696135.85714286566</v>
      </c>
      <c r="T253" s="2">
        <f t="shared" si="18"/>
        <v>3864.1428571429569</v>
      </c>
      <c r="U253" s="2">
        <f t="shared" si="19"/>
        <v>700000</v>
      </c>
      <c r="V253" s="2">
        <f t="shared" si="34"/>
        <v>83734836.765659302</v>
      </c>
      <c r="W253" s="2">
        <f t="shared" si="20"/>
        <v>696135.85714285076</v>
      </c>
      <c r="X253" s="2">
        <f t="shared" si="6"/>
        <v>3864.1428571492434</v>
      </c>
      <c r="Y253" s="2">
        <f t="shared" si="43"/>
        <v>59695806.72343187</v>
      </c>
      <c r="Z253" s="2" t="str">
        <f t="shared" si="8"/>
        <v>MEEP</v>
      </c>
      <c r="AA253" s="2">
        <f>IF(Z253="HERE",Y253,AA252+Graph!$G$1*1000)</f>
        <v>87560561.723431736</v>
      </c>
      <c r="AB253" s="2">
        <f t="shared" si="21"/>
        <v>800000</v>
      </c>
      <c r="AC253" s="2">
        <f t="shared" si="44"/>
        <v>58673945.908516586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189</v>
      </c>
      <c r="C254" s="7"/>
      <c r="D254" s="2" t="e">
        <f t="shared" si="12"/>
        <v>#N/A</v>
      </c>
      <c r="E254" s="2" t="e">
        <f t="shared" si="22"/>
        <v>#N/A</v>
      </c>
      <c r="F254" s="2">
        <v>1663882.1866995692</v>
      </c>
      <c r="G254" s="2">
        <f t="shared" si="47"/>
        <v>696135.85714285716</v>
      </c>
      <c r="H254" s="2">
        <f t="shared" si="45"/>
        <v>142906384.62280181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1269953.0000000035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1662725.4241378903</v>
      </c>
      <c r="Q254" s="2">
        <f t="shared" si="48"/>
        <v>700000</v>
      </c>
      <c r="R254" s="2">
        <f t="shared" si="46"/>
        <v>144130643.48909116</v>
      </c>
      <c r="S254" s="2">
        <f t="shared" si="17"/>
        <v>696135.85714286566</v>
      </c>
      <c r="T254" s="2">
        <f t="shared" si="18"/>
        <v>3864.1428571429569</v>
      </c>
      <c r="U254" s="2">
        <f t="shared" si="19"/>
        <v>700000</v>
      </c>
      <c r="V254" s="2">
        <f t="shared" si="34"/>
        <v>84430972.622802153</v>
      </c>
      <c r="W254" s="2">
        <f t="shared" si="20"/>
        <v>696135.85714285076</v>
      </c>
      <c r="X254" s="2">
        <f t="shared" si="6"/>
        <v>3864.1428571492434</v>
      </c>
      <c r="Y254" s="2">
        <f t="shared" si="43"/>
        <v>59699670.86628902</v>
      </c>
      <c r="Z254" s="2" t="str">
        <f t="shared" si="8"/>
        <v>MEEP</v>
      </c>
      <c r="AA254" s="2">
        <f>IF(Z254="HERE",Y254,AA253+Graph!$G$1*1000)</f>
        <v>88360561.723431736</v>
      </c>
      <c r="AB254" s="2">
        <f t="shared" si="21"/>
        <v>800000</v>
      </c>
      <c r="AC254" s="2">
        <f t="shared" si="44"/>
        <v>58673945.908516586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190</v>
      </c>
      <c r="C255" s="7"/>
      <c r="D255" s="2" t="e">
        <f t="shared" si="12"/>
        <v>#N/A</v>
      </c>
      <c r="E255" s="2" t="e">
        <f t="shared" si="22"/>
        <v>#N/A</v>
      </c>
      <c r="F255" s="2">
        <v>1670203.8405348659</v>
      </c>
      <c r="G255" s="2">
        <f t="shared" si="47"/>
        <v>696135.85714285716</v>
      </c>
      <c r="H255" s="2">
        <f t="shared" si="45"/>
        <v>143602520.47994468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1273817.1428571464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1669025.0743138194</v>
      </c>
      <c r="Q255" s="2">
        <f t="shared" si="48"/>
        <v>700000</v>
      </c>
      <c r="R255" s="2">
        <f t="shared" si="46"/>
        <v>144830643.48909116</v>
      </c>
      <c r="S255" s="2">
        <f t="shared" si="17"/>
        <v>696135.85714286566</v>
      </c>
      <c r="T255" s="2">
        <f t="shared" si="18"/>
        <v>3864.1428571429569</v>
      </c>
      <c r="U255" s="2">
        <f t="shared" si="19"/>
        <v>700000</v>
      </c>
      <c r="V255" s="2">
        <f t="shared" si="34"/>
        <v>85127108.479945004</v>
      </c>
      <c r="W255" s="2">
        <f t="shared" si="20"/>
        <v>696135.85714285076</v>
      </c>
      <c r="X255" s="2">
        <f t="shared" si="6"/>
        <v>3864.1428571492434</v>
      </c>
      <c r="Y255" s="2">
        <f t="shared" si="43"/>
        <v>59703535.009146169</v>
      </c>
      <c r="Z255" s="2" t="str">
        <f t="shared" si="8"/>
        <v>MEEP</v>
      </c>
      <c r="AA255" s="2">
        <f>IF(Z255="HERE",Y255,AA254+Graph!$G$1*1000)</f>
        <v>89160561.723431736</v>
      </c>
      <c r="AB255" s="2">
        <f t="shared" si="21"/>
        <v>800000</v>
      </c>
      <c r="AC255" s="2">
        <f t="shared" si="44"/>
        <v>58673945.908516586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191</v>
      </c>
      <c r="C256" s="7"/>
      <c r="D256" s="2" t="e">
        <f t="shared" si="12"/>
        <v>#N/A</v>
      </c>
      <c r="E256" s="2" t="e">
        <f t="shared" si="22"/>
        <v>#N/A</v>
      </c>
      <c r="F256" s="2">
        <v>1676525.4943702221</v>
      </c>
      <c r="G256" s="2">
        <f t="shared" si="47"/>
        <v>696135.85714285716</v>
      </c>
      <c r="H256" s="2">
        <f t="shared" si="45"/>
        <v>144298656.33708754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1277681.2857142894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1675324.7244897485</v>
      </c>
      <c r="Q256" s="2">
        <f t="shared" si="48"/>
        <v>700000</v>
      </c>
      <c r="R256" s="2">
        <f t="shared" si="46"/>
        <v>145530643.48909116</v>
      </c>
      <c r="S256" s="2">
        <f t="shared" si="17"/>
        <v>696135.85714286566</v>
      </c>
      <c r="T256" s="2">
        <f t="shared" si="18"/>
        <v>3864.1428571429569</v>
      </c>
      <c r="U256" s="2">
        <f t="shared" si="19"/>
        <v>700000</v>
      </c>
      <c r="V256" s="2">
        <f t="shared" si="34"/>
        <v>85823244.337087855</v>
      </c>
      <c r="W256" s="2">
        <f t="shared" si="20"/>
        <v>696135.85714285076</v>
      </c>
      <c r="X256" s="2">
        <f t="shared" si="6"/>
        <v>3864.1428571492434</v>
      </c>
      <c r="Y256" s="2">
        <f t="shared" si="43"/>
        <v>59707399.152003318</v>
      </c>
      <c r="Z256" s="2" t="str">
        <f t="shared" si="8"/>
        <v>MEEP</v>
      </c>
      <c r="AA256" s="2">
        <f>IF(Z256="HERE",Y256,AA255+Graph!$G$1*1000)</f>
        <v>89960561.723431736</v>
      </c>
      <c r="AB256" s="2">
        <f t="shared" si="21"/>
        <v>800000</v>
      </c>
      <c r="AC256" s="2">
        <f t="shared" si="44"/>
        <v>58673945.908516586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192</v>
      </c>
      <c r="C257" s="7"/>
      <c r="D257" s="2" t="e">
        <f t="shared" si="12"/>
        <v>#N/A</v>
      </c>
      <c r="E257" s="2" t="e">
        <f t="shared" si="22"/>
        <v>#N/A</v>
      </c>
      <c r="F257" s="2">
        <v>1682847.1482055187</v>
      </c>
      <c r="G257" s="2">
        <f t="shared" si="47"/>
        <v>696135.85714285716</v>
      </c>
      <c r="H257" s="2">
        <f t="shared" si="45"/>
        <v>144994792.19423041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1281545.4285714324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1681624.3746656775</v>
      </c>
      <c r="Q257" s="2">
        <f t="shared" si="48"/>
        <v>700000</v>
      </c>
      <c r="R257" s="2">
        <f t="shared" si="46"/>
        <v>146230643.48909116</v>
      </c>
      <c r="S257" s="2">
        <f t="shared" si="17"/>
        <v>696135.85714286566</v>
      </c>
      <c r="T257" s="2">
        <f t="shared" si="18"/>
        <v>3864.1428571429569</v>
      </c>
      <c r="U257" s="2">
        <f t="shared" si="19"/>
        <v>700000</v>
      </c>
      <c r="V257" s="2">
        <f t="shared" si="34"/>
        <v>86519380.194230705</v>
      </c>
      <c r="W257" s="2">
        <f t="shared" si="20"/>
        <v>696135.85714285076</v>
      </c>
      <c r="X257" s="2">
        <f t="shared" si="6"/>
        <v>3864.1428571492434</v>
      </c>
      <c r="Y257" s="2">
        <f t="shared" si="43"/>
        <v>59711263.294860467</v>
      </c>
      <c r="Z257" s="2" t="str">
        <f t="shared" si="8"/>
        <v>MEEP</v>
      </c>
      <c r="AA257" s="2">
        <f>IF(Z257="HERE",Y257,AA256+Graph!$G$1*1000)</f>
        <v>90760561.723431736</v>
      </c>
      <c r="AB257" s="2">
        <f t="shared" si="21"/>
        <v>800000</v>
      </c>
      <c r="AC257" s="2">
        <f t="shared" si="44"/>
        <v>58673945.908516586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193</v>
      </c>
      <c r="C258" s="7"/>
      <c r="D258" s="2" t="e">
        <f t="shared" si="12"/>
        <v>#N/A</v>
      </c>
      <c r="E258" s="2" t="e">
        <f t="shared" si="22"/>
        <v>#N/A</v>
      </c>
      <c r="F258" s="2">
        <v>1689168.802040875</v>
      </c>
      <c r="G258" s="2">
        <f t="shared" si="47"/>
        <v>696135.85714285716</v>
      </c>
      <c r="H258" s="2">
        <f t="shared" si="45"/>
        <v>145690928.05137327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1285409.5714285753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1687924.0248416066</v>
      </c>
      <c r="Q258" s="2">
        <f t="shared" si="48"/>
        <v>700000</v>
      </c>
      <c r="R258" s="2">
        <f t="shared" si="46"/>
        <v>146930643.48909116</v>
      </c>
      <c r="S258" s="2">
        <f t="shared" si="17"/>
        <v>696135.85714286566</v>
      </c>
      <c r="T258" s="2">
        <f t="shared" si="18"/>
        <v>3864.1428571429569</v>
      </c>
      <c r="U258" s="2">
        <f t="shared" si="19"/>
        <v>700000</v>
      </c>
      <c r="V258" s="2">
        <f t="shared" si="34"/>
        <v>87215516.051373556</v>
      </c>
      <c r="W258" s="2">
        <f t="shared" si="20"/>
        <v>696135.85714285076</v>
      </c>
      <c r="X258" s="2">
        <f t="shared" si="6"/>
        <v>3864.1428571492434</v>
      </c>
      <c r="Y258" s="2">
        <f t="shared" si="43"/>
        <v>59715127.437717617</v>
      </c>
      <c r="Z258" s="2" t="str">
        <f t="shared" si="8"/>
        <v>MEEP</v>
      </c>
      <c r="AA258" s="2">
        <f>IF(Z258="HERE",Y258,AA257+Graph!$G$1*1000)</f>
        <v>91560561.723431736</v>
      </c>
      <c r="AB258" s="2">
        <f t="shared" si="21"/>
        <v>800000</v>
      </c>
      <c r="AC258" s="2">
        <f t="shared" si="44"/>
        <v>58673945.908516586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194</v>
      </c>
      <c r="C259" s="7"/>
      <c r="D259" s="2" t="e">
        <f t="shared" si="12"/>
        <v>#N/A</v>
      </c>
      <c r="E259" s="2" t="e">
        <f t="shared" si="22"/>
        <v>#N/A</v>
      </c>
      <c r="F259" s="2">
        <v>1695490.4558761716</v>
      </c>
      <c r="G259" s="2">
        <f t="shared" si="47"/>
        <v>696135.85714285716</v>
      </c>
      <c r="H259" s="2">
        <f t="shared" si="45"/>
        <v>146387063.90851614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1289273.7142857183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1694223.6750175357</v>
      </c>
      <c r="Q259" s="2">
        <f t="shared" si="48"/>
        <v>700000</v>
      </c>
      <c r="R259" s="2">
        <f t="shared" si="46"/>
        <v>147630643.48909116</v>
      </c>
      <c r="S259" s="2">
        <f t="shared" si="17"/>
        <v>696135.85714286566</v>
      </c>
      <c r="T259" s="2">
        <f t="shared" si="18"/>
        <v>3864.1428571429569</v>
      </c>
      <c r="U259" s="2">
        <f t="shared" si="19"/>
        <v>700000</v>
      </c>
      <c r="V259" s="2">
        <f t="shared" si="34"/>
        <v>87911651.908516407</v>
      </c>
      <c r="W259" s="2">
        <f t="shared" si="20"/>
        <v>696135.85714285076</v>
      </c>
      <c r="X259" s="2">
        <f t="shared" si="6"/>
        <v>3864.1428571492434</v>
      </c>
      <c r="Y259" s="2">
        <f t="shared" si="43"/>
        <v>59718991.580574766</v>
      </c>
      <c r="Z259" s="2" t="str">
        <f t="shared" si="8"/>
        <v>MEEP</v>
      </c>
      <c r="AA259" s="2">
        <f>IF(Z259="HERE",Y259,AA258+Graph!$G$1*1000)</f>
        <v>92360561.723431736</v>
      </c>
      <c r="AB259" s="2">
        <f t="shared" si="21"/>
        <v>800000</v>
      </c>
      <c r="AC259" s="2">
        <f t="shared" si="44"/>
        <v>58673945.908516586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195</v>
      </c>
      <c r="C260" s="7"/>
      <c r="D260" s="2" t="e">
        <f t="shared" si="12"/>
        <v>#N/A</v>
      </c>
      <c r="E260" s="2" t="e">
        <f t="shared" si="22"/>
        <v>#N/A</v>
      </c>
      <c r="F260" s="2">
        <v>1701812.1097115278</v>
      </c>
      <c r="G260" s="2">
        <f t="shared" si="47"/>
        <v>696135.85714285716</v>
      </c>
      <c r="H260" s="2">
        <f t="shared" si="45"/>
        <v>147083199.765659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1293137.8571428612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1700523.3251935244</v>
      </c>
      <c r="Q260" s="2">
        <f t="shared" si="48"/>
        <v>700000</v>
      </c>
      <c r="R260" s="2">
        <f t="shared" si="46"/>
        <v>148330643.48909116</v>
      </c>
      <c r="S260" s="2">
        <f t="shared" si="17"/>
        <v>696135.85714286566</v>
      </c>
      <c r="T260" s="2">
        <f t="shared" si="18"/>
        <v>3864.1428571429569</v>
      </c>
      <c r="U260" s="2">
        <f t="shared" si="19"/>
        <v>700000</v>
      </c>
      <c r="V260" s="2">
        <f t="shared" si="34"/>
        <v>88607787.765659258</v>
      </c>
      <c r="W260" s="2">
        <f t="shared" si="20"/>
        <v>696135.85714285076</v>
      </c>
      <c r="X260" s="2">
        <f t="shared" si="6"/>
        <v>3864.1428571492434</v>
      </c>
      <c r="Y260" s="2">
        <f t="shared" si="43"/>
        <v>59722855.723431915</v>
      </c>
      <c r="Z260" s="2" t="str">
        <f t="shared" si="8"/>
        <v>MEEP</v>
      </c>
      <c r="AA260" s="2">
        <f>IF(Z260="HERE",Y260,AA259+Graph!$G$1*1000)</f>
        <v>93160561.723431736</v>
      </c>
      <c r="AB260" s="2">
        <f t="shared" si="21"/>
        <v>800000</v>
      </c>
      <c r="AC260" s="2">
        <f t="shared" si="44"/>
        <v>58673945.908516586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196</v>
      </c>
      <c r="C261" s="7"/>
      <c r="D261" s="2" t="e">
        <f t="shared" si="12"/>
        <v>#N/A</v>
      </c>
      <c r="E261" s="2" t="e">
        <f t="shared" si="22"/>
        <v>#N/A</v>
      </c>
      <c r="F261" s="2">
        <v>1708133.7635468245</v>
      </c>
      <c r="G261" s="2">
        <f t="shared" si="47"/>
        <v>696135.85714285716</v>
      </c>
      <c r="H261" s="2">
        <f t="shared" si="45"/>
        <v>147779335.62280187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1297002.0000000042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1706822.9753694534</v>
      </c>
      <c r="Q261" s="2">
        <f t="shared" si="48"/>
        <v>700000</v>
      </c>
      <c r="R261" s="2">
        <f t="shared" si="46"/>
        <v>149030643.48909116</v>
      </c>
      <c r="S261" s="2">
        <f t="shared" si="17"/>
        <v>696135.85714286566</v>
      </c>
      <c r="T261" s="2">
        <f t="shared" si="18"/>
        <v>3864.1428571429569</v>
      </c>
      <c r="U261" s="2">
        <f t="shared" si="19"/>
        <v>700000</v>
      </c>
      <c r="V261" s="2">
        <f t="shared" si="34"/>
        <v>89303923.622802109</v>
      </c>
      <c r="W261" s="2">
        <f t="shared" si="20"/>
        <v>696135.85714285076</v>
      </c>
      <c r="X261" s="2">
        <f t="shared" si="6"/>
        <v>3864.1428571492434</v>
      </c>
      <c r="Y261" s="2">
        <f t="shared" si="43"/>
        <v>59726719.866289064</v>
      </c>
      <c r="Z261" s="2" t="str">
        <f t="shared" si="8"/>
        <v>MEEP</v>
      </c>
      <c r="AA261" s="2">
        <f>IF(Z261="HERE",Y261,AA260+Graph!$G$1*1000)</f>
        <v>93960561.723431736</v>
      </c>
      <c r="AB261" s="2">
        <f t="shared" si="21"/>
        <v>800000</v>
      </c>
      <c r="AC261" s="2">
        <f t="shared" si="44"/>
        <v>58673945.908516586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197</v>
      </c>
      <c r="C262" s="7"/>
      <c r="D262" s="2" t="e">
        <f t="shared" si="12"/>
        <v>#N/A</v>
      </c>
      <c r="E262" s="2" t="e">
        <f t="shared" si="22"/>
        <v>#N/A</v>
      </c>
      <c r="F262" s="2">
        <v>1714455.4173821807</v>
      </c>
      <c r="G262" s="2">
        <f t="shared" si="47"/>
        <v>696135.85714285716</v>
      </c>
      <c r="H262" s="2">
        <f t="shared" si="45"/>
        <v>148475471.47994474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1300866.1428571471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1713122.6255453825</v>
      </c>
      <c r="Q262" s="2">
        <f t="shared" si="48"/>
        <v>700000</v>
      </c>
      <c r="R262" s="2">
        <f t="shared" si="46"/>
        <v>149730643.48909116</v>
      </c>
      <c r="S262" s="2">
        <f t="shared" si="17"/>
        <v>696135.85714286566</v>
      </c>
      <c r="T262" s="2">
        <f t="shared" si="18"/>
        <v>3864.1428571429569</v>
      </c>
      <c r="U262" s="2">
        <f t="shared" si="19"/>
        <v>700000</v>
      </c>
      <c r="V262" s="2">
        <f t="shared" si="34"/>
        <v>90000059.479944959</v>
      </c>
      <c r="W262" s="2">
        <f t="shared" si="20"/>
        <v>696135.85714285076</v>
      </c>
      <c r="X262" s="2">
        <f t="shared" si="6"/>
        <v>3864.1428571492434</v>
      </c>
      <c r="Y262" s="2">
        <f t="shared" si="43"/>
        <v>59730584.009146214</v>
      </c>
      <c r="Z262" s="2" t="str">
        <f t="shared" si="8"/>
        <v>MEEP</v>
      </c>
      <c r="AA262" s="2">
        <f>IF(Z262="HERE",Y262,AA261+Graph!$G$1*1000)</f>
        <v>94760561.723431736</v>
      </c>
      <c r="AB262" s="2">
        <f t="shared" si="21"/>
        <v>800000</v>
      </c>
      <c r="AC262" s="2">
        <f t="shared" si="44"/>
        <v>58673945.908516586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198</v>
      </c>
      <c r="C263" s="7"/>
      <c r="D263" s="2" t="e">
        <f t="shared" si="12"/>
        <v>#N/A</v>
      </c>
      <c r="E263" s="2" t="e">
        <f t="shared" si="22"/>
        <v>#N/A</v>
      </c>
      <c r="F263" s="2">
        <v>1720777.0712174773</v>
      </c>
      <c r="G263" s="2">
        <f t="shared" si="47"/>
        <v>696135.85714285716</v>
      </c>
      <c r="H263" s="2">
        <f t="shared" si="45"/>
        <v>149171607.3370876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1304730.2857142901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1719422.2757213116</v>
      </c>
      <c r="Q263" s="2">
        <f t="shared" si="48"/>
        <v>700000</v>
      </c>
      <c r="R263" s="2">
        <f t="shared" si="46"/>
        <v>150430643.48909116</v>
      </c>
      <c r="S263" s="2">
        <f t="shared" si="17"/>
        <v>696135.85714286566</v>
      </c>
      <c r="T263" s="2">
        <f t="shared" si="18"/>
        <v>3864.1428571429569</v>
      </c>
      <c r="U263" s="2">
        <f t="shared" si="19"/>
        <v>700000</v>
      </c>
      <c r="V263" s="2">
        <f t="shared" si="34"/>
        <v>90696195.33708781</v>
      </c>
      <c r="W263" s="2">
        <f t="shared" si="20"/>
        <v>696135.85714285076</v>
      </c>
      <c r="X263" s="2">
        <f t="shared" si="6"/>
        <v>3864.1428571492434</v>
      </c>
      <c r="Y263" s="2">
        <f t="shared" si="43"/>
        <v>59734448.152003363</v>
      </c>
      <c r="Z263" s="2" t="str">
        <f t="shared" si="8"/>
        <v>MEEP</v>
      </c>
      <c r="AA263" s="2">
        <f>IF(Z263="HERE",Y263,AA262+Graph!$G$1*1000)</f>
        <v>95560561.723431736</v>
      </c>
      <c r="AB263" s="2">
        <f t="shared" si="21"/>
        <v>800000</v>
      </c>
      <c r="AC263" s="2">
        <f t="shared" si="44"/>
        <v>58673945.908516586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199</v>
      </c>
      <c r="C264" s="7"/>
      <c r="D264" s="2" t="e">
        <f t="shared" si="12"/>
        <v>#N/A</v>
      </c>
      <c r="E264" s="2" t="e">
        <f t="shared" si="22"/>
        <v>#N/A</v>
      </c>
      <c r="F264" s="2">
        <v>1727098.7250528336</v>
      </c>
      <c r="G264" s="2">
        <f t="shared" si="47"/>
        <v>696135.85714285716</v>
      </c>
      <c r="H264" s="2">
        <f t="shared" si="45"/>
        <v>149867743.19423047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1308594.4285714331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1725721.9258972406</v>
      </c>
      <c r="Q264" s="2">
        <f t="shared" si="48"/>
        <v>700000</v>
      </c>
      <c r="R264" s="2">
        <f t="shared" si="46"/>
        <v>151130643.48909116</v>
      </c>
      <c r="S264" s="2">
        <f t="shared" si="17"/>
        <v>696135.85714286566</v>
      </c>
      <c r="T264" s="2">
        <f t="shared" si="18"/>
        <v>3864.1428571429569</v>
      </c>
      <c r="U264" s="2">
        <f t="shared" si="19"/>
        <v>700000</v>
      </c>
      <c r="V264" s="2">
        <f t="shared" si="34"/>
        <v>91392331.194230661</v>
      </c>
      <c r="W264" s="2">
        <f t="shared" si="20"/>
        <v>696135.85714285076</v>
      </c>
      <c r="X264" s="2">
        <f t="shared" si="6"/>
        <v>3864.1428571492434</v>
      </c>
      <c r="Y264" s="2">
        <f t="shared" si="43"/>
        <v>59738312.294860512</v>
      </c>
      <c r="Z264" s="2" t="str">
        <f t="shared" si="8"/>
        <v>MEEP</v>
      </c>
      <c r="AA264" s="2">
        <f>IF(Z264="HERE",Y264,AA263+Graph!$G$1*1000)</f>
        <v>96360561.723431736</v>
      </c>
      <c r="AB264" s="2">
        <f t="shared" si="21"/>
        <v>800000</v>
      </c>
      <c r="AC264" s="2">
        <f t="shared" si="44"/>
        <v>58673945.908516586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200</v>
      </c>
      <c r="C265" s="7"/>
      <c r="D265" s="2" t="e">
        <f t="shared" si="12"/>
        <v>#N/A</v>
      </c>
      <c r="E265" s="2" t="e">
        <f t="shared" si="22"/>
        <v>#N/A</v>
      </c>
      <c r="F265" s="2">
        <v>1733420.3788881302</v>
      </c>
      <c r="G265" s="2">
        <f t="shared" si="47"/>
        <v>696135.85714285716</v>
      </c>
      <c r="H265" s="2">
        <f t="shared" si="45"/>
        <v>150563879.05137333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1312458.571428576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1732021.5760731697</v>
      </c>
      <c r="Q265" s="2">
        <f t="shared" si="48"/>
        <v>700000</v>
      </c>
      <c r="R265" s="2">
        <f t="shared" si="46"/>
        <v>151830643.48909116</v>
      </c>
      <c r="S265" s="2">
        <f t="shared" si="17"/>
        <v>696135.85714286566</v>
      </c>
      <c r="T265" s="2">
        <f t="shared" si="18"/>
        <v>3864.1428571429569</v>
      </c>
      <c r="U265" s="2">
        <f t="shared" si="19"/>
        <v>700000</v>
      </c>
      <c r="V265" s="2">
        <f t="shared" si="34"/>
        <v>92088467.051373512</v>
      </c>
      <c r="W265" s="2">
        <f t="shared" si="20"/>
        <v>696135.85714285076</v>
      </c>
      <c r="X265" s="2">
        <f t="shared" si="6"/>
        <v>3864.1428571492434</v>
      </c>
      <c r="Y265" s="2">
        <f t="shared" si="43"/>
        <v>59742176.437717661</v>
      </c>
      <c r="Z265" s="2" t="str">
        <f t="shared" si="8"/>
        <v>MEEP</v>
      </c>
      <c r="AA265" s="2">
        <f>IF(Z265="HERE",Y265,AA264+Graph!$G$1*1000)</f>
        <v>97160561.723431736</v>
      </c>
      <c r="AB265" s="2">
        <f t="shared" si="21"/>
        <v>800000</v>
      </c>
      <c r="AC265" s="2">
        <f t="shared" si="44"/>
        <v>58673945.908516586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201</v>
      </c>
      <c r="C266" s="7"/>
      <c r="D266" s="2" t="e">
        <f t="shared" si="12"/>
        <v>#N/A</v>
      </c>
      <c r="E266" s="2" t="e">
        <f t="shared" si="22"/>
        <v>#N/A</v>
      </c>
      <c r="F266" s="2">
        <v>1739742.0327234864</v>
      </c>
      <c r="G266" s="2">
        <f t="shared" si="47"/>
        <v>696135.85714285716</v>
      </c>
      <c r="H266" s="2">
        <f t="shared" si="45"/>
        <v>151260014.9085162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1316322.714285719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1738321.2262490988</v>
      </c>
      <c r="Q266" s="2">
        <f t="shared" si="48"/>
        <v>700000</v>
      </c>
      <c r="R266" s="2">
        <f t="shared" si="46"/>
        <v>152530643.48909116</v>
      </c>
      <c r="S266" s="2">
        <f t="shared" si="17"/>
        <v>696135.85714286566</v>
      </c>
      <c r="T266" s="2">
        <f t="shared" si="18"/>
        <v>3864.1428571429569</v>
      </c>
      <c r="U266" s="2">
        <f t="shared" si="19"/>
        <v>700000</v>
      </c>
      <c r="V266" s="2">
        <f t="shared" si="34"/>
        <v>92784602.908516362</v>
      </c>
      <c r="W266" s="2">
        <f t="shared" si="20"/>
        <v>696135.85714285076</v>
      </c>
      <c r="X266" s="2">
        <f t="shared" si="6"/>
        <v>3864.1428571492434</v>
      </c>
      <c r="Y266" s="2">
        <f t="shared" si="43"/>
        <v>59746040.580574811</v>
      </c>
      <c r="Z266" s="2" t="str">
        <f t="shared" si="8"/>
        <v>MEEP</v>
      </c>
      <c r="AA266" s="2">
        <f>IF(Z266="HERE",Y266,AA265+Graph!$G$1*1000)</f>
        <v>97960561.723431736</v>
      </c>
      <c r="AB266" s="2">
        <f t="shared" si="21"/>
        <v>800000</v>
      </c>
      <c r="AC266" s="2">
        <f t="shared" si="44"/>
        <v>58673945.908516586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202</v>
      </c>
      <c r="C267" s="7"/>
      <c r="D267" s="2" t="e">
        <f t="shared" si="12"/>
        <v>#N/A</v>
      </c>
      <c r="E267" s="2" t="e">
        <f t="shared" si="22"/>
        <v>#N/A</v>
      </c>
      <c r="F267" s="2">
        <v>1746063.6865587831</v>
      </c>
      <c r="G267" s="2">
        <f t="shared" si="47"/>
        <v>696135.85714285716</v>
      </c>
      <c r="H267" s="2">
        <f t="shared" si="45"/>
        <v>151956150.76565906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1320186.8571428619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1744620.8764250278</v>
      </c>
      <c r="Q267" s="2">
        <f t="shared" si="48"/>
        <v>700000</v>
      </c>
      <c r="R267" s="2">
        <f t="shared" si="46"/>
        <v>153230643.48909116</v>
      </c>
      <c r="S267" s="2">
        <f t="shared" si="17"/>
        <v>696135.85714286566</v>
      </c>
      <c r="T267" s="2">
        <f t="shared" si="18"/>
        <v>3864.1428571429569</v>
      </c>
      <c r="U267" s="2">
        <f t="shared" si="19"/>
        <v>700000</v>
      </c>
      <c r="V267" s="2">
        <f t="shared" si="34"/>
        <v>93480738.765659213</v>
      </c>
      <c r="W267" s="2">
        <f t="shared" si="20"/>
        <v>696135.85714285076</v>
      </c>
      <c r="X267" s="2">
        <f t="shared" si="6"/>
        <v>3864.1428571492434</v>
      </c>
      <c r="Y267" s="2">
        <f t="shared" si="43"/>
        <v>59749904.72343196</v>
      </c>
      <c r="Z267" s="2" t="str">
        <f t="shared" si="8"/>
        <v>MEEP</v>
      </c>
      <c r="AA267" s="2">
        <f>IF(Z267="HERE",Y267,AA266+Graph!$G$1*1000)</f>
        <v>98760561.723431736</v>
      </c>
      <c r="AB267" s="2">
        <f t="shared" si="21"/>
        <v>800000</v>
      </c>
      <c r="AC267" s="2">
        <f t="shared" si="44"/>
        <v>58673945.908516586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203</v>
      </c>
      <c r="C268" s="7"/>
      <c r="D268" s="2" t="e">
        <f t="shared" si="12"/>
        <v>#N/A</v>
      </c>
      <c r="E268" s="2" t="e">
        <f t="shared" si="22"/>
        <v>#N/A</v>
      </c>
      <c r="F268" s="2">
        <v>1752385.3403941393</v>
      </c>
      <c r="G268" s="2">
        <f t="shared" si="47"/>
        <v>696135.85714285716</v>
      </c>
      <c r="H268" s="2">
        <f t="shared" si="45"/>
        <v>152652286.62280193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1324051.0000000049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1750920.5266009569</v>
      </c>
      <c r="Q268" s="2">
        <f t="shared" si="48"/>
        <v>700000</v>
      </c>
      <c r="R268" s="2">
        <f t="shared" si="46"/>
        <v>153930643.48909116</v>
      </c>
      <c r="S268" s="2">
        <f t="shared" si="17"/>
        <v>696135.85714286566</v>
      </c>
      <c r="T268" s="2">
        <f t="shared" si="18"/>
        <v>3864.1428571429569</v>
      </c>
      <c r="U268" s="2">
        <f t="shared" si="19"/>
        <v>700000</v>
      </c>
      <c r="V268" s="2">
        <f t="shared" si="34"/>
        <v>94176874.622802064</v>
      </c>
      <c r="W268" s="2">
        <f t="shared" si="20"/>
        <v>696135.85714285076</v>
      </c>
      <c r="X268" s="2">
        <f t="shared" si="6"/>
        <v>3864.1428571492434</v>
      </c>
      <c r="Y268" s="2">
        <f t="shared" si="43"/>
        <v>59753768.866289109</v>
      </c>
      <c r="Z268" s="2" t="str">
        <f t="shared" si="8"/>
        <v>MEEP</v>
      </c>
      <c r="AA268" s="2">
        <f>IF(Z268="HERE",Y268,AA267+Graph!$G$1*1000)</f>
        <v>99560561.723431736</v>
      </c>
      <c r="AB268" s="2">
        <f t="shared" si="21"/>
        <v>800000</v>
      </c>
      <c r="AC268" s="2">
        <f t="shared" si="44"/>
        <v>58673945.908516586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204</v>
      </c>
      <c r="C269" s="7"/>
      <c r="D269" s="2" t="e">
        <f t="shared" si="12"/>
        <v>#N/A</v>
      </c>
      <c r="E269" s="2" t="e">
        <f t="shared" si="22"/>
        <v>#N/A</v>
      </c>
      <c r="F269" s="2">
        <v>1758706.9942294359</v>
      </c>
      <c r="G269" s="2">
        <f t="shared" si="47"/>
        <v>696135.85714285716</v>
      </c>
      <c r="H269" s="2">
        <f t="shared" si="45"/>
        <v>153348422.4799448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1327915.1428571478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1757220.176776886</v>
      </c>
      <c r="Q269" s="2">
        <f t="shared" si="48"/>
        <v>700000</v>
      </c>
      <c r="R269" s="2">
        <f t="shared" si="46"/>
        <v>154630643.48909116</v>
      </c>
      <c r="S269" s="2">
        <f t="shared" si="17"/>
        <v>696135.85714286566</v>
      </c>
      <c r="T269" s="2">
        <f t="shared" si="18"/>
        <v>3864.1428571429569</v>
      </c>
      <c r="U269" s="2">
        <f t="shared" si="19"/>
        <v>700000</v>
      </c>
      <c r="V269" s="2">
        <f t="shared" si="34"/>
        <v>94873010.479944915</v>
      </c>
      <c r="W269" s="2">
        <f t="shared" si="20"/>
        <v>696135.85714285076</v>
      </c>
      <c r="X269" s="2">
        <f t="shared" si="6"/>
        <v>3864.1428571492434</v>
      </c>
      <c r="Y269" s="2">
        <f t="shared" si="43"/>
        <v>59757633.009146258</v>
      </c>
      <c r="Z269" s="2" t="str">
        <f t="shared" si="8"/>
        <v>MEEP</v>
      </c>
      <c r="AA269" s="2">
        <f>IF(Z269="HERE",Y269,AA268+Graph!$G$1*1000)</f>
        <v>100360561.72343174</v>
      </c>
      <c r="AB269" s="2">
        <f t="shared" si="21"/>
        <v>800000</v>
      </c>
      <c r="AC269" s="2">
        <f t="shared" si="44"/>
        <v>58673945.908516586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205</v>
      </c>
      <c r="C270" s="7"/>
      <c r="D270" s="2" t="e">
        <f t="shared" si="12"/>
        <v>#N/A</v>
      </c>
      <c r="E270" s="2" t="e">
        <f t="shared" si="22"/>
        <v>#N/A</v>
      </c>
      <c r="F270" s="2">
        <v>1765028.6480647922</v>
      </c>
      <c r="G270" s="2">
        <f t="shared" si="47"/>
        <v>696135.85714285716</v>
      </c>
      <c r="H270" s="2">
        <f t="shared" si="45"/>
        <v>154044558.33708766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1331779.2857142908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1763519.8269528151</v>
      </c>
      <c r="Q270" s="2">
        <f t="shared" si="48"/>
        <v>700000</v>
      </c>
      <c r="R270" s="2">
        <f t="shared" si="46"/>
        <v>155330643.48909116</v>
      </c>
      <c r="S270" s="2">
        <f t="shared" si="17"/>
        <v>696135.85714286566</v>
      </c>
      <c r="T270" s="2">
        <f t="shared" si="18"/>
        <v>3864.1428571429569</v>
      </c>
      <c r="U270" s="2">
        <f t="shared" si="19"/>
        <v>700000</v>
      </c>
      <c r="V270" s="2">
        <f t="shared" si="34"/>
        <v>95569146.337087765</v>
      </c>
      <c r="W270" s="2">
        <f t="shared" si="20"/>
        <v>696135.85714285076</v>
      </c>
      <c r="X270" s="2">
        <f t="shared" si="6"/>
        <v>3864.1428571492434</v>
      </c>
      <c r="Y270" s="2">
        <f t="shared" si="43"/>
        <v>59761497.152003407</v>
      </c>
      <c r="Z270" s="2" t="str">
        <f t="shared" si="8"/>
        <v>MEEP</v>
      </c>
      <c r="AA270" s="2">
        <f>IF(Z270="HERE",Y270,AA269+Graph!$G$1*1000)</f>
        <v>101160561.72343174</v>
      </c>
      <c r="AB270" s="2">
        <f t="shared" si="21"/>
        <v>800000</v>
      </c>
      <c r="AC270" s="2">
        <f t="shared" si="44"/>
        <v>58673945.908516586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206</v>
      </c>
      <c r="C271" s="7"/>
      <c r="D271" s="2" t="e">
        <f t="shared" si="12"/>
        <v>#N/A</v>
      </c>
      <c r="E271" s="2" t="e">
        <f t="shared" si="22"/>
        <v>#N/A</v>
      </c>
      <c r="F271" s="2">
        <v>1771350.3019000888</v>
      </c>
      <c r="G271" s="2">
        <f t="shared" si="47"/>
        <v>696135.85714285716</v>
      </c>
      <c r="H271" s="2">
        <f t="shared" si="45"/>
        <v>154740694.19423053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1335643.4285714338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1769819.4771287441</v>
      </c>
      <c r="Q271" s="2">
        <f t="shared" si="48"/>
        <v>700000</v>
      </c>
      <c r="R271" s="2">
        <f t="shared" si="46"/>
        <v>156030643.48909116</v>
      </c>
      <c r="S271" s="2">
        <f t="shared" si="17"/>
        <v>696135.85714286566</v>
      </c>
      <c r="T271" s="2">
        <f t="shared" si="18"/>
        <v>3864.1428571429569</v>
      </c>
      <c r="U271" s="2">
        <f t="shared" si="19"/>
        <v>700000</v>
      </c>
      <c r="V271" s="2">
        <f t="shared" si="34"/>
        <v>96265282.194230616</v>
      </c>
      <c r="W271" s="2">
        <f t="shared" si="20"/>
        <v>696135.85714285076</v>
      </c>
      <c r="X271" s="2">
        <f t="shared" si="6"/>
        <v>3864.1428571492434</v>
      </c>
      <c r="Y271" s="2">
        <f t="shared" si="43"/>
        <v>59765361.294860557</v>
      </c>
      <c r="Z271" s="2" t="str">
        <f t="shared" si="8"/>
        <v>MEEP</v>
      </c>
      <c r="AA271" s="2">
        <f>IF(Z271="HERE",Y271,AA270+Graph!$G$1*1000)</f>
        <v>101960561.72343174</v>
      </c>
      <c r="AB271" s="2">
        <f t="shared" si="21"/>
        <v>800000</v>
      </c>
      <c r="AC271" s="2">
        <f t="shared" si="44"/>
        <v>58673945.908516586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207</v>
      </c>
      <c r="C272" s="7"/>
      <c r="D272" s="2" t="e">
        <f t="shared" si="12"/>
        <v>#N/A</v>
      </c>
      <c r="E272" s="2" t="e">
        <f t="shared" si="22"/>
        <v>#N/A</v>
      </c>
      <c r="F272" s="2">
        <v>1777671.955735445</v>
      </c>
      <c r="G272" s="2">
        <f t="shared" si="47"/>
        <v>696135.85714285716</v>
      </c>
      <c r="H272" s="2">
        <f t="shared" si="45"/>
        <v>155436830.05137339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1339507.5714285767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1776119.1273046732</v>
      </c>
      <c r="Q272" s="2">
        <f t="shared" si="48"/>
        <v>700000</v>
      </c>
      <c r="R272" s="2">
        <f t="shared" si="46"/>
        <v>156730643.48909116</v>
      </c>
      <c r="S272" s="2">
        <f t="shared" si="17"/>
        <v>696135.85714286566</v>
      </c>
      <c r="T272" s="2">
        <f t="shared" si="18"/>
        <v>3864.1428571429569</v>
      </c>
      <c r="U272" s="2">
        <f t="shared" si="19"/>
        <v>700000</v>
      </c>
      <c r="V272" s="2">
        <f t="shared" si="34"/>
        <v>96961418.051373467</v>
      </c>
      <c r="W272" s="2">
        <f t="shared" si="20"/>
        <v>696135.85714285076</v>
      </c>
      <c r="X272" s="2">
        <f t="shared" si="6"/>
        <v>3864.1428571492434</v>
      </c>
      <c r="Y272" s="2">
        <f t="shared" si="43"/>
        <v>59769225.437717706</v>
      </c>
      <c r="Z272" s="2" t="str">
        <f t="shared" si="8"/>
        <v>MEEP</v>
      </c>
      <c r="AA272" s="2">
        <f>IF(Z272="HERE",Y272,AA271+Graph!$G$1*1000)</f>
        <v>102760561.72343174</v>
      </c>
      <c r="AB272" s="2">
        <f t="shared" si="21"/>
        <v>800000</v>
      </c>
      <c r="AC272" s="2">
        <f t="shared" si="44"/>
        <v>58673945.908516586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208</v>
      </c>
      <c r="C273" s="7"/>
      <c r="D273" s="2" t="e">
        <f t="shared" si="12"/>
        <v>#N/A</v>
      </c>
      <c r="E273" s="2" t="e">
        <f t="shared" si="22"/>
        <v>#N/A</v>
      </c>
      <c r="F273" s="2">
        <v>1783993.6095707417</v>
      </c>
      <c r="G273" s="2">
        <f t="shared" si="47"/>
        <v>696135.85714285716</v>
      </c>
      <c r="H273" s="2">
        <f t="shared" si="45"/>
        <v>156132965.90851626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1343371.7142857197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1782418.7774806023</v>
      </c>
      <c r="Q273" s="2">
        <f t="shared" si="48"/>
        <v>700000</v>
      </c>
      <c r="R273" s="2">
        <f t="shared" si="46"/>
        <v>157430643.48909116</v>
      </c>
      <c r="S273" s="2">
        <f t="shared" si="17"/>
        <v>696135.85714286566</v>
      </c>
      <c r="T273" s="2">
        <f t="shared" si="18"/>
        <v>3864.1428571429569</v>
      </c>
      <c r="U273" s="2">
        <f t="shared" si="19"/>
        <v>700000</v>
      </c>
      <c r="V273" s="2">
        <f t="shared" si="34"/>
        <v>97657553.908516318</v>
      </c>
      <c r="W273" s="2">
        <f t="shared" si="20"/>
        <v>696135.85714285076</v>
      </c>
      <c r="X273" s="2">
        <f t="shared" si="6"/>
        <v>3864.1428571492434</v>
      </c>
      <c r="Y273" s="2">
        <f t="shared" si="43"/>
        <v>59773089.580574855</v>
      </c>
      <c r="Z273" s="2" t="str">
        <f t="shared" si="8"/>
        <v>MEEP</v>
      </c>
      <c r="AA273" s="2">
        <f>IF(Z273="HERE",Y273,AA272+Graph!$G$1*1000)</f>
        <v>103560561.72343174</v>
      </c>
      <c r="AB273" s="2">
        <f t="shared" si="21"/>
        <v>800000</v>
      </c>
      <c r="AC273" s="2">
        <f t="shared" si="44"/>
        <v>58673945.908516586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209</v>
      </c>
      <c r="C274" s="7"/>
      <c r="D274" s="2" t="e">
        <f t="shared" si="12"/>
        <v>#N/A</v>
      </c>
      <c r="E274" s="2" t="e">
        <f t="shared" si="22"/>
        <v>#N/A</v>
      </c>
      <c r="F274" s="2">
        <v>1790315.2634060979</v>
      </c>
      <c r="G274" s="2">
        <f t="shared" si="47"/>
        <v>696135.85714285716</v>
      </c>
      <c r="H274" s="2">
        <f t="shared" si="45"/>
        <v>156829101.76565912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1347235.8571428626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1788718.4276565313</v>
      </c>
      <c r="Q274" s="2">
        <f t="shared" si="48"/>
        <v>700000</v>
      </c>
      <c r="R274" s="2">
        <f t="shared" si="46"/>
        <v>158130643.48909116</v>
      </c>
      <c r="S274" s="2">
        <f t="shared" si="17"/>
        <v>696135.85714286566</v>
      </c>
      <c r="T274" s="2">
        <f t="shared" si="18"/>
        <v>3864.1428571429569</v>
      </c>
      <c r="U274" s="2">
        <f t="shared" si="19"/>
        <v>700000</v>
      </c>
      <c r="V274" s="2">
        <f t="shared" si="34"/>
        <v>98353689.765659168</v>
      </c>
      <c r="W274" s="2">
        <f t="shared" si="20"/>
        <v>696135.85714285076</v>
      </c>
      <c r="X274" s="2">
        <f t="shared" si="6"/>
        <v>3864.1428571492434</v>
      </c>
      <c r="Y274" s="2">
        <f t="shared" si="43"/>
        <v>59776953.723432004</v>
      </c>
      <c r="Z274" s="2" t="str">
        <f t="shared" si="8"/>
        <v>MEEP</v>
      </c>
      <c r="AA274" s="2">
        <f>IF(Z274="HERE",Y274,AA273+Graph!$G$1*1000)</f>
        <v>104360561.72343174</v>
      </c>
      <c r="AB274" s="2">
        <f t="shared" si="21"/>
        <v>800000</v>
      </c>
      <c r="AC274" s="2">
        <f t="shared" si="44"/>
        <v>58673945.908516586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210</v>
      </c>
      <c r="C275" s="7"/>
      <c r="D275" s="2" t="e">
        <f t="shared" si="12"/>
        <v>#N/A</v>
      </c>
      <c r="E275" s="2" t="e">
        <f t="shared" si="22"/>
        <v>#N/A</v>
      </c>
      <c r="F275" s="2">
        <v>1796636.9172413945</v>
      </c>
      <c r="G275" s="2">
        <f t="shared" si="47"/>
        <v>696135.85714285716</v>
      </c>
      <c r="H275" s="2">
        <f t="shared" si="45"/>
        <v>157525237.62280199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1351100.0000000056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1795018.0778324604</v>
      </c>
      <c r="Q275" s="2">
        <f t="shared" si="48"/>
        <v>700000</v>
      </c>
      <c r="R275" s="2">
        <f t="shared" si="46"/>
        <v>158830643.48909116</v>
      </c>
      <c r="S275" s="2">
        <f t="shared" si="17"/>
        <v>696135.85714286566</v>
      </c>
      <c r="T275" s="2">
        <f t="shared" si="18"/>
        <v>3864.1428571429569</v>
      </c>
      <c r="U275" s="2">
        <f t="shared" si="19"/>
        <v>700000</v>
      </c>
      <c r="V275" s="2">
        <f t="shared" si="34"/>
        <v>99049825.622802019</v>
      </c>
      <c r="W275" s="2">
        <f t="shared" si="20"/>
        <v>696135.85714285076</v>
      </c>
      <c r="X275" s="2">
        <f t="shared" si="6"/>
        <v>3864.1428571492434</v>
      </c>
      <c r="Y275" s="2">
        <f t="shared" si="43"/>
        <v>59780817.866289154</v>
      </c>
      <c r="Z275" s="2" t="str">
        <f t="shared" si="8"/>
        <v>MEEP</v>
      </c>
      <c r="AA275" s="2">
        <f>IF(Z275="HERE",Y275,AA274+Graph!$G$1*1000)</f>
        <v>105160561.72343174</v>
      </c>
      <c r="AB275" s="2">
        <f t="shared" si="21"/>
        <v>800000</v>
      </c>
      <c r="AC275" s="2">
        <f t="shared" si="44"/>
        <v>58673945.908516586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211</v>
      </c>
      <c r="C276" s="7"/>
      <c r="D276" s="2" t="e">
        <f t="shared" si="12"/>
        <v>#N/A</v>
      </c>
      <c r="E276" s="2" t="e">
        <f t="shared" si="22"/>
        <v>#N/A</v>
      </c>
      <c r="F276" s="2">
        <v>1802958.5710767508</v>
      </c>
      <c r="G276" s="2">
        <f t="shared" si="47"/>
        <v>696135.85714285716</v>
      </c>
      <c r="H276" s="2">
        <f t="shared" si="45"/>
        <v>158221373.47994485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1354964.1428571485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1801317.7280083895</v>
      </c>
      <c r="Q276" s="2">
        <f t="shared" si="48"/>
        <v>700000</v>
      </c>
      <c r="R276" s="2">
        <f t="shared" si="46"/>
        <v>159530643.48909116</v>
      </c>
      <c r="S276" s="2">
        <f t="shared" si="17"/>
        <v>696135.85714286566</v>
      </c>
      <c r="T276" s="2">
        <f t="shared" si="18"/>
        <v>3864.1428571429569</v>
      </c>
      <c r="U276" s="2">
        <f t="shared" si="19"/>
        <v>700000</v>
      </c>
      <c r="V276" s="2">
        <f t="shared" si="34"/>
        <v>99745961.47994487</v>
      </c>
      <c r="W276" s="2">
        <f t="shared" si="20"/>
        <v>696135.85714285076</v>
      </c>
      <c r="X276" s="2">
        <f t="shared" si="6"/>
        <v>3864.1428571492434</v>
      </c>
      <c r="Y276" s="2">
        <f t="shared" si="43"/>
        <v>59784682.009146303</v>
      </c>
      <c r="Z276" s="2" t="str">
        <f t="shared" si="8"/>
        <v>MEEP</v>
      </c>
      <c r="AA276" s="2">
        <f>IF(Z276="HERE",Y276,AA275+Graph!$G$1*1000)</f>
        <v>105960561.72343174</v>
      </c>
      <c r="AB276" s="2">
        <f t="shared" si="21"/>
        <v>800000</v>
      </c>
      <c r="AC276" s="2">
        <f t="shared" si="44"/>
        <v>58673945.908516586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212</v>
      </c>
      <c r="C277" s="7"/>
      <c r="D277" s="2" t="e">
        <f t="shared" si="12"/>
        <v>#N/A</v>
      </c>
      <c r="E277" s="2" t="e">
        <f t="shared" si="22"/>
        <v>#N/A</v>
      </c>
      <c r="F277" s="2">
        <v>1809280.2249120474</v>
      </c>
      <c r="G277" s="2">
        <f t="shared" si="47"/>
        <v>696135.85714285716</v>
      </c>
      <c r="H277" s="2">
        <f t="shared" si="45"/>
        <v>158917509.33708772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1358828.2857142915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1807617.3781843185</v>
      </c>
      <c r="Q277" s="2">
        <f t="shared" si="48"/>
        <v>700000</v>
      </c>
      <c r="R277" s="2">
        <f t="shared" si="46"/>
        <v>160230643.48909116</v>
      </c>
      <c r="S277" s="2">
        <f t="shared" si="17"/>
        <v>696135.85714286566</v>
      </c>
      <c r="T277" s="2">
        <f t="shared" si="18"/>
        <v>3864.1428571429569</v>
      </c>
      <c r="U277" s="2">
        <f t="shared" si="19"/>
        <v>700000</v>
      </c>
      <c r="V277" s="2">
        <f t="shared" si="34"/>
        <v>100442097.33708772</v>
      </c>
      <c r="W277" s="2">
        <f t="shared" si="20"/>
        <v>696135.85714285076</v>
      </c>
      <c r="X277" s="2">
        <f t="shared" si="6"/>
        <v>3864.1428571492434</v>
      </c>
      <c r="Y277" s="2">
        <f t="shared" si="43"/>
        <v>59788546.152003452</v>
      </c>
      <c r="Z277" s="2" t="str">
        <f t="shared" si="8"/>
        <v>MEEP</v>
      </c>
      <c r="AA277" s="2">
        <f>IF(Z277="HERE",Y277,AA276+Graph!$G$1*1000)</f>
        <v>106760561.72343174</v>
      </c>
      <c r="AB277" s="2">
        <f t="shared" si="21"/>
        <v>800000</v>
      </c>
      <c r="AC277" s="2">
        <f t="shared" si="44"/>
        <v>58673945.908516586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213</v>
      </c>
      <c r="C278" s="7"/>
      <c r="D278" s="2" t="e">
        <f t="shared" si="12"/>
        <v>#N/A</v>
      </c>
      <c r="E278" s="2" t="e">
        <f t="shared" si="22"/>
        <v>#N/A</v>
      </c>
      <c r="F278" s="2">
        <v>1815601.8787474036</v>
      </c>
      <c r="G278" s="2">
        <f t="shared" si="47"/>
        <v>696135.85714285716</v>
      </c>
      <c r="H278" s="2">
        <f t="shared" si="45"/>
        <v>159613645.19423059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1362692.4285714345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1813917.0283603072</v>
      </c>
      <c r="Q278" s="2">
        <f t="shared" si="48"/>
        <v>700000</v>
      </c>
      <c r="R278" s="2">
        <f t="shared" si="46"/>
        <v>160930643.48909116</v>
      </c>
      <c r="S278" s="2">
        <f t="shared" si="17"/>
        <v>696135.85714286566</v>
      </c>
      <c r="T278" s="2">
        <f t="shared" si="18"/>
        <v>3864.1428571429569</v>
      </c>
      <c r="U278" s="2">
        <f t="shared" si="19"/>
        <v>700000</v>
      </c>
      <c r="V278" s="2">
        <f t="shared" si="34"/>
        <v>101138233.19423057</v>
      </c>
      <c r="W278" s="2">
        <f t="shared" si="20"/>
        <v>696135.85714285076</v>
      </c>
      <c r="X278" s="2">
        <f t="shared" si="6"/>
        <v>3864.1428571492434</v>
      </c>
      <c r="Y278" s="2">
        <f t="shared" si="43"/>
        <v>59792410.294860601</v>
      </c>
      <c r="Z278" s="2" t="str">
        <f t="shared" si="8"/>
        <v>MEEP</v>
      </c>
      <c r="AA278" s="2">
        <f>IF(Z278="HERE",Y278,AA277+Graph!$G$1*1000)</f>
        <v>107560561.72343174</v>
      </c>
      <c r="AB278" s="2">
        <f t="shared" si="21"/>
        <v>800000</v>
      </c>
      <c r="AC278" s="2">
        <f t="shared" si="44"/>
        <v>58673945.908516586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214</v>
      </c>
      <c r="C279" s="7"/>
      <c r="D279" s="2" t="e">
        <f t="shared" si="12"/>
        <v>#N/A</v>
      </c>
      <c r="E279" s="2" t="e">
        <f t="shared" si="22"/>
        <v>#N/A</v>
      </c>
      <c r="F279" s="2">
        <v>1821923.5325827003</v>
      </c>
      <c r="G279" s="2">
        <f t="shared" si="47"/>
        <v>696135.85714285716</v>
      </c>
      <c r="H279" s="2">
        <f t="shared" si="45"/>
        <v>160309781.05137345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1366556.5714285774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1820216.6785362363</v>
      </c>
      <c r="Q279" s="2">
        <f t="shared" si="48"/>
        <v>700000</v>
      </c>
      <c r="R279" s="2">
        <f t="shared" si="46"/>
        <v>161630643.48909116</v>
      </c>
      <c r="S279" s="2">
        <f t="shared" si="17"/>
        <v>696135.85714286566</v>
      </c>
      <c r="T279" s="2">
        <f t="shared" si="18"/>
        <v>3864.1428571429569</v>
      </c>
      <c r="U279" s="2">
        <f t="shared" si="19"/>
        <v>700000</v>
      </c>
      <c r="V279" s="2">
        <f t="shared" si="34"/>
        <v>101834369.05137342</v>
      </c>
      <c r="W279" s="2">
        <f t="shared" si="20"/>
        <v>696135.85714285076</v>
      </c>
      <c r="X279" s="2">
        <f t="shared" si="6"/>
        <v>3864.1428571492434</v>
      </c>
      <c r="Y279" s="2">
        <f t="shared" si="43"/>
        <v>59796274.437717751</v>
      </c>
      <c r="Z279" s="2" t="str">
        <f t="shared" si="8"/>
        <v>MEEP</v>
      </c>
      <c r="AA279" s="2">
        <f>IF(Z279="HERE",Y279,AA278+Graph!$G$1*1000)</f>
        <v>108360561.72343174</v>
      </c>
      <c r="AB279" s="2">
        <f t="shared" si="21"/>
        <v>800000</v>
      </c>
      <c r="AC279" s="2">
        <f t="shared" si="44"/>
        <v>58673945.908516586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215</v>
      </c>
      <c r="C280" s="7"/>
      <c r="D280" s="2" t="e">
        <f t="shared" si="12"/>
        <v>#N/A</v>
      </c>
      <c r="E280" s="2" t="e">
        <f t="shared" si="22"/>
        <v>#N/A</v>
      </c>
      <c r="F280" s="2">
        <v>1828245.1864180565</v>
      </c>
      <c r="G280" s="2">
        <f t="shared" si="47"/>
        <v>696135.85714285716</v>
      </c>
      <c r="H280" s="2">
        <f t="shared" si="45"/>
        <v>161005916.90851632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1370420.7142857204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1826516.3287121654</v>
      </c>
      <c r="Q280" s="2">
        <f t="shared" si="48"/>
        <v>700000</v>
      </c>
      <c r="R280" s="2">
        <f t="shared" si="46"/>
        <v>162330643.48909116</v>
      </c>
      <c r="S280" s="2">
        <f t="shared" si="17"/>
        <v>696135.85714286566</v>
      </c>
      <c r="T280" s="2">
        <f t="shared" si="18"/>
        <v>3864.1428571429569</v>
      </c>
      <c r="U280" s="2">
        <f t="shared" si="19"/>
        <v>700000</v>
      </c>
      <c r="V280" s="2">
        <f t="shared" si="34"/>
        <v>102530504.90851627</v>
      </c>
      <c r="W280" s="2">
        <f t="shared" si="20"/>
        <v>696135.85714285076</v>
      </c>
      <c r="X280" s="2">
        <f t="shared" si="6"/>
        <v>3864.1428571492434</v>
      </c>
      <c r="Y280" s="2">
        <f t="shared" si="43"/>
        <v>59800138.5805749</v>
      </c>
      <c r="Z280" s="2" t="str">
        <f t="shared" si="8"/>
        <v>MEEP</v>
      </c>
      <c r="AA280" s="2">
        <f>IF(Z280="HERE",Y280,AA279+Graph!$G$1*1000)</f>
        <v>109160561.72343174</v>
      </c>
      <c r="AB280" s="2">
        <f t="shared" si="21"/>
        <v>800000</v>
      </c>
      <c r="AC280" s="2">
        <f t="shared" si="44"/>
        <v>58673945.908516586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216</v>
      </c>
      <c r="C281" s="7"/>
      <c r="D281" s="2" t="e">
        <f t="shared" si="12"/>
        <v>#N/A</v>
      </c>
      <c r="E281" s="2" t="e">
        <f t="shared" si="22"/>
        <v>#N/A</v>
      </c>
      <c r="F281" s="2">
        <v>1834566.8402534127</v>
      </c>
      <c r="G281" s="2">
        <f t="shared" si="47"/>
        <v>696135.85714285716</v>
      </c>
      <c r="H281" s="2">
        <f t="shared" si="45"/>
        <v>161702052.76565918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1374284.8571428633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1832815.9788880944</v>
      </c>
      <c r="Q281" s="2">
        <f t="shared" si="48"/>
        <v>700000</v>
      </c>
      <c r="R281" s="2">
        <f t="shared" si="46"/>
        <v>163030643.48909116</v>
      </c>
      <c r="S281" s="2">
        <f t="shared" si="17"/>
        <v>696135.85714286566</v>
      </c>
      <c r="T281" s="2">
        <f t="shared" si="18"/>
        <v>3864.1428571429569</v>
      </c>
      <c r="U281" s="2">
        <f t="shared" si="19"/>
        <v>700000</v>
      </c>
      <c r="V281" s="2">
        <f t="shared" si="34"/>
        <v>103226640.76565912</v>
      </c>
      <c r="W281" s="2">
        <f t="shared" si="20"/>
        <v>696135.85714285076</v>
      </c>
      <c r="X281" s="2">
        <f t="shared" si="6"/>
        <v>3864.1428571492434</v>
      </c>
      <c r="Y281" s="2">
        <f t="shared" si="43"/>
        <v>59804002.723432049</v>
      </c>
      <c r="Z281" s="2" t="str">
        <f t="shared" si="8"/>
        <v>MEEP</v>
      </c>
      <c r="AA281" s="2">
        <f>IF(Z281="HERE",Y281,AA280+Graph!$G$1*1000)</f>
        <v>109960561.72343174</v>
      </c>
      <c r="AB281" s="2">
        <f t="shared" si="21"/>
        <v>800000</v>
      </c>
      <c r="AC281" s="2">
        <f t="shared" si="44"/>
        <v>58673945.908516586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217</v>
      </c>
      <c r="C282" s="7"/>
      <c r="D282" s="2" t="e">
        <f t="shared" si="12"/>
        <v>#N/A</v>
      </c>
      <c r="E282" s="2" t="e">
        <f t="shared" si="22"/>
        <v>#N/A</v>
      </c>
      <c r="F282" s="2">
        <v>1840888.4940887094</v>
      </c>
      <c r="G282" s="2">
        <f t="shared" si="47"/>
        <v>696135.85714285716</v>
      </c>
      <c r="H282" s="2">
        <f t="shared" si="45"/>
        <v>162398188.62280205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1378149.0000000063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1839115.6290640235</v>
      </c>
      <c r="Q282" s="2">
        <f t="shared" si="48"/>
        <v>700000</v>
      </c>
      <c r="R282" s="2">
        <f t="shared" si="46"/>
        <v>163730643.48909116</v>
      </c>
      <c r="S282" s="2">
        <f t="shared" si="17"/>
        <v>696135.85714286566</v>
      </c>
      <c r="T282" s="2">
        <f t="shared" si="18"/>
        <v>3864.1428571429569</v>
      </c>
      <c r="U282" s="2">
        <f t="shared" si="19"/>
        <v>700000</v>
      </c>
      <c r="V282" s="2">
        <f t="shared" si="34"/>
        <v>103922776.62280197</v>
      </c>
      <c r="W282" s="2">
        <f t="shared" si="20"/>
        <v>696135.85714285076</v>
      </c>
      <c r="X282" s="2">
        <f t="shared" si="6"/>
        <v>3864.1428571492434</v>
      </c>
      <c r="Y282" s="2">
        <f t="shared" si="43"/>
        <v>59807866.866289198</v>
      </c>
      <c r="Z282" s="2" t="str">
        <f t="shared" si="8"/>
        <v>MEEP</v>
      </c>
      <c r="AA282" s="2">
        <f>IF(Z282="HERE",Y282,AA281+Graph!$G$1*1000)</f>
        <v>110760561.72343174</v>
      </c>
      <c r="AB282" s="2">
        <f t="shared" si="21"/>
        <v>800000</v>
      </c>
      <c r="AC282" s="2">
        <f t="shared" si="44"/>
        <v>58673945.908516586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218</v>
      </c>
      <c r="C283" s="7"/>
      <c r="D283" s="2" t="e">
        <f t="shared" si="12"/>
        <v>#N/A</v>
      </c>
      <c r="E283" s="2" t="e">
        <f t="shared" si="22"/>
        <v>#N/A</v>
      </c>
      <c r="F283" s="2">
        <v>1847210.1479240656</v>
      </c>
      <c r="G283" s="2">
        <f t="shared" si="47"/>
        <v>696135.85714285716</v>
      </c>
      <c r="H283" s="2">
        <f t="shared" si="45"/>
        <v>163094324.47994491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1382013.1428571492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1845415.2792399526</v>
      </c>
      <c r="Q283" s="2">
        <f t="shared" si="48"/>
        <v>700000</v>
      </c>
      <c r="R283" s="2">
        <f t="shared" si="46"/>
        <v>164430643.48909116</v>
      </c>
      <c r="S283" s="2">
        <f t="shared" si="17"/>
        <v>696135.85714286566</v>
      </c>
      <c r="T283" s="2">
        <f t="shared" si="18"/>
        <v>3864.1428571429569</v>
      </c>
      <c r="U283" s="2">
        <f t="shared" si="19"/>
        <v>700000</v>
      </c>
      <c r="V283" s="2">
        <f t="shared" si="34"/>
        <v>104618912.47994483</v>
      </c>
      <c r="W283" s="2">
        <f t="shared" si="20"/>
        <v>696135.85714285076</v>
      </c>
      <c r="X283" s="2">
        <f t="shared" si="6"/>
        <v>3864.1428571492434</v>
      </c>
      <c r="Y283" s="2">
        <f t="shared" si="43"/>
        <v>59811731.009146348</v>
      </c>
      <c r="Z283" s="2" t="str">
        <f t="shared" si="8"/>
        <v>MEEP</v>
      </c>
      <c r="AA283" s="2">
        <f>IF(Z283="HERE",Y283,AA282+Graph!$G$1*1000)</f>
        <v>111560561.72343174</v>
      </c>
      <c r="AB283" s="2">
        <f t="shared" si="21"/>
        <v>800000</v>
      </c>
      <c r="AC283" s="2">
        <f t="shared" si="44"/>
        <v>58673945.908516586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219</v>
      </c>
      <c r="C284" s="7"/>
      <c r="D284" s="2" t="e">
        <f t="shared" si="12"/>
        <v>#N/A</v>
      </c>
      <c r="E284" s="2" t="e">
        <f t="shared" si="22"/>
        <v>#N/A</v>
      </c>
      <c r="F284" s="2">
        <v>1853531.8017593622</v>
      </c>
      <c r="G284" s="2">
        <f t="shared" si="47"/>
        <v>696135.85714285716</v>
      </c>
      <c r="H284" s="2">
        <f t="shared" si="45"/>
        <v>163790460.33708778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1385877.2857142922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1851714.9294158816</v>
      </c>
      <c r="Q284" s="2">
        <f t="shared" si="48"/>
        <v>700000</v>
      </c>
      <c r="R284" s="2">
        <f t="shared" si="46"/>
        <v>165130643.48909116</v>
      </c>
      <c r="S284" s="2">
        <f t="shared" si="17"/>
        <v>696135.85714286566</v>
      </c>
      <c r="T284" s="2">
        <f t="shared" si="18"/>
        <v>3864.1428571429569</v>
      </c>
      <c r="U284" s="2">
        <f t="shared" si="19"/>
        <v>700000</v>
      </c>
      <c r="V284" s="2">
        <f t="shared" si="34"/>
        <v>105315048.33708768</v>
      </c>
      <c r="W284" s="2">
        <f t="shared" si="20"/>
        <v>696135.85714285076</v>
      </c>
      <c r="X284" s="2">
        <f t="shared" si="6"/>
        <v>3864.1428571492434</v>
      </c>
      <c r="Y284" s="2">
        <f t="shared" si="43"/>
        <v>59815595.152003497</v>
      </c>
      <c r="Z284" s="2" t="str">
        <f t="shared" si="8"/>
        <v>MEEP</v>
      </c>
      <c r="AA284" s="2">
        <f>IF(Z284="HERE",Y284,AA283+Graph!$G$1*1000)</f>
        <v>112360561.72343174</v>
      </c>
      <c r="AB284" s="2">
        <f t="shared" si="21"/>
        <v>800000</v>
      </c>
      <c r="AC284" s="2">
        <f t="shared" si="44"/>
        <v>58673945.908516586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220</v>
      </c>
      <c r="C285" s="7"/>
      <c r="D285" s="2" t="e">
        <f t="shared" si="12"/>
        <v>#N/A</v>
      </c>
      <c r="E285" s="2" t="e">
        <f t="shared" si="22"/>
        <v>#N/A</v>
      </c>
      <c r="F285" s="2">
        <v>1859853.4555947185</v>
      </c>
      <c r="G285" s="2">
        <f t="shared" si="47"/>
        <v>696135.85714285716</v>
      </c>
      <c r="H285" s="2">
        <f t="shared" si="45"/>
        <v>164486596.19423065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1389741.4285714352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1858014.5795918107</v>
      </c>
      <c r="Q285" s="2">
        <f t="shared" si="48"/>
        <v>700000</v>
      </c>
      <c r="R285" s="2">
        <f t="shared" si="46"/>
        <v>165830643.48909116</v>
      </c>
      <c r="S285" s="2">
        <f t="shared" si="17"/>
        <v>696135.85714286566</v>
      </c>
      <c r="T285" s="2">
        <f t="shared" si="18"/>
        <v>3864.1428571429569</v>
      </c>
      <c r="U285" s="2">
        <f t="shared" si="19"/>
        <v>700000</v>
      </c>
      <c r="V285" s="2">
        <f t="shared" si="34"/>
        <v>106011184.19423053</v>
      </c>
      <c r="W285" s="2">
        <f t="shared" si="20"/>
        <v>696135.85714285076</v>
      </c>
      <c r="X285" s="2">
        <f t="shared" si="6"/>
        <v>3864.1428571492434</v>
      </c>
      <c r="Y285" s="2">
        <f t="shared" si="43"/>
        <v>59819459.294860646</v>
      </c>
      <c r="Z285" s="2" t="str">
        <f t="shared" si="8"/>
        <v>MEEP</v>
      </c>
      <c r="AA285" s="2">
        <f>IF(Z285="HERE",Y285,AA284+Graph!$G$1*1000)</f>
        <v>113160561.72343174</v>
      </c>
      <c r="AB285" s="2">
        <f t="shared" si="21"/>
        <v>800000</v>
      </c>
      <c r="AC285" s="2">
        <f t="shared" si="44"/>
        <v>58673945.908516586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221</v>
      </c>
      <c r="C286" s="7"/>
      <c r="D286" s="2" t="e">
        <f t="shared" si="12"/>
        <v>#N/A</v>
      </c>
      <c r="E286" s="2" t="e">
        <f t="shared" si="22"/>
        <v>#N/A</v>
      </c>
      <c r="F286" s="2">
        <v>1866175.1094300151</v>
      </c>
      <c r="G286" s="2">
        <f t="shared" si="47"/>
        <v>696135.85714285716</v>
      </c>
      <c r="H286" s="2">
        <f t="shared" si="45"/>
        <v>165182732.05137351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1393605.5714285781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1864314.2297677398</v>
      </c>
      <c r="Q286" s="2">
        <f t="shared" si="48"/>
        <v>700000</v>
      </c>
      <c r="R286" s="2">
        <f t="shared" si="46"/>
        <v>166530643.48909116</v>
      </c>
      <c r="S286" s="2">
        <f t="shared" si="17"/>
        <v>696135.85714286566</v>
      </c>
      <c r="T286" s="2">
        <f t="shared" si="18"/>
        <v>3864.1428571429569</v>
      </c>
      <c r="U286" s="2">
        <f t="shared" si="19"/>
        <v>700000</v>
      </c>
      <c r="V286" s="2">
        <f t="shared" si="34"/>
        <v>106707320.05137338</v>
      </c>
      <c r="W286" s="2">
        <f t="shared" si="20"/>
        <v>696135.85714285076</v>
      </c>
      <c r="X286" s="2">
        <f t="shared" ref="X286:X385" si="51">SUM(U286-W286)</f>
        <v>3864.1428571492434</v>
      </c>
      <c r="Y286" s="2">
        <f t="shared" si="43"/>
        <v>59823323.437717795</v>
      </c>
      <c r="Z286" s="2" t="str">
        <f t="shared" ref="Z286:Z385" si="52">IF(V286&lt;Y286,"HERE","MEEP")</f>
        <v>MEEP</v>
      </c>
      <c r="AA286" s="2">
        <f>IF(Z286="HERE",Y286,AA285+Graph!$G$1*1000)</f>
        <v>113960561.72343174</v>
      </c>
      <c r="AB286" s="2">
        <f t="shared" si="21"/>
        <v>800000</v>
      </c>
      <c r="AC286" s="2">
        <f t="shared" si="44"/>
        <v>58673945.908516586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222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1872496.7632653713</v>
      </c>
      <c r="G287" s="2">
        <f t="shared" si="47"/>
        <v>696135.85714285716</v>
      </c>
      <c r="H287" s="2">
        <f t="shared" si="45"/>
        <v>165878867.90851638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1397469.7142857211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1870613.8799436688</v>
      </c>
      <c r="Q287" s="2">
        <f t="shared" si="48"/>
        <v>700000</v>
      </c>
      <c r="R287" s="2">
        <f t="shared" si="46"/>
        <v>167230643.48909116</v>
      </c>
      <c r="S287" s="2">
        <f t="shared" ref="S287:S385" si="58">SUM(H287-H286)</f>
        <v>696135.85714286566</v>
      </c>
      <c r="T287" s="2">
        <f t="shared" ref="T287:T385" si="59">SUM(L287-L286)</f>
        <v>3864.1428571429569</v>
      </c>
      <c r="U287" s="2">
        <f t="shared" ref="U287:U385" si="60">SUM(R287-R286)</f>
        <v>700000</v>
      </c>
      <c r="V287" s="2">
        <f t="shared" si="34"/>
        <v>107403455.90851623</v>
      </c>
      <c r="W287" s="2">
        <f t="shared" ref="W287:W385" si="61">SUM(V287-V286)</f>
        <v>696135.85714285076</v>
      </c>
      <c r="X287" s="2">
        <f t="shared" si="51"/>
        <v>3864.1428571492434</v>
      </c>
      <c r="Y287" s="2">
        <f t="shared" ref="Y287:Y350" si="62">IF(COUNT($C288)=0,IF(COUNT($C287)=1,C287,SUM(Y286+X287)),C287)</f>
        <v>59827187.580574945</v>
      </c>
      <c r="Z287" s="2" t="str">
        <f t="shared" si="52"/>
        <v>MEEP</v>
      </c>
      <c r="AA287" s="2">
        <f>IF(Z287="HERE",Y287,AA286+Graph!$G$1*1000)</f>
        <v>114760561.72343174</v>
      </c>
      <c r="AB287" s="2">
        <f t="shared" ref="AB287:AB385" si="63">SUM(AA287-AA286)</f>
        <v>800000</v>
      </c>
      <c r="AC287" s="2">
        <f t="shared" ref="AC287:AC350" si="64">IF(Z288="HERE",V287,AC286)</f>
        <v>58673945.908516586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223</v>
      </c>
      <c r="C288" s="7"/>
      <c r="D288" s="2" t="e">
        <f t="shared" si="55"/>
        <v>#N/A</v>
      </c>
      <c r="E288" s="2" t="e">
        <f t="shared" si="22"/>
        <v>#N/A</v>
      </c>
      <c r="F288" s="2">
        <v>1878818.417100668</v>
      </c>
      <c r="G288" s="2">
        <f t="shared" si="47"/>
        <v>696135.85714285716</v>
      </c>
      <c r="H288" s="2">
        <f t="shared" ref="H288:H351" si="65">IF(COUNT($C289)=0,IF(COUNT($C288)=1,C288,SUM(H287+G288)),C288)</f>
        <v>166575003.76565924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1401333.857142864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1876913.5301195979</v>
      </c>
      <c r="Q288" s="2">
        <f t="shared" si="48"/>
        <v>700000</v>
      </c>
      <c r="R288" s="2">
        <f t="shared" ref="R288:R351" si="66">IF(COUNT($C289)=0,IF(COUNT($C288)=1,M288,SUM(R287+Q288)),M288)</f>
        <v>167930643.48909116</v>
      </c>
      <c r="S288" s="2">
        <f t="shared" si="58"/>
        <v>696135.85714286566</v>
      </c>
      <c r="T288" s="2">
        <f t="shared" si="59"/>
        <v>3864.1428571429569</v>
      </c>
      <c r="U288" s="2">
        <f t="shared" si="60"/>
        <v>700000</v>
      </c>
      <c r="V288" s="2">
        <f t="shared" si="34"/>
        <v>108099591.76565908</v>
      </c>
      <c r="W288" s="2">
        <f t="shared" si="61"/>
        <v>696135.85714285076</v>
      </c>
      <c r="X288" s="2">
        <f t="shared" si="51"/>
        <v>3864.1428571492434</v>
      </c>
      <c r="Y288" s="2">
        <f t="shared" si="62"/>
        <v>59831051.723432094</v>
      </c>
      <c r="Z288" s="2" t="str">
        <f t="shared" si="52"/>
        <v>MEEP</v>
      </c>
      <c r="AA288" s="2">
        <f>IF(Z288="HERE",Y288,AA287+Graph!$G$1*1000)</f>
        <v>115560561.72343174</v>
      </c>
      <c r="AB288" s="2">
        <f t="shared" si="63"/>
        <v>800000</v>
      </c>
      <c r="AC288" s="2">
        <f t="shared" si="64"/>
        <v>58673945.908516586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224</v>
      </c>
      <c r="C289" s="7"/>
      <c r="D289" s="2" t="e">
        <f t="shared" si="55"/>
        <v>#N/A</v>
      </c>
      <c r="E289" s="2" t="e">
        <f t="shared" si="22"/>
        <v>#N/A</v>
      </c>
      <c r="F289" s="2">
        <v>1885140.0709360242</v>
      </c>
      <c r="G289" s="2">
        <f t="shared" si="47"/>
        <v>696135.85714285716</v>
      </c>
      <c r="H289" s="2">
        <f t="shared" si="65"/>
        <v>167271139.62280211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1405198.000000007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1883213.180295527</v>
      </c>
      <c r="Q289" s="2">
        <f t="shared" si="48"/>
        <v>700000</v>
      </c>
      <c r="R289" s="2">
        <f t="shared" si="66"/>
        <v>168630643.48909116</v>
      </c>
      <c r="S289" s="2">
        <f t="shared" si="58"/>
        <v>696135.85714286566</v>
      </c>
      <c r="T289" s="2">
        <f t="shared" si="59"/>
        <v>3864.1428571429569</v>
      </c>
      <c r="U289" s="2">
        <f t="shared" si="60"/>
        <v>700000</v>
      </c>
      <c r="V289" s="2">
        <f t="shared" si="34"/>
        <v>108795727.62280193</v>
      </c>
      <c r="W289" s="2">
        <f t="shared" si="61"/>
        <v>696135.85714285076</v>
      </c>
      <c r="X289" s="2">
        <f t="shared" si="51"/>
        <v>3864.1428571492434</v>
      </c>
      <c r="Y289" s="2">
        <f t="shared" si="62"/>
        <v>59834915.866289243</v>
      </c>
      <c r="Z289" s="2" t="str">
        <f t="shared" si="52"/>
        <v>MEEP</v>
      </c>
      <c r="AA289" s="2">
        <f>IF(Z289="HERE",Y289,AA288+Graph!$G$1*1000)</f>
        <v>116360561.72343174</v>
      </c>
      <c r="AB289" s="2">
        <f t="shared" si="63"/>
        <v>800000</v>
      </c>
      <c r="AC289" s="2">
        <f t="shared" si="64"/>
        <v>58673945.908516586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225</v>
      </c>
      <c r="C290" s="7"/>
      <c r="D290" s="2" t="e">
        <f t="shared" si="55"/>
        <v>#N/A</v>
      </c>
      <c r="E290" s="2" t="e">
        <f t="shared" si="22"/>
        <v>#N/A</v>
      </c>
      <c r="F290" s="2">
        <v>1891461.7247713208</v>
      </c>
      <c r="G290" s="2">
        <f t="shared" si="47"/>
        <v>696135.85714285716</v>
      </c>
      <c r="H290" s="2">
        <f t="shared" si="65"/>
        <v>167967275.47994497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1409062.1428571499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1889512.8304714561</v>
      </c>
      <c r="Q290" s="2">
        <f t="shared" si="48"/>
        <v>700000</v>
      </c>
      <c r="R290" s="2">
        <f t="shared" si="66"/>
        <v>169330643.48909116</v>
      </c>
      <c r="S290" s="2">
        <f t="shared" si="58"/>
        <v>696135.85714286566</v>
      </c>
      <c r="T290" s="2">
        <f t="shared" si="59"/>
        <v>3864.1428571429569</v>
      </c>
      <c r="U290" s="2">
        <f t="shared" si="60"/>
        <v>700000</v>
      </c>
      <c r="V290" s="2">
        <f t="shared" si="34"/>
        <v>109491863.47994478</v>
      </c>
      <c r="W290" s="2">
        <f t="shared" si="61"/>
        <v>696135.85714285076</v>
      </c>
      <c r="X290" s="2">
        <f t="shared" si="51"/>
        <v>3864.1428571492434</v>
      </c>
      <c r="Y290" s="2">
        <f t="shared" si="62"/>
        <v>59838780.009146392</v>
      </c>
      <c r="Z290" s="2" t="str">
        <f t="shared" si="52"/>
        <v>MEEP</v>
      </c>
      <c r="AA290" s="2">
        <f>IF(Z290="HERE",Y290,AA289+Graph!$G$1*1000)</f>
        <v>117160561.72343174</v>
      </c>
      <c r="AB290" s="2">
        <f t="shared" si="63"/>
        <v>800000</v>
      </c>
      <c r="AC290" s="2">
        <f t="shared" si="64"/>
        <v>58673945.908516586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226</v>
      </c>
      <c r="C291" s="7"/>
      <c r="D291" s="2" t="e">
        <f t="shared" si="55"/>
        <v>#N/A</v>
      </c>
      <c r="E291" s="2" t="e">
        <f t="shared" si="22"/>
        <v>#N/A</v>
      </c>
      <c r="F291" s="2">
        <v>1897783.3786066771</v>
      </c>
      <c r="G291" s="2">
        <f t="shared" si="47"/>
        <v>696135.85714285716</v>
      </c>
      <c r="H291" s="2">
        <f t="shared" si="65"/>
        <v>168663411.33708784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1412926.2857142929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1895812.4806473851</v>
      </c>
      <c r="Q291" s="2">
        <f t="shared" si="48"/>
        <v>700000</v>
      </c>
      <c r="R291" s="2">
        <f t="shared" si="66"/>
        <v>170030643.48909116</v>
      </c>
      <c r="S291" s="2">
        <f t="shared" si="58"/>
        <v>696135.85714286566</v>
      </c>
      <c r="T291" s="2">
        <f t="shared" si="59"/>
        <v>3864.1428571429569</v>
      </c>
      <c r="U291" s="2">
        <f t="shared" si="60"/>
        <v>700000</v>
      </c>
      <c r="V291" s="2">
        <f t="shared" si="34"/>
        <v>110187999.33708763</v>
      </c>
      <c r="W291" s="2">
        <f t="shared" si="61"/>
        <v>696135.85714285076</v>
      </c>
      <c r="X291" s="2">
        <f t="shared" si="51"/>
        <v>3864.1428571492434</v>
      </c>
      <c r="Y291" s="2">
        <f t="shared" si="62"/>
        <v>59842644.152003542</v>
      </c>
      <c r="Z291" s="2" t="str">
        <f t="shared" si="52"/>
        <v>MEEP</v>
      </c>
      <c r="AA291" s="2">
        <f>IF(Z291="HERE",Y291,AA290+Graph!$G$1*1000)</f>
        <v>117960561.72343174</v>
      </c>
      <c r="AB291" s="2">
        <f t="shared" si="63"/>
        <v>800000</v>
      </c>
      <c r="AC291" s="2">
        <f t="shared" si="64"/>
        <v>58673945.908516586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227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1904105.0324419737</v>
      </c>
      <c r="G292" s="2">
        <f t="shared" si="47"/>
        <v>696135.85714285716</v>
      </c>
      <c r="H292" s="2">
        <f t="shared" si="65"/>
        <v>169359547.19423071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1416790.4285714359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1902112.1308233142</v>
      </c>
      <c r="Q292" s="2">
        <f t="shared" si="48"/>
        <v>700000</v>
      </c>
      <c r="R292" s="2">
        <f t="shared" si="66"/>
        <v>170730643.48909116</v>
      </c>
      <c r="S292" s="2">
        <f t="shared" si="58"/>
        <v>696135.85714286566</v>
      </c>
      <c r="T292" s="2">
        <f t="shared" si="59"/>
        <v>3864.1428571429569</v>
      </c>
      <c r="U292" s="2">
        <f t="shared" si="60"/>
        <v>700000</v>
      </c>
      <c r="V292" s="2">
        <f t="shared" si="34"/>
        <v>110884135.19423048</v>
      </c>
      <c r="W292" s="2">
        <f t="shared" si="61"/>
        <v>696135.85714285076</v>
      </c>
      <c r="X292" s="2">
        <f t="shared" si="51"/>
        <v>3864.1428571492434</v>
      </c>
      <c r="Y292" s="2">
        <f t="shared" si="62"/>
        <v>59846508.294860691</v>
      </c>
      <c r="Z292" s="2" t="str">
        <f t="shared" si="52"/>
        <v>MEEP</v>
      </c>
      <c r="AA292" s="2">
        <f>IF(Z292="HERE",Y292,AA291+Graph!$G$1*1000)</f>
        <v>118760561.72343174</v>
      </c>
      <c r="AB292" s="2">
        <f t="shared" si="63"/>
        <v>800000</v>
      </c>
      <c r="AC292" s="2">
        <f t="shared" si="64"/>
        <v>58673945.908516586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228</v>
      </c>
      <c r="C293" s="7"/>
      <c r="D293" s="2" t="e">
        <f t="shared" si="55"/>
        <v>#N/A</v>
      </c>
      <c r="E293" s="2" t="e">
        <f t="shared" si="67"/>
        <v>#N/A</v>
      </c>
      <c r="F293" s="2">
        <v>1910426.6862773299</v>
      </c>
      <c r="G293" s="2">
        <f t="shared" si="47"/>
        <v>696135.85714285716</v>
      </c>
      <c r="H293" s="2">
        <f t="shared" si="65"/>
        <v>170055683.05137357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1420654.5714285788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1908411.7809992433</v>
      </c>
      <c r="Q293" s="2">
        <f t="shared" si="48"/>
        <v>700000</v>
      </c>
      <c r="R293" s="2">
        <f t="shared" si="66"/>
        <v>171430643.48909116</v>
      </c>
      <c r="S293" s="2">
        <f t="shared" si="58"/>
        <v>696135.85714286566</v>
      </c>
      <c r="T293" s="2">
        <f t="shared" si="59"/>
        <v>3864.1428571429569</v>
      </c>
      <c r="U293" s="2">
        <f t="shared" si="60"/>
        <v>700000</v>
      </c>
      <c r="V293" s="2">
        <f t="shared" si="34"/>
        <v>111580271.05137333</v>
      </c>
      <c r="W293" s="2">
        <f t="shared" si="61"/>
        <v>696135.85714285076</v>
      </c>
      <c r="X293" s="2">
        <f t="shared" si="51"/>
        <v>3864.1428571492434</v>
      </c>
      <c r="Y293" s="2">
        <f t="shared" si="62"/>
        <v>59850372.43771784</v>
      </c>
      <c r="Z293" s="2" t="str">
        <f t="shared" si="52"/>
        <v>MEEP</v>
      </c>
      <c r="AA293" s="2">
        <f>IF(Z293="HERE",Y293,AA292+Graph!$G$1*1000)</f>
        <v>119560561.72343174</v>
      </c>
      <c r="AB293" s="2">
        <f t="shared" si="63"/>
        <v>800000</v>
      </c>
      <c r="AC293" s="2">
        <f t="shared" si="64"/>
        <v>58673945.908516586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229</v>
      </c>
      <c r="C294" s="7"/>
      <c r="D294" s="2" t="e">
        <f t="shared" si="55"/>
        <v>#N/A</v>
      </c>
      <c r="E294" s="2" t="e">
        <f t="shared" si="67"/>
        <v>#N/A</v>
      </c>
      <c r="F294" s="2">
        <v>1916748.3401126266</v>
      </c>
      <c r="G294" s="2">
        <f t="shared" ref="G294:G357" si="70">IF(F294&gt;700000,$AK$31*1000,F294)</f>
        <v>696135.85714285716</v>
      </c>
      <c r="H294" s="2">
        <f t="shared" si="65"/>
        <v>170751818.90851644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1424518.7142857218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1914711.4311751723</v>
      </c>
      <c r="Q294" s="2">
        <f t="shared" ref="Q294:Q357" si="71">IF(P294&gt;700000,700000,P294)</f>
        <v>700000</v>
      </c>
      <c r="R294" s="2">
        <f t="shared" si="66"/>
        <v>172130643.48909116</v>
      </c>
      <c r="S294" s="2">
        <f t="shared" si="58"/>
        <v>696135.85714286566</v>
      </c>
      <c r="T294" s="2">
        <f t="shared" si="59"/>
        <v>3864.1428571429569</v>
      </c>
      <c r="U294" s="2">
        <f t="shared" si="60"/>
        <v>700000</v>
      </c>
      <c r="V294" s="2">
        <f t="shared" si="34"/>
        <v>112276406.90851618</v>
      </c>
      <c r="W294" s="2">
        <f t="shared" si="61"/>
        <v>696135.85714285076</v>
      </c>
      <c r="X294" s="2">
        <f t="shared" si="51"/>
        <v>3864.1428571492434</v>
      </c>
      <c r="Y294" s="2">
        <f t="shared" si="62"/>
        <v>59854236.580574989</v>
      </c>
      <c r="Z294" s="2" t="str">
        <f t="shared" si="52"/>
        <v>MEEP</v>
      </c>
      <c r="AA294" s="2">
        <f>IF(Z294="HERE",Y294,AA293+Graph!$G$1*1000)</f>
        <v>120360561.72343174</v>
      </c>
      <c r="AB294" s="2">
        <f t="shared" si="63"/>
        <v>800000</v>
      </c>
      <c r="AC294" s="2">
        <f t="shared" si="64"/>
        <v>58673945.908516586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230</v>
      </c>
      <c r="C295" s="7"/>
      <c r="D295" s="2" t="e">
        <f t="shared" si="55"/>
        <v>#N/A</v>
      </c>
      <c r="E295" s="2" t="e">
        <f t="shared" si="67"/>
        <v>#N/A</v>
      </c>
      <c r="F295" s="2">
        <v>1923069.9939479828</v>
      </c>
      <c r="G295" s="2">
        <f t="shared" si="70"/>
        <v>696135.85714285716</v>
      </c>
      <c r="H295" s="2">
        <f t="shared" si="65"/>
        <v>171447954.7656593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1428382.8571428647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1921011.081351161</v>
      </c>
      <c r="Q295" s="2">
        <f t="shared" si="71"/>
        <v>700000</v>
      </c>
      <c r="R295" s="2">
        <f t="shared" si="66"/>
        <v>172830643.48909116</v>
      </c>
      <c r="S295" s="2">
        <f t="shared" si="58"/>
        <v>696135.85714286566</v>
      </c>
      <c r="T295" s="2">
        <f t="shared" si="59"/>
        <v>3864.1428571429569</v>
      </c>
      <c r="U295" s="2">
        <f t="shared" si="60"/>
        <v>700000</v>
      </c>
      <c r="V295" s="2">
        <f t="shared" si="34"/>
        <v>112972542.76565903</v>
      </c>
      <c r="W295" s="2">
        <f t="shared" si="61"/>
        <v>696135.85714285076</v>
      </c>
      <c r="X295" s="2">
        <f t="shared" si="51"/>
        <v>3864.1428571492434</v>
      </c>
      <c r="Y295" s="2">
        <f t="shared" si="62"/>
        <v>59858100.723432139</v>
      </c>
      <c r="Z295" s="2" t="str">
        <f t="shared" si="52"/>
        <v>MEEP</v>
      </c>
      <c r="AA295" s="2">
        <f>IF(Z295="HERE",Y295,AA294+Graph!$G$1*1000)</f>
        <v>121160561.72343174</v>
      </c>
      <c r="AB295" s="2">
        <f t="shared" si="63"/>
        <v>800000</v>
      </c>
      <c r="AC295" s="2">
        <f t="shared" si="64"/>
        <v>58673945.908516586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231</v>
      </c>
      <c r="C296" s="7"/>
      <c r="D296" s="2" t="e">
        <f t="shared" si="55"/>
        <v>#N/A</v>
      </c>
      <c r="E296" s="2" t="e">
        <f t="shared" si="67"/>
        <v>#N/A</v>
      </c>
      <c r="F296" s="2">
        <v>1929391.6477832794</v>
      </c>
      <c r="G296" s="2">
        <f t="shared" si="70"/>
        <v>696135.85714285716</v>
      </c>
      <c r="H296" s="2">
        <f t="shared" si="65"/>
        <v>172144090.62280217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1432247.0000000077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1927310.7315270901</v>
      </c>
      <c r="Q296" s="2">
        <f t="shared" si="71"/>
        <v>700000</v>
      </c>
      <c r="R296" s="2">
        <f t="shared" si="66"/>
        <v>173530643.48909116</v>
      </c>
      <c r="S296" s="2">
        <f t="shared" si="58"/>
        <v>696135.85714286566</v>
      </c>
      <c r="T296" s="2">
        <f t="shared" si="59"/>
        <v>3864.1428571429569</v>
      </c>
      <c r="U296" s="2">
        <f t="shared" si="60"/>
        <v>700000</v>
      </c>
      <c r="V296" s="2">
        <f t="shared" si="34"/>
        <v>113668678.62280189</v>
      </c>
      <c r="W296" s="2">
        <f t="shared" si="61"/>
        <v>696135.85714285076</v>
      </c>
      <c r="X296" s="2">
        <f t="shared" si="51"/>
        <v>3864.1428571492434</v>
      </c>
      <c r="Y296" s="2">
        <f t="shared" si="62"/>
        <v>59861964.866289288</v>
      </c>
      <c r="Z296" s="2" t="str">
        <f t="shared" si="52"/>
        <v>MEEP</v>
      </c>
      <c r="AA296" s="2">
        <f>IF(Z296="HERE",Y296,AA295+Graph!$G$1*1000)</f>
        <v>121960561.72343174</v>
      </c>
      <c r="AB296" s="2">
        <f t="shared" si="63"/>
        <v>800000</v>
      </c>
      <c r="AC296" s="2">
        <f t="shared" si="64"/>
        <v>58673945.908516586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232</v>
      </c>
      <c r="C297" s="7"/>
      <c r="D297" s="2" t="e">
        <f t="shared" si="55"/>
        <v>#N/A</v>
      </c>
      <c r="E297" s="2" t="e">
        <f t="shared" si="67"/>
        <v>#N/A</v>
      </c>
      <c r="F297" s="2">
        <v>1935713.3016186357</v>
      </c>
      <c r="G297" s="2">
        <f t="shared" si="70"/>
        <v>696135.85714285716</v>
      </c>
      <c r="H297" s="2">
        <f t="shared" si="65"/>
        <v>172840226.47994503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1436111.1428571506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1933610.3817030191</v>
      </c>
      <c r="Q297" s="2">
        <f t="shared" si="71"/>
        <v>700000</v>
      </c>
      <c r="R297" s="2">
        <f t="shared" si="66"/>
        <v>174230643.48909116</v>
      </c>
      <c r="S297" s="2">
        <f t="shared" si="58"/>
        <v>696135.85714286566</v>
      </c>
      <c r="T297" s="2">
        <f t="shared" si="59"/>
        <v>3864.1428571429569</v>
      </c>
      <c r="U297" s="2">
        <f t="shared" si="60"/>
        <v>700000</v>
      </c>
      <c r="V297" s="2">
        <f t="shared" si="34"/>
        <v>114364814.47994474</v>
      </c>
      <c r="W297" s="2">
        <f t="shared" si="61"/>
        <v>696135.85714285076</v>
      </c>
      <c r="X297" s="2">
        <f t="shared" si="51"/>
        <v>3864.1428571492434</v>
      </c>
      <c r="Y297" s="2">
        <f t="shared" si="62"/>
        <v>59865829.009146437</v>
      </c>
      <c r="Z297" s="2" t="str">
        <f t="shared" si="52"/>
        <v>MEEP</v>
      </c>
      <c r="AA297" s="2">
        <f>IF(Z297="HERE",Y297,AA296+Graph!$G$1*1000)</f>
        <v>122760561.72343174</v>
      </c>
      <c r="AB297" s="2">
        <f t="shared" si="63"/>
        <v>800000</v>
      </c>
      <c r="AC297" s="2">
        <f t="shared" si="64"/>
        <v>58673945.908516586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233</v>
      </c>
      <c r="C298" s="7"/>
      <c r="D298" s="2" t="e">
        <f t="shared" si="55"/>
        <v>#N/A</v>
      </c>
      <c r="E298" s="2" t="e">
        <f t="shared" si="67"/>
        <v>#N/A</v>
      </c>
      <c r="F298" s="2">
        <v>1942034.9554539323</v>
      </c>
      <c r="G298" s="2">
        <f t="shared" si="70"/>
        <v>696135.85714285716</v>
      </c>
      <c r="H298" s="2">
        <f t="shared" si="65"/>
        <v>173536362.3370879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1439975.2857142936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1939910.0318789482</v>
      </c>
      <c r="Q298" s="2">
        <f t="shared" si="71"/>
        <v>700000</v>
      </c>
      <c r="R298" s="2">
        <f t="shared" si="66"/>
        <v>174930643.48909116</v>
      </c>
      <c r="S298" s="2">
        <f t="shared" si="58"/>
        <v>696135.85714286566</v>
      </c>
      <c r="T298" s="2">
        <f t="shared" si="59"/>
        <v>3864.1428571429569</v>
      </c>
      <c r="U298" s="2">
        <f t="shared" si="60"/>
        <v>700000</v>
      </c>
      <c r="V298" s="2">
        <f t="shared" si="34"/>
        <v>115060950.33708759</v>
      </c>
      <c r="W298" s="2">
        <f t="shared" si="61"/>
        <v>696135.85714285076</v>
      </c>
      <c r="X298" s="2">
        <f t="shared" si="51"/>
        <v>3864.1428571492434</v>
      </c>
      <c r="Y298" s="2">
        <f t="shared" si="62"/>
        <v>59869693.152003586</v>
      </c>
      <c r="Z298" s="2" t="str">
        <f t="shared" si="52"/>
        <v>MEEP</v>
      </c>
      <c r="AA298" s="2">
        <f>IF(Z298="HERE",Y298,AA297+Graph!$G$1*1000)</f>
        <v>123560561.72343174</v>
      </c>
      <c r="AB298" s="2">
        <f t="shared" si="63"/>
        <v>800000</v>
      </c>
      <c r="AC298" s="2">
        <f t="shared" si="64"/>
        <v>58673945.908516586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234</v>
      </c>
      <c r="C299" s="7"/>
      <c r="D299" s="2" t="e">
        <f t="shared" si="55"/>
        <v>#N/A</v>
      </c>
      <c r="E299" s="2" t="e">
        <f t="shared" si="67"/>
        <v>#N/A</v>
      </c>
      <c r="F299" s="2">
        <v>1948356.6092892885</v>
      </c>
      <c r="G299" s="2">
        <f t="shared" si="70"/>
        <v>696135.85714285716</v>
      </c>
      <c r="H299" s="2">
        <f t="shared" si="65"/>
        <v>174232498.19423077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1443839.4285714366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1946209.6820548773</v>
      </c>
      <c r="Q299" s="2">
        <f t="shared" si="71"/>
        <v>700000</v>
      </c>
      <c r="R299" s="2">
        <f t="shared" si="66"/>
        <v>175630643.48909116</v>
      </c>
      <c r="S299" s="2">
        <f t="shared" si="58"/>
        <v>696135.85714286566</v>
      </c>
      <c r="T299" s="2">
        <f t="shared" si="59"/>
        <v>3864.1428571429569</v>
      </c>
      <c r="U299" s="2">
        <f t="shared" si="60"/>
        <v>700000</v>
      </c>
      <c r="V299" s="2">
        <f t="shared" si="34"/>
        <v>115757086.19423044</v>
      </c>
      <c r="W299" s="2">
        <f t="shared" si="61"/>
        <v>696135.85714285076</v>
      </c>
      <c r="X299" s="2">
        <f t="shared" si="51"/>
        <v>3864.1428571492434</v>
      </c>
      <c r="Y299" s="2">
        <f t="shared" si="62"/>
        <v>59873557.294860736</v>
      </c>
      <c r="Z299" s="2" t="str">
        <f t="shared" si="52"/>
        <v>MEEP</v>
      </c>
      <c r="AA299" s="2">
        <f>IF(Z299="HERE",Y299,AA298+Graph!$G$1*1000)</f>
        <v>124360561.72343174</v>
      </c>
      <c r="AB299" s="2">
        <f t="shared" si="63"/>
        <v>800000</v>
      </c>
      <c r="AC299" s="2">
        <f t="shared" si="64"/>
        <v>58673945.908516586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235</v>
      </c>
      <c r="C300" s="7"/>
      <c r="D300" s="2" t="e">
        <f t="shared" si="55"/>
        <v>#N/A</v>
      </c>
      <c r="E300" s="2" t="e">
        <f t="shared" si="67"/>
        <v>#N/A</v>
      </c>
      <c r="F300" s="2">
        <v>1954678.2631245852</v>
      </c>
      <c r="G300" s="2">
        <f t="shared" si="70"/>
        <v>696135.85714285716</v>
      </c>
      <c r="H300" s="2">
        <f t="shared" si="65"/>
        <v>174928634.05137363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1447703.5714285795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1952509.3322308064</v>
      </c>
      <c r="Q300" s="2">
        <f t="shared" si="71"/>
        <v>700000</v>
      </c>
      <c r="R300" s="2">
        <f t="shared" si="66"/>
        <v>176330643.48909116</v>
      </c>
      <c r="S300" s="2">
        <f t="shared" si="58"/>
        <v>696135.85714286566</v>
      </c>
      <c r="T300" s="2">
        <f t="shared" si="59"/>
        <v>3864.1428571429569</v>
      </c>
      <c r="U300" s="2">
        <f t="shared" si="60"/>
        <v>700000</v>
      </c>
      <c r="V300" s="2">
        <f t="shared" si="34"/>
        <v>116453222.05137329</v>
      </c>
      <c r="W300" s="2">
        <f t="shared" si="61"/>
        <v>696135.85714285076</v>
      </c>
      <c r="X300" s="2">
        <f t="shared" si="51"/>
        <v>3864.1428571492434</v>
      </c>
      <c r="Y300" s="2">
        <f t="shared" si="62"/>
        <v>59877421.437717885</v>
      </c>
      <c r="Z300" s="2" t="str">
        <f t="shared" si="52"/>
        <v>MEEP</v>
      </c>
      <c r="AA300" s="2">
        <f>IF(Z300="HERE",Y300,AA299+Graph!$G$1*1000)</f>
        <v>125160561.72343174</v>
      </c>
      <c r="AB300" s="2">
        <f t="shared" si="63"/>
        <v>800000</v>
      </c>
      <c r="AC300" s="2">
        <f t="shared" si="64"/>
        <v>58673945.908516586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236</v>
      </c>
      <c r="C301" s="7"/>
      <c r="D301" s="2" t="e">
        <f t="shared" si="55"/>
        <v>#N/A</v>
      </c>
      <c r="E301" s="2" t="e">
        <f t="shared" si="67"/>
        <v>#N/A</v>
      </c>
      <c r="F301" s="2">
        <v>1960999.9169599414</v>
      </c>
      <c r="G301" s="2">
        <f t="shared" si="70"/>
        <v>696135.85714285716</v>
      </c>
      <c r="H301" s="2">
        <f t="shared" si="65"/>
        <v>175624769.9085165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1451567.7142857225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1958808.9824067354</v>
      </c>
      <c r="Q301" s="2">
        <f t="shared" si="71"/>
        <v>700000</v>
      </c>
      <c r="R301" s="2">
        <f t="shared" si="66"/>
        <v>177030643.48909116</v>
      </c>
      <c r="S301" s="2">
        <f t="shared" si="58"/>
        <v>696135.85714286566</v>
      </c>
      <c r="T301" s="2">
        <f t="shared" si="59"/>
        <v>3864.1428571429569</v>
      </c>
      <c r="U301" s="2">
        <f t="shared" si="60"/>
        <v>700000</v>
      </c>
      <c r="V301" s="2">
        <f t="shared" si="34"/>
        <v>117149357.90851614</v>
      </c>
      <c r="W301" s="2">
        <f t="shared" si="61"/>
        <v>696135.85714285076</v>
      </c>
      <c r="X301" s="2">
        <f t="shared" si="51"/>
        <v>3864.1428571492434</v>
      </c>
      <c r="Y301" s="2">
        <f t="shared" si="62"/>
        <v>59881285.580575034</v>
      </c>
      <c r="Z301" s="2" t="str">
        <f t="shared" si="52"/>
        <v>MEEP</v>
      </c>
      <c r="AA301" s="2">
        <f>IF(Z301="HERE",Y301,AA300+Graph!$G$1*1000)</f>
        <v>125960561.72343174</v>
      </c>
      <c r="AB301" s="2">
        <f t="shared" si="63"/>
        <v>800000</v>
      </c>
      <c r="AC301" s="2">
        <f t="shared" si="64"/>
        <v>58673945.908516586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237</v>
      </c>
      <c r="C302" s="7"/>
      <c r="D302" s="2" t="e">
        <f t="shared" si="55"/>
        <v>#N/A</v>
      </c>
      <c r="E302" s="2" t="e">
        <f t="shared" si="67"/>
        <v>#N/A</v>
      </c>
      <c r="F302" s="2">
        <v>1967321.570795238</v>
      </c>
      <c r="G302" s="2">
        <f t="shared" si="70"/>
        <v>696135.85714285716</v>
      </c>
      <c r="H302" s="2">
        <f t="shared" si="65"/>
        <v>176320905.76565936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1455431.8571428654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1965108.6325826645</v>
      </c>
      <c r="Q302" s="2">
        <f t="shared" si="71"/>
        <v>700000</v>
      </c>
      <c r="R302" s="2">
        <f t="shared" si="66"/>
        <v>177730643.48909116</v>
      </c>
      <c r="S302" s="2">
        <f t="shared" si="58"/>
        <v>696135.85714286566</v>
      </c>
      <c r="T302" s="2">
        <f t="shared" si="59"/>
        <v>3864.1428571429569</v>
      </c>
      <c r="U302" s="2">
        <f t="shared" si="60"/>
        <v>700000</v>
      </c>
      <c r="V302" s="2">
        <f t="shared" si="34"/>
        <v>117845493.76565899</v>
      </c>
      <c r="W302" s="2">
        <f t="shared" si="61"/>
        <v>696135.85714285076</v>
      </c>
      <c r="X302" s="2">
        <f t="shared" si="51"/>
        <v>3864.1428571492434</v>
      </c>
      <c r="Y302" s="2">
        <f t="shared" si="62"/>
        <v>59885149.723432183</v>
      </c>
      <c r="Z302" s="2" t="str">
        <f t="shared" si="52"/>
        <v>MEEP</v>
      </c>
      <c r="AA302" s="2">
        <f>IF(Z302="HERE",Y302,AA301+Graph!$G$1*1000)</f>
        <v>126760561.72343174</v>
      </c>
      <c r="AB302" s="2">
        <f t="shared" si="63"/>
        <v>800000</v>
      </c>
      <c r="AC302" s="2">
        <f t="shared" si="64"/>
        <v>58673945.908516586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238</v>
      </c>
      <c r="C303" s="7"/>
      <c r="D303" s="2" t="e">
        <f t="shared" si="55"/>
        <v>#N/A</v>
      </c>
      <c r="E303" s="2" t="e">
        <f t="shared" si="67"/>
        <v>#N/A</v>
      </c>
      <c r="F303" s="2">
        <v>1973643.2246305943</v>
      </c>
      <c r="G303" s="2">
        <f t="shared" si="70"/>
        <v>696135.85714285716</v>
      </c>
      <c r="H303" s="2">
        <f t="shared" si="65"/>
        <v>177017041.62280223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1459296.0000000084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1971408.2827585936</v>
      </c>
      <c r="Q303" s="2">
        <f t="shared" si="71"/>
        <v>700000</v>
      </c>
      <c r="R303" s="2">
        <f t="shared" si="66"/>
        <v>178430643.48909116</v>
      </c>
      <c r="S303" s="2">
        <f t="shared" si="58"/>
        <v>696135.85714286566</v>
      </c>
      <c r="T303" s="2">
        <f t="shared" si="59"/>
        <v>3864.1428571429569</v>
      </c>
      <c r="U303" s="2">
        <f t="shared" si="60"/>
        <v>700000</v>
      </c>
      <c r="V303" s="2">
        <f t="shared" si="34"/>
        <v>118541629.62280184</v>
      </c>
      <c r="W303" s="2">
        <f t="shared" si="61"/>
        <v>696135.85714285076</v>
      </c>
      <c r="X303" s="2">
        <f t="shared" si="51"/>
        <v>3864.1428571492434</v>
      </c>
      <c r="Y303" s="2">
        <f t="shared" si="62"/>
        <v>59889013.866289333</v>
      </c>
      <c r="Z303" s="2" t="str">
        <f t="shared" si="52"/>
        <v>MEEP</v>
      </c>
      <c r="AA303" s="2">
        <f>IF(Z303="HERE",Y303,AA302+Graph!$G$1*1000)</f>
        <v>127560561.72343174</v>
      </c>
      <c r="AB303" s="2">
        <f t="shared" si="63"/>
        <v>800000</v>
      </c>
      <c r="AC303" s="2">
        <f t="shared" si="64"/>
        <v>58673945.908516586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239</v>
      </c>
      <c r="C304" s="7"/>
      <c r="D304" s="2" t="e">
        <f t="shared" si="55"/>
        <v>#N/A</v>
      </c>
      <c r="E304" s="2" t="e">
        <f t="shared" si="67"/>
        <v>#N/A</v>
      </c>
      <c r="F304" s="2">
        <v>1979964.8784658909</v>
      </c>
      <c r="G304" s="2">
        <f t="shared" si="70"/>
        <v>696135.85714285716</v>
      </c>
      <c r="H304" s="2">
        <f t="shared" si="65"/>
        <v>177713177.47994509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1463160.1428571513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1977707.9329345226</v>
      </c>
      <c r="Q304" s="2">
        <f t="shared" si="71"/>
        <v>700000</v>
      </c>
      <c r="R304" s="2">
        <f t="shared" si="66"/>
        <v>179130643.48909116</v>
      </c>
      <c r="S304" s="2">
        <f t="shared" si="58"/>
        <v>696135.85714286566</v>
      </c>
      <c r="T304" s="2">
        <f t="shared" si="59"/>
        <v>3864.1428571429569</v>
      </c>
      <c r="U304" s="2">
        <f t="shared" si="60"/>
        <v>700000</v>
      </c>
      <c r="V304" s="2">
        <f t="shared" si="34"/>
        <v>119237765.47994469</v>
      </c>
      <c r="W304" s="2">
        <f t="shared" si="61"/>
        <v>696135.85714285076</v>
      </c>
      <c r="X304" s="2">
        <f t="shared" si="51"/>
        <v>3864.1428571492434</v>
      </c>
      <c r="Y304" s="2">
        <f t="shared" si="62"/>
        <v>59892878.009146482</v>
      </c>
      <c r="Z304" s="2" t="str">
        <f t="shared" si="52"/>
        <v>MEEP</v>
      </c>
      <c r="AA304" s="2">
        <f>IF(Z304="HERE",Y304,AA303+Graph!$G$1*1000)</f>
        <v>128360561.72343174</v>
      </c>
      <c r="AB304" s="2">
        <f t="shared" si="63"/>
        <v>800000</v>
      </c>
      <c r="AC304" s="2">
        <f t="shared" si="64"/>
        <v>58673945.908516586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240</v>
      </c>
      <c r="C305" s="7"/>
      <c r="D305" s="2" t="e">
        <f t="shared" si="55"/>
        <v>#N/A</v>
      </c>
      <c r="E305" s="2" t="e">
        <f t="shared" si="67"/>
        <v>#N/A</v>
      </c>
      <c r="F305" s="2">
        <v>1986286.5323012471</v>
      </c>
      <c r="G305" s="2">
        <f t="shared" si="70"/>
        <v>696135.85714285716</v>
      </c>
      <c r="H305" s="2">
        <f t="shared" si="65"/>
        <v>178409313.33708796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1467024.2857142943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1984007.5831104517</v>
      </c>
      <c r="Q305" s="2">
        <f t="shared" si="71"/>
        <v>700000</v>
      </c>
      <c r="R305" s="2">
        <f t="shared" si="66"/>
        <v>179830643.48909116</v>
      </c>
      <c r="S305" s="2">
        <f t="shared" si="58"/>
        <v>696135.85714286566</v>
      </c>
      <c r="T305" s="2">
        <f t="shared" si="59"/>
        <v>3864.1428571429569</v>
      </c>
      <c r="U305" s="2">
        <f t="shared" si="60"/>
        <v>700000</v>
      </c>
      <c r="V305" s="2">
        <f t="shared" si="34"/>
        <v>119933901.33708754</v>
      </c>
      <c r="W305" s="2">
        <f t="shared" si="61"/>
        <v>696135.85714285076</v>
      </c>
      <c r="X305" s="2">
        <f t="shared" si="51"/>
        <v>3864.1428571492434</v>
      </c>
      <c r="Y305" s="2">
        <f t="shared" si="62"/>
        <v>59896742.152003631</v>
      </c>
      <c r="Z305" s="2" t="str">
        <f t="shared" si="52"/>
        <v>MEEP</v>
      </c>
      <c r="AA305" s="2">
        <f>IF(Z305="HERE",Y305,AA304+Graph!$G$1*1000)</f>
        <v>129160561.72343174</v>
      </c>
      <c r="AB305" s="2">
        <f t="shared" si="63"/>
        <v>800000</v>
      </c>
      <c r="AC305" s="2">
        <f t="shared" si="64"/>
        <v>58673945.908516586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241</v>
      </c>
      <c r="C306" s="7"/>
      <c r="D306" s="2" t="e">
        <f t="shared" si="55"/>
        <v>#N/A</v>
      </c>
      <c r="E306" s="2" t="e">
        <f t="shared" si="67"/>
        <v>#N/A</v>
      </c>
      <c r="F306" s="2">
        <v>1992608.1861365438</v>
      </c>
      <c r="G306" s="2">
        <f t="shared" si="70"/>
        <v>696135.85714285716</v>
      </c>
      <c r="H306" s="2">
        <f t="shared" si="65"/>
        <v>179105449.19423082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1470888.4285714373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1990307.2332863808</v>
      </c>
      <c r="Q306" s="2">
        <f t="shared" si="71"/>
        <v>700000</v>
      </c>
      <c r="R306" s="2">
        <f t="shared" si="66"/>
        <v>180530643.48909116</v>
      </c>
      <c r="S306" s="2">
        <f t="shared" si="58"/>
        <v>696135.85714286566</v>
      </c>
      <c r="T306" s="2">
        <f t="shared" si="59"/>
        <v>3864.1428571429569</v>
      </c>
      <c r="U306" s="2">
        <f t="shared" si="60"/>
        <v>700000</v>
      </c>
      <c r="V306" s="2">
        <f t="shared" si="34"/>
        <v>120630037.19423039</v>
      </c>
      <c r="W306" s="2">
        <f t="shared" si="61"/>
        <v>696135.85714285076</v>
      </c>
      <c r="X306" s="2">
        <f t="shared" si="51"/>
        <v>3864.1428571492434</v>
      </c>
      <c r="Y306" s="2">
        <f t="shared" si="62"/>
        <v>59900606.29486078</v>
      </c>
      <c r="Z306" s="2" t="str">
        <f t="shared" si="52"/>
        <v>MEEP</v>
      </c>
      <c r="AA306" s="2">
        <f>IF(Z306="HERE",Y306,AA305+Graph!$G$1*1000)</f>
        <v>129960561.72343174</v>
      </c>
      <c r="AB306" s="2">
        <f t="shared" si="63"/>
        <v>800000</v>
      </c>
      <c r="AC306" s="2">
        <f t="shared" si="64"/>
        <v>58673945.908516586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242</v>
      </c>
      <c r="C307" s="7"/>
      <c r="D307" s="2" t="e">
        <f t="shared" si="55"/>
        <v>#N/A</v>
      </c>
      <c r="E307" s="2" t="e">
        <f t="shared" si="67"/>
        <v>#N/A</v>
      </c>
      <c r="F307" s="2">
        <v>1998929.8399719</v>
      </c>
      <c r="G307" s="2">
        <f t="shared" si="70"/>
        <v>696135.85714285716</v>
      </c>
      <c r="H307" s="2">
        <f t="shared" si="65"/>
        <v>179801585.05137369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1474752.5714285802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1996606.8834623098</v>
      </c>
      <c r="Q307" s="2">
        <f t="shared" si="71"/>
        <v>700000</v>
      </c>
      <c r="R307" s="2">
        <f t="shared" si="66"/>
        <v>181230643.48909116</v>
      </c>
      <c r="S307" s="2">
        <f t="shared" si="58"/>
        <v>696135.85714286566</v>
      </c>
      <c r="T307" s="2">
        <f t="shared" si="59"/>
        <v>3864.1428571429569</v>
      </c>
      <c r="U307" s="2">
        <f t="shared" si="60"/>
        <v>700000</v>
      </c>
      <c r="V307" s="2">
        <f t="shared" si="34"/>
        <v>121326173.05137324</v>
      </c>
      <c r="W307" s="2">
        <f t="shared" si="61"/>
        <v>696135.85714285076</v>
      </c>
      <c r="X307" s="2">
        <f t="shared" si="51"/>
        <v>3864.1428571492434</v>
      </c>
      <c r="Y307" s="2">
        <f t="shared" si="62"/>
        <v>59904470.437717929</v>
      </c>
      <c r="Z307" s="2" t="str">
        <f t="shared" si="52"/>
        <v>MEEP</v>
      </c>
      <c r="AA307" s="2">
        <f>IF(Z307="HERE",Y307,AA306+Graph!$G$1*1000)</f>
        <v>130760561.72343174</v>
      </c>
      <c r="AB307" s="2">
        <f t="shared" si="63"/>
        <v>800000</v>
      </c>
      <c r="AC307" s="2">
        <f t="shared" si="64"/>
        <v>58673945.908516586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243</v>
      </c>
      <c r="C308" s="7"/>
      <c r="D308" s="2" t="e">
        <f t="shared" si="55"/>
        <v>#N/A</v>
      </c>
      <c r="E308" s="2" t="e">
        <f t="shared" si="67"/>
        <v>#N/A</v>
      </c>
      <c r="F308" s="2">
        <v>2005251.4938071966</v>
      </c>
      <c r="G308" s="2">
        <f t="shared" si="70"/>
        <v>696135.85714285716</v>
      </c>
      <c r="H308" s="2">
        <f t="shared" si="65"/>
        <v>180497720.90851656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1478616.7142857232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2002906.5336382389</v>
      </c>
      <c r="Q308" s="2">
        <f t="shared" si="71"/>
        <v>700000</v>
      </c>
      <c r="R308" s="2">
        <f t="shared" si="66"/>
        <v>181930643.48909116</v>
      </c>
      <c r="S308" s="2">
        <f t="shared" si="58"/>
        <v>696135.85714286566</v>
      </c>
      <c r="T308" s="2">
        <f t="shared" si="59"/>
        <v>3864.1428571429569</v>
      </c>
      <c r="U308" s="2">
        <f t="shared" si="60"/>
        <v>700000</v>
      </c>
      <c r="V308" s="2">
        <f t="shared" si="34"/>
        <v>122022308.90851609</v>
      </c>
      <c r="W308" s="2">
        <f t="shared" si="61"/>
        <v>696135.85714285076</v>
      </c>
      <c r="X308" s="2">
        <f t="shared" si="51"/>
        <v>3864.1428571492434</v>
      </c>
      <c r="Y308" s="2">
        <f t="shared" si="62"/>
        <v>59908334.580575079</v>
      </c>
      <c r="Z308" s="2" t="str">
        <f t="shared" si="52"/>
        <v>MEEP</v>
      </c>
      <c r="AA308" s="2">
        <f>IF(Z308="HERE",Y308,AA307+Graph!$G$1*1000)</f>
        <v>131560561.72343174</v>
      </c>
      <c r="AB308" s="2">
        <f t="shared" si="63"/>
        <v>800000</v>
      </c>
      <c r="AC308" s="2">
        <f t="shared" si="64"/>
        <v>58673945.908516586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244</v>
      </c>
      <c r="C309" s="7"/>
      <c r="D309" s="2" t="e">
        <f t="shared" si="55"/>
        <v>#N/A</v>
      </c>
      <c r="E309" s="2" t="e">
        <f t="shared" si="67"/>
        <v>#N/A</v>
      </c>
      <c r="F309" s="2">
        <v>2011573.1476425529</v>
      </c>
      <c r="G309" s="2">
        <f t="shared" si="70"/>
        <v>696135.85714285716</v>
      </c>
      <c r="H309" s="2">
        <f t="shared" si="65"/>
        <v>181193856.76565942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1482480.8571428661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2009206.183814168</v>
      </c>
      <c r="Q309" s="2">
        <f t="shared" si="71"/>
        <v>700000</v>
      </c>
      <c r="R309" s="2">
        <f t="shared" si="66"/>
        <v>182630643.48909116</v>
      </c>
      <c r="S309" s="2">
        <f t="shared" si="58"/>
        <v>696135.85714286566</v>
      </c>
      <c r="T309" s="2">
        <f t="shared" si="59"/>
        <v>3864.1428571429569</v>
      </c>
      <c r="U309" s="2">
        <f t="shared" si="60"/>
        <v>700000</v>
      </c>
      <c r="V309" s="2">
        <f t="shared" si="34"/>
        <v>122718444.76565894</v>
      </c>
      <c r="W309" s="2">
        <f t="shared" si="61"/>
        <v>696135.85714285076</v>
      </c>
      <c r="X309" s="2">
        <f t="shared" si="51"/>
        <v>3864.1428571492434</v>
      </c>
      <c r="Y309" s="2">
        <f t="shared" si="62"/>
        <v>59912198.723432228</v>
      </c>
      <c r="Z309" s="2" t="str">
        <f t="shared" si="52"/>
        <v>MEEP</v>
      </c>
      <c r="AA309" s="2">
        <f>IF(Z309="HERE",Y309,AA308+Graph!$G$1*1000)</f>
        <v>132360561.72343174</v>
      </c>
      <c r="AB309" s="2">
        <f t="shared" si="63"/>
        <v>800000</v>
      </c>
      <c r="AC309" s="2">
        <f t="shared" si="64"/>
        <v>58673945.908516586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245</v>
      </c>
      <c r="C310" s="7"/>
      <c r="D310" s="2" t="e">
        <f t="shared" si="55"/>
        <v>#N/A</v>
      </c>
      <c r="E310" s="2" t="e">
        <f t="shared" si="67"/>
        <v>#N/A</v>
      </c>
      <c r="F310" s="2">
        <v>2017894.8014778495</v>
      </c>
      <c r="G310" s="2">
        <f t="shared" si="70"/>
        <v>696135.85714285716</v>
      </c>
      <c r="H310" s="2">
        <f t="shared" si="65"/>
        <v>181889992.62280229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1486345.0000000091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2015505.833990097</v>
      </c>
      <c r="Q310" s="2">
        <f t="shared" si="71"/>
        <v>700000</v>
      </c>
      <c r="R310" s="2">
        <f t="shared" si="66"/>
        <v>183330643.48909116</v>
      </c>
      <c r="S310" s="2">
        <f t="shared" si="58"/>
        <v>696135.85714286566</v>
      </c>
      <c r="T310" s="2">
        <f t="shared" si="59"/>
        <v>3864.1428571429569</v>
      </c>
      <c r="U310" s="2">
        <f t="shared" si="60"/>
        <v>700000</v>
      </c>
      <c r="V310" s="2">
        <f t="shared" si="34"/>
        <v>123414580.6228018</v>
      </c>
      <c r="W310" s="2">
        <f t="shared" si="61"/>
        <v>696135.85714285076</v>
      </c>
      <c r="X310" s="2">
        <f t="shared" si="51"/>
        <v>3864.1428571492434</v>
      </c>
      <c r="Y310" s="2">
        <f t="shared" si="62"/>
        <v>59916062.866289377</v>
      </c>
      <c r="Z310" s="2" t="str">
        <f t="shared" si="52"/>
        <v>MEEP</v>
      </c>
      <c r="AA310" s="2">
        <f>IF(Z310="HERE",Y310,AA309+Graph!$G$1*1000)</f>
        <v>133160561.72343174</v>
      </c>
      <c r="AB310" s="2">
        <f t="shared" si="63"/>
        <v>800000</v>
      </c>
      <c r="AC310" s="2">
        <f t="shared" si="64"/>
        <v>58673945.908516586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246</v>
      </c>
      <c r="C311" s="7"/>
      <c r="D311" s="2" t="e">
        <f t="shared" si="55"/>
        <v>#N/A</v>
      </c>
      <c r="E311" s="2" t="e">
        <f t="shared" si="67"/>
        <v>#N/A</v>
      </c>
      <c r="F311" s="2">
        <v>2024216.4553132057</v>
      </c>
      <c r="G311" s="2">
        <f t="shared" si="70"/>
        <v>696135.85714285716</v>
      </c>
      <c r="H311" s="2">
        <f t="shared" si="65"/>
        <v>182586128.47994515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1490209.142857152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2021805.4841660261</v>
      </c>
      <c r="Q311" s="2">
        <f t="shared" si="71"/>
        <v>700000</v>
      </c>
      <c r="R311" s="2">
        <f t="shared" si="66"/>
        <v>184030643.48909116</v>
      </c>
      <c r="S311" s="2">
        <f t="shared" si="58"/>
        <v>696135.85714286566</v>
      </c>
      <c r="T311" s="2">
        <f t="shared" si="59"/>
        <v>3864.1428571429569</v>
      </c>
      <c r="U311" s="2">
        <f t="shared" si="60"/>
        <v>700000</v>
      </c>
      <c r="V311" s="2">
        <f t="shared" si="34"/>
        <v>124110716.47994465</v>
      </c>
      <c r="W311" s="2">
        <f t="shared" si="61"/>
        <v>696135.85714285076</v>
      </c>
      <c r="X311" s="2">
        <f t="shared" si="51"/>
        <v>3864.1428571492434</v>
      </c>
      <c r="Y311" s="2">
        <f t="shared" si="62"/>
        <v>59919927.009146526</v>
      </c>
      <c r="Z311" s="2" t="str">
        <f t="shared" si="52"/>
        <v>MEEP</v>
      </c>
      <c r="AA311" s="2">
        <f>IF(Z311="HERE",Y311,AA310+Graph!$G$1*1000)</f>
        <v>133960561.72343174</v>
      </c>
      <c r="AB311" s="2">
        <f t="shared" si="63"/>
        <v>800000</v>
      </c>
      <c r="AC311" s="2">
        <f t="shared" si="64"/>
        <v>58673945.908516586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247</v>
      </c>
      <c r="C312" s="7"/>
      <c r="D312" s="2" t="e">
        <f t="shared" si="55"/>
        <v>#N/A</v>
      </c>
      <c r="E312" s="2" t="e">
        <f t="shared" si="67"/>
        <v>#N/A</v>
      </c>
      <c r="F312" s="2">
        <v>2030538.1091485023</v>
      </c>
      <c r="G312" s="2">
        <f t="shared" si="70"/>
        <v>696135.85714285716</v>
      </c>
      <c r="H312" s="2">
        <f t="shared" si="65"/>
        <v>183282264.33708802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1494073.285714295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2028105.1343419552</v>
      </c>
      <c r="Q312" s="2">
        <f t="shared" si="71"/>
        <v>700000</v>
      </c>
      <c r="R312" s="2">
        <f t="shared" si="66"/>
        <v>184730643.48909116</v>
      </c>
      <c r="S312" s="2">
        <f t="shared" si="58"/>
        <v>696135.85714286566</v>
      </c>
      <c r="T312" s="2">
        <f t="shared" si="59"/>
        <v>3864.1428571429569</v>
      </c>
      <c r="U312" s="2">
        <f t="shared" si="60"/>
        <v>700000</v>
      </c>
      <c r="V312" s="2">
        <f t="shared" si="34"/>
        <v>124806852.3370875</v>
      </c>
      <c r="W312" s="2">
        <f t="shared" si="61"/>
        <v>696135.85714285076</v>
      </c>
      <c r="X312" s="2">
        <f t="shared" si="51"/>
        <v>3864.1428571492434</v>
      </c>
      <c r="Y312" s="2">
        <f t="shared" si="62"/>
        <v>59923791.152003676</v>
      </c>
      <c r="Z312" s="2" t="str">
        <f t="shared" si="52"/>
        <v>MEEP</v>
      </c>
      <c r="AA312" s="2">
        <f>IF(Z312="HERE",Y312,AA311+Graph!$G$1*1000)</f>
        <v>134760561.72343174</v>
      </c>
      <c r="AB312" s="2">
        <f t="shared" si="63"/>
        <v>800000</v>
      </c>
      <c r="AC312" s="2">
        <f t="shared" si="64"/>
        <v>58673945.908516586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248</v>
      </c>
      <c r="C313" s="7"/>
      <c r="D313" s="2" t="e">
        <f t="shared" si="55"/>
        <v>#N/A</v>
      </c>
      <c r="E313" s="2" t="e">
        <f t="shared" si="67"/>
        <v>#N/A</v>
      </c>
      <c r="F313" s="2">
        <v>2036859.7629838586</v>
      </c>
      <c r="G313" s="2">
        <f t="shared" si="70"/>
        <v>696135.85714285716</v>
      </c>
      <c r="H313" s="2">
        <f t="shared" si="65"/>
        <v>183978400.19423088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1497937.428571438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2034404.7845179439</v>
      </c>
      <c r="Q313" s="2">
        <f t="shared" si="71"/>
        <v>700000</v>
      </c>
      <c r="R313" s="2">
        <f t="shared" si="66"/>
        <v>185430643.48909116</v>
      </c>
      <c r="S313" s="2">
        <f t="shared" si="58"/>
        <v>696135.85714286566</v>
      </c>
      <c r="T313" s="2">
        <f t="shared" si="59"/>
        <v>3864.1428571429569</v>
      </c>
      <c r="U313" s="2">
        <f t="shared" si="60"/>
        <v>700000</v>
      </c>
      <c r="V313" s="2">
        <f t="shared" si="34"/>
        <v>125502988.19423035</v>
      </c>
      <c r="W313" s="2">
        <f t="shared" si="61"/>
        <v>696135.85714285076</v>
      </c>
      <c r="X313" s="2">
        <f t="shared" si="51"/>
        <v>3864.1428571492434</v>
      </c>
      <c r="Y313" s="2">
        <f t="shared" si="62"/>
        <v>59927655.294860825</v>
      </c>
      <c r="Z313" s="2" t="str">
        <f t="shared" si="52"/>
        <v>MEEP</v>
      </c>
      <c r="AA313" s="2">
        <f>IF(Z313="HERE",Y313,AA312+Graph!$G$1*1000)</f>
        <v>135560561.72343174</v>
      </c>
      <c r="AB313" s="2">
        <f t="shared" si="63"/>
        <v>800000</v>
      </c>
      <c r="AC313" s="2">
        <f t="shared" si="64"/>
        <v>58673945.908516586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249</v>
      </c>
      <c r="C314" s="7"/>
      <c r="D314" s="2" t="e">
        <f t="shared" si="55"/>
        <v>#N/A</v>
      </c>
      <c r="E314" s="2" t="e">
        <f t="shared" si="67"/>
        <v>#N/A</v>
      </c>
      <c r="F314" s="2">
        <v>2043181.4168191552</v>
      </c>
      <c r="G314" s="2">
        <f t="shared" si="70"/>
        <v>696135.85714285716</v>
      </c>
      <c r="H314" s="2">
        <f t="shared" si="65"/>
        <v>184674536.05137375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1501801.5714285809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2040704.4346938729</v>
      </c>
      <c r="Q314" s="2">
        <f t="shared" si="71"/>
        <v>700000</v>
      </c>
      <c r="R314" s="2">
        <f t="shared" si="66"/>
        <v>186130643.48909116</v>
      </c>
      <c r="S314" s="2">
        <f t="shared" si="58"/>
        <v>696135.85714286566</v>
      </c>
      <c r="T314" s="2">
        <f t="shared" si="59"/>
        <v>3864.1428571429569</v>
      </c>
      <c r="U314" s="2">
        <f t="shared" si="60"/>
        <v>700000</v>
      </c>
      <c r="V314" s="2">
        <f t="shared" si="34"/>
        <v>126199124.0513732</v>
      </c>
      <c r="W314" s="2">
        <f t="shared" si="61"/>
        <v>696135.85714285076</v>
      </c>
      <c r="X314" s="2">
        <f t="shared" si="51"/>
        <v>3864.1428571492434</v>
      </c>
      <c r="Y314" s="2">
        <f t="shared" si="62"/>
        <v>59931519.437717974</v>
      </c>
      <c r="Z314" s="2" t="str">
        <f t="shared" si="52"/>
        <v>MEEP</v>
      </c>
      <c r="AA314" s="2">
        <f>IF(Z314="HERE",Y314,AA313+Graph!$G$1*1000)</f>
        <v>136360561.72343174</v>
      </c>
      <c r="AB314" s="2">
        <f t="shared" si="63"/>
        <v>800000</v>
      </c>
      <c r="AC314" s="2">
        <f t="shared" si="64"/>
        <v>58673945.908516586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250</v>
      </c>
      <c r="C315" s="7"/>
      <c r="D315" s="2" t="e">
        <f t="shared" si="55"/>
        <v>#N/A</v>
      </c>
      <c r="E315" s="2" t="e">
        <f t="shared" si="67"/>
        <v>#N/A</v>
      </c>
      <c r="F315" s="2">
        <v>2049503.0706545115</v>
      </c>
      <c r="G315" s="2">
        <f t="shared" si="70"/>
        <v>696135.85714285716</v>
      </c>
      <c r="H315" s="2">
        <f t="shared" si="65"/>
        <v>185370671.90851662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1505665.7142857239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2047004.084869802</v>
      </c>
      <c r="Q315" s="2">
        <f t="shared" si="71"/>
        <v>700000</v>
      </c>
      <c r="R315" s="2">
        <f t="shared" si="66"/>
        <v>186830643.48909116</v>
      </c>
      <c r="S315" s="2">
        <f t="shared" si="58"/>
        <v>696135.85714286566</v>
      </c>
      <c r="T315" s="2">
        <f t="shared" si="59"/>
        <v>3864.1428571429569</v>
      </c>
      <c r="U315" s="2">
        <f t="shared" si="60"/>
        <v>700000</v>
      </c>
      <c r="V315" s="2">
        <f t="shared" si="34"/>
        <v>126895259.90851605</v>
      </c>
      <c r="W315" s="2">
        <f t="shared" si="61"/>
        <v>696135.85714285076</v>
      </c>
      <c r="X315" s="2">
        <f t="shared" si="51"/>
        <v>3864.1428571492434</v>
      </c>
      <c r="Y315" s="2">
        <f t="shared" si="62"/>
        <v>59935383.580575123</v>
      </c>
      <c r="Z315" s="2" t="str">
        <f t="shared" si="52"/>
        <v>MEEP</v>
      </c>
      <c r="AA315" s="2">
        <f>IF(Z315="HERE",Y315,AA314+Graph!$G$1*1000)</f>
        <v>137160561.72343174</v>
      </c>
      <c r="AB315" s="2">
        <f t="shared" si="63"/>
        <v>800000</v>
      </c>
      <c r="AC315" s="2">
        <f t="shared" si="64"/>
        <v>58673945.908516586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251</v>
      </c>
      <c r="C316" s="7"/>
      <c r="D316" s="2" t="e">
        <f t="shared" si="55"/>
        <v>#N/A</v>
      </c>
      <c r="E316" s="2" t="e">
        <f t="shared" si="67"/>
        <v>#N/A</v>
      </c>
      <c r="F316" s="2">
        <v>2055824.7244898677</v>
      </c>
      <c r="G316" s="2">
        <f t="shared" si="70"/>
        <v>696135.85714285716</v>
      </c>
      <c r="H316" s="2">
        <f t="shared" si="65"/>
        <v>186066807.76565948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1509529.8571428668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2053303.7350457311</v>
      </c>
      <c r="Q316" s="2">
        <f t="shared" si="71"/>
        <v>700000</v>
      </c>
      <c r="R316" s="2">
        <f t="shared" si="66"/>
        <v>187530643.48909116</v>
      </c>
      <c r="S316" s="2">
        <f t="shared" si="58"/>
        <v>696135.85714286566</v>
      </c>
      <c r="T316" s="2">
        <f t="shared" si="59"/>
        <v>3864.1428571429569</v>
      </c>
      <c r="U316" s="2">
        <f t="shared" si="60"/>
        <v>700000</v>
      </c>
      <c r="V316" s="2">
        <f t="shared" si="34"/>
        <v>127591395.7656589</v>
      </c>
      <c r="W316" s="2">
        <f t="shared" si="61"/>
        <v>696135.85714285076</v>
      </c>
      <c r="X316" s="2">
        <f t="shared" si="51"/>
        <v>3864.1428571492434</v>
      </c>
      <c r="Y316" s="2">
        <f t="shared" si="62"/>
        <v>59939247.723432273</v>
      </c>
      <c r="Z316" s="2" t="str">
        <f t="shared" si="52"/>
        <v>MEEP</v>
      </c>
      <c r="AA316" s="2">
        <f>IF(Z316="HERE",Y316,AA315+Graph!$G$1*1000)</f>
        <v>137960561.72343174</v>
      </c>
      <c r="AB316" s="2">
        <f t="shared" si="63"/>
        <v>800000</v>
      </c>
      <c r="AC316" s="2">
        <f t="shared" si="64"/>
        <v>58673945.908516586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252</v>
      </c>
      <c r="C317" s="7"/>
      <c r="D317" s="2" t="e">
        <f t="shared" si="55"/>
        <v>#N/A</v>
      </c>
      <c r="E317" s="2" t="e">
        <f t="shared" si="67"/>
        <v>#N/A</v>
      </c>
      <c r="F317" s="2">
        <v>2062146.3783251643</v>
      </c>
      <c r="G317" s="2">
        <f t="shared" si="70"/>
        <v>696135.85714285716</v>
      </c>
      <c r="H317" s="2">
        <f t="shared" si="65"/>
        <v>186762943.62280235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1513394.0000000098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2059603.3852216601</v>
      </c>
      <c r="Q317" s="2">
        <f t="shared" si="71"/>
        <v>700000</v>
      </c>
      <c r="R317" s="2">
        <f t="shared" si="66"/>
        <v>188230643.48909116</v>
      </c>
      <c r="S317" s="2">
        <f t="shared" si="58"/>
        <v>696135.85714286566</v>
      </c>
      <c r="T317" s="2">
        <f t="shared" si="59"/>
        <v>3864.1428571429569</v>
      </c>
      <c r="U317" s="2">
        <f t="shared" si="60"/>
        <v>700000</v>
      </c>
      <c r="V317" s="2">
        <f t="shared" si="34"/>
        <v>128287531.62280175</v>
      </c>
      <c r="W317" s="2">
        <f t="shared" si="61"/>
        <v>696135.85714285076</v>
      </c>
      <c r="X317" s="2">
        <f t="shared" si="51"/>
        <v>3864.1428571492434</v>
      </c>
      <c r="Y317" s="2">
        <f t="shared" si="62"/>
        <v>59943111.866289422</v>
      </c>
      <c r="Z317" s="2" t="str">
        <f t="shared" si="52"/>
        <v>MEEP</v>
      </c>
      <c r="AA317" s="2">
        <f>IF(Z317="HERE",Y317,AA316+Graph!$G$1*1000)</f>
        <v>138760561.72343174</v>
      </c>
      <c r="AB317" s="2">
        <f t="shared" si="63"/>
        <v>800000</v>
      </c>
      <c r="AC317" s="2">
        <f t="shared" si="64"/>
        <v>58673945.908516586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253</v>
      </c>
      <c r="C318" s="7"/>
      <c r="D318" s="2" t="e">
        <f t="shared" si="55"/>
        <v>#N/A</v>
      </c>
      <c r="E318" s="2" t="e">
        <f t="shared" si="67"/>
        <v>#N/A</v>
      </c>
      <c r="F318" s="2">
        <v>2068468.0321605206</v>
      </c>
      <c r="G318" s="2">
        <f t="shared" si="70"/>
        <v>696135.85714285716</v>
      </c>
      <c r="H318" s="2">
        <f t="shared" si="65"/>
        <v>187459079.47994521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1517258.1428571527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2065903.0353975892</v>
      </c>
      <c r="Q318" s="2">
        <f t="shared" si="71"/>
        <v>700000</v>
      </c>
      <c r="R318" s="2">
        <f t="shared" si="66"/>
        <v>188930643.48909116</v>
      </c>
      <c r="S318" s="2">
        <f t="shared" si="58"/>
        <v>696135.85714286566</v>
      </c>
      <c r="T318" s="2">
        <f t="shared" si="59"/>
        <v>3864.1428571429569</v>
      </c>
      <c r="U318" s="2">
        <f t="shared" si="60"/>
        <v>700000</v>
      </c>
      <c r="V318" s="2">
        <f t="shared" si="34"/>
        <v>128983667.4799446</v>
      </c>
      <c r="W318" s="2">
        <f t="shared" si="61"/>
        <v>696135.85714285076</v>
      </c>
      <c r="X318" s="2">
        <f t="shared" si="51"/>
        <v>3864.1428571492434</v>
      </c>
      <c r="Y318" s="2">
        <f t="shared" si="62"/>
        <v>59946976.009146571</v>
      </c>
      <c r="Z318" s="2" t="str">
        <f t="shared" si="52"/>
        <v>MEEP</v>
      </c>
      <c r="AA318" s="2">
        <f>IF(Z318="HERE",Y318,AA317+Graph!$G$1*1000)</f>
        <v>139560561.72343174</v>
      </c>
      <c r="AB318" s="2">
        <f t="shared" si="63"/>
        <v>800000</v>
      </c>
      <c r="AC318" s="2">
        <f t="shared" si="64"/>
        <v>58673945.908516586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254</v>
      </c>
      <c r="C319" s="7"/>
      <c r="D319" s="2" t="e">
        <f t="shared" si="55"/>
        <v>#N/A</v>
      </c>
      <c r="E319" s="2" t="e">
        <f t="shared" si="67"/>
        <v>#N/A</v>
      </c>
      <c r="F319" s="2">
        <v>2074789.6859958172</v>
      </c>
      <c r="G319" s="2">
        <f t="shared" si="70"/>
        <v>696135.85714285716</v>
      </c>
      <c r="H319" s="2">
        <f t="shared" si="65"/>
        <v>188155215.33708808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1521122.2857142957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2072202.6855735183</v>
      </c>
      <c r="Q319" s="2">
        <f t="shared" si="71"/>
        <v>700000</v>
      </c>
      <c r="R319" s="2">
        <f t="shared" si="66"/>
        <v>189630643.48909116</v>
      </c>
      <c r="S319" s="2">
        <f t="shared" si="58"/>
        <v>696135.85714286566</v>
      </c>
      <c r="T319" s="2">
        <f t="shared" si="59"/>
        <v>3864.1428571429569</v>
      </c>
      <c r="U319" s="2">
        <f t="shared" si="60"/>
        <v>700000</v>
      </c>
      <c r="V319" s="2">
        <f t="shared" si="34"/>
        <v>129679803.33708745</v>
      </c>
      <c r="W319" s="2">
        <f t="shared" si="61"/>
        <v>696135.85714285076</v>
      </c>
      <c r="X319" s="2">
        <f t="shared" si="51"/>
        <v>3864.1428571492434</v>
      </c>
      <c r="Y319" s="2">
        <f t="shared" si="62"/>
        <v>59950840.15200372</v>
      </c>
      <c r="Z319" s="2" t="str">
        <f t="shared" si="52"/>
        <v>MEEP</v>
      </c>
      <c r="AA319" s="2">
        <f>IF(Z319="HERE",Y319,AA318+Graph!$G$1*1000)</f>
        <v>140360561.72343174</v>
      </c>
      <c r="AB319" s="2">
        <f t="shared" si="63"/>
        <v>800000</v>
      </c>
      <c r="AC319" s="2">
        <f t="shared" si="64"/>
        <v>58673945.908516586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255</v>
      </c>
      <c r="C320" s="7"/>
      <c r="D320" s="2" t="e">
        <f t="shared" si="55"/>
        <v>#N/A</v>
      </c>
      <c r="E320" s="2" t="e">
        <f t="shared" si="67"/>
        <v>#N/A</v>
      </c>
      <c r="F320" s="2">
        <v>2081111.3398311734</v>
      </c>
      <c r="G320" s="2">
        <f t="shared" si="70"/>
        <v>696135.85714285716</v>
      </c>
      <c r="H320" s="2">
        <f t="shared" si="65"/>
        <v>188851351.19423094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1524986.4285714386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2078502.3357494473</v>
      </c>
      <c r="Q320" s="2">
        <f t="shared" si="71"/>
        <v>700000</v>
      </c>
      <c r="R320" s="2">
        <f t="shared" si="66"/>
        <v>190330643.48909116</v>
      </c>
      <c r="S320" s="2">
        <f t="shared" si="58"/>
        <v>696135.85714286566</v>
      </c>
      <c r="T320" s="2">
        <f t="shared" si="59"/>
        <v>3864.1428571429569</v>
      </c>
      <c r="U320" s="2">
        <f t="shared" si="60"/>
        <v>700000</v>
      </c>
      <c r="V320" s="2">
        <f t="shared" si="34"/>
        <v>130375939.1942303</v>
      </c>
      <c r="W320" s="2">
        <f t="shared" si="61"/>
        <v>696135.85714285076</v>
      </c>
      <c r="X320" s="2">
        <f t="shared" si="51"/>
        <v>3864.1428571492434</v>
      </c>
      <c r="Y320" s="2">
        <f t="shared" si="62"/>
        <v>59954704.29486087</v>
      </c>
      <c r="Z320" s="2" t="str">
        <f t="shared" si="52"/>
        <v>MEEP</v>
      </c>
      <c r="AA320" s="2">
        <f>IF(Z320="HERE",Y320,AA319+Graph!$G$1*1000)</f>
        <v>141160561.72343174</v>
      </c>
      <c r="AB320" s="2">
        <f t="shared" si="63"/>
        <v>800000</v>
      </c>
      <c r="AC320" s="2">
        <f t="shared" si="64"/>
        <v>58673945.908516586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256</v>
      </c>
      <c r="C321" s="7"/>
      <c r="D321" s="2" t="e">
        <f t="shared" si="55"/>
        <v>#N/A</v>
      </c>
      <c r="E321" s="2" t="e">
        <f t="shared" si="67"/>
        <v>#N/A</v>
      </c>
      <c r="F321" s="2">
        <v>2087432.9936664701</v>
      </c>
      <c r="G321" s="2">
        <f t="shared" si="70"/>
        <v>696135.85714285716</v>
      </c>
      <c r="H321" s="2">
        <f t="shared" si="65"/>
        <v>189547487.05137381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1528850.5714285816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2084801.9859253764</v>
      </c>
      <c r="Q321" s="2">
        <f t="shared" si="71"/>
        <v>700000</v>
      </c>
      <c r="R321" s="2">
        <f t="shared" si="66"/>
        <v>191030643.48909116</v>
      </c>
      <c r="S321" s="2">
        <f t="shared" si="58"/>
        <v>696135.85714286566</v>
      </c>
      <c r="T321" s="2">
        <f t="shared" si="59"/>
        <v>3864.1428571429569</v>
      </c>
      <c r="U321" s="2">
        <f t="shared" si="60"/>
        <v>700000</v>
      </c>
      <c r="V321" s="2">
        <f t="shared" si="34"/>
        <v>131072075.05137315</v>
      </c>
      <c r="W321" s="2">
        <f t="shared" si="61"/>
        <v>696135.85714285076</v>
      </c>
      <c r="X321" s="2">
        <f t="shared" si="51"/>
        <v>3864.1428571492434</v>
      </c>
      <c r="Y321" s="2">
        <f t="shared" si="62"/>
        <v>59958568.437718019</v>
      </c>
      <c r="Z321" s="2" t="str">
        <f t="shared" si="52"/>
        <v>MEEP</v>
      </c>
      <c r="AA321" s="2">
        <f>IF(Z321="HERE",Y321,AA320+Graph!$G$1*1000)</f>
        <v>141960561.72343174</v>
      </c>
      <c r="AB321" s="2">
        <f t="shared" si="63"/>
        <v>800000</v>
      </c>
      <c r="AC321" s="2">
        <f t="shared" si="64"/>
        <v>58673945.908516586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257</v>
      </c>
      <c r="C322" s="7"/>
      <c r="D322" s="2" t="e">
        <f t="shared" si="55"/>
        <v>#N/A</v>
      </c>
      <c r="E322" s="2" t="e">
        <f t="shared" si="67"/>
        <v>#N/A</v>
      </c>
      <c r="F322" s="2">
        <v>2093754.6475018263</v>
      </c>
      <c r="G322" s="2">
        <f t="shared" si="70"/>
        <v>696135.85714285716</v>
      </c>
      <c r="H322" s="2">
        <f t="shared" si="65"/>
        <v>190243622.90851668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1532714.7142857246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2091101.6361013055</v>
      </c>
      <c r="Q322" s="2">
        <f t="shared" si="71"/>
        <v>700000</v>
      </c>
      <c r="R322" s="2">
        <f t="shared" si="66"/>
        <v>191730643.48909116</v>
      </c>
      <c r="S322" s="2">
        <f t="shared" si="58"/>
        <v>696135.85714286566</v>
      </c>
      <c r="T322" s="2">
        <f t="shared" si="59"/>
        <v>3864.1428571429569</v>
      </c>
      <c r="U322" s="2">
        <f t="shared" si="60"/>
        <v>700000</v>
      </c>
      <c r="V322" s="2">
        <f t="shared" si="34"/>
        <v>131768210.908516</v>
      </c>
      <c r="W322" s="2">
        <f t="shared" si="61"/>
        <v>696135.85714285076</v>
      </c>
      <c r="X322" s="2">
        <f t="shared" si="51"/>
        <v>3864.1428571492434</v>
      </c>
      <c r="Y322" s="2">
        <f t="shared" si="62"/>
        <v>59962432.580575168</v>
      </c>
      <c r="Z322" s="2" t="str">
        <f t="shared" si="52"/>
        <v>MEEP</v>
      </c>
      <c r="AA322" s="2">
        <f>IF(Z322="HERE",Y322,AA321+Graph!$G$1*1000)</f>
        <v>142760561.72343174</v>
      </c>
      <c r="AB322" s="2">
        <f t="shared" si="63"/>
        <v>800000</v>
      </c>
      <c r="AC322" s="2">
        <f t="shared" si="64"/>
        <v>58673945.908516586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258</v>
      </c>
      <c r="C323" s="7"/>
      <c r="D323" s="2" t="e">
        <f t="shared" si="55"/>
        <v>#N/A</v>
      </c>
      <c r="E323" s="2" t="e">
        <f t="shared" si="67"/>
        <v>#N/A</v>
      </c>
      <c r="F323" s="2">
        <v>2100076.3013371229</v>
      </c>
      <c r="G323" s="2">
        <f t="shared" si="70"/>
        <v>696135.85714285716</v>
      </c>
      <c r="H323" s="2">
        <f t="shared" si="65"/>
        <v>190939758.76565954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1536578.8571428675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2097401.2862772346</v>
      </c>
      <c r="Q323" s="2">
        <f t="shared" si="71"/>
        <v>700000</v>
      </c>
      <c r="R323" s="2">
        <f t="shared" si="66"/>
        <v>192430643.48909116</v>
      </c>
      <c r="S323" s="2">
        <f t="shared" si="58"/>
        <v>696135.85714286566</v>
      </c>
      <c r="T323" s="2">
        <f t="shared" si="59"/>
        <v>3864.1428571429569</v>
      </c>
      <c r="U323" s="2">
        <f t="shared" si="60"/>
        <v>700000</v>
      </c>
      <c r="V323" s="2">
        <f t="shared" si="34"/>
        <v>132464346.76565886</v>
      </c>
      <c r="W323" s="2">
        <f t="shared" si="61"/>
        <v>696135.85714285076</v>
      </c>
      <c r="X323" s="2">
        <f t="shared" si="51"/>
        <v>3864.1428571492434</v>
      </c>
      <c r="Y323" s="2">
        <f t="shared" si="62"/>
        <v>59966296.723432317</v>
      </c>
      <c r="Z323" s="2" t="str">
        <f t="shared" si="52"/>
        <v>MEEP</v>
      </c>
      <c r="AA323" s="2">
        <f>IF(Z323="HERE",Y323,AA322+Graph!$G$1*1000)</f>
        <v>143560561.72343174</v>
      </c>
      <c r="AB323" s="2">
        <f t="shared" si="63"/>
        <v>800000</v>
      </c>
      <c r="AC323" s="2">
        <f t="shared" si="64"/>
        <v>58673945.908516586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259</v>
      </c>
      <c r="C324" s="7"/>
      <c r="D324" s="2" t="e">
        <f t="shared" si="55"/>
        <v>#N/A</v>
      </c>
      <c r="E324" s="2" t="e">
        <f t="shared" si="67"/>
        <v>#N/A</v>
      </c>
      <c r="F324" s="2">
        <v>2106397.9551724792</v>
      </c>
      <c r="G324" s="2">
        <f t="shared" si="70"/>
        <v>696135.85714285716</v>
      </c>
      <c r="H324" s="2">
        <f t="shared" si="65"/>
        <v>191635894.62280241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1540443.0000000105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2103700.9364531636</v>
      </c>
      <c r="Q324" s="2">
        <f t="shared" si="71"/>
        <v>700000</v>
      </c>
      <c r="R324" s="2">
        <f t="shared" si="66"/>
        <v>193130643.48909116</v>
      </c>
      <c r="S324" s="2">
        <f t="shared" si="58"/>
        <v>696135.85714286566</v>
      </c>
      <c r="T324" s="2">
        <f t="shared" si="59"/>
        <v>3864.1428571429569</v>
      </c>
      <c r="U324" s="2">
        <f t="shared" si="60"/>
        <v>700000</v>
      </c>
      <c r="V324" s="2">
        <f t="shared" si="34"/>
        <v>133160482.62280171</v>
      </c>
      <c r="W324" s="2">
        <f t="shared" si="61"/>
        <v>696135.85714285076</v>
      </c>
      <c r="X324" s="2">
        <f t="shared" si="51"/>
        <v>3864.1428571492434</v>
      </c>
      <c r="Y324" s="2">
        <f t="shared" si="62"/>
        <v>59970160.866289467</v>
      </c>
      <c r="Z324" s="2" t="str">
        <f t="shared" si="52"/>
        <v>MEEP</v>
      </c>
      <c r="AA324" s="2">
        <f>IF(Z324="HERE",Y324,AA323+Graph!$G$1*1000)</f>
        <v>144360561.72343174</v>
      </c>
      <c r="AB324" s="2">
        <f t="shared" si="63"/>
        <v>800000</v>
      </c>
      <c r="AC324" s="2">
        <f t="shared" si="64"/>
        <v>58673945.908516586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260</v>
      </c>
      <c r="C325" s="7"/>
      <c r="D325" s="2" t="e">
        <f t="shared" si="55"/>
        <v>#N/A</v>
      </c>
      <c r="E325" s="2" t="e">
        <f t="shared" si="67"/>
        <v>#N/A</v>
      </c>
      <c r="F325" s="2">
        <v>2112719.6090077758</v>
      </c>
      <c r="G325" s="2">
        <f t="shared" si="70"/>
        <v>696135.85714285716</v>
      </c>
      <c r="H325" s="2">
        <f t="shared" si="65"/>
        <v>192332030.47994527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1544307.1428571534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2110000.5866290927</v>
      </c>
      <c r="Q325" s="2">
        <f t="shared" si="71"/>
        <v>700000</v>
      </c>
      <c r="R325" s="2">
        <f t="shared" si="66"/>
        <v>193830643.48909116</v>
      </c>
      <c r="S325" s="2">
        <f t="shared" si="58"/>
        <v>696135.85714286566</v>
      </c>
      <c r="T325" s="2">
        <f t="shared" si="59"/>
        <v>3864.1428571429569</v>
      </c>
      <c r="U325" s="2">
        <f t="shared" si="60"/>
        <v>700000</v>
      </c>
      <c r="V325" s="2">
        <f t="shared" si="34"/>
        <v>133856618.47994456</v>
      </c>
      <c r="W325" s="2">
        <f t="shared" si="61"/>
        <v>696135.85714285076</v>
      </c>
      <c r="X325" s="2">
        <f t="shared" si="51"/>
        <v>3864.1428571492434</v>
      </c>
      <c r="Y325" s="2">
        <f t="shared" si="62"/>
        <v>59974025.009146616</v>
      </c>
      <c r="Z325" s="2" t="str">
        <f t="shared" si="52"/>
        <v>MEEP</v>
      </c>
      <c r="AA325" s="2">
        <f>IF(Z325="HERE",Y325,AA324+Graph!$G$1*1000)</f>
        <v>145160561.72343174</v>
      </c>
      <c r="AB325" s="2">
        <f t="shared" si="63"/>
        <v>800000</v>
      </c>
      <c r="AC325" s="2">
        <f t="shared" si="64"/>
        <v>58673945.908516586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261</v>
      </c>
      <c r="C326" s="7"/>
      <c r="D326" s="2" t="e">
        <f t="shared" si="55"/>
        <v>#N/A</v>
      </c>
      <c r="E326" s="2" t="e">
        <f t="shared" si="67"/>
        <v>#N/A</v>
      </c>
      <c r="F326" s="2">
        <v>2119041.262843132</v>
      </c>
      <c r="G326" s="2">
        <f t="shared" si="70"/>
        <v>696135.85714285716</v>
      </c>
      <c r="H326" s="2">
        <f t="shared" si="65"/>
        <v>193028166.33708814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1548171.2857142964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2116300.2368050218</v>
      </c>
      <c r="Q326" s="2">
        <f t="shared" si="71"/>
        <v>700000</v>
      </c>
      <c r="R326" s="2">
        <f t="shared" si="66"/>
        <v>194530643.48909116</v>
      </c>
      <c r="S326" s="2">
        <f t="shared" si="58"/>
        <v>696135.85714286566</v>
      </c>
      <c r="T326" s="2">
        <f t="shared" si="59"/>
        <v>3864.1428571429569</v>
      </c>
      <c r="U326" s="2">
        <f t="shared" si="60"/>
        <v>700000</v>
      </c>
      <c r="V326" s="2">
        <f t="shared" si="34"/>
        <v>134552754.33708742</v>
      </c>
      <c r="W326" s="2">
        <f t="shared" si="61"/>
        <v>696135.85714286566</v>
      </c>
      <c r="X326" s="2">
        <f t="shared" si="51"/>
        <v>3864.1428571343422</v>
      </c>
      <c r="Y326" s="2">
        <f t="shared" si="62"/>
        <v>59977889.15200375</v>
      </c>
      <c r="Z326" s="2" t="str">
        <f t="shared" si="52"/>
        <v>MEEP</v>
      </c>
      <c r="AA326" s="2">
        <f>IF(Z326="HERE",Y326,AA325+Graph!$G$1*1000)</f>
        <v>145960561.72343174</v>
      </c>
      <c r="AB326" s="2">
        <f t="shared" si="63"/>
        <v>800000</v>
      </c>
      <c r="AC326" s="2">
        <f t="shared" si="64"/>
        <v>58673945.908516586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262</v>
      </c>
      <c r="C327" s="7"/>
      <c r="D327" s="2" t="e">
        <f t="shared" si="55"/>
        <v>#N/A</v>
      </c>
      <c r="E327" s="2" t="e">
        <f t="shared" si="67"/>
        <v>#N/A</v>
      </c>
      <c r="F327" s="2">
        <v>2125362.9166784286</v>
      </c>
      <c r="G327" s="2">
        <f t="shared" si="70"/>
        <v>696135.85714285716</v>
      </c>
      <c r="H327" s="2">
        <f t="shared" si="65"/>
        <v>193724302.194231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1552035.4285714393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2122599.8869809508</v>
      </c>
      <c r="Q327" s="2">
        <f t="shared" si="71"/>
        <v>700000</v>
      </c>
      <c r="R327" s="2">
        <f t="shared" si="66"/>
        <v>195230643.48909116</v>
      </c>
      <c r="S327" s="2">
        <f t="shared" si="58"/>
        <v>696135.85714286566</v>
      </c>
      <c r="T327" s="2">
        <f t="shared" si="59"/>
        <v>3864.1428571429569</v>
      </c>
      <c r="U327" s="2">
        <f t="shared" si="60"/>
        <v>700000</v>
      </c>
      <c r="V327" s="2">
        <f t="shared" si="34"/>
        <v>135248890.19423029</v>
      </c>
      <c r="W327" s="2">
        <f t="shared" si="61"/>
        <v>696135.85714286566</v>
      </c>
      <c r="X327" s="2">
        <f t="shared" si="51"/>
        <v>3864.1428571343422</v>
      </c>
      <c r="Y327" s="2">
        <f t="shared" si="62"/>
        <v>59981753.294860885</v>
      </c>
      <c r="Z327" s="2" t="str">
        <f t="shared" si="52"/>
        <v>MEEP</v>
      </c>
      <c r="AA327" s="2">
        <f>IF(Z327="HERE",Y327,AA326+Graph!$G$1*1000)</f>
        <v>146760561.72343174</v>
      </c>
      <c r="AB327" s="2">
        <f t="shared" si="63"/>
        <v>800000</v>
      </c>
      <c r="AC327" s="2">
        <f t="shared" si="64"/>
        <v>58673945.908516586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263</v>
      </c>
      <c r="C328" s="7"/>
      <c r="D328" s="2" t="e">
        <f t="shared" si="55"/>
        <v>#N/A</v>
      </c>
      <c r="E328" s="2" t="e">
        <f t="shared" si="67"/>
        <v>#N/A</v>
      </c>
      <c r="F328" s="2">
        <v>2131684.5705137849</v>
      </c>
      <c r="G328" s="2">
        <f t="shared" si="70"/>
        <v>696135.85714285716</v>
      </c>
      <c r="H328" s="2">
        <f t="shared" si="65"/>
        <v>194420438.05137387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1555899.5714285823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2128899.5371568799</v>
      </c>
      <c r="Q328" s="2">
        <f t="shared" si="71"/>
        <v>700000</v>
      </c>
      <c r="R328" s="2">
        <f t="shared" si="66"/>
        <v>195930643.48909116</v>
      </c>
      <c r="S328" s="2">
        <f t="shared" si="58"/>
        <v>696135.85714286566</v>
      </c>
      <c r="T328" s="2">
        <f t="shared" si="59"/>
        <v>3864.1428571429569</v>
      </c>
      <c r="U328" s="2">
        <f t="shared" si="60"/>
        <v>700000</v>
      </c>
      <c r="V328" s="2">
        <f t="shared" si="34"/>
        <v>135945026.05137315</v>
      </c>
      <c r="W328" s="2">
        <f t="shared" si="61"/>
        <v>696135.85714286566</v>
      </c>
      <c r="X328" s="2">
        <f t="shared" si="51"/>
        <v>3864.1428571343422</v>
      </c>
      <c r="Y328" s="2">
        <f t="shared" si="62"/>
        <v>59985617.437718019</v>
      </c>
      <c r="Z328" s="2" t="str">
        <f t="shared" si="52"/>
        <v>MEEP</v>
      </c>
      <c r="AA328" s="2">
        <f>IF(Z328="HERE",Y328,AA327+Graph!$G$1*1000)</f>
        <v>147560561.72343174</v>
      </c>
      <c r="AB328" s="2">
        <f t="shared" si="63"/>
        <v>800000</v>
      </c>
      <c r="AC328" s="2">
        <f t="shared" si="64"/>
        <v>58673945.908516586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264</v>
      </c>
      <c r="C329" s="7"/>
      <c r="D329" s="2" t="e">
        <f t="shared" si="55"/>
        <v>#N/A</v>
      </c>
      <c r="E329" s="2" t="e">
        <f t="shared" si="67"/>
        <v>#N/A</v>
      </c>
      <c r="F329" s="2">
        <v>2138006.2243490815</v>
      </c>
      <c r="G329" s="2">
        <f t="shared" si="70"/>
        <v>696135.85714285716</v>
      </c>
      <c r="H329" s="2">
        <f t="shared" si="65"/>
        <v>195116573.90851673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1559763.7142857253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2135199.187332809</v>
      </c>
      <c r="Q329" s="2">
        <f t="shared" si="71"/>
        <v>700000</v>
      </c>
      <c r="R329" s="2">
        <f t="shared" si="66"/>
        <v>196630643.48909116</v>
      </c>
      <c r="S329" s="2">
        <f t="shared" si="58"/>
        <v>696135.85714286566</v>
      </c>
      <c r="T329" s="2">
        <f t="shared" si="59"/>
        <v>3864.1428571429569</v>
      </c>
      <c r="U329" s="2">
        <f t="shared" si="60"/>
        <v>700000</v>
      </c>
      <c r="V329" s="2">
        <f t="shared" si="34"/>
        <v>136641161.90851602</v>
      </c>
      <c r="W329" s="2">
        <f t="shared" si="61"/>
        <v>696135.85714286566</v>
      </c>
      <c r="X329" s="2">
        <f t="shared" si="51"/>
        <v>3864.1428571343422</v>
      </c>
      <c r="Y329" s="2">
        <f t="shared" si="62"/>
        <v>59989481.580575153</v>
      </c>
      <c r="Z329" s="2" t="str">
        <f t="shared" si="52"/>
        <v>MEEP</v>
      </c>
      <c r="AA329" s="2">
        <f>IF(Z329="HERE",Y329,AA328+Graph!$G$1*1000)</f>
        <v>148360561.72343174</v>
      </c>
      <c r="AB329" s="2">
        <f t="shared" si="63"/>
        <v>800000</v>
      </c>
      <c r="AC329" s="2">
        <f t="shared" si="64"/>
        <v>58673945.908516586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265</v>
      </c>
      <c r="C330" s="7"/>
      <c r="D330" s="2" t="e">
        <f t="shared" si="55"/>
        <v>#N/A</v>
      </c>
      <c r="E330" s="2" t="e">
        <f t="shared" si="67"/>
        <v>#N/A</v>
      </c>
      <c r="F330" s="2">
        <v>2144327.8781844378</v>
      </c>
      <c r="G330" s="2">
        <f t="shared" si="70"/>
        <v>696135.85714285716</v>
      </c>
      <c r="H330" s="2">
        <f t="shared" si="65"/>
        <v>195812709.7656596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1563627.8571428682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2141498.837508738</v>
      </c>
      <c r="Q330" s="2">
        <f t="shared" si="71"/>
        <v>700000</v>
      </c>
      <c r="R330" s="2">
        <f t="shared" si="66"/>
        <v>197330643.48909116</v>
      </c>
      <c r="S330" s="2">
        <f t="shared" si="58"/>
        <v>696135.85714286566</v>
      </c>
      <c r="T330" s="2">
        <f t="shared" si="59"/>
        <v>3864.1428571429569</v>
      </c>
      <c r="U330" s="2">
        <f t="shared" si="60"/>
        <v>700000</v>
      </c>
      <c r="V330" s="2">
        <f t="shared" si="34"/>
        <v>137337297.76565889</v>
      </c>
      <c r="W330" s="2">
        <f t="shared" si="61"/>
        <v>696135.85714286566</v>
      </c>
      <c r="X330" s="2">
        <f t="shared" si="51"/>
        <v>3864.1428571343422</v>
      </c>
      <c r="Y330" s="2">
        <f t="shared" si="62"/>
        <v>59993345.723432288</v>
      </c>
      <c r="Z330" s="2" t="str">
        <f t="shared" si="52"/>
        <v>MEEP</v>
      </c>
      <c r="AA330" s="2">
        <f>IF(Z330="HERE",Y330,AA329+Graph!$G$1*1000)</f>
        <v>149160561.72343174</v>
      </c>
      <c r="AB330" s="2">
        <f t="shared" si="63"/>
        <v>800000</v>
      </c>
      <c r="AC330" s="2">
        <f t="shared" si="64"/>
        <v>58673945.908516586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266</v>
      </c>
      <c r="C331" s="7"/>
      <c r="D331" s="2" t="e">
        <f t="shared" si="55"/>
        <v>#N/A</v>
      </c>
      <c r="E331" s="2" t="e">
        <f t="shared" si="67"/>
        <v>#N/A</v>
      </c>
      <c r="F331" s="2">
        <v>2150649.5320197344</v>
      </c>
      <c r="G331" s="2">
        <f t="shared" si="70"/>
        <v>696135.85714285716</v>
      </c>
      <c r="H331" s="2">
        <f t="shared" si="65"/>
        <v>196508845.62280247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1567492.0000000112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2147798.4876847267</v>
      </c>
      <c r="Q331" s="2">
        <f t="shared" si="71"/>
        <v>700000</v>
      </c>
      <c r="R331" s="2">
        <f t="shared" si="66"/>
        <v>198030643.48909116</v>
      </c>
      <c r="S331" s="2">
        <f t="shared" si="58"/>
        <v>696135.85714286566</v>
      </c>
      <c r="T331" s="2">
        <f t="shared" si="59"/>
        <v>3864.1428571429569</v>
      </c>
      <c r="U331" s="2">
        <f t="shared" si="60"/>
        <v>700000</v>
      </c>
      <c r="V331" s="2">
        <f t="shared" si="34"/>
        <v>138033433.62280175</v>
      </c>
      <c r="W331" s="2">
        <f t="shared" si="61"/>
        <v>696135.85714286566</v>
      </c>
      <c r="X331" s="2">
        <f t="shared" si="51"/>
        <v>3864.1428571343422</v>
      </c>
      <c r="Y331" s="2">
        <f t="shared" si="62"/>
        <v>59997209.866289422</v>
      </c>
      <c r="Z331" s="2" t="str">
        <f t="shared" si="52"/>
        <v>MEEP</v>
      </c>
      <c r="AA331" s="2">
        <f>IF(Z331="HERE",Y331,AA330+Graph!$G$1*1000)</f>
        <v>149960561.72343174</v>
      </c>
      <c r="AB331" s="2">
        <f t="shared" si="63"/>
        <v>800000</v>
      </c>
      <c r="AC331" s="2">
        <f t="shared" si="64"/>
        <v>58673945.908516586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267</v>
      </c>
      <c r="C332" s="7"/>
      <c r="D332" s="2" t="e">
        <f t="shared" si="55"/>
        <v>#N/A</v>
      </c>
      <c r="E332" s="2" t="e">
        <f t="shared" si="67"/>
        <v>#N/A</v>
      </c>
      <c r="F332" s="2">
        <v>2156971.1858550906</v>
      </c>
      <c r="G332" s="2">
        <f t="shared" si="70"/>
        <v>696135.85714285716</v>
      </c>
      <c r="H332" s="2">
        <f t="shared" si="65"/>
        <v>197204981.47994533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1571356.1428571541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2154098.1378606558</v>
      </c>
      <c r="Q332" s="2">
        <f t="shared" si="71"/>
        <v>700000</v>
      </c>
      <c r="R332" s="2">
        <f t="shared" si="66"/>
        <v>198730643.48909116</v>
      </c>
      <c r="S332" s="2">
        <f t="shared" si="58"/>
        <v>696135.85714286566</v>
      </c>
      <c r="T332" s="2">
        <f t="shared" si="59"/>
        <v>3864.1428571429569</v>
      </c>
      <c r="U332" s="2">
        <f t="shared" si="60"/>
        <v>700000</v>
      </c>
      <c r="V332" s="2">
        <f t="shared" si="34"/>
        <v>138729569.47994462</v>
      </c>
      <c r="W332" s="2">
        <f t="shared" si="61"/>
        <v>696135.85714286566</v>
      </c>
      <c r="X332" s="2">
        <f t="shared" si="51"/>
        <v>3864.1428571343422</v>
      </c>
      <c r="Y332" s="2">
        <f t="shared" si="62"/>
        <v>60001074.009146556</v>
      </c>
      <c r="Z332" s="2" t="str">
        <f t="shared" si="52"/>
        <v>MEEP</v>
      </c>
      <c r="AA332" s="2">
        <f>IF(Z332="HERE",Y332,AA331+Graph!$G$1*1000)</f>
        <v>150760561.72343174</v>
      </c>
      <c r="AB332" s="2">
        <f t="shared" si="63"/>
        <v>800000</v>
      </c>
      <c r="AC332" s="2">
        <f t="shared" si="64"/>
        <v>58673945.908516586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268</v>
      </c>
      <c r="C333" s="7"/>
      <c r="D333" s="2" t="e">
        <f t="shared" si="55"/>
        <v>#N/A</v>
      </c>
      <c r="E333" s="2" t="e">
        <f t="shared" si="67"/>
        <v>#N/A</v>
      </c>
      <c r="F333" s="2">
        <v>2163292.8396903872</v>
      </c>
      <c r="G333" s="2">
        <f t="shared" si="70"/>
        <v>696135.85714285716</v>
      </c>
      <c r="H333" s="2">
        <f t="shared" si="65"/>
        <v>197901117.3370882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1575220.2857142971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2160397.7880365849</v>
      </c>
      <c r="Q333" s="2">
        <f t="shared" si="71"/>
        <v>700000</v>
      </c>
      <c r="R333" s="2">
        <f t="shared" si="66"/>
        <v>199430643.48909116</v>
      </c>
      <c r="S333" s="2">
        <f t="shared" si="58"/>
        <v>696135.85714286566</v>
      </c>
      <c r="T333" s="2">
        <f t="shared" si="59"/>
        <v>3864.1428571429569</v>
      </c>
      <c r="U333" s="2">
        <f t="shared" si="60"/>
        <v>700000</v>
      </c>
      <c r="V333" s="2">
        <f t="shared" si="34"/>
        <v>139425705.33708748</v>
      </c>
      <c r="W333" s="2">
        <f t="shared" si="61"/>
        <v>696135.85714286566</v>
      </c>
      <c r="X333" s="2">
        <f t="shared" si="51"/>
        <v>3864.1428571343422</v>
      </c>
      <c r="Y333" s="2">
        <f t="shared" si="62"/>
        <v>60004938.152003691</v>
      </c>
      <c r="Z333" s="2" t="str">
        <f t="shared" si="52"/>
        <v>MEEP</v>
      </c>
      <c r="AA333" s="2">
        <f>IF(Z333="HERE",Y333,AA332+Graph!$G$1*1000)</f>
        <v>151560561.72343174</v>
      </c>
      <c r="AB333" s="2">
        <f t="shared" si="63"/>
        <v>800000</v>
      </c>
      <c r="AC333" s="2">
        <f t="shared" si="64"/>
        <v>58673945.908516586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269</v>
      </c>
      <c r="C334" s="7"/>
      <c r="D334" s="2" t="e">
        <f t="shared" si="55"/>
        <v>#N/A</v>
      </c>
      <c r="E334" s="2" t="e">
        <f t="shared" si="67"/>
        <v>#N/A</v>
      </c>
      <c r="F334" s="2">
        <v>2169614.4935257435</v>
      </c>
      <c r="G334" s="2">
        <f t="shared" si="70"/>
        <v>696135.85714285716</v>
      </c>
      <c r="H334" s="2">
        <f t="shared" si="65"/>
        <v>198597253.19423106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1579084.42857144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2166697.4382125139</v>
      </c>
      <c r="Q334" s="2">
        <f t="shared" si="71"/>
        <v>700000</v>
      </c>
      <c r="R334" s="2">
        <f t="shared" si="66"/>
        <v>200130643.48909116</v>
      </c>
      <c r="S334" s="2">
        <f t="shared" si="58"/>
        <v>696135.85714286566</v>
      </c>
      <c r="T334" s="2">
        <f t="shared" si="59"/>
        <v>3864.1428571429569</v>
      </c>
      <c r="U334" s="2">
        <f t="shared" si="60"/>
        <v>700000</v>
      </c>
      <c r="V334" s="2">
        <f t="shared" si="34"/>
        <v>140121841.19423035</v>
      </c>
      <c r="W334" s="2">
        <f t="shared" si="61"/>
        <v>696135.85714286566</v>
      </c>
      <c r="X334" s="2">
        <f t="shared" si="51"/>
        <v>3864.1428571343422</v>
      </c>
      <c r="Y334" s="2">
        <f t="shared" si="62"/>
        <v>60008802.294860825</v>
      </c>
      <c r="Z334" s="2" t="str">
        <f t="shared" si="52"/>
        <v>MEEP</v>
      </c>
      <c r="AA334" s="2">
        <f>IF(Z334="HERE",Y334,AA333+Graph!$G$1*1000)</f>
        <v>152360561.72343174</v>
      </c>
      <c r="AB334" s="2">
        <f t="shared" si="63"/>
        <v>800000</v>
      </c>
      <c r="AC334" s="2">
        <f t="shared" si="64"/>
        <v>58673945.908516586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270</v>
      </c>
      <c r="C335" s="7"/>
      <c r="D335" s="2" t="e">
        <f t="shared" si="55"/>
        <v>#N/A</v>
      </c>
      <c r="E335" s="2" t="e">
        <f t="shared" si="67"/>
        <v>#N/A</v>
      </c>
      <c r="F335" s="2">
        <v>2175936.1473610401</v>
      </c>
      <c r="G335" s="2">
        <f t="shared" si="70"/>
        <v>696135.85714285716</v>
      </c>
      <c r="H335" s="2">
        <f t="shared" si="65"/>
        <v>199293389.05137393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1582948.571428583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2172997.088388443</v>
      </c>
      <c r="Q335" s="2">
        <f t="shared" si="71"/>
        <v>700000</v>
      </c>
      <c r="R335" s="2">
        <f t="shared" si="66"/>
        <v>200830643.48909116</v>
      </c>
      <c r="S335" s="2">
        <f t="shared" si="58"/>
        <v>696135.85714286566</v>
      </c>
      <c r="T335" s="2">
        <f t="shared" si="59"/>
        <v>3864.1428571429569</v>
      </c>
      <c r="U335" s="2">
        <f t="shared" si="60"/>
        <v>700000</v>
      </c>
      <c r="V335" s="2">
        <f t="shared" si="34"/>
        <v>140817977.05137321</v>
      </c>
      <c r="W335" s="2">
        <f t="shared" si="61"/>
        <v>696135.85714286566</v>
      </c>
      <c r="X335" s="2">
        <f t="shared" si="51"/>
        <v>3864.1428571343422</v>
      </c>
      <c r="Y335" s="2">
        <f t="shared" si="62"/>
        <v>60012666.437717959</v>
      </c>
      <c r="Z335" s="2" t="str">
        <f t="shared" si="52"/>
        <v>MEEP</v>
      </c>
      <c r="AA335" s="2">
        <f>IF(Z335="HERE",Y335,AA334+Graph!$G$1*1000)</f>
        <v>153160561.72343174</v>
      </c>
      <c r="AB335" s="2">
        <f t="shared" si="63"/>
        <v>800000</v>
      </c>
      <c r="AC335" s="2">
        <f t="shared" si="64"/>
        <v>58673945.908516586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271</v>
      </c>
      <c r="C336" s="7"/>
      <c r="D336" s="2" t="e">
        <f t="shared" si="55"/>
        <v>#N/A</v>
      </c>
      <c r="E336" s="2" t="e">
        <f t="shared" si="67"/>
        <v>#N/A</v>
      </c>
      <c r="F336" s="2">
        <v>2182257.8011963964</v>
      </c>
      <c r="G336" s="2">
        <f t="shared" si="70"/>
        <v>696135.85714285716</v>
      </c>
      <c r="H336" s="2">
        <f t="shared" si="65"/>
        <v>199989524.90851679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1586812.714285726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2179296.7385643721</v>
      </c>
      <c r="Q336" s="2">
        <f t="shared" si="71"/>
        <v>700000</v>
      </c>
      <c r="R336" s="2">
        <f t="shared" si="66"/>
        <v>201530643.48909116</v>
      </c>
      <c r="S336" s="2">
        <f t="shared" si="58"/>
        <v>696135.85714286566</v>
      </c>
      <c r="T336" s="2">
        <f t="shared" si="59"/>
        <v>3864.1428571429569</v>
      </c>
      <c r="U336" s="2">
        <f t="shared" si="60"/>
        <v>700000</v>
      </c>
      <c r="V336" s="2">
        <f t="shared" si="34"/>
        <v>141514112.90851608</v>
      </c>
      <c r="W336" s="2">
        <f t="shared" si="61"/>
        <v>696135.85714286566</v>
      </c>
      <c r="X336" s="2">
        <f t="shared" si="51"/>
        <v>3864.1428571343422</v>
      </c>
      <c r="Y336" s="2">
        <f t="shared" si="62"/>
        <v>60016530.580575094</v>
      </c>
      <c r="Z336" s="2" t="str">
        <f t="shared" si="52"/>
        <v>MEEP</v>
      </c>
      <c r="AA336" s="2">
        <f>IF(Z336="HERE",Y336,AA335+Graph!$G$1*1000)</f>
        <v>153960561.72343174</v>
      </c>
      <c r="AB336" s="2">
        <f t="shared" si="63"/>
        <v>800000</v>
      </c>
      <c r="AC336" s="2">
        <f t="shared" si="64"/>
        <v>58673945.908516586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272</v>
      </c>
      <c r="C337" s="7"/>
      <c r="D337" s="2" t="e">
        <f t="shared" si="55"/>
        <v>#N/A</v>
      </c>
      <c r="E337" s="2" t="e">
        <f t="shared" si="67"/>
        <v>#N/A</v>
      </c>
      <c r="F337" s="2">
        <v>2188579.455031693</v>
      </c>
      <c r="G337" s="2">
        <f t="shared" si="70"/>
        <v>696135.85714285716</v>
      </c>
      <c r="H337" s="2">
        <f t="shared" si="65"/>
        <v>200685660.76565966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1590676.8571428689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2185596.3887403011</v>
      </c>
      <c r="Q337" s="2">
        <f t="shared" si="71"/>
        <v>700000</v>
      </c>
      <c r="R337" s="2">
        <f t="shared" si="66"/>
        <v>202230643.48909116</v>
      </c>
      <c r="S337" s="2">
        <f t="shared" si="58"/>
        <v>696135.85714286566</v>
      </c>
      <c r="T337" s="2">
        <f t="shared" si="59"/>
        <v>3864.1428571429569</v>
      </c>
      <c r="U337" s="2">
        <f t="shared" si="60"/>
        <v>700000</v>
      </c>
      <c r="V337" s="2">
        <f t="shared" si="34"/>
        <v>142210248.76565894</v>
      </c>
      <c r="W337" s="2">
        <f t="shared" si="61"/>
        <v>696135.85714286566</v>
      </c>
      <c r="X337" s="2">
        <f t="shared" si="51"/>
        <v>3864.1428571343422</v>
      </c>
      <c r="Y337" s="2">
        <f t="shared" si="62"/>
        <v>60020394.723432228</v>
      </c>
      <c r="Z337" s="2" t="str">
        <f t="shared" si="52"/>
        <v>MEEP</v>
      </c>
      <c r="AA337" s="2">
        <f>IF(Z337="HERE",Y337,AA336+Graph!$G$1*1000)</f>
        <v>154760561.72343174</v>
      </c>
      <c r="AB337" s="2">
        <f t="shared" si="63"/>
        <v>800000</v>
      </c>
      <c r="AC337" s="2">
        <f t="shared" si="64"/>
        <v>58673945.908516586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273</v>
      </c>
      <c r="C338" s="7"/>
      <c r="D338" s="2" t="e">
        <f t="shared" si="55"/>
        <v>#N/A</v>
      </c>
      <c r="E338" s="2" t="e">
        <f t="shared" si="67"/>
        <v>#N/A</v>
      </c>
      <c r="F338" s="2">
        <v>2194901.1088670492</v>
      </c>
      <c r="G338" s="2">
        <f t="shared" si="70"/>
        <v>696135.85714285716</v>
      </c>
      <c r="H338" s="2">
        <f t="shared" si="65"/>
        <v>201381796.62280253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1594541.0000000119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2191896.0389162302</v>
      </c>
      <c r="Q338" s="2">
        <f t="shared" si="71"/>
        <v>700000</v>
      </c>
      <c r="R338" s="2">
        <f t="shared" si="66"/>
        <v>202930643.48909116</v>
      </c>
      <c r="S338" s="2">
        <f t="shared" si="58"/>
        <v>696135.85714286566</v>
      </c>
      <c r="T338" s="2">
        <f t="shared" si="59"/>
        <v>3864.1428571429569</v>
      </c>
      <c r="U338" s="2">
        <f t="shared" si="60"/>
        <v>700000</v>
      </c>
      <c r="V338" s="2">
        <f t="shared" si="34"/>
        <v>142906384.62280181</v>
      </c>
      <c r="W338" s="2">
        <f t="shared" si="61"/>
        <v>696135.85714286566</v>
      </c>
      <c r="X338" s="2">
        <f t="shared" si="51"/>
        <v>3864.1428571343422</v>
      </c>
      <c r="Y338" s="2">
        <f t="shared" si="62"/>
        <v>60024258.866289362</v>
      </c>
      <c r="Z338" s="2" t="str">
        <f t="shared" si="52"/>
        <v>MEEP</v>
      </c>
      <c r="AA338" s="2">
        <f>IF(Z338="HERE",Y338,AA337+Graph!$G$1*1000)</f>
        <v>155560561.72343174</v>
      </c>
      <c r="AB338" s="2">
        <f t="shared" si="63"/>
        <v>800000</v>
      </c>
      <c r="AC338" s="2">
        <f t="shared" si="64"/>
        <v>58673945.908516586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274</v>
      </c>
      <c r="C339" s="7"/>
      <c r="D339" s="2" t="e">
        <f t="shared" si="55"/>
        <v>#N/A</v>
      </c>
      <c r="E339" s="2" t="e">
        <f t="shared" si="67"/>
        <v>#N/A</v>
      </c>
      <c r="F339" s="2">
        <v>2201222.7627023458</v>
      </c>
      <c r="G339" s="2">
        <f t="shared" si="70"/>
        <v>696135.85714285716</v>
      </c>
      <c r="H339" s="2">
        <f t="shared" si="65"/>
        <v>202077932.47994539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1598405.1428571548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2198195.6890921593</v>
      </c>
      <c r="Q339" s="2">
        <f t="shared" si="71"/>
        <v>700000</v>
      </c>
      <c r="R339" s="2">
        <f t="shared" si="66"/>
        <v>203630643.48909116</v>
      </c>
      <c r="S339" s="2">
        <f t="shared" si="58"/>
        <v>696135.85714286566</v>
      </c>
      <c r="T339" s="2">
        <f t="shared" si="59"/>
        <v>3864.1428571429569</v>
      </c>
      <c r="U339" s="2">
        <f t="shared" si="60"/>
        <v>700000</v>
      </c>
      <c r="V339" s="2">
        <f t="shared" si="34"/>
        <v>143602520.47994468</v>
      </c>
      <c r="W339" s="2">
        <f t="shared" si="61"/>
        <v>696135.85714286566</v>
      </c>
      <c r="X339" s="2">
        <f t="shared" si="51"/>
        <v>3864.1428571343422</v>
      </c>
      <c r="Y339" s="2">
        <f t="shared" si="62"/>
        <v>60028123.009146497</v>
      </c>
      <c r="Z339" s="2" t="str">
        <f t="shared" si="52"/>
        <v>MEEP</v>
      </c>
      <c r="AA339" s="2">
        <f>IF(Z339="HERE",Y339,AA338+Graph!$G$1*1000)</f>
        <v>156360561.72343174</v>
      </c>
      <c r="AB339" s="2">
        <f t="shared" si="63"/>
        <v>800000</v>
      </c>
      <c r="AC339" s="2">
        <f t="shared" si="64"/>
        <v>58673945.908516586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275</v>
      </c>
      <c r="C340" s="7"/>
      <c r="D340" s="2" t="e">
        <f t="shared" si="55"/>
        <v>#N/A</v>
      </c>
      <c r="E340" s="2" t="e">
        <f t="shared" si="67"/>
        <v>#N/A</v>
      </c>
      <c r="F340" s="2">
        <v>2207544.4165377021</v>
      </c>
      <c r="G340" s="2">
        <f t="shared" si="70"/>
        <v>696135.85714285716</v>
      </c>
      <c r="H340" s="2">
        <f t="shared" si="65"/>
        <v>202774068.33708826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1602269.2857142978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2204495.3392680883</v>
      </c>
      <c r="Q340" s="2">
        <f t="shared" si="71"/>
        <v>700000</v>
      </c>
      <c r="R340" s="2">
        <f t="shared" si="66"/>
        <v>204330643.48909116</v>
      </c>
      <c r="S340" s="2">
        <f t="shared" si="58"/>
        <v>696135.85714286566</v>
      </c>
      <c r="T340" s="2">
        <f t="shared" si="59"/>
        <v>3864.1428571429569</v>
      </c>
      <c r="U340" s="2">
        <f t="shared" si="60"/>
        <v>700000</v>
      </c>
      <c r="V340" s="2">
        <f t="shared" si="34"/>
        <v>144298656.33708754</v>
      </c>
      <c r="W340" s="2">
        <f t="shared" si="61"/>
        <v>696135.85714286566</v>
      </c>
      <c r="X340" s="2">
        <f t="shared" si="51"/>
        <v>3864.1428571343422</v>
      </c>
      <c r="Y340" s="2">
        <f t="shared" si="62"/>
        <v>60031987.152003631</v>
      </c>
      <c r="Z340" s="2" t="str">
        <f t="shared" si="52"/>
        <v>MEEP</v>
      </c>
      <c r="AA340" s="2">
        <f>IF(Z340="HERE",Y340,AA339+Graph!$G$1*1000)</f>
        <v>157160561.72343174</v>
      </c>
      <c r="AB340" s="2">
        <f t="shared" si="63"/>
        <v>800000</v>
      </c>
      <c r="AC340" s="2">
        <f t="shared" si="64"/>
        <v>58673945.908516586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276</v>
      </c>
      <c r="C341" s="7"/>
      <c r="D341" s="2" t="e">
        <f t="shared" si="55"/>
        <v>#N/A</v>
      </c>
      <c r="E341" s="2" t="e">
        <f t="shared" si="67"/>
        <v>#N/A</v>
      </c>
      <c r="F341" s="2">
        <v>2213866.0703729987</v>
      </c>
      <c r="G341" s="2">
        <f t="shared" si="70"/>
        <v>696135.85714285716</v>
      </c>
      <c r="H341" s="2">
        <f t="shared" si="65"/>
        <v>203470204.19423112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1606133.4285714407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2210794.9894440174</v>
      </c>
      <c r="Q341" s="2">
        <f t="shared" si="71"/>
        <v>700000</v>
      </c>
      <c r="R341" s="2">
        <f t="shared" si="66"/>
        <v>205030643.48909116</v>
      </c>
      <c r="S341" s="2">
        <f t="shared" si="58"/>
        <v>696135.85714286566</v>
      </c>
      <c r="T341" s="2">
        <f t="shared" si="59"/>
        <v>3864.1428571429569</v>
      </c>
      <c r="U341" s="2">
        <f t="shared" si="60"/>
        <v>700000</v>
      </c>
      <c r="V341" s="2">
        <f t="shared" si="34"/>
        <v>144994792.19423041</v>
      </c>
      <c r="W341" s="2">
        <f t="shared" si="61"/>
        <v>696135.85714286566</v>
      </c>
      <c r="X341" s="2">
        <f t="shared" si="51"/>
        <v>3864.1428571343422</v>
      </c>
      <c r="Y341" s="2">
        <f t="shared" si="62"/>
        <v>60035851.294860765</v>
      </c>
      <c r="Z341" s="2" t="str">
        <f t="shared" si="52"/>
        <v>MEEP</v>
      </c>
      <c r="AA341" s="2">
        <f>IF(Z341="HERE",Y341,AA340+Graph!$G$1*1000)</f>
        <v>157960561.72343174</v>
      </c>
      <c r="AB341" s="2">
        <f t="shared" si="63"/>
        <v>800000</v>
      </c>
      <c r="AC341" s="2">
        <f t="shared" si="64"/>
        <v>58673945.908516586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277</v>
      </c>
      <c r="C342" s="7"/>
      <c r="D342" s="2" t="e">
        <f t="shared" si="55"/>
        <v>#N/A</v>
      </c>
      <c r="E342" s="2" t="e">
        <f t="shared" si="67"/>
        <v>#N/A</v>
      </c>
      <c r="F342" s="2">
        <v>2220187.7242083549</v>
      </c>
      <c r="G342" s="2">
        <f t="shared" si="70"/>
        <v>696135.85714285716</v>
      </c>
      <c r="H342" s="2">
        <f t="shared" si="65"/>
        <v>204166340.05137399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1609997.5714285837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2217094.6396199465</v>
      </c>
      <c r="Q342" s="2">
        <f t="shared" si="71"/>
        <v>700000</v>
      </c>
      <c r="R342" s="2">
        <f t="shared" si="66"/>
        <v>205730643.48909116</v>
      </c>
      <c r="S342" s="2">
        <f t="shared" si="58"/>
        <v>696135.85714286566</v>
      </c>
      <c r="T342" s="2">
        <f t="shared" si="59"/>
        <v>3864.1428571429569</v>
      </c>
      <c r="U342" s="2">
        <f t="shared" si="60"/>
        <v>700000</v>
      </c>
      <c r="V342" s="2">
        <f t="shared" si="34"/>
        <v>145690928.05137327</v>
      </c>
      <c r="W342" s="2">
        <f t="shared" si="61"/>
        <v>696135.85714286566</v>
      </c>
      <c r="X342" s="2">
        <f t="shared" si="51"/>
        <v>3864.1428571343422</v>
      </c>
      <c r="Y342" s="2">
        <f t="shared" si="62"/>
        <v>60039715.4377179</v>
      </c>
      <c r="Z342" s="2" t="str">
        <f t="shared" si="52"/>
        <v>MEEP</v>
      </c>
      <c r="AA342" s="2">
        <f>IF(Z342="HERE",Y342,AA341+Graph!$G$1*1000)</f>
        <v>158760561.72343174</v>
      </c>
      <c r="AB342" s="2">
        <f t="shared" si="63"/>
        <v>800000</v>
      </c>
      <c r="AC342" s="2">
        <f t="shared" si="64"/>
        <v>58673945.908516586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278</v>
      </c>
      <c r="C343" s="7"/>
      <c r="D343" s="2" t="e">
        <f t="shared" si="55"/>
        <v>#N/A</v>
      </c>
      <c r="E343" s="2" t="e">
        <f t="shared" si="67"/>
        <v>#N/A</v>
      </c>
      <c r="F343" s="2">
        <v>2226509.3780436516</v>
      </c>
      <c r="G343" s="2">
        <f t="shared" si="70"/>
        <v>696135.85714285716</v>
      </c>
      <c r="H343" s="2">
        <f t="shared" si="65"/>
        <v>204862475.90851685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1613861.7142857267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2223394.2897958755</v>
      </c>
      <c r="Q343" s="2">
        <f t="shared" si="71"/>
        <v>700000</v>
      </c>
      <c r="R343" s="2">
        <f t="shared" si="66"/>
        <v>206430643.48909116</v>
      </c>
      <c r="S343" s="2">
        <f t="shared" si="58"/>
        <v>696135.85714286566</v>
      </c>
      <c r="T343" s="2">
        <f t="shared" si="59"/>
        <v>3864.1428571429569</v>
      </c>
      <c r="U343" s="2">
        <f t="shared" si="60"/>
        <v>700000</v>
      </c>
      <c r="V343" s="2">
        <f t="shared" si="34"/>
        <v>146387063.90851614</v>
      </c>
      <c r="W343" s="2">
        <f t="shared" si="61"/>
        <v>696135.85714286566</v>
      </c>
      <c r="X343" s="2">
        <f t="shared" si="51"/>
        <v>3864.1428571343422</v>
      </c>
      <c r="Y343" s="2">
        <f t="shared" si="62"/>
        <v>60043579.580575034</v>
      </c>
      <c r="Z343" s="2" t="str">
        <f t="shared" si="52"/>
        <v>MEEP</v>
      </c>
      <c r="AA343" s="2">
        <f>IF(Z343="HERE",Y343,AA342+Graph!$G$1*1000)</f>
        <v>159560561.72343174</v>
      </c>
      <c r="AB343" s="2">
        <f t="shared" si="63"/>
        <v>800000</v>
      </c>
      <c r="AC343" s="2">
        <f t="shared" si="64"/>
        <v>58673945.908516586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279</v>
      </c>
      <c r="C344" s="7"/>
      <c r="D344" s="2" t="e">
        <f t="shared" si="55"/>
        <v>#N/A</v>
      </c>
      <c r="E344" s="2" t="e">
        <f t="shared" si="67"/>
        <v>#N/A</v>
      </c>
      <c r="F344" s="2">
        <v>2232831.0318790078</v>
      </c>
      <c r="G344" s="2">
        <f t="shared" si="70"/>
        <v>696135.85714285716</v>
      </c>
      <c r="H344" s="2">
        <f t="shared" si="65"/>
        <v>205558611.76565972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1617725.8571428696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2229693.9399718046</v>
      </c>
      <c r="Q344" s="2">
        <f t="shared" si="71"/>
        <v>700000</v>
      </c>
      <c r="R344" s="2">
        <f t="shared" si="66"/>
        <v>207130643.48909116</v>
      </c>
      <c r="S344" s="2">
        <f t="shared" si="58"/>
        <v>696135.85714286566</v>
      </c>
      <c r="T344" s="2">
        <f t="shared" si="59"/>
        <v>3864.1428571429569</v>
      </c>
      <c r="U344" s="2">
        <f t="shared" si="60"/>
        <v>700000</v>
      </c>
      <c r="V344" s="2">
        <f t="shared" si="34"/>
        <v>147083199.765659</v>
      </c>
      <c r="W344" s="2">
        <f t="shared" si="61"/>
        <v>696135.85714286566</v>
      </c>
      <c r="X344" s="2">
        <f t="shared" si="51"/>
        <v>3864.1428571343422</v>
      </c>
      <c r="Y344" s="2">
        <f t="shared" si="62"/>
        <v>60047443.723432168</v>
      </c>
      <c r="Z344" s="2" t="str">
        <f t="shared" si="52"/>
        <v>MEEP</v>
      </c>
      <c r="AA344" s="2">
        <f>IF(Z344="HERE",Y344,AA343+Graph!$G$1*1000)</f>
        <v>160360561.72343174</v>
      </c>
      <c r="AB344" s="2">
        <f t="shared" si="63"/>
        <v>800000</v>
      </c>
      <c r="AC344" s="2">
        <f t="shared" si="64"/>
        <v>58673945.908516586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280</v>
      </c>
      <c r="C345" s="7"/>
      <c r="D345" s="2" t="e">
        <f t="shared" si="55"/>
        <v>#N/A</v>
      </c>
      <c r="E345" s="2" t="e">
        <f t="shared" si="67"/>
        <v>#N/A</v>
      </c>
      <c r="F345" s="2">
        <v>2239152.6857143044</v>
      </c>
      <c r="G345" s="2">
        <f t="shared" si="70"/>
        <v>696135.85714285716</v>
      </c>
      <c r="H345" s="2">
        <f t="shared" si="65"/>
        <v>206254747.62280259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1621590.0000000126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2235993.5901477337</v>
      </c>
      <c r="Q345" s="2">
        <f t="shared" si="71"/>
        <v>700000</v>
      </c>
      <c r="R345" s="2">
        <f t="shared" si="66"/>
        <v>207830643.48909116</v>
      </c>
      <c r="S345" s="2">
        <f t="shared" si="58"/>
        <v>696135.85714286566</v>
      </c>
      <c r="T345" s="2">
        <f t="shared" si="59"/>
        <v>3864.1428571429569</v>
      </c>
      <c r="U345" s="2">
        <f t="shared" si="60"/>
        <v>700000</v>
      </c>
      <c r="V345" s="2">
        <f t="shared" si="34"/>
        <v>147779335.62280187</v>
      </c>
      <c r="W345" s="2">
        <f t="shared" si="61"/>
        <v>696135.85714286566</v>
      </c>
      <c r="X345" s="2">
        <f t="shared" si="51"/>
        <v>3864.1428571343422</v>
      </c>
      <c r="Y345" s="2">
        <f t="shared" si="62"/>
        <v>60051307.866289303</v>
      </c>
      <c r="Z345" s="2" t="str">
        <f t="shared" si="52"/>
        <v>MEEP</v>
      </c>
      <c r="AA345" s="2">
        <f>IF(Z345="HERE",Y345,AA344+Graph!$G$1*1000)</f>
        <v>161160561.72343174</v>
      </c>
      <c r="AB345" s="2">
        <f t="shared" si="63"/>
        <v>800000</v>
      </c>
      <c r="AC345" s="2">
        <f t="shared" si="64"/>
        <v>58673945.908516586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281</v>
      </c>
      <c r="C346" s="7"/>
      <c r="D346" s="2" t="e">
        <f t="shared" si="55"/>
        <v>#N/A</v>
      </c>
      <c r="E346" s="2" t="e">
        <f t="shared" si="67"/>
        <v>#N/A</v>
      </c>
      <c r="F346" s="2">
        <v>2245474.3395496607</v>
      </c>
      <c r="G346" s="2">
        <f t="shared" si="70"/>
        <v>696135.85714285716</v>
      </c>
      <c r="H346" s="2">
        <f t="shared" si="65"/>
        <v>206950883.47994545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1625454.1428571555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2242293.2403236628</v>
      </c>
      <c r="Q346" s="2">
        <f t="shared" si="71"/>
        <v>700000</v>
      </c>
      <c r="R346" s="2">
        <f t="shared" si="66"/>
        <v>208530643.48909116</v>
      </c>
      <c r="S346" s="2">
        <f t="shared" si="58"/>
        <v>696135.85714286566</v>
      </c>
      <c r="T346" s="2">
        <f t="shared" si="59"/>
        <v>3864.1428571429569</v>
      </c>
      <c r="U346" s="2">
        <f t="shared" si="60"/>
        <v>700000</v>
      </c>
      <c r="V346" s="2">
        <f t="shared" si="34"/>
        <v>148475471.47994474</v>
      </c>
      <c r="W346" s="2">
        <f t="shared" si="61"/>
        <v>696135.85714286566</v>
      </c>
      <c r="X346" s="2">
        <f t="shared" si="51"/>
        <v>3864.1428571343422</v>
      </c>
      <c r="Y346" s="2">
        <f t="shared" si="62"/>
        <v>60055172.009146437</v>
      </c>
      <c r="Z346" s="2" t="str">
        <f t="shared" si="52"/>
        <v>MEEP</v>
      </c>
      <c r="AA346" s="2">
        <f>IF(Z346="HERE",Y346,AA345+Graph!$G$1*1000)</f>
        <v>161960561.72343174</v>
      </c>
      <c r="AB346" s="2">
        <f t="shared" si="63"/>
        <v>800000</v>
      </c>
      <c r="AC346" s="2">
        <f t="shared" si="64"/>
        <v>58673945.908516586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282</v>
      </c>
      <c r="C347" s="7"/>
      <c r="D347" s="2" t="e">
        <f t="shared" si="55"/>
        <v>#N/A</v>
      </c>
      <c r="E347" s="2" t="e">
        <f t="shared" si="67"/>
        <v>#N/A</v>
      </c>
      <c r="F347" s="2">
        <v>2251795.9933849573</v>
      </c>
      <c r="G347" s="2">
        <f t="shared" si="70"/>
        <v>696135.85714285716</v>
      </c>
      <c r="H347" s="2">
        <f t="shared" si="65"/>
        <v>207647019.33708832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1629318.2857142985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2248592.8904995918</v>
      </c>
      <c r="Q347" s="2">
        <f t="shared" si="71"/>
        <v>700000</v>
      </c>
      <c r="R347" s="2">
        <f t="shared" si="66"/>
        <v>209230643.48909116</v>
      </c>
      <c r="S347" s="2">
        <f t="shared" si="58"/>
        <v>696135.85714286566</v>
      </c>
      <c r="T347" s="2">
        <f t="shared" si="59"/>
        <v>3864.1428571429569</v>
      </c>
      <c r="U347" s="2">
        <f t="shared" si="60"/>
        <v>700000</v>
      </c>
      <c r="V347" s="2">
        <f t="shared" si="34"/>
        <v>149171607.3370876</v>
      </c>
      <c r="W347" s="2">
        <f t="shared" si="61"/>
        <v>696135.85714286566</v>
      </c>
      <c r="X347" s="2">
        <f t="shared" si="51"/>
        <v>3864.1428571343422</v>
      </c>
      <c r="Y347" s="2">
        <f t="shared" si="62"/>
        <v>60059036.152003571</v>
      </c>
      <c r="Z347" s="2" t="str">
        <f t="shared" si="52"/>
        <v>MEEP</v>
      </c>
      <c r="AA347" s="2">
        <f>IF(Z347="HERE",Y347,AA346+Graph!$G$1*1000)</f>
        <v>162760561.72343174</v>
      </c>
      <c r="AB347" s="2">
        <f t="shared" si="63"/>
        <v>800000</v>
      </c>
      <c r="AC347" s="2">
        <f t="shared" si="64"/>
        <v>58673945.908516586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283</v>
      </c>
      <c r="C348" s="7"/>
      <c r="D348" s="2" t="e">
        <f t="shared" si="55"/>
        <v>#N/A</v>
      </c>
      <c r="E348" s="2" t="e">
        <f t="shared" si="67"/>
        <v>#N/A</v>
      </c>
      <c r="F348" s="2">
        <v>2258117.6472203135</v>
      </c>
      <c r="G348" s="2">
        <f t="shared" si="70"/>
        <v>696135.85714285716</v>
      </c>
      <c r="H348" s="2">
        <f t="shared" si="65"/>
        <v>208343155.19423118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1633182.4285714414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2254892.5406755805</v>
      </c>
      <c r="Q348" s="2">
        <f t="shared" si="71"/>
        <v>700000</v>
      </c>
      <c r="R348" s="2">
        <f t="shared" si="66"/>
        <v>209930643.48909116</v>
      </c>
      <c r="S348" s="2">
        <f t="shared" si="58"/>
        <v>696135.85714286566</v>
      </c>
      <c r="T348" s="2">
        <f t="shared" si="59"/>
        <v>3864.1428571429569</v>
      </c>
      <c r="U348" s="2">
        <f t="shared" si="60"/>
        <v>700000</v>
      </c>
      <c r="V348" s="2">
        <f t="shared" si="34"/>
        <v>149867743.19423047</v>
      </c>
      <c r="W348" s="2">
        <f t="shared" si="61"/>
        <v>696135.85714286566</v>
      </c>
      <c r="X348" s="2">
        <f t="shared" si="51"/>
        <v>3864.1428571343422</v>
      </c>
      <c r="Y348" s="2">
        <f t="shared" si="62"/>
        <v>60062900.294860706</v>
      </c>
      <c r="Z348" s="2" t="str">
        <f t="shared" si="52"/>
        <v>MEEP</v>
      </c>
      <c r="AA348" s="2">
        <f>IF(Z348="HERE",Y348,AA347+Graph!$G$1*1000)</f>
        <v>163560561.72343174</v>
      </c>
      <c r="AB348" s="2">
        <f t="shared" si="63"/>
        <v>800000</v>
      </c>
      <c r="AC348" s="2">
        <f t="shared" si="64"/>
        <v>58673945.908516586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284</v>
      </c>
      <c r="C349" s="7"/>
      <c r="D349" s="2" t="e">
        <f t="shared" si="55"/>
        <v>#N/A</v>
      </c>
      <c r="E349" s="2" t="e">
        <f t="shared" si="67"/>
        <v>#N/A</v>
      </c>
      <c r="F349" s="2">
        <v>2264439.3010556102</v>
      </c>
      <c r="G349" s="2">
        <f t="shared" si="70"/>
        <v>696135.85714285716</v>
      </c>
      <c r="H349" s="2">
        <f t="shared" si="65"/>
        <v>209039291.05137405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1637046.5714285844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2261192.1908515096</v>
      </c>
      <c r="Q349" s="2">
        <f t="shared" si="71"/>
        <v>700000</v>
      </c>
      <c r="R349" s="2">
        <f t="shared" si="66"/>
        <v>210630643.48909116</v>
      </c>
      <c r="S349" s="2">
        <f t="shared" si="58"/>
        <v>696135.85714286566</v>
      </c>
      <c r="T349" s="2">
        <f t="shared" si="59"/>
        <v>3864.1428571429569</v>
      </c>
      <c r="U349" s="2">
        <f t="shared" si="60"/>
        <v>700000</v>
      </c>
      <c r="V349" s="2">
        <f t="shared" si="34"/>
        <v>150563879.05137333</v>
      </c>
      <c r="W349" s="2">
        <f t="shared" si="61"/>
        <v>696135.85714286566</v>
      </c>
      <c r="X349" s="2">
        <f t="shared" si="51"/>
        <v>3864.1428571343422</v>
      </c>
      <c r="Y349" s="2">
        <f t="shared" si="62"/>
        <v>60066764.43771784</v>
      </c>
      <c r="Z349" s="2" t="str">
        <f t="shared" si="52"/>
        <v>MEEP</v>
      </c>
      <c r="AA349" s="2">
        <f>IF(Z349="HERE",Y349,AA348+Graph!$G$1*1000)</f>
        <v>164360561.72343174</v>
      </c>
      <c r="AB349" s="2">
        <f t="shared" si="63"/>
        <v>800000</v>
      </c>
      <c r="AC349" s="2">
        <f t="shared" si="64"/>
        <v>58673945.908516586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285</v>
      </c>
      <c r="C350" s="7"/>
      <c r="D350" s="2" t="e">
        <f t="shared" si="55"/>
        <v>#N/A</v>
      </c>
      <c r="E350" s="2" t="e">
        <f t="shared" si="67"/>
        <v>#N/A</v>
      </c>
      <c r="F350" s="2">
        <v>2270760.9548909664</v>
      </c>
      <c r="G350" s="2">
        <f t="shared" si="70"/>
        <v>696135.85714285716</v>
      </c>
      <c r="H350" s="2">
        <f t="shared" si="65"/>
        <v>209735426.90851691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1640910.7142857274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2267491.8410274386</v>
      </c>
      <c r="Q350" s="2">
        <f t="shared" si="71"/>
        <v>700000</v>
      </c>
      <c r="R350" s="2">
        <f t="shared" si="66"/>
        <v>211330643.48909116</v>
      </c>
      <c r="S350" s="2">
        <f t="shared" si="58"/>
        <v>696135.85714286566</v>
      </c>
      <c r="T350" s="2">
        <f t="shared" si="59"/>
        <v>3864.1428571429569</v>
      </c>
      <c r="U350" s="2">
        <f t="shared" si="60"/>
        <v>700000</v>
      </c>
      <c r="V350" s="2">
        <f t="shared" si="34"/>
        <v>151260014.9085162</v>
      </c>
      <c r="W350" s="2">
        <f t="shared" si="61"/>
        <v>696135.85714286566</v>
      </c>
      <c r="X350" s="2">
        <f t="shared" si="51"/>
        <v>3864.1428571343422</v>
      </c>
      <c r="Y350" s="2">
        <f t="shared" si="62"/>
        <v>60070628.580574974</v>
      </c>
      <c r="Z350" s="2" t="str">
        <f t="shared" si="52"/>
        <v>MEEP</v>
      </c>
      <c r="AA350" s="2">
        <f>IF(Z350="HERE",Y350,AA349+Graph!$G$1*1000)</f>
        <v>165160561.72343174</v>
      </c>
      <c r="AB350" s="2">
        <f t="shared" si="63"/>
        <v>800000</v>
      </c>
      <c r="AC350" s="2">
        <f t="shared" si="64"/>
        <v>58673945.908516586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286</v>
      </c>
      <c r="C351" s="7"/>
      <c r="D351" s="2" t="e">
        <f t="shared" si="55"/>
        <v>#N/A</v>
      </c>
      <c r="E351" s="2" t="e">
        <f t="shared" si="67"/>
        <v>#N/A</v>
      </c>
      <c r="F351" s="2">
        <v>2277082.608726263</v>
      </c>
      <c r="G351" s="2">
        <f t="shared" si="70"/>
        <v>696135.85714285716</v>
      </c>
      <c r="H351" s="2">
        <f t="shared" si="65"/>
        <v>210431562.76565978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1644774.8571428703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2273791.4912033677</v>
      </c>
      <c r="Q351" s="2">
        <f t="shared" si="71"/>
        <v>700000</v>
      </c>
      <c r="R351" s="2">
        <f t="shared" si="66"/>
        <v>212030643.48909116</v>
      </c>
      <c r="S351" s="2">
        <f t="shared" si="58"/>
        <v>696135.85714286566</v>
      </c>
      <c r="T351" s="2">
        <f t="shared" si="59"/>
        <v>3864.1428571429569</v>
      </c>
      <c r="U351" s="2">
        <f t="shared" si="60"/>
        <v>700000</v>
      </c>
      <c r="V351" s="2">
        <f t="shared" si="34"/>
        <v>151956150.76565906</v>
      </c>
      <c r="W351" s="2">
        <f t="shared" si="61"/>
        <v>696135.85714286566</v>
      </c>
      <c r="X351" s="2">
        <f t="shared" si="51"/>
        <v>3864.1428571343422</v>
      </c>
      <c r="Y351" s="2">
        <f t="shared" ref="Y351:Y385" si="74">IF(COUNT($C352)=0,IF(COUNT($C351)=1,C351,SUM(Y350+X351)),C351)</f>
        <v>60074492.723432109</v>
      </c>
      <c r="Z351" s="2" t="str">
        <f t="shared" si="52"/>
        <v>MEEP</v>
      </c>
      <c r="AA351" s="2">
        <f>IF(Z351="HERE",Y351,AA350+Graph!$G$1*1000)</f>
        <v>165960561.72343174</v>
      </c>
      <c r="AB351" s="2">
        <f t="shared" si="63"/>
        <v>800000</v>
      </c>
      <c r="AC351" s="2">
        <f t="shared" ref="AC351:AC385" si="75">IF(Z352="HERE",V351,AC350)</f>
        <v>58673945.908516586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287</v>
      </c>
      <c r="C352" s="7"/>
      <c r="D352" s="2" t="e">
        <f t="shared" si="55"/>
        <v>#N/A</v>
      </c>
      <c r="E352" s="2" t="e">
        <f t="shared" si="67"/>
        <v>#N/A</v>
      </c>
      <c r="F352" s="2">
        <v>2283404.2625616193</v>
      </c>
      <c r="G352" s="2">
        <f t="shared" si="70"/>
        <v>696135.85714285716</v>
      </c>
      <c r="H352" s="2">
        <f t="shared" ref="H352:H385" si="76">IF(COUNT($C353)=0,IF(COUNT($C352)=1,C352,SUM(H351+G352)),C352)</f>
        <v>211127698.62280264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1648639.0000000133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2280091.1413792968</v>
      </c>
      <c r="Q352" s="2">
        <f t="shared" si="71"/>
        <v>700000</v>
      </c>
      <c r="R352" s="2">
        <f t="shared" ref="R352:R385" si="77">IF(COUNT($C353)=0,IF(COUNT($C352)=1,M352,SUM(R351+Q352)),M352)</f>
        <v>212730643.48909116</v>
      </c>
      <c r="S352" s="2">
        <f t="shared" si="58"/>
        <v>696135.85714286566</v>
      </c>
      <c r="T352" s="2">
        <f t="shared" si="59"/>
        <v>3864.1428571429569</v>
      </c>
      <c r="U352" s="2">
        <f t="shared" si="60"/>
        <v>700000</v>
      </c>
      <c r="V352" s="2">
        <f t="shared" si="34"/>
        <v>152652286.62280193</v>
      </c>
      <c r="W352" s="2">
        <f t="shared" si="61"/>
        <v>696135.85714286566</v>
      </c>
      <c r="X352" s="2">
        <f t="shared" si="51"/>
        <v>3864.1428571343422</v>
      </c>
      <c r="Y352" s="2">
        <f t="shared" si="74"/>
        <v>60078356.866289243</v>
      </c>
      <c r="Z352" s="2" t="str">
        <f t="shared" si="52"/>
        <v>MEEP</v>
      </c>
      <c r="AA352" s="2">
        <f>IF(Z352="HERE",Y352,AA351+Graph!$G$1*1000)</f>
        <v>166760561.72343174</v>
      </c>
      <c r="AB352" s="2">
        <f t="shared" si="63"/>
        <v>800000</v>
      </c>
      <c r="AC352" s="2">
        <f t="shared" si="75"/>
        <v>58673945.908516586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288</v>
      </c>
      <c r="C353" s="7"/>
      <c r="D353" s="2" t="e">
        <f t="shared" si="55"/>
        <v>#N/A</v>
      </c>
      <c r="E353" s="2" t="e">
        <f t="shared" si="67"/>
        <v>#N/A</v>
      </c>
      <c r="F353" s="2">
        <v>2289725.9163969755</v>
      </c>
      <c r="G353" s="2">
        <f t="shared" si="70"/>
        <v>696135.85714285716</v>
      </c>
      <c r="H353" s="2">
        <f t="shared" si="76"/>
        <v>211823834.47994551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1652503.1428571562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2286390.7915552258</v>
      </c>
      <c r="Q353" s="2">
        <f t="shared" si="71"/>
        <v>700000</v>
      </c>
      <c r="R353" s="2">
        <f t="shared" si="77"/>
        <v>213430643.48909116</v>
      </c>
      <c r="S353" s="2">
        <f t="shared" si="58"/>
        <v>696135.85714286566</v>
      </c>
      <c r="T353" s="2">
        <f t="shared" si="59"/>
        <v>3864.1428571429569</v>
      </c>
      <c r="U353" s="2">
        <f t="shared" si="60"/>
        <v>700000</v>
      </c>
      <c r="V353" s="2">
        <f t="shared" si="34"/>
        <v>153348422.4799448</v>
      </c>
      <c r="W353" s="2">
        <f t="shared" si="61"/>
        <v>696135.85714286566</v>
      </c>
      <c r="X353" s="2">
        <f t="shared" si="51"/>
        <v>3864.1428571343422</v>
      </c>
      <c r="Y353" s="2">
        <f t="shared" si="74"/>
        <v>60082221.009146377</v>
      </c>
      <c r="Z353" s="2" t="str">
        <f t="shared" si="52"/>
        <v>MEEP</v>
      </c>
      <c r="AA353" s="2">
        <f>IF(Z353="HERE",Y353,AA352+Graph!$G$1*1000)</f>
        <v>167560561.72343174</v>
      </c>
      <c r="AB353" s="2">
        <f t="shared" si="63"/>
        <v>800000</v>
      </c>
      <c r="AC353" s="2">
        <f t="shared" si="75"/>
        <v>58673945.908516586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289</v>
      </c>
      <c r="C354" s="7"/>
      <c r="D354" s="2" t="e">
        <f t="shared" si="55"/>
        <v>#N/A</v>
      </c>
      <c r="E354" s="2" t="e">
        <f t="shared" si="67"/>
        <v>#N/A</v>
      </c>
      <c r="F354" s="2">
        <v>2296047.5702322721</v>
      </c>
      <c r="G354" s="2">
        <f t="shared" si="70"/>
        <v>696135.85714285716</v>
      </c>
      <c r="H354" s="2">
        <f t="shared" si="76"/>
        <v>212519970.33708838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1656367.2857142992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2292690.4417311549</v>
      </c>
      <c r="Q354" s="2">
        <f t="shared" si="71"/>
        <v>700000</v>
      </c>
      <c r="R354" s="2">
        <f t="shared" si="77"/>
        <v>214130643.48909116</v>
      </c>
      <c r="S354" s="2">
        <f t="shared" si="58"/>
        <v>696135.85714286566</v>
      </c>
      <c r="T354" s="2">
        <f t="shared" si="59"/>
        <v>3864.1428571429569</v>
      </c>
      <c r="U354" s="2">
        <f t="shared" si="60"/>
        <v>700000</v>
      </c>
      <c r="V354" s="2">
        <f t="shared" si="34"/>
        <v>154044558.33708766</v>
      </c>
      <c r="W354" s="2">
        <f t="shared" si="61"/>
        <v>696135.85714286566</v>
      </c>
      <c r="X354" s="2">
        <f t="shared" si="51"/>
        <v>3864.1428571343422</v>
      </c>
      <c r="Y354" s="2">
        <f t="shared" si="74"/>
        <v>60086085.152003512</v>
      </c>
      <c r="Z354" s="2" t="str">
        <f t="shared" si="52"/>
        <v>MEEP</v>
      </c>
      <c r="AA354" s="2">
        <f>IF(Z354="HERE",Y354,AA353+Graph!$G$1*1000)</f>
        <v>168360561.72343174</v>
      </c>
      <c r="AB354" s="2">
        <f t="shared" si="63"/>
        <v>800000</v>
      </c>
      <c r="AC354" s="2">
        <f t="shared" si="75"/>
        <v>58673945.908516586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290</v>
      </c>
      <c r="C355" s="7"/>
      <c r="D355" s="2" t="e">
        <f t="shared" si="55"/>
        <v>#N/A</v>
      </c>
      <c r="E355" s="2" t="e">
        <f t="shared" si="67"/>
        <v>#N/A</v>
      </c>
      <c r="F355" s="2">
        <v>2302369.2240676284</v>
      </c>
      <c r="G355" s="2">
        <f t="shared" si="70"/>
        <v>696135.85714285716</v>
      </c>
      <c r="H355" s="2">
        <f t="shared" si="76"/>
        <v>213216106.19423124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1660231.4285714421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2298990.091907084</v>
      </c>
      <c r="Q355" s="2">
        <f t="shared" si="71"/>
        <v>700000</v>
      </c>
      <c r="R355" s="2">
        <f t="shared" si="77"/>
        <v>214830643.48909116</v>
      </c>
      <c r="S355" s="2">
        <f t="shared" si="58"/>
        <v>696135.85714286566</v>
      </c>
      <c r="T355" s="2">
        <f t="shared" si="59"/>
        <v>3864.1428571429569</v>
      </c>
      <c r="U355" s="2">
        <f t="shared" si="60"/>
        <v>700000</v>
      </c>
      <c r="V355" s="2">
        <f t="shared" si="34"/>
        <v>154740694.19423053</v>
      </c>
      <c r="W355" s="2">
        <f t="shared" si="61"/>
        <v>696135.85714286566</v>
      </c>
      <c r="X355" s="2">
        <f t="shared" si="51"/>
        <v>3864.1428571343422</v>
      </c>
      <c r="Y355" s="2">
        <f t="shared" si="74"/>
        <v>60089949.294860646</v>
      </c>
      <c r="Z355" s="2" t="str">
        <f t="shared" si="52"/>
        <v>MEEP</v>
      </c>
      <c r="AA355" s="2">
        <f>IF(Z355="HERE",Y355,AA354+Graph!$G$1*1000)</f>
        <v>169160561.72343174</v>
      </c>
      <c r="AB355" s="2">
        <f t="shared" si="63"/>
        <v>800000</v>
      </c>
      <c r="AC355" s="2">
        <f t="shared" si="75"/>
        <v>58673945.908516586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291</v>
      </c>
      <c r="C356" s="7"/>
      <c r="D356" s="2" t="e">
        <f t="shared" si="55"/>
        <v>#N/A</v>
      </c>
      <c r="E356" s="2" t="e">
        <f t="shared" si="67"/>
        <v>#N/A</v>
      </c>
      <c r="F356" s="2">
        <v>2308690.877902925</v>
      </c>
      <c r="G356" s="2">
        <f t="shared" si="70"/>
        <v>696135.85714285716</v>
      </c>
      <c r="H356" s="2">
        <f t="shared" si="76"/>
        <v>213912242.05137411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1664095.5714285851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2305289.7420830131</v>
      </c>
      <c r="Q356" s="2">
        <f t="shared" si="71"/>
        <v>700000</v>
      </c>
      <c r="R356" s="2">
        <f t="shared" si="77"/>
        <v>215530643.48909116</v>
      </c>
      <c r="S356" s="2">
        <f t="shared" si="58"/>
        <v>696135.85714286566</v>
      </c>
      <c r="T356" s="2">
        <f t="shared" si="59"/>
        <v>3864.1428571429569</v>
      </c>
      <c r="U356" s="2">
        <f t="shared" si="60"/>
        <v>700000</v>
      </c>
      <c r="V356" s="2">
        <f t="shared" ref="V356:V385" si="78">H272</f>
        <v>155436830.05137339</v>
      </c>
      <c r="W356" s="2">
        <f t="shared" si="61"/>
        <v>696135.85714286566</v>
      </c>
      <c r="X356" s="2">
        <f t="shared" si="51"/>
        <v>3864.1428571343422</v>
      </c>
      <c r="Y356" s="2">
        <f t="shared" si="74"/>
        <v>60093813.43771778</v>
      </c>
      <c r="Z356" s="2" t="str">
        <f t="shared" si="52"/>
        <v>MEEP</v>
      </c>
      <c r="AA356" s="2">
        <f>IF(Z356="HERE",Y356,AA355+Graph!$G$1*1000)</f>
        <v>169960561.72343174</v>
      </c>
      <c r="AB356" s="2">
        <f t="shared" si="63"/>
        <v>800000</v>
      </c>
      <c r="AC356" s="2">
        <f t="shared" si="75"/>
        <v>58673945.908516586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292</v>
      </c>
      <c r="C357" s="7"/>
      <c r="D357" s="2" t="e">
        <f t="shared" si="55"/>
        <v>#N/A</v>
      </c>
      <c r="E357" s="2" t="e">
        <f t="shared" si="67"/>
        <v>#N/A</v>
      </c>
      <c r="F357" s="2">
        <v>2315012.5317382813</v>
      </c>
      <c r="G357" s="2">
        <f t="shared" si="70"/>
        <v>696135.85714285716</v>
      </c>
      <c r="H357" s="2">
        <f t="shared" si="76"/>
        <v>214608377.90851697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1667959.7142857281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2311589.3922589421</v>
      </c>
      <c r="Q357" s="2">
        <f t="shared" si="71"/>
        <v>700000</v>
      </c>
      <c r="R357" s="2">
        <f t="shared" si="77"/>
        <v>216230643.48909116</v>
      </c>
      <c r="S357" s="2">
        <f t="shared" si="58"/>
        <v>696135.85714286566</v>
      </c>
      <c r="T357" s="2">
        <f t="shared" si="59"/>
        <v>3864.1428571429569</v>
      </c>
      <c r="U357" s="2">
        <f t="shared" si="60"/>
        <v>700000</v>
      </c>
      <c r="V357" s="2">
        <f t="shared" si="78"/>
        <v>156132965.90851626</v>
      </c>
      <c r="W357" s="2">
        <f t="shared" si="61"/>
        <v>696135.85714286566</v>
      </c>
      <c r="X357" s="2">
        <f t="shared" si="51"/>
        <v>3864.1428571343422</v>
      </c>
      <c r="Y357" s="2">
        <f t="shared" si="74"/>
        <v>60097677.580574915</v>
      </c>
      <c r="Z357" s="2" t="str">
        <f t="shared" si="52"/>
        <v>MEEP</v>
      </c>
      <c r="AA357" s="2">
        <f>IF(Z357="HERE",Y357,AA356+Graph!$G$1*1000)</f>
        <v>170760561.72343174</v>
      </c>
      <c r="AB357" s="2">
        <f t="shared" si="63"/>
        <v>800000</v>
      </c>
      <c r="AC357" s="2">
        <f t="shared" si="75"/>
        <v>58673945.908516586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293</v>
      </c>
      <c r="C358" s="7"/>
      <c r="D358" s="2" t="e">
        <f t="shared" si="55"/>
        <v>#N/A</v>
      </c>
      <c r="E358" s="2" t="e">
        <f t="shared" si="67"/>
        <v>#N/A</v>
      </c>
      <c r="F358" s="2">
        <v>2321334.1855735779</v>
      </c>
      <c r="G358" s="2">
        <f t="shared" ref="G358:G385" si="79">IF(F358&gt;700000,$AK$31*1000,F358)</f>
        <v>696135.85714285716</v>
      </c>
      <c r="H358" s="2">
        <f t="shared" si="76"/>
        <v>215304513.76565984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1671823.857142871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2317889.0424348712</v>
      </c>
      <c r="Q358" s="2">
        <f t="shared" ref="Q358:Q385" si="80">IF(P358&gt;700000,700000,P358)</f>
        <v>700000</v>
      </c>
      <c r="R358" s="2">
        <f t="shared" si="77"/>
        <v>216930643.48909116</v>
      </c>
      <c r="S358" s="2">
        <f t="shared" si="58"/>
        <v>696135.85714286566</v>
      </c>
      <c r="T358" s="2">
        <f t="shared" si="59"/>
        <v>3864.1428571429569</v>
      </c>
      <c r="U358" s="2">
        <f t="shared" si="60"/>
        <v>700000</v>
      </c>
      <c r="V358" s="2">
        <f t="shared" si="78"/>
        <v>156829101.76565912</v>
      </c>
      <c r="W358" s="2">
        <f t="shared" si="61"/>
        <v>696135.85714286566</v>
      </c>
      <c r="X358" s="2">
        <f t="shared" si="51"/>
        <v>3864.1428571343422</v>
      </c>
      <c r="Y358" s="2">
        <f t="shared" si="74"/>
        <v>60101541.723432049</v>
      </c>
      <c r="Z358" s="2" t="str">
        <f t="shared" si="52"/>
        <v>MEEP</v>
      </c>
      <c r="AA358" s="2">
        <f>IF(Z358="HERE",Y358,AA357+Graph!$G$1*1000)</f>
        <v>171560561.72343174</v>
      </c>
      <c r="AB358" s="2">
        <f t="shared" si="63"/>
        <v>800000</v>
      </c>
      <c r="AC358" s="2">
        <f t="shared" si="75"/>
        <v>58673945.908516586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294</v>
      </c>
      <c r="C359" s="7"/>
      <c r="D359" s="2" t="e">
        <f t="shared" si="55"/>
        <v>#N/A</v>
      </c>
      <c r="E359" s="2" t="e">
        <f t="shared" si="67"/>
        <v>#N/A</v>
      </c>
      <c r="F359" s="2">
        <v>2327655.8394089341</v>
      </c>
      <c r="G359" s="2">
        <f t="shared" si="79"/>
        <v>696135.85714285716</v>
      </c>
      <c r="H359" s="2">
        <f t="shared" si="76"/>
        <v>216000649.6228027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1675688.000000014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2324188.6926108003</v>
      </c>
      <c r="Q359" s="2">
        <f t="shared" si="80"/>
        <v>700000</v>
      </c>
      <c r="R359" s="2">
        <f t="shared" si="77"/>
        <v>217630643.48909116</v>
      </c>
      <c r="S359" s="2">
        <f t="shared" si="58"/>
        <v>696135.85714286566</v>
      </c>
      <c r="T359" s="2">
        <f t="shared" si="59"/>
        <v>3864.1428571429569</v>
      </c>
      <c r="U359" s="2">
        <f t="shared" si="60"/>
        <v>700000</v>
      </c>
      <c r="V359" s="2">
        <f t="shared" si="78"/>
        <v>157525237.62280199</v>
      </c>
      <c r="W359" s="2">
        <f t="shared" si="61"/>
        <v>696135.85714286566</v>
      </c>
      <c r="X359" s="2">
        <f t="shared" si="51"/>
        <v>3864.1428571343422</v>
      </c>
      <c r="Y359" s="2">
        <f t="shared" si="74"/>
        <v>60105405.866289183</v>
      </c>
      <c r="Z359" s="2" t="str">
        <f t="shared" si="52"/>
        <v>MEEP</v>
      </c>
      <c r="AA359" s="2">
        <f>IF(Z359="HERE",Y359,AA358+Graph!$G$1*1000)</f>
        <v>172360561.72343174</v>
      </c>
      <c r="AB359" s="2">
        <f t="shared" si="63"/>
        <v>800000</v>
      </c>
      <c r="AC359" s="2">
        <f t="shared" si="75"/>
        <v>58673945.908516586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295</v>
      </c>
      <c r="C360" s="7"/>
      <c r="D360" s="2" t="e">
        <f t="shared" si="55"/>
        <v>#N/A</v>
      </c>
      <c r="E360" s="2" t="e">
        <f t="shared" si="67"/>
        <v>#N/A</v>
      </c>
      <c r="F360" s="2">
        <v>2333977.4932442307</v>
      </c>
      <c r="G360" s="2">
        <f t="shared" si="79"/>
        <v>696135.85714285716</v>
      </c>
      <c r="H360" s="2">
        <f t="shared" si="76"/>
        <v>216696785.47994557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1679552.1428571569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2330488.3427867293</v>
      </c>
      <c r="Q360" s="2">
        <f t="shared" si="80"/>
        <v>700000</v>
      </c>
      <c r="R360" s="2">
        <f t="shared" si="77"/>
        <v>218330643.48909116</v>
      </c>
      <c r="S360" s="2">
        <f t="shared" si="58"/>
        <v>696135.85714286566</v>
      </c>
      <c r="T360" s="2">
        <f t="shared" si="59"/>
        <v>3864.1428571429569</v>
      </c>
      <c r="U360" s="2">
        <f t="shared" si="60"/>
        <v>700000</v>
      </c>
      <c r="V360" s="2">
        <f t="shared" si="78"/>
        <v>158221373.47994485</v>
      </c>
      <c r="W360" s="2">
        <f t="shared" si="61"/>
        <v>696135.85714286566</v>
      </c>
      <c r="X360" s="2">
        <f t="shared" si="51"/>
        <v>3864.1428571343422</v>
      </c>
      <c r="Y360" s="2">
        <f t="shared" si="74"/>
        <v>60109270.009146318</v>
      </c>
      <c r="Z360" s="2" t="str">
        <f t="shared" si="52"/>
        <v>MEEP</v>
      </c>
      <c r="AA360" s="2">
        <f>IF(Z360="HERE",Y360,AA359+Graph!$G$1*1000)</f>
        <v>173160561.72343174</v>
      </c>
      <c r="AB360" s="2">
        <f t="shared" si="63"/>
        <v>800000</v>
      </c>
      <c r="AC360" s="2">
        <f t="shared" si="75"/>
        <v>58673945.908516586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296</v>
      </c>
      <c r="C361" s="7"/>
      <c r="D361" s="2" t="e">
        <f t="shared" si="55"/>
        <v>#N/A</v>
      </c>
      <c r="E361" s="2" t="e">
        <f t="shared" si="67"/>
        <v>#N/A</v>
      </c>
      <c r="F361" s="2">
        <v>2340299.147079587</v>
      </c>
      <c r="G361" s="2">
        <f t="shared" si="79"/>
        <v>696135.85714285716</v>
      </c>
      <c r="H361" s="2">
        <f t="shared" si="76"/>
        <v>217392921.33708844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1683416.2857142999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2336787.9929626584</v>
      </c>
      <c r="Q361" s="2">
        <f t="shared" si="80"/>
        <v>700000</v>
      </c>
      <c r="R361" s="2">
        <f t="shared" si="77"/>
        <v>219030643.48909116</v>
      </c>
      <c r="S361" s="2">
        <f t="shared" si="58"/>
        <v>696135.85714286566</v>
      </c>
      <c r="T361" s="2">
        <f t="shared" si="59"/>
        <v>3864.1428571429569</v>
      </c>
      <c r="U361" s="2">
        <f t="shared" si="60"/>
        <v>700000</v>
      </c>
      <c r="V361" s="2">
        <f t="shared" si="78"/>
        <v>158917509.33708772</v>
      </c>
      <c r="W361" s="2">
        <f t="shared" si="61"/>
        <v>696135.85714286566</v>
      </c>
      <c r="X361" s="2">
        <f t="shared" si="51"/>
        <v>3864.1428571343422</v>
      </c>
      <c r="Y361" s="2">
        <f t="shared" si="74"/>
        <v>60113134.152003452</v>
      </c>
      <c r="Z361" s="2" t="str">
        <f t="shared" si="52"/>
        <v>MEEP</v>
      </c>
      <c r="AA361" s="2">
        <f>IF(Z361="HERE",Y361,AA360+Graph!$G$1*1000)</f>
        <v>173960561.72343174</v>
      </c>
      <c r="AB361" s="2">
        <f t="shared" si="63"/>
        <v>800000</v>
      </c>
      <c r="AC361" s="2">
        <f t="shared" si="75"/>
        <v>58673945.908516586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297</v>
      </c>
      <c r="C362" s="7"/>
      <c r="D362" s="2" t="e">
        <f t="shared" si="55"/>
        <v>#N/A</v>
      </c>
      <c r="E362" s="2" t="e">
        <f t="shared" si="67"/>
        <v>#N/A</v>
      </c>
      <c r="F362" s="2">
        <v>2346620.8009148836</v>
      </c>
      <c r="G362" s="2">
        <f t="shared" si="79"/>
        <v>696135.85714285716</v>
      </c>
      <c r="H362" s="2">
        <f t="shared" si="76"/>
        <v>218089057.1942313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1687280.4285714428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2343087.6431385875</v>
      </c>
      <c r="Q362" s="2">
        <f t="shared" si="80"/>
        <v>700000</v>
      </c>
      <c r="R362" s="2">
        <f t="shared" si="77"/>
        <v>219730643.48909116</v>
      </c>
      <c r="S362" s="2">
        <f t="shared" si="58"/>
        <v>696135.85714286566</v>
      </c>
      <c r="T362" s="2">
        <f t="shared" si="59"/>
        <v>3864.1428571429569</v>
      </c>
      <c r="U362" s="2">
        <f t="shared" si="60"/>
        <v>700000</v>
      </c>
      <c r="V362" s="2">
        <f t="shared" si="78"/>
        <v>159613645.19423059</v>
      </c>
      <c r="W362" s="2">
        <f t="shared" si="61"/>
        <v>696135.85714286566</v>
      </c>
      <c r="X362" s="2">
        <f t="shared" si="51"/>
        <v>3864.1428571343422</v>
      </c>
      <c r="Y362" s="2">
        <f t="shared" si="74"/>
        <v>60116998.294860587</v>
      </c>
      <c r="Z362" s="2" t="str">
        <f t="shared" si="52"/>
        <v>MEEP</v>
      </c>
      <c r="AA362" s="2">
        <f>IF(Z362="HERE",Y362,AA361+Graph!$G$1*1000)</f>
        <v>174760561.72343174</v>
      </c>
      <c r="AB362" s="2">
        <f t="shared" si="63"/>
        <v>800000</v>
      </c>
      <c r="AC362" s="2">
        <f t="shared" si="75"/>
        <v>58673945.908516586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298</v>
      </c>
      <c r="C363" s="7"/>
      <c r="D363" s="2" t="e">
        <f t="shared" si="55"/>
        <v>#N/A</v>
      </c>
      <c r="E363" s="2" t="e">
        <f t="shared" si="67"/>
        <v>#N/A</v>
      </c>
      <c r="F363" s="2">
        <v>2352942.4547502398</v>
      </c>
      <c r="G363" s="2">
        <f t="shared" si="79"/>
        <v>696135.85714285716</v>
      </c>
      <c r="H363" s="2">
        <f t="shared" si="76"/>
        <v>218785193.05137417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1691144.5714285858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2349387.2933145165</v>
      </c>
      <c r="Q363" s="2">
        <f t="shared" si="80"/>
        <v>700000</v>
      </c>
      <c r="R363" s="2">
        <f t="shared" si="77"/>
        <v>220430643.48909116</v>
      </c>
      <c r="S363" s="2">
        <f t="shared" si="58"/>
        <v>696135.85714286566</v>
      </c>
      <c r="T363" s="2">
        <f t="shared" si="59"/>
        <v>3864.1428571429569</v>
      </c>
      <c r="U363" s="2">
        <f t="shared" si="60"/>
        <v>700000</v>
      </c>
      <c r="V363" s="2">
        <f t="shared" si="78"/>
        <v>160309781.05137345</v>
      </c>
      <c r="W363" s="2">
        <f t="shared" si="61"/>
        <v>696135.85714286566</v>
      </c>
      <c r="X363" s="2">
        <f t="shared" si="51"/>
        <v>3864.1428571343422</v>
      </c>
      <c r="Y363" s="2">
        <f t="shared" si="74"/>
        <v>60120862.437717721</v>
      </c>
      <c r="Z363" s="2" t="str">
        <f t="shared" si="52"/>
        <v>MEEP</v>
      </c>
      <c r="AA363" s="2">
        <f>IF(Z363="HERE",Y363,AA362+Graph!$G$1*1000)</f>
        <v>175560561.72343174</v>
      </c>
      <c r="AB363" s="2">
        <f t="shared" si="63"/>
        <v>800000</v>
      </c>
      <c r="AC363" s="2">
        <f t="shared" si="75"/>
        <v>58673945.908516586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299</v>
      </c>
      <c r="C364" s="7"/>
      <c r="D364" s="2" t="e">
        <f t="shared" si="55"/>
        <v>#N/A</v>
      </c>
      <c r="E364" s="2" t="e">
        <f t="shared" si="67"/>
        <v>#N/A</v>
      </c>
      <c r="F364" s="2">
        <v>2359264.1085855365</v>
      </c>
      <c r="G364" s="2">
        <f t="shared" si="79"/>
        <v>696135.85714285716</v>
      </c>
      <c r="H364" s="2">
        <f t="shared" si="76"/>
        <v>219481328.90851703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1695008.7142857288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2355686.9434904456</v>
      </c>
      <c r="Q364" s="2">
        <f t="shared" si="80"/>
        <v>700000</v>
      </c>
      <c r="R364" s="2">
        <f t="shared" si="77"/>
        <v>221130643.48909116</v>
      </c>
      <c r="S364" s="2">
        <f t="shared" si="58"/>
        <v>696135.85714286566</v>
      </c>
      <c r="T364" s="2">
        <f t="shared" si="59"/>
        <v>3864.1428571429569</v>
      </c>
      <c r="U364" s="2">
        <f t="shared" si="60"/>
        <v>700000</v>
      </c>
      <c r="V364" s="2">
        <f t="shared" si="78"/>
        <v>161005916.90851632</v>
      </c>
      <c r="W364" s="2">
        <f t="shared" si="61"/>
        <v>696135.85714286566</v>
      </c>
      <c r="X364" s="2">
        <f t="shared" si="51"/>
        <v>3864.1428571343422</v>
      </c>
      <c r="Y364" s="2">
        <f t="shared" si="74"/>
        <v>60124726.580574855</v>
      </c>
      <c r="Z364" s="2" t="str">
        <f t="shared" si="52"/>
        <v>MEEP</v>
      </c>
      <c r="AA364" s="2">
        <f>IF(Z364="HERE",Y364,AA363+Graph!$G$1*1000)</f>
        <v>176360561.72343174</v>
      </c>
      <c r="AB364" s="2">
        <f t="shared" si="63"/>
        <v>800000</v>
      </c>
      <c r="AC364" s="2">
        <f t="shared" si="75"/>
        <v>58673945.908516586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300</v>
      </c>
      <c r="C365" s="7"/>
      <c r="D365" s="2" t="e">
        <f t="shared" si="55"/>
        <v>#N/A</v>
      </c>
      <c r="E365" s="2" t="e">
        <f t="shared" si="67"/>
        <v>#N/A</v>
      </c>
      <c r="F365" s="2">
        <v>2365585.7624208927</v>
      </c>
      <c r="G365" s="2">
        <f t="shared" si="79"/>
        <v>696135.85714285716</v>
      </c>
      <c r="H365" s="2">
        <f t="shared" si="76"/>
        <v>220177464.7656599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1698872.8571428717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2361986.5936663747</v>
      </c>
      <c r="Q365" s="2">
        <f t="shared" si="80"/>
        <v>700000</v>
      </c>
      <c r="R365" s="2">
        <f t="shared" si="77"/>
        <v>221830643.48909116</v>
      </c>
      <c r="S365" s="2">
        <f t="shared" si="58"/>
        <v>696135.85714286566</v>
      </c>
      <c r="T365" s="2">
        <f t="shared" si="59"/>
        <v>3864.1428571429569</v>
      </c>
      <c r="U365" s="2">
        <f t="shared" si="60"/>
        <v>700000</v>
      </c>
      <c r="V365" s="2">
        <f t="shared" si="78"/>
        <v>161702052.76565918</v>
      </c>
      <c r="W365" s="2">
        <f t="shared" si="61"/>
        <v>696135.85714286566</v>
      </c>
      <c r="X365" s="2">
        <f t="shared" si="51"/>
        <v>3864.1428571343422</v>
      </c>
      <c r="Y365" s="2">
        <f t="shared" si="74"/>
        <v>60128590.72343199</v>
      </c>
      <c r="Z365" s="2" t="str">
        <f t="shared" si="52"/>
        <v>MEEP</v>
      </c>
      <c r="AA365" s="2">
        <f>IF(Z365="HERE",Y365,AA364+Graph!$G$1*1000)</f>
        <v>177160561.72343174</v>
      </c>
      <c r="AB365" s="2">
        <f t="shared" si="63"/>
        <v>800000</v>
      </c>
      <c r="AC365" s="2">
        <f t="shared" si="75"/>
        <v>58673945.908516586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301</v>
      </c>
      <c r="C366" s="7"/>
      <c r="D366" s="2" t="e">
        <f t="shared" si="55"/>
        <v>#N/A</v>
      </c>
      <c r="E366" s="2" t="e">
        <f t="shared" si="67"/>
        <v>#N/A</v>
      </c>
      <c r="F366" s="2">
        <v>2371907.4162561893</v>
      </c>
      <c r="G366" s="2">
        <f t="shared" si="79"/>
        <v>696135.85714285716</v>
      </c>
      <c r="H366" s="2">
        <f t="shared" si="76"/>
        <v>220873600.62280276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1702737.0000000147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2368286.2438423634</v>
      </c>
      <c r="Q366" s="2">
        <f t="shared" si="80"/>
        <v>700000</v>
      </c>
      <c r="R366" s="2">
        <f t="shared" si="77"/>
        <v>222530643.48909116</v>
      </c>
      <c r="S366" s="2">
        <f t="shared" si="58"/>
        <v>696135.85714286566</v>
      </c>
      <c r="T366" s="2">
        <f t="shared" si="59"/>
        <v>3864.1428571429569</v>
      </c>
      <c r="U366" s="2">
        <f t="shared" si="60"/>
        <v>700000</v>
      </c>
      <c r="V366" s="2">
        <f t="shared" si="78"/>
        <v>162398188.62280205</v>
      </c>
      <c r="W366" s="2">
        <f t="shared" si="61"/>
        <v>696135.85714286566</v>
      </c>
      <c r="X366" s="2">
        <f t="shared" si="51"/>
        <v>3864.1428571343422</v>
      </c>
      <c r="Y366" s="2">
        <f t="shared" si="74"/>
        <v>60132454.866289124</v>
      </c>
      <c r="Z366" s="2" t="str">
        <f t="shared" si="52"/>
        <v>MEEP</v>
      </c>
      <c r="AA366" s="2">
        <f>IF(Z366="HERE",Y366,AA365+Graph!$G$1*1000)</f>
        <v>177960561.72343174</v>
      </c>
      <c r="AB366" s="2">
        <f t="shared" si="63"/>
        <v>800000</v>
      </c>
      <c r="AC366" s="2">
        <f t="shared" si="75"/>
        <v>58673945.908516586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302</v>
      </c>
      <c r="C367" s="7"/>
      <c r="D367" s="2" t="e">
        <f t="shared" si="55"/>
        <v>#N/A</v>
      </c>
      <c r="E367" s="2" t="e">
        <f t="shared" si="67"/>
        <v>#N/A</v>
      </c>
      <c r="F367" s="2">
        <v>2378229.0700915456</v>
      </c>
      <c r="G367" s="2">
        <f t="shared" si="79"/>
        <v>696135.85714285716</v>
      </c>
      <c r="H367" s="2">
        <f t="shared" si="76"/>
        <v>221569736.47994563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1706601.1428571576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2374585.8940182924</v>
      </c>
      <c r="Q367" s="2">
        <f t="shared" si="80"/>
        <v>700000</v>
      </c>
      <c r="R367" s="2">
        <f t="shared" si="77"/>
        <v>223230643.48909116</v>
      </c>
      <c r="S367" s="2">
        <f t="shared" si="58"/>
        <v>696135.85714286566</v>
      </c>
      <c r="T367" s="2">
        <f t="shared" si="59"/>
        <v>3864.1428571429569</v>
      </c>
      <c r="U367" s="2">
        <f t="shared" si="60"/>
        <v>700000</v>
      </c>
      <c r="V367" s="2">
        <f t="shared" si="78"/>
        <v>163094324.47994491</v>
      </c>
      <c r="W367" s="2">
        <f t="shared" si="61"/>
        <v>696135.85714286566</v>
      </c>
      <c r="X367" s="2">
        <f t="shared" si="51"/>
        <v>3864.1428571343422</v>
      </c>
      <c r="Y367" s="2">
        <f t="shared" si="74"/>
        <v>60136319.009146258</v>
      </c>
      <c r="Z367" s="2" t="str">
        <f t="shared" si="52"/>
        <v>MEEP</v>
      </c>
      <c r="AA367" s="2">
        <f>IF(Z367="HERE",Y367,AA366+Graph!$G$1*1000)</f>
        <v>178760561.72343174</v>
      </c>
      <c r="AB367" s="2">
        <f t="shared" si="63"/>
        <v>800000</v>
      </c>
      <c r="AC367" s="2">
        <f t="shared" si="75"/>
        <v>58673945.908516586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303</v>
      </c>
      <c r="C368" s="7"/>
      <c r="D368" s="2" t="e">
        <f t="shared" si="55"/>
        <v>#N/A</v>
      </c>
      <c r="E368" s="2" t="e">
        <f t="shared" si="67"/>
        <v>#N/A</v>
      </c>
      <c r="F368" s="2">
        <v>2384550.7239268422</v>
      </c>
      <c r="G368" s="2">
        <f t="shared" si="79"/>
        <v>696135.85714285716</v>
      </c>
      <c r="H368" s="2">
        <f t="shared" si="76"/>
        <v>222265872.3370885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1710465.2857143006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2380885.5441942215</v>
      </c>
      <c r="Q368" s="2">
        <f t="shared" si="80"/>
        <v>700000</v>
      </c>
      <c r="R368" s="2">
        <f t="shared" si="77"/>
        <v>223930643.48909116</v>
      </c>
      <c r="S368" s="2">
        <f t="shared" si="58"/>
        <v>696135.85714286566</v>
      </c>
      <c r="T368" s="2">
        <f t="shared" si="59"/>
        <v>3864.1428571429569</v>
      </c>
      <c r="U368" s="2">
        <f t="shared" si="60"/>
        <v>700000</v>
      </c>
      <c r="V368" s="2">
        <f t="shared" si="78"/>
        <v>163790460.33708778</v>
      </c>
      <c r="W368" s="2">
        <f t="shared" si="61"/>
        <v>696135.85714286566</v>
      </c>
      <c r="X368" s="2">
        <f t="shared" si="51"/>
        <v>3864.1428571343422</v>
      </c>
      <c r="Y368" s="2">
        <f t="shared" si="74"/>
        <v>60140183.152003393</v>
      </c>
      <c r="Z368" s="2" t="str">
        <f t="shared" si="52"/>
        <v>MEEP</v>
      </c>
      <c r="AA368" s="2">
        <f>IF(Z368="HERE",Y368,AA367+Graph!$G$1*1000)</f>
        <v>179560561.72343174</v>
      </c>
      <c r="AB368" s="2">
        <f t="shared" si="63"/>
        <v>800000</v>
      </c>
      <c r="AC368" s="2">
        <f t="shared" si="75"/>
        <v>58673945.908516586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304</v>
      </c>
      <c r="C369" s="7"/>
      <c r="D369" s="2" t="e">
        <f t="shared" si="55"/>
        <v>#N/A</v>
      </c>
      <c r="E369" s="2" t="e">
        <f t="shared" si="67"/>
        <v>#N/A</v>
      </c>
      <c r="F369" s="2">
        <v>2390872.3777621984</v>
      </c>
      <c r="G369" s="2">
        <f t="shared" si="79"/>
        <v>696135.85714285716</v>
      </c>
      <c r="H369" s="2">
        <f t="shared" si="76"/>
        <v>222962008.19423136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1714329.4285714435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2387185.1943701506</v>
      </c>
      <c r="Q369" s="2">
        <f t="shared" si="80"/>
        <v>700000</v>
      </c>
      <c r="R369" s="2">
        <f t="shared" si="77"/>
        <v>224630643.48909116</v>
      </c>
      <c r="S369" s="2">
        <f t="shared" si="58"/>
        <v>696135.85714286566</v>
      </c>
      <c r="T369" s="2">
        <f t="shared" si="59"/>
        <v>3864.1428571429569</v>
      </c>
      <c r="U369" s="2">
        <f t="shared" si="60"/>
        <v>700000</v>
      </c>
      <c r="V369" s="2">
        <f t="shared" si="78"/>
        <v>164486596.19423065</v>
      </c>
      <c r="W369" s="2">
        <f t="shared" si="61"/>
        <v>696135.85714286566</v>
      </c>
      <c r="X369" s="2">
        <f t="shared" si="51"/>
        <v>3864.1428571343422</v>
      </c>
      <c r="Y369" s="2">
        <f t="shared" si="74"/>
        <v>60144047.294860527</v>
      </c>
      <c r="Z369" s="2" t="str">
        <f t="shared" si="52"/>
        <v>MEEP</v>
      </c>
      <c r="AA369" s="2">
        <f>IF(Z369="HERE",Y369,AA368+Graph!$G$1*1000)</f>
        <v>180360561.72343174</v>
      </c>
      <c r="AB369" s="2">
        <f t="shared" si="63"/>
        <v>800000</v>
      </c>
      <c r="AC369" s="2">
        <f t="shared" si="75"/>
        <v>58673945.908516586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305</v>
      </c>
      <c r="C370" s="7"/>
      <c r="D370" s="2" t="e">
        <f t="shared" si="55"/>
        <v>#N/A</v>
      </c>
      <c r="E370" s="2" t="e">
        <f t="shared" si="67"/>
        <v>#N/A</v>
      </c>
      <c r="F370" s="2">
        <v>2397194.0315974951</v>
      </c>
      <c r="G370" s="2">
        <f t="shared" si="79"/>
        <v>696135.85714285716</v>
      </c>
      <c r="H370" s="2">
        <f t="shared" si="76"/>
        <v>223658144.05137423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1718193.5714285865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2393484.8445460796</v>
      </c>
      <c r="Q370" s="2">
        <f t="shared" si="80"/>
        <v>700000</v>
      </c>
      <c r="R370" s="2">
        <f t="shared" si="77"/>
        <v>225330643.48909116</v>
      </c>
      <c r="S370" s="2">
        <f t="shared" si="58"/>
        <v>696135.85714286566</v>
      </c>
      <c r="T370" s="2">
        <f t="shared" si="59"/>
        <v>3864.1428571429569</v>
      </c>
      <c r="U370" s="2">
        <f t="shared" si="60"/>
        <v>700000</v>
      </c>
      <c r="V370" s="2">
        <f t="shared" si="78"/>
        <v>165182732.05137351</v>
      </c>
      <c r="W370" s="2">
        <f t="shared" si="61"/>
        <v>696135.85714286566</v>
      </c>
      <c r="X370" s="2">
        <f t="shared" si="51"/>
        <v>3864.1428571343422</v>
      </c>
      <c r="Y370" s="2">
        <f t="shared" si="74"/>
        <v>60147911.437717661</v>
      </c>
      <c r="Z370" s="2" t="str">
        <f t="shared" si="52"/>
        <v>MEEP</v>
      </c>
      <c r="AA370" s="2">
        <f>IF(Z370="HERE",Y370,AA369+Graph!$G$1*1000)</f>
        <v>181160561.72343174</v>
      </c>
      <c r="AB370" s="2">
        <f t="shared" si="63"/>
        <v>800000</v>
      </c>
      <c r="AC370" s="2">
        <f t="shared" si="75"/>
        <v>58673945.908516586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306</v>
      </c>
      <c r="C371" s="7"/>
      <c r="D371" s="2" t="e">
        <f t="shared" si="55"/>
        <v>#N/A</v>
      </c>
      <c r="E371" s="2" t="e">
        <f t="shared" si="67"/>
        <v>#N/A</v>
      </c>
      <c r="F371" s="2">
        <v>2403515.6854328513</v>
      </c>
      <c r="G371" s="2">
        <f t="shared" si="79"/>
        <v>696135.85714285716</v>
      </c>
      <c r="H371" s="2">
        <f t="shared" si="76"/>
        <v>224354279.90851709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1722057.7142857295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2399784.4947220087</v>
      </c>
      <c r="Q371" s="2">
        <f t="shared" si="80"/>
        <v>700000</v>
      </c>
      <c r="R371" s="2">
        <f t="shared" si="77"/>
        <v>226030643.48909116</v>
      </c>
      <c r="S371" s="2">
        <f t="shared" si="58"/>
        <v>696135.85714286566</v>
      </c>
      <c r="T371" s="2">
        <f t="shared" si="59"/>
        <v>3864.1428571429569</v>
      </c>
      <c r="U371" s="2">
        <f t="shared" si="60"/>
        <v>700000</v>
      </c>
      <c r="V371" s="2">
        <f t="shared" si="78"/>
        <v>165878867.90851638</v>
      </c>
      <c r="W371" s="2">
        <f t="shared" si="61"/>
        <v>696135.85714286566</v>
      </c>
      <c r="X371" s="2">
        <f t="shared" si="51"/>
        <v>3864.1428571343422</v>
      </c>
      <c r="Y371" s="2">
        <f t="shared" si="74"/>
        <v>60151775.580574796</v>
      </c>
      <c r="Z371" s="2" t="str">
        <f t="shared" si="52"/>
        <v>MEEP</v>
      </c>
      <c r="AA371" s="2">
        <f>IF(Z371="HERE",Y371,AA370+Graph!$G$1*1000)</f>
        <v>181960561.72343174</v>
      </c>
      <c r="AB371" s="2">
        <f t="shared" si="63"/>
        <v>800000</v>
      </c>
      <c r="AC371" s="2">
        <f t="shared" si="75"/>
        <v>58673945.908516586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307</v>
      </c>
      <c r="C372" s="7"/>
      <c r="D372" s="2" t="e">
        <f t="shared" si="55"/>
        <v>#N/A</v>
      </c>
      <c r="E372" s="2" t="e">
        <f t="shared" si="67"/>
        <v>#N/A</v>
      </c>
      <c r="F372" s="2">
        <v>2409837.3392681479</v>
      </c>
      <c r="G372" s="2">
        <f t="shared" si="79"/>
        <v>696135.85714285716</v>
      </c>
      <c r="H372" s="2">
        <f t="shared" si="76"/>
        <v>225050415.76565996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1725921.8571428724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2406084.1448979378</v>
      </c>
      <c r="Q372" s="2">
        <f t="shared" si="80"/>
        <v>700000</v>
      </c>
      <c r="R372" s="2">
        <f t="shared" si="77"/>
        <v>226730643.48909116</v>
      </c>
      <c r="S372" s="2">
        <f t="shared" si="58"/>
        <v>696135.85714286566</v>
      </c>
      <c r="T372" s="2">
        <f t="shared" si="59"/>
        <v>3864.1428571429569</v>
      </c>
      <c r="U372" s="2">
        <f t="shared" si="60"/>
        <v>700000</v>
      </c>
      <c r="V372" s="2">
        <f t="shared" si="78"/>
        <v>166575003.76565924</v>
      </c>
      <c r="W372" s="2">
        <f t="shared" si="61"/>
        <v>696135.85714286566</v>
      </c>
      <c r="X372" s="2">
        <f t="shared" si="51"/>
        <v>3864.1428571343422</v>
      </c>
      <c r="Y372" s="2">
        <f t="shared" si="74"/>
        <v>60155639.72343193</v>
      </c>
      <c r="Z372" s="2" t="str">
        <f t="shared" si="52"/>
        <v>MEEP</v>
      </c>
      <c r="AA372" s="2">
        <f>IF(Z372="HERE",Y372,AA371+Graph!$G$1*1000)</f>
        <v>182760561.72343174</v>
      </c>
      <c r="AB372" s="2">
        <f t="shared" si="63"/>
        <v>800000</v>
      </c>
      <c r="AC372" s="2">
        <f t="shared" si="75"/>
        <v>58673945.908516586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308</v>
      </c>
      <c r="C373" s="7"/>
      <c r="D373" s="2" t="e">
        <f t="shared" si="55"/>
        <v>#N/A</v>
      </c>
      <c r="E373" s="2" t="e">
        <f t="shared" si="67"/>
        <v>#N/A</v>
      </c>
      <c r="F373" s="2">
        <v>2416158.9931035042</v>
      </c>
      <c r="G373" s="2">
        <f t="shared" si="79"/>
        <v>696135.85714285716</v>
      </c>
      <c r="H373" s="2">
        <f t="shared" si="76"/>
        <v>225746551.62280282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1729786.0000000154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2412383.7950738668</v>
      </c>
      <c r="Q373" s="2">
        <f t="shared" si="80"/>
        <v>700000</v>
      </c>
      <c r="R373" s="2">
        <f t="shared" si="77"/>
        <v>227430643.48909116</v>
      </c>
      <c r="S373" s="2">
        <f t="shared" si="58"/>
        <v>696135.85714286566</v>
      </c>
      <c r="T373" s="2">
        <f t="shared" si="59"/>
        <v>3864.1428571429569</v>
      </c>
      <c r="U373" s="2">
        <f t="shared" si="60"/>
        <v>700000</v>
      </c>
      <c r="V373" s="2">
        <f t="shared" si="78"/>
        <v>167271139.62280211</v>
      </c>
      <c r="W373" s="2">
        <f t="shared" si="61"/>
        <v>696135.85714286566</v>
      </c>
      <c r="X373" s="2">
        <f t="shared" si="51"/>
        <v>3864.1428571343422</v>
      </c>
      <c r="Y373" s="2">
        <f t="shared" si="74"/>
        <v>60159503.866289064</v>
      </c>
      <c r="Z373" s="2" t="str">
        <f t="shared" si="52"/>
        <v>MEEP</v>
      </c>
      <c r="AA373" s="2">
        <f>IF(Z373="HERE",Y373,AA372+Graph!$G$1*1000)</f>
        <v>183560561.72343174</v>
      </c>
      <c r="AB373" s="2">
        <f t="shared" si="63"/>
        <v>800000</v>
      </c>
      <c r="AC373" s="2">
        <f t="shared" si="75"/>
        <v>58673945.908516586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309</v>
      </c>
      <c r="C374" s="7"/>
      <c r="D374" s="2" t="e">
        <f t="shared" si="55"/>
        <v>#N/A</v>
      </c>
      <c r="E374" s="2" t="e">
        <f t="shared" si="67"/>
        <v>#N/A</v>
      </c>
      <c r="F374" s="2">
        <v>2422480.6469388008</v>
      </c>
      <c r="G374" s="2">
        <f t="shared" si="79"/>
        <v>696135.85714285716</v>
      </c>
      <c r="H374" s="2">
        <f t="shared" si="76"/>
        <v>226442687.47994569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1733650.1428571583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2418683.4452497959</v>
      </c>
      <c r="Q374" s="2">
        <f t="shared" si="80"/>
        <v>700000</v>
      </c>
      <c r="R374" s="2">
        <f t="shared" si="77"/>
        <v>228130643.48909116</v>
      </c>
      <c r="S374" s="2">
        <f t="shared" si="58"/>
        <v>696135.85714286566</v>
      </c>
      <c r="T374" s="2">
        <f t="shared" si="59"/>
        <v>3864.1428571429569</v>
      </c>
      <c r="U374" s="2">
        <f t="shared" si="60"/>
        <v>700000</v>
      </c>
      <c r="V374" s="2">
        <f t="shared" si="78"/>
        <v>167967275.47994497</v>
      </c>
      <c r="W374" s="2">
        <f t="shared" si="61"/>
        <v>696135.85714286566</v>
      </c>
      <c r="X374" s="2">
        <f t="shared" si="51"/>
        <v>3864.1428571343422</v>
      </c>
      <c r="Y374" s="2">
        <f t="shared" si="74"/>
        <v>60163368.009146199</v>
      </c>
      <c r="Z374" s="2" t="str">
        <f t="shared" si="52"/>
        <v>MEEP</v>
      </c>
      <c r="AA374" s="2">
        <f>IF(Z374="HERE",Y374,AA373+Graph!$G$1*1000)</f>
        <v>184360561.72343174</v>
      </c>
      <c r="AB374" s="2">
        <f t="shared" si="63"/>
        <v>800000</v>
      </c>
      <c r="AC374" s="2">
        <f t="shared" si="75"/>
        <v>58673945.908516586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310</v>
      </c>
      <c r="C375" s="7"/>
      <c r="D375" s="2" t="e">
        <f t="shared" si="55"/>
        <v>#N/A</v>
      </c>
      <c r="E375" s="2" t="e">
        <f t="shared" si="67"/>
        <v>#N/A</v>
      </c>
      <c r="F375" s="2">
        <v>2428802.300774157</v>
      </c>
      <c r="G375" s="2">
        <f t="shared" si="79"/>
        <v>696135.85714285716</v>
      </c>
      <c r="H375" s="2">
        <f t="shared" si="76"/>
        <v>227138823.33708856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1737514.2857143013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2424983.095425725</v>
      </c>
      <c r="Q375" s="2">
        <f t="shared" si="80"/>
        <v>700000</v>
      </c>
      <c r="R375" s="2">
        <f t="shared" si="77"/>
        <v>228830643.48909116</v>
      </c>
      <c r="S375" s="2">
        <f t="shared" si="58"/>
        <v>696135.85714286566</v>
      </c>
      <c r="T375" s="2">
        <f t="shared" si="59"/>
        <v>3864.1428571429569</v>
      </c>
      <c r="U375" s="2">
        <f t="shared" si="60"/>
        <v>700000</v>
      </c>
      <c r="V375" s="2">
        <f t="shared" si="78"/>
        <v>168663411.33708784</v>
      </c>
      <c r="W375" s="2">
        <f t="shared" si="61"/>
        <v>696135.85714286566</v>
      </c>
      <c r="X375" s="2">
        <f t="shared" si="51"/>
        <v>3864.1428571343422</v>
      </c>
      <c r="Y375" s="2">
        <f t="shared" si="74"/>
        <v>60167232.152003333</v>
      </c>
      <c r="Z375" s="2" t="str">
        <f t="shared" si="52"/>
        <v>MEEP</v>
      </c>
      <c r="AA375" s="2">
        <f>IF(Z375="HERE",Y375,AA374+Graph!$G$1*1000)</f>
        <v>185160561.72343174</v>
      </c>
      <c r="AB375" s="2">
        <f t="shared" si="63"/>
        <v>800000</v>
      </c>
      <c r="AC375" s="2">
        <f t="shared" si="75"/>
        <v>58673945.908516586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311</v>
      </c>
      <c r="C376" s="7"/>
      <c r="D376" s="2" t="e">
        <f t="shared" si="55"/>
        <v>#N/A</v>
      </c>
      <c r="E376" s="2" t="e">
        <f t="shared" si="67"/>
        <v>#N/A</v>
      </c>
      <c r="F376" s="2">
        <v>2435123.9546094537</v>
      </c>
      <c r="G376" s="2">
        <f t="shared" si="79"/>
        <v>696135.85714285716</v>
      </c>
      <c r="H376" s="2">
        <f t="shared" si="76"/>
        <v>227834959.19423142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1741378.4285714442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2431282.7456016541</v>
      </c>
      <c r="Q376" s="2">
        <f t="shared" si="80"/>
        <v>700000</v>
      </c>
      <c r="R376" s="2">
        <f t="shared" si="77"/>
        <v>229530643.48909116</v>
      </c>
      <c r="S376" s="2">
        <f t="shared" si="58"/>
        <v>696135.85714286566</v>
      </c>
      <c r="T376" s="2">
        <f t="shared" si="59"/>
        <v>3864.1428571429569</v>
      </c>
      <c r="U376" s="2">
        <f t="shared" si="60"/>
        <v>700000</v>
      </c>
      <c r="V376" s="2">
        <f t="shared" si="78"/>
        <v>169359547.19423071</v>
      </c>
      <c r="W376" s="2">
        <f t="shared" si="61"/>
        <v>696135.85714286566</v>
      </c>
      <c r="X376" s="2">
        <f t="shared" si="51"/>
        <v>3864.1428571343422</v>
      </c>
      <c r="Y376" s="2">
        <f t="shared" si="74"/>
        <v>60171096.294860467</v>
      </c>
      <c r="Z376" s="2" t="str">
        <f t="shared" si="52"/>
        <v>MEEP</v>
      </c>
      <c r="AA376" s="2">
        <f>IF(Z376="HERE",Y376,AA375+Graph!$G$1*1000)</f>
        <v>185960561.72343174</v>
      </c>
      <c r="AB376" s="2">
        <f t="shared" si="63"/>
        <v>800000</v>
      </c>
      <c r="AC376" s="2">
        <f t="shared" si="75"/>
        <v>58673945.908516586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312</v>
      </c>
      <c r="C377" s="7"/>
      <c r="D377" s="2" t="e">
        <f t="shared" si="55"/>
        <v>#N/A</v>
      </c>
      <c r="E377" s="2" t="e">
        <f t="shared" si="67"/>
        <v>#N/A</v>
      </c>
      <c r="F377" s="2">
        <v>2441445.6084448099</v>
      </c>
      <c r="G377" s="2">
        <f t="shared" si="79"/>
        <v>696135.85714285716</v>
      </c>
      <c r="H377" s="2">
        <f t="shared" si="76"/>
        <v>228531095.05137429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1745242.5714285872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2437582.3957775831</v>
      </c>
      <c r="Q377" s="2">
        <f t="shared" si="80"/>
        <v>700000</v>
      </c>
      <c r="R377" s="2">
        <f t="shared" si="77"/>
        <v>230230643.48909116</v>
      </c>
      <c r="S377" s="2">
        <f t="shared" si="58"/>
        <v>696135.85714286566</v>
      </c>
      <c r="T377" s="2">
        <f t="shared" si="59"/>
        <v>3864.1428571429569</v>
      </c>
      <c r="U377" s="2">
        <f t="shared" si="60"/>
        <v>700000</v>
      </c>
      <c r="V377" s="2">
        <f t="shared" si="78"/>
        <v>170055683.05137357</v>
      </c>
      <c r="W377" s="2">
        <f t="shared" si="61"/>
        <v>696135.85714286566</v>
      </c>
      <c r="X377" s="2">
        <f t="shared" si="51"/>
        <v>3864.1428571343422</v>
      </c>
      <c r="Y377" s="2">
        <f t="shared" si="74"/>
        <v>60174960.437717602</v>
      </c>
      <c r="Z377" s="2" t="str">
        <f t="shared" si="52"/>
        <v>MEEP</v>
      </c>
      <c r="AA377" s="2">
        <f>IF(Z377="HERE",Y377,AA376+Graph!$G$1*1000)</f>
        <v>186760561.72343174</v>
      </c>
      <c r="AB377" s="2">
        <f t="shared" si="63"/>
        <v>800000</v>
      </c>
      <c r="AC377" s="2">
        <f t="shared" si="75"/>
        <v>58673945.908516586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313</v>
      </c>
      <c r="C378" s="7"/>
      <c r="D378" s="2" t="e">
        <f t="shared" si="55"/>
        <v>#N/A</v>
      </c>
      <c r="E378" s="2" t="e">
        <f t="shared" si="67"/>
        <v>#N/A</v>
      </c>
      <c r="F378" s="2">
        <v>2447767.2622801065</v>
      </c>
      <c r="G378" s="2">
        <f t="shared" si="79"/>
        <v>696135.85714285716</v>
      </c>
      <c r="H378" s="2">
        <f t="shared" si="76"/>
        <v>229227230.90851715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1749106.7142857302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2443882.0459535122</v>
      </c>
      <c r="Q378" s="2">
        <f t="shared" si="80"/>
        <v>700000</v>
      </c>
      <c r="R378" s="2">
        <f t="shared" si="77"/>
        <v>230930643.48909116</v>
      </c>
      <c r="S378" s="2">
        <f t="shared" si="58"/>
        <v>696135.85714286566</v>
      </c>
      <c r="T378" s="2">
        <f t="shared" si="59"/>
        <v>3864.1428571429569</v>
      </c>
      <c r="U378" s="2">
        <f t="shared" si="60"/>
        <v>700000</v>
      </c>
      <c r="V378" s="2">
        <f t="shared" si="78"/>
        <v>170751818.90851644</v>
      </c>
      <c r="W378" s="2">
        <f t="shared" si="61"/>
        <v>696135.85714286566</v>
      </c>
      <c r="X378" s="2">
        <f t="shared" si="51"/>
        <v>3864.1428571343422</v>
      </c>
      <c r="Y378" s="2">
        <f t="shared" si="74"/>
        <v>60178824.580574736</v>
      </c>
      <c r="Z378" s="2" t="str">
        <f t="shared" si="52"/>
        <v>MEEP</v>
      </c>
      <c r="AA378" s="2">
        <f>IF(Z378="HERE",Y378,AA377+Graph!$G$1*1000)</f>
        <v>187560561.72343174</v>
      </c>
      <c r="AB378" s="2">
        <f t="shared" si="63"/>
        <v>800000</v>
      </c>
      <c r="AC378" s="2">
        <f t="shared" si="75"/>
        <v>58673945.908516586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314</v>
      </c>
      <c r="C379" s="7"/>
      <c r="D379" s="2" t="e">
        <f t="shared" si="55"/>
        <v>#N/A</v>
      </c>
      <c r="E379" s="2" t="e">
        <f t="shared" si="67"/>
        <v>#N/A</v>
      </c>
      <c r="F379" s="2">
        <v>2454088.9161154628</v>
      </c>
      <c r="G379" s="2">
        <f t="shared" si="79"/>
        <v>696135.85714285716</v>
      </c>
      <c r="H379" s="2">
        <f t="shared" si="76"/>
        <v>229923366.76566002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1752970.8571428731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2450181.6961294413</v>
      </c>
      <c r="Q379" s="2">
        <f t="shared" si="80"/>
        <v>700000</v>
      </c>
      <c r="R379" s="2">
        <f t="shared" si="77"/>
        <v>231630643.48909116</v>
      </c>
      <c r="S379" s="2">
        <f t="shared" si="58"/>
        <v>696135.85714286566</v>
      </c>
      <c r="T379" s="2">
        <f t="shared" si="59"/>
        <v>3864.1428571429569</v>
      </c>
      <c r="U379" s="2">
        <f t="shared" si="60"/>
        <v>700000</v>
      </c>
      <c r="V379" s="2">
        <f t="shared" si="78"/>
        <v>171447954.7656593</v>
      </c>
      <c r="W379" s="2">
        <f t="shared" si="61"/>
        <v>696135.85714286566</v>
      </c>
      <c r="X379" s="2">
        <f t="shared" si="51"/>
        <v>3864.1428571343422</v>
      </c>
      <c r="Y379" s="2">
        <f t="shared" si="74"/>
        <v>60182688.72343187</v>
      </c>
      <c r="Z379" s="2" t="str">
        <f t="shared" si="52"/>
        <v>MEEP</v>
      </c>
      <c r="AA379" s="2">
        <f>IF(Z379="HERE",Y379,AA378+Graph!$G$1*1000)</f>
        <v>188360561.72343174</v>
      </c>
      <c r="AB379" s="2">
        <f t="shared" si="63"/>
        <v>800000</v>
      </c>
      <c r="AC379" s="2">
        <f t="shared" si="75"/>
        <v>58673945.908516586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315</v>
      </c>
      <c r="C380" s="7"/>
      <c r="D380" s="2" t="e">
        <f t="shared" si="55"/>
        <v>#N/A</v>
      </c>
      <c r="E380" s="2" t="e">
        <f t="shared" si="67"/>
        <v>#N/A</v>
      </c>
      <c r="F380" s="2">
        <v>2460410.5699507594</v>
      </c>
      <c r="G380" s="2">
        <f t="shared" si="79"/>
        <v>696135.85714285716</v>
      </c>
      <c r="H380" s="2">
        <f t="shared" si="76"/>
        <v>230619502.62280288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1756835.0000000161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2456481.3463053703</v>
      </c>
      <c r="Q380" s="2">
        <f t="shared" si="80"/>
        <v>700000</v>
      </c>
      <c r="R380" s="2">
        <f t="shared" si="77"/>
        <v>232330643.48909116</v>
      </c>
      <c r="S380" s="2">
        <f t="shared" si="58"/>
        <v>696135.85714286566</v>
      </c>
      <c r="T380" s="2">
        <f t="shared" si="59"/>
        <v>3864.1428571429569</v>
      </c>
      <c r="U380" s="2">
        <f t="shared" si="60"/>
        <v>700000</v>
      </c>
      <c r="V380" s="2">
        <f t="shared" si="78"/>
        <v>172144090.62280217</v>
      </c>
      <c r="W380" s="2">
        <f t="shared" si="61"/>
        <v>696135.85714286566</v>
      </c>
      <c r="X380" s="2">
        <f t="shared" si="51"/>
        <v>3864.1428571343422</v>
      </c>
      <c r="Y380" s="2">
        <f t="shared" si="74"/>
        <v>60186552.866289005</v>
      </c>
      <c r="Z380" s="2" t="str">
        <f t="shared" si="52"/>
        <v>MEEP</v>
      </c>
      <c r="AA380" s="2">
        <f>IF(Z380="HERE",Y380,AA379+Graph!$G$1*1000)</f>
        <v>189160561.72343174</v>
      </c>
      <c r="AB380" s="2">
        <f t="shared" si="63"/>
        <v>800000</v>
      </c>
      <c r="AC380" s="2">
        <f t="shared" si="75"/>
        <v>58673945.908516586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316</v>
      </c>
      <c r="C381" s="7"/>
      <c r="D381" s="2" t="e">
        <f t="shared" si="55"/>
        <v>#N/A</v>
      </c>
      <c r="E381" s="2" t="e">
        <f t="shared" si="67"/>
        <v>#N/A</v>
      </c>
      <c r="F381" s="2">
        <v>2466732.2237861156</v>
      </c>
      <c r="G381" s="2">
        <f t="shared" si="79"/>
        <v>696135.85714285716</v>
      </c>
      <c r="H381" s="2">
        <f t="shared" si="76"/>
        <v>231315638.47994575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1760699.142857159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2462780.9964812994</v>
      </c>
      <c r="Q381" s="2">
        <f t="shared" si="80"/>
        <v>700000</v>
      </c>
      <c r="R381" s="2">
        <f t="shared" si="77"/>
        <v>233030643.48909116</v>
      </c>
      <c r="S381" s="2">
        <f t="shared" si="58"/>
        <v>696135.85714286566</v>
      </c>
      <c r="T381" s="2">
        <f t="shared" si="59"/>
        <v>3864.1428571429569</v>
      </c>
      <c r="U381" s="2">
        <f t="shared" si="60"/>
        <v>700000</v>
      </c>
      <c r="V381" s="2">
        <f t="shared" si="78"/>
        <v>172840226.47994503</v>
      </c>
      <c r="W381" s="2">
        <f t="shared" si="61"/>
        <v>696135.85714286566</v>
      </c>
      <c r="X381" s="2">
        <f t="shared" si="51"/>
        <v>3864.1428571343422</v>
      </c>
      <c r="Y381" s="2">
        <f t="shared" si="74"/>
        <v>60190417.009146139</v>
      </c>
      <c r="Z381" s="2" t="str">
        <f t="shared" si="52"/>
        <v>MEEP</v>
      </c>
      <c r="AA381" s="2">
        <f>IF(Z381="HERE",Y381,AA380+Graph!$G$1*1000)</f>
        <v>189960561.72343174</v>
      </c>
      <c r="AB381" s="2">
        <f t="shared" si="63"/>
        <v>800000</v>
      </c>
      <c r="AC381" s="2">
        <f t="shared" si="75"/>
        <v>58673945.908516586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317</v>
      </c>
      <c r="C382" s="7"/>
      <c r="D382" s="2" t="e">
        <f t="shared" si="55"/>
        <v>#N/A</v>
      </c>
      <c r="E382" s="2" t="e">
        <f t="shared" si="67"/>
        <v>#N/A</v>
      </c>
      <c r="F382" s="2">
        <v>2473053.8776214123</v>
      </c>
      <c r="G382" s="2">
        <f t="shared" si="79"/>
        <v>696135.85714285716</v>
      </c>
      <c r="H382" s="2">
        <f t="shared" si="76"/>
        <v>232011774.33708861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1764563.285714302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2469080.6466572285</v>
      </c>
      <c r="Q382" s="2">
        <f t="shared" si="80"/>
        <v>700000</v>
      </c>
      <c r="R382" s="2">
        <f t="shared" si="77"/>
        <v>233730643.48909116</v>
      </c>
      <c r="S382" s="2">
        <f t="shared" si="58"/>
        <v>696135.85714286566</v>
      </c>
      <c r="T382" s="2">
        <f t="shared" si="59"/>
        <v>3864.1428571429569</v>
      </c>
      <c r="U382" s="2">
        <f t="shared" si="60"/>
        <v>700000</v>
      </c>
      <c r="V382" s="2">
        <f t="shared" si="78"/>
        <v>173536362.3370879</v>
      </c>
      <c r="W382" s="2">
        <f t="shared" si="61"/>
        <v>696135.85714286566</v>
      </c>
      <c r="X382" s="2">
        <f t="shared" si="51"/>
        <v>3864.1428571343422</v>
      </c>
      <c r="Y382" s="2">
        <f t="shared" si="74"/>
        <v>60194281.152003273</v>
      </c>
      <c r="Z382" s="2" t="str">
        <f t="shared" si="52"/>
        <v>MEEP</v>
      </c>
      <c r="AA382" s="2">
        <f>IF(Z382="HERE",Y382,AA381+Graph!$G$1*1000)</f>
        <v>190760561.72343174</v>
      </c>
      <c r="AB382" s="2">
        <f t="shared" si="63"/>
        <v>800000</v>
      </c>
      <c r="AC382" s="2">
        <f t="shared" si="75"/>
        <v>58673945.908516586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318</v>
      </c>
      <c r="C383" s="7"/>
      <c r="D383" s="2" t="e">
        <f t="shared" si="55"/>
        <v>#N/A</v>
      </c>
      <c r="E383" s="2" t="e">
        <f t="shared" si="67"/>
        <v>#N/A</v>
      </c>
      <c r="F383" s="2">
        <v>2479375.5314567685</v>
      </c>
      <c r="G383" s="2">
        <f t="shared" si="79"/>
        <v>696135.85714285716</v>
      </c>
      <c r="H383" s="2">
        <f t="shared" si="76"/>
        <v>232707910.19423148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1768427.4285714449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2475380.2968331575</v>
      </c>
      <c r="Q383" s="2">
        <f t="shared" si="80"/>
        <v>700000</v>
      </c>
      <c r="R383" s="2">
        <f t="shared" si="77"/>
        <v>234430643.48909116</v>
      </c>
      <c r="S383" s="2">
        <f t="shared" si="58"/>
        <v>696135.85714286566</v>
      </c>
      <c r="T383" s="2">
        <f t="shared" si="59"/>
        <v>3864.1428571429569</v>
      </c>
      <c r="U383" s="2">
        <f t="shared" si="60"/>
        <v>700000</v>
      </c>
      <c r="V383" s="2">
        <f t="shared" si="78"/>
        <v>174232498.19423077</v>
      </c>
      <c r="W383" s="2">
        <f t="shared" si="61"/>
        <v>696135.85714286566</v>
      </c>
      <c r="X383" s="2">
        <f t="shared" si="51"/>
        <v>3864.1428571343422</v>
      </c>
      <c r="Y383" s="2">
        <f t="shared" si="74"/>
        <v>60198145.294860408</v>
      </c>
      <c r="Z383" s="2" t="str">
        <f t="shared" si="52"/>
        <v>MEEP</v>
      </c>
      <c r="AA383" s="2">
        <f>IF(Z383="HERE",Y383,AA382+Graph!$G$1*1000)</f>
        <v>191560561.72343174</v>
      </c>
      <c r="AB383" s="2">
        <f t="shared" si="63"/>
        <v>800000</v>
      </c>
      <c r="AC383" s="2">
        <f t="shared" si="75"/>
        <v>58673945.908516586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319</v>
      </c>
      <c r="C384" s="7"/>
      <c r="D384" s="2" t="e">
        <f t="shared" si="55"/>
        <v>#N/A</v>
      </c>
      <c r="E384" s="2" t="e">
        <f t="shared" si="67"/>
        <v>#N/A</v>
      </c>
      <c r="F384" s="2">
        <v>2485697.1852920651</v>
      </c>
      <c r="G384" s="2">
        <f t="shared" si="79"/>
        <v>696135.85714285716</v>
      </c>
      <c r="H384" s="2">
        <f t="shared" si="76"/>
        <v>233404046.05137435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1772291.5714285879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2481679.9470091462</v>
      </c>
      <c r="Q384" s="2">
        <f t="shared" si="80"/>
        <v>700000</v>
      </c>
      <c r="R384" s="2">
        <f t="shared" si="77"/>
        <v>235130643.48909116</v>
      </c>
      <c r="S384" s="2">
        <f t="shared" si="58"/>
        <v>696135.85714286566</v>
      </c>
      <c r="T384" s="2">
        <f t="shared" si="59"/>
        <v>3864.1428571429569</v>
      </c>
      <c r="U384" s="2">
        <f t="shared" si="60"/>
        <v>700000</v>
      </c>
      <c r="V384" s="2">
        <f t="shared" si="78"/>
        <v>174928634.05137363</v>
      </c>
      <c r="W384" s="2">
        <f t="shared" si="61"/>
        <v>696135.85714286566</v>
      </c>
      <c r="X384" s="2">
        <f t="shared" si="51"/>
        <v>3864.1428571343422</v>
      </c>
      <c r="Y384" s="2">
        <f t="shared" si="74"/>
        <v>60202009.437717542</v>
      </c>
      <c r="Z384" s="2" t="str">
        <f t="shared" si="52"/>
        <v>MEEP</v>
      </c>
      <c r="AA384" s="2">
        <f>IF(Z384="HERE",Y384,AA383+Graph!$G$1*1000)</f>
        <v>192360561.72343174</v>
      </c>
      <c r="AB384" s="2">
        <f t="shared" si="63"/>
        <v>800000</v>
      </c>
      <c r="AC384" s="2">
        <f t="shared" si="75"/>
        <v>58673945.908516586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320</v>
      </c>
      <c r="C385" s="7"/>
      <c r="D385" s="2" t="e">
        <f t="shared" si="55"/>
        <v>#N/A</v>
      </c>
      <c r="E385" s="2" t="e">
        <f t="shared" si="67"/>
        <v>#N/A</v>
      </c>
      <c r="F385" s="2">
        <v>2492018.8391274214</v>
      </c>
      <c r="G385" s="2">
        <f t="shared" si="79"/>
        <v>696135.85714285716</v>
      </c>
      <c r="H385" s="2">
        <f t="shared" si="76"/>
        <v>234100181.90851721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1776155.7142857308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2487979.5971850753</v>
      </c>
      <c r="Q385" s="2">
        <f t="shared" si="80"/>
        <v>700000</v>
      </c>
      <c r="R385" s="2">
        <f t="shared" si="77"/>
        <v>235830643.48909116</v>
      </c>
      <c r="S385" s="2">
        <f t="shared" si="58"/>
        <v>696135.85714286566</v>
      </c>
      <c r="T385" s="2">
        <f t="shared" si="59"/>
        <v>3864.1428571429569</v>
      </c>
      <c r="U385" s="2">
        <f t="shared" si="60"/>
        <v>700000</v>
      </c>
      <c r="V385" s="2">
        <f t="shared" si="78"/>
        <v>175624769.9085165</v>
      </c>
      <c r="W385" s="2">
        <f t="shared" si="61"/>
        <v>696135.85714286566</v>
      </c>
      <c r="X385" s="2">
        <f t="shared" si="51"/>
        <v>3864.1428571343422</v>
      </c>
      <c r="Y385" s="2">
        <f t="shared" si="74"/>
        <v>60205873.580574676</v>
      </c>
      <c r="Z385" s="2" t="str">
        <f t="shared" si="52"/>
        <v>MEEP</v>
      </c>
      <c r="AA385" s="2">
        <f>IF(Z385="HERE",Y385,AA384+Graph!$G$1*1000)</f>
        <v>193160561.72343174</v>
      </c>
      <c r="AB385" s="2">
        <f t="shared" si="63"/>
        <v>800000</v>
      </c>
      <c r="AC385" s="2">
        <f t="shared" si="75"/>
        <v>58673945.908516586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6:I385">
    <cfRule type="cellIs" dxfId="17" priority="4" operator="greaterThan">
      <formula>0</formula>
    </cfRule>
  </conditionalFormatting>
  <conditionalFormatting sqref="C31:C64 C117:C385 C66:C114">
    <cfRule type="cellIs" dxfId="16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5" priority="7" operator="greaterThan">
      <formula>0</formula>
    </cfRule>
  </conditionalFormatting>
  <conditionalFormatting sqref="C115">
    <cfRule type="cellIs" dxfId="14" priority="8" operator="greaterThan">
      <formula>0</formula>
    </cfRule>
  </conditionalFormatting>
  <conditionalFormatting sqref="C65">
    <cfRule type="cellIs" dxfId="13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2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5506-112B-4E9A-A223-F7764909E31B}">
  <dimension ref="A1:AK385"/>
  <sheetViews>
    <sheetView workbookViewId="0">
      <selection activeCell="I65" sqref="I65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60</v>
      </c>
      <c r="AE1" s="2" t="s">
        <v>24</v>
      </c>
      <c r="AF1" s="21" t="s">
        <v>61</v>
      </c>
      <c r="AG1" s="21" t="s">
        <v>62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-59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-58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-49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-48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-39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-38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SUM((750000-LOOKUP(2,1/(ISNUMBER($K$1:$K$194)),$K$1:$K$194))/1000)</f>
        <v>746.13585714285716</v>
      </c>
    </row>
    <row r="32" spans="1:37" ht="15" x14ac:dyDescent="0.25">
      <c r="A32" s="1">
        <v>44208</v>
      </c>
      <c r="B32" s="2">
        <f t="shared" si="0"/>
        <v>-33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-32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-31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-30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-29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-28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TREND(E37:INDEX(firstdoses750,1-$B37),$A37:INDEX(dates750,1-$B37),$A37:$A385)</f>
        <v>292083.30443352461</v>
      </c>
      <c r="G37" s="2">
        <f>IF(F37&gt;750000,$AK$31*1000,F37)</f>
        <v>292083.30443352461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TREND(O37:INDEX(bothdoses750,1-$B37),$A37:INDEX(dates750,1-$B37),$A37:$A385)</f>
        <v>295701.335960567</v>
      </c>
      <c r="Q37" s="2">
        <f>IF(P37&gt;750000,750000,P37)</f>
        <v>295701.335960567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-27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298404.95826888084</v>
      </c>
      <c r="G38" s="2">
        <f t="shared" ref="G38:G101" si="25">IF(F38&gt;750000,$AK$31*1000,F38)</f>
        <v>298404.95826888084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302000.98613649607</v>
      </c>
      <c r="Q38" s="2">
        <f t="shared" ref="Q38:Q101" si="26">IF(P38&gt;750000,750000,P38)</f>
        <v>302000.98613649607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-26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304726.61210417747</v>
      </c>
      <c r="G39" s="2">
        <f t="shared" si="25"/>
        <v>304726.61210417747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308300.63631242514</v>
      </c>
      <c r="Q39" s="2">
        <f t="shared" si="26"/>
        <v>308300.63631242514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-25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311048.26593953371</v>
      </c>
      <c r="G40" s="2">
        <f t="shared" si="25"/>
        <v>311048.26593953371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314600.28648835421</v>
      </c>
      <c r="Q40" s="2">
        <f t="shared" si="26"/>
        <v>314600.28648835421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-24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317369.91977483034</v>
      </c>
      <c r="G41" s="2">
        <f t="shared" si="25"/>
        <v>317369.91977483034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320899.93666428328</v>
      </c>
      <c r="Q41" s="2">
        <f t="shared" si="26"/>
        <v>320899.93666428328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-23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323691.57361018658</v>
      </c>
      <c r="G42" s="2">
        <f t="shared" si="25"/>
        <v>323691.57361018658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327199.58684021235</v>
      </c>
      <c r="Q42" s="2">
        <f t="shared" si="26"/>
        <v>327199.58684021235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-22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330013.22744548321</v>
      </c>
      <c r="G43" s="2">
        <f t="shared" si="25"/>
        <v>330013.22744548321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333499.23701614141</v>
      </c>
      <c r="Q43" s="2">
        <f t="shared" si="26"/>
        <v>333499.23701614141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-21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336334.88128083944</v>
      </c>
      <c r="G44" s="2">
        <f t="shared" si="25"/>
        <v>336334.88128083944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339798.88719207048</v>
      </c>
      <c r="Q44" s="2">
        <f t="shared" si="26"/>
        <v>339798.88719207048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-20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342656.53511613607</v>
      </c>
      <c r="G45" s="2">
        <f t="shared" si="25"/>
        <v>342656.53511613607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346098.53736799955</v>
      </c>
      <c r="Q45" s="2">
        <f t="shared" si="26"/>
        <v>346098.53736799955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-19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348978.18895149231</v>
      </c>
      <c r="G46" s="2">
        <f t="shared" si="25"/>
        <v>348978.18895149231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352398.18754392862</v>
      </c>
      <c r="Q46" s="2">
        <f t="shared" si="26"/>
        <v>352398.18754392862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-18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355299.84278678894</v>
      </c>
      <c r="G47" s="2">
        <f t="shared" si="25"/>
        <v>355299.84278678894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358697.83771985769</v>
      </c>
      <c r="Q47" s="2">
        <f t="shared" si="26"/>
        <v>358697.83771985769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-17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361621.49662214518</v>
      </c>
      <c r="G48" s="2">
        <f t="shared" si="25"/>
        <v>361621.49662214518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364997.48789584637</v>
      </c>
      <c r="Q48" s="2">
        <f t="shared" si="26"/>
        <v>364997.48789584637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-16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367943.15045744181</v>
      </c>
      <c r="G49" s="2">
        <f t="shared" si="25"/>
        <v>367943.15045744181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371297.13807177544</v>
      </c>
      <c r="Q49" s="2">
        <f t="shared" si="26"/>
        <v>371297.13807177544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-15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374264.80429279804</v>
      </c>
      <c r="G50" s="2">
        <f t="shared" si="25"/>
        <v>374264.80429279804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377596.78824770451</v>
      </c>
      <c r="Q50" s="2">
        <f t="shared" si="26"/>
        <v>377596.78824770451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-14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380586.45812809467</v>
      </c>
      <c r="G51" s="2">
        <f t="shared" si="25"/>
        <v>380586.45812809467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383896.43842363358</v>
      </c>
      <c r="Q51" s="2">
        <f t="shared" si="26"/>
        <v>383896.43842363358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-13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386908.11196345091</v>
      </c>
      <c r="G52" s="2">
        <f t="shared" si="25"/>
        <v>386908.11196345091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390196.08859956264</v>
      </c>
      <c r="Q52" s="2">
        <f t="shared" si="26"/>
        <v>390196.08859956264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-12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393229.76579874754</v>
      </c>
      <c r="G53" s="2">
        <f t="shared" si="25"/>
        <v>393229.76579874754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396495.73877549171</v>
      </c>
      <c r="Q53" s="2">
        <f t="shared" si="26"/>
        <v>396495.73877549171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-11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399551.41963410378</v>
      </c>
      <c r="G54" s="2">
        <f t="shared" si="25"/>
        <v>399551.41963410378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402795.38895142078</v>
      </c>
      <c r="Q54" s="2">
        <f t="shared" si="26"/>
        <v>402795.38895142078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-10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405873.07346940041</v>
      </c>
      <c r="G55" s="2">
        <f t="shared" si="25"/>
        <v>405873.07346940041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409095.03912734985</v>
      </c>
      <c r="Q55" s="2">
        <f t="shared" si="26"/>
        <v>409095.03912734985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-9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412194.72730475664</v>
      </c>
      <c r="G56" s="2">
        <f t="shared" si="25"/>
        <v>412194.72730475664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415394.68930327892</v>
      </c>
      <c r="Q56" s="2">
        <f t="shared" si="26"/>
        <v>415394.68930327892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-8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418516.38114005327</v>
      </c>
      <c r="G57" s="2">
        <f t="shared" si="25"/>
        <v>418516.38114005327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421694.33947920799</v>
      </c>
      <c r="Q57" s="2">
        <f t="shared" si="26"/>
        <v>421694.33947920799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-7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424838.03497540951</v>
      </c>
      <c r="G58" s="2">
        <f t="shared" si="25"/>
        <v>424838.03497540951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427993.98965513706</v>
      </c>
      <c r="Q58" s="2">
        <f t="shared" si="26"/>
        <v>427993.98965513706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-6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431159.68881076574</v>
      </c>
      <c r="G59" s="2">
        <f t="shared" si="25"/>
        <v>431159.68881076574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434293.63983106613</v>
      </c>
      <c r="Q59" s="2">
        <f t="shared" si="26"/>
        <v>434293.63983106613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-5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437481.34264606237</v>
      </c>
      <c r="G60" s="2">
        <f t="shared" si="25"/>
        <v>437481.34264606237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440593.2900069952</v>
      </c>
      <c r="Q60" s="2">
        <f t="shared" si="26"/>
        <v>440593.2900069952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-4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443802.99648141861</v>
      </c>
      <c r="G61" s="2">
        <f t="shared" si="25"/>
        <v>443802.99648141861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446892.94018292427</v>
      </c>
      <c r="Q61" s="2">
        <f t="shared" si="26"/>
        <v>446892.94018292427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-3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450124.65031671524</v>
      </c>
      <c r="G62" s="2">
        <f t="shared" si="25"/>
        <v>450124.65031671524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453192.59035885334</v>
      </c>
      <c r="Q62" s="2">
        <f t="shared" si="26"/>
        <v>453192.59035885334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-2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456446.30415207148</v>
      </c>
      <c r="G63" s="2">
        <f t="shared" si="25"/>
        <v>456446.30415207148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459492.24053478241</v>
      </c>
      <c r="Q63" s="2">
        <f t="shared" si="26"/>
        <v>459492.24053478241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462767.95798736811</v>
      </c>
      <c r="G64" s="2">
        <f t="shared" si="25"/>
        <v>462767.95798736811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465791.89071071148</v>
      </c>
      <c r="Q64" s="2">
        <f t="shared" si="26"/>
        <v>465791.89071071148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0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469089.61182272434</v>
      </c>
      <c r="G65" s="2">
        <f t="shared" si="25"/>
        <v>469089.61182272434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472091.54088664055</v>
      </c>
      <c r="Q65" s="2">
        <f t="shared" si="26"/>
        <v>472091.54088664055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1</v>
      </c>
      <c r="C66" s="7"/>
      <c r="D66" s="2" t="e">
        <f t="shared" si="12"/>
        <v>#N/A</v>
      </c>
      <c r="E66" s="2" t="e">
        <f t="shared" si="22"/>
        <v>#N/A</v>
      </c>
      <c r="F66" s="2">
        <v>475411.26565802097</v>
      </c>
      <c r="G66" s="2">
        <f t="shared" si="25"/>
        <v>475411.26565802097</v>
      </c>
      <c r="H66" s="2">
        <f t="shared" si="13"/>
        <v>15775562.265658021</v>
      </c>
      <c r="I66" s="7"/>
      <c r="J66" s="2" t="e">
        <f t="shared" si="14"/>
        <v>#N/A</v>
      </c>
      <c r="K66" s="2" t="e">
        <f t="shared" si="23"/>
        <v>#N/A</v>
      </c>
      <c r="L66" s="2">
        <f t="array" ref="L66">IF(COUNT($C67)=0,IF(COUNT($C66)=1,I66,SUM(L65+LOOKUP(2,1/(ISNUMBER($K$1:$K$194)),$K$1:$K$194))),I66)</f>
        <v>543494.14285714284</v>
      </c>
      <c r="M66" s="8" t="e">
        <f t="shared" si="28"/>
        <v>#N/A</v>
      </c>
      <c r="N66" s="2" t="e">
        <f t="shared" si="15"/>
        <v>#N/A</v>
      </c>
      <c r="O66" s="2" t="e">
        <f t="shared" si="24"/>
        <v>#N/A</v>
      </c>
      <c r="P66" s="2">
        <v>478391.19106262922</v>
      </c>
      <c r="Q66" s="2">
        <f t="shared" si="26"/>
        <v>478391.19106262922</v>
      </c>
      <c r="R66" s="2">
        <f t="shared" si="16"/>
        <v>16318172.191062629</v>
      </c>
      <c r="S66" s="2">
        <f t="shared" si="17"/>
        <v>475411.26565802097</v>
      </c>
      <c r="T66" s="2">
        <f t="shared" si="18"/>
        <v>3864.1428571428405</v>
      </c>
      <c r="U66" s="2">
        <f t="shared" si="19"/>
        <v>478391.19106262922</v>
      </c>
      <c r="V66" s="2">
        <f t="shared" si="5"/>
        <v>552867.14285714284</v>
      </c>
      <c r="W66" s="2">
        <f t="shared" si="20"/>
        <v>13237.142857142841</v>
      </c>
      <c r="X66" s="2">
        <f t="shared" si="6"/>
        <v>465154.04820548638</v>
      </c>
      <c r="Y66" s="2">
        <f t="shared" si="7"/>
        <v>15765305.048205486</v>
      </c>
      <c r="Z66" s="2" t="str">
        <f t="shared" si="8"/>
        <v>HERE</v>
      </c>
      <c r="AA66" s="2">
        <f>IF(Z66="HERE",Y66,AA65+Graph!$G$1*1000)</f>
        <v>15765305.048205486</v>
      </c>
      <c r="AB66" s="2">
        <f t="shared" si="21"/>
        <v>465154.04820548557</v>
      </c>
      <c r="AC66" s="2">
        <f t="shared" si="9"/>
        <v>552867.14285714284</v>
      </c>
      <c r="AD66" s="3">
        <f t="shared" si="10"/>
        <v>15765305.048205486</v>
      </c>
      <c r="AE66" s="2">
        <f>IF(AE64&gt;=52800000,52800000,IF(AB45=Graph!G$1*1000,AE65+Graph!G$1*1000,AC66))</f>
        <v>552867.14285714284</v>
      </c>
      <c r="AF66" s="3">
        <f t="shared" si="11"/>
        <v>552867.14285714284</v>
      </c>
      <c r="AG66" s="3">
        <f t="shared" si="29"/>
        <v>6191657.0999999996</v>
      </c>
      <c r="AH66" s="3" t="e">
        <f t="shared" si="3"/>
        <v>#N/A</v>
      </c>
    </row>
    <row r="67" spans="1:34" ht="15" x14ac:dyDescent="0.25">
      <c r="A67" s="1">
        <v>44243</v>
      </c>
      <c r="B67" s="2">
        <f t="shared" si="0"/>
        <v>2</v>
      </c>
      <c r="C67" s="7"/>
      <c r="D67" s="2" t="e">
        <f t="shared" si="12"/>
        <v>#N/A</v>
      </c>
      <c r="E67" s="2" t="e">
        <f t="shared" si="22"/>
        <v>#N/A</v>
      </c>
      <c r="F67" s="2">
        <v>481732.91949337721</v>
      </c>
      <c r="G67" s="2">
        <f t="shared" si="25"/>
        <v>481732.91949337721</v>
      </c>
      <c r="H67" s="2">
        <f t="shared" si="13"/>
        <v>16257295.185151398</v>
      </c>
      <c r="I67" s="7"/>
      <c r="J67" s="2" t="e">
        <f t="shared" si="14"/>
        <v>#N/A</v>
      </c>
      <c r="K67" s="2" t="e">
        <f t="shared" si="23"/>
        <v>#N/A</v>
      </c>
      <c r="L67" s="2">
        <f t="array" ref="L67">IF(COUNT($C68)=0,IF(COUNT($C67)=1,I67,SUM(L66+LOOKUP(2,1/(ISNUMBER($K$1:$K$194)),$K$1:$K$194))),I67)</f>
        <v>547358.28571428568</v>
      </c>
      <c r="M67" s="8" t="e">
        <f t="shared" si="28"/>
        <v>#N/A</v>
      </c>
      <c r="N67" s="2" t="e">
        <f t="shared" si="15"/>
        <v>#N/A</v>
      </c>
      <c r="O67" s="2" t="e">
        <f t="shared" si="24"/>
        <v>#N/A</v>
      </c>
      <c r="P67" s="2">
        <v>484690.84123855829</v>
      </c>
      <c r="Q67" s="2">
        <f t="shared" si="26"/>
        <v>484690.84123855829</v>
      </c>
      <c r="R67" s="2">
        <f t="shared" si="16"/>
        <v>16802863.032301188</v>
      </c>
      <c r="S67" s="2">
        <f t="shared" si="17"/>
        <v>481732.91949337721</v>
      </c>
      <c r="T67" s="2">
        <f t="shared" si="18"/>
        <v>3864.1428571428405</v>
      </c>
      <c r="U67" s="2">
        <f t="shared" si="19"/>
        <v>484690.84123855829</v>
      </c>
      <c r="V67" s="2">
        <f t="shared" si="5"/>
        <v>566104.28571428568</v>
      </c>
      <c r="W67" s="2">
        <f t="shared" si="20"/>
        <v>13237.142857142841</v>
      </c>
      <c r="X67" s="2">
        <f t="shared" si="6"/>
        <v>471453.69838141545</v>
      </c>
      <c r="Y67" s="2">
        <f t="shared" si="7"/>
        <v>16236758.7465869</v>
      </c>
      <c r="Z67" s="2" t="str">
        <f t="shared" si="8"/>
        <v>HERE</v>
      </c>
      <c r="AA67" s="2">
        <f>IF(Z67="HERE",Y67,AA66+Graph!$G$1*1000)</f>
        <v>16236758.7465869</v>
      </c>
      <c r="AB67" s="2">
        <f t="shared" si="21"/>
        <v>471453.69838141464</v>
      </c>
      <c r="AC67" s="2">
        <f t="shared" si="9"/>
        <v>566104.28571428568</v>
      </c>
      <c r="AD67" s="3">
        <f t="shared" si="10"/>
        <v>16236758.7465869</v>
      </c>
      <c r="AE67" s="2">
        <f>IF(AE65&gt;=52800000,52800000,IF(AB46=Graph!G$1*1000,AE66+Graph!G$1*1000,AC67))</f>
        <v>566104.28571428568</v>
      </c>
      <c r="AF67" s="3">
        <f t="shared" si="11"/>
        <v>566104.28571428568</v>
      </c>
      <c r="AG67" s="3">
        <f t="shared" si="29"/>
        <v>6471656.0999999996</v>
      </c>
      <c r="AH67" s="3" t="e">
        <f t="shared" si="3"/>
        <v>#N/A</v>
      </c>
    </row>
    <row r="68" spans="1:34" ht="15" x14ac:dyDescent="0.25">
      <c r="A68" s="1">
        <v>44244</v>
      </c>
      <c r="B68" s="2">
        <f t="shared" si="0"/>
        <v>3</v>
      </c>
      <c r="C68" s="7"/>
      <c r="D68" s="2" t="e">
        <f t="shared" si="12"/>
        <v>#N/A</v>
      </c>
      <c r="E68" s="2" t="e">
        <f t="shared" si="22"/>
        <v>#N/A</v>
      </c>
      <c r="F68" s="2">
        <v>488054.57332867384</v>
      </c>
      <c r="G68" s="2">
        <f t="shared" si="25"/>
        <v>488054.57332867384</v>
      </c>
      <c r="H68" s="2">
        <f t="shared" si="13"/>
        <v>16745349.758480072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551222.42857142852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490990.49141448736</v>
      </c>
      <c r="Q68" s="2">
        <f t="shared" si="26"/>
        <v>490990.49141448736</v>
      </c>
      <c r="R68" s="2">
        <f t="shared" si="16"/>
        <v>17293853.523715675</v>
      </c>
      <c r="S68" s="2">
        <f t="shared" si="17"/>
        <v>488054.57332867384</v>
      </c>
      <c r="T68" s="2">
        <f t="shared" si="18"/>
        <v>3864.1428571428405</v>
      </c>
      <c r="U68" s="2">
        <f t="shared" si="19"/>
        <v>490990.49141448736</v>
      </c>
      <c r="V68" s="2">
        <f t="shared" si="5"/>
        <v>579341.42857142852</v>
      </c>
      <c r="W68" s="2">
        <f t="shared" si="20"/>
        <v>13237.142857142841</v>
      </c>
      <c r="X68" s="2">
        <f t="shared" si="6"/>
        <v>477753.34855734452</v>
      </c>
      <c r="Y68" s="2">
        <f t="shared" si="7"/>
        <v>16714512.095144244</v>
      </c>
      <c r="Z68" s="2" t="str">
        <f t="shared" si="8"/>
        <v>HERE</v>
      </c>
      <c r="AA68" s="2">
        <f>IF(Z68="HERE",Y68,AA67+Graph!$G$1*1000)</f>
        <v>16714512.095144244</v>
      </c>
      <c r="AB68" s="2">
        <f t="shared" si="21"/>
        <v>477753.34855734371</v>
      </c>
      <c r="AC68" s="2">
        <f t="shared" si="9"/>
        <v>579341.42857142852</v>
      </c>
      <c r="AD68" s="3">
        <f t="shared" si="10"/>
        <v>16714512.095144244</v>
      </c>
      <c r="AE68" s="2">
        <f>IF(AE66&gt;=52800000,52800000,IF(AB47=Graph!G$1*1000,AE67+Graph!G$1*1000,AC68))</f>
        <v>579341.42857142852</v>
      </c>
      <c r="AF68" s="3">
        <f t="shared" si="11"/>
        <v>579341.42857142852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4</v>
      </c>
      <c r="C69" s="7"/>
      <c r="D69" s="2" t="e">
        <f t="shared" si="12"/>
        <v>#N/A</v>
      </c>
      <c r="E69" s="2" t="e">
        <f t="shared" si="22"/>
        <v>#N/A</v>
      </c>
      <c r="F69" s="2">
        <v>494376.22716403008</v>
      </c>
      <c r="G69" s="2">
        <f t="shared" si="25"/>
        <v>494376.22716403008</v>
      </c>
      <c r="H69" s="2">
        <f t="shared" si="13"/>
        <v>17239725.985644102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555086.57142857136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497290.14159041643</v>
      </c>
      <c r="Q69" s="2">
        <f t="shared" si="26"/>
        <v>497290.14159041643</v>
      </c>
      <c r="R69" s="2">
        <f t="shared" si="16"/>
        <v>17791143.665306091</v>
      </c>
      <c r="S69" s="2">
        <f t="shared" si="17"/>
        <v>494376.22716403008</v>
      </c>
      <c r="T69" s="2">
        <f t="shared" si="18"/>
        <v>3864.1428571428405</v>
      </c>
      <c r="U69" s="2">
        <f t="shared" si="19"/>
        <v>497290.14159041643</v>
      </c>
      <c r="V69" s="2">
        <f t="shared" si="5"/>
        <v>592578.57142857148</v>
      </c>
      <c r="W69" s="2">
        <f t="shared" si="20"/>
        <v>13237.142857142957</v>
      </c>
      <c r="X69" s="2">
        <f t="shared" si="6"/>
        <v>484052.99873327347</v>
      </c>
      <c r="Y69" s="2">
        <f t="shared" si="7"/>
        <v>17198565.093877517</v>
      </c>
      <c r="Z69" s="2" t="str">
        <f t="shared" si="8"/>
        <v>HERE</v>
      </c>
      <c r="AA69" s="2">
        <f>IF(Z69="HERE",Y69,AA68+Graph!$G$1*1000)</f>
        <v>17198565.093877517</v>
      </c>
      <c r="AB69" s="2">
        <f t="shared" si="21"/>
        <v>484052.99873327278</v>
      </c>
      <c r="AC69" s="2">
        <f t="shared" si="9"/>
        <v>592578.57142857148</v>
      </c>
      <c r="AD69" s="3">
        <f t="shared" si="10"/>
        <v>17198565.093877517</v>
      </c>
      <c r="AE69" s="2">
        <f>IF(AE67&gt;=52800000,52800000,IF(AB48=Graph!G$1*1000,AE68+Graph!G$1*1000,AC69))</f>
        <v>592578.57142857148</v>
      </c>
      <c r="AF69" s="3">
        <f t="shared" si="11"/>
        <v>592578.57142857148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5</v>
      </c>
      <c r="C70" s="7"/>
      <c r="D70" s="2" t="e">
        <f t="shared" si="12"/>
        <v>#N/A</v>
      </c>
      <c r="E70" s="2" t="e">
        <f t="shared" si="22"/>
        <v>#N/A</v>
      </c>
      <c r="F70" s="2">
        <v>500697.88099932671</v>
      </c>
      <c r="G70" s="2">
        <f t="shared" si="25"/>
        <v>500697.88099932671</v>
      </c>
      <c r="H70" s="2">
        <f t="shared" si="13"/>
        <v>17740423.866643429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558950.7142857142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503589.7917663455</v>
      </c>
      <c r="Q70" s="2">
        <f t="shared" si="26"/>
        <v>503589.7917663455</v>
      </c>
      <c r="R70" s="2">
        <f t="shared" si="16"/>
        <v>18294733.457072437</v>
      </c>
      <c r="S70" s="2">
        <f t="shared" si="17"/>
        <v>500697.88099932671</v>
      </c>
      <c r="T70" s="2">
        <f t="shared" si="18"/>
        <v>3864.1428571428405</v>
      </c>
      <c r="U70" s="2">
        <f t="shared" si="19"/>
        <v>503589.7917663455</v>
      </c>
      <c r="V70" s="2">
        <f t="shared" si="5"/>
        <v>605815.71428571432</v>
      </c>
      <c r="W70" s="2">
        <f t="shared" si="20"/>
        <v>13237.142857142841</v>
      </c>
      <c r="X70" s="2">
        <f t="shared" si="6"/>
        <v>490352.64890920266</v>
      </c>
      <c r="Y70" s="2">
        <f t="shared" si="7"/>
        <v>17688917.74278672</v>
      </c>
      <c r="Z70" s="2" t="str">
        <f t="shared" si="8"/>
        <v>HERE</v>
      </c>
      <c r="AA70" s="2">
        <f>IF(Z70="HERE",Y70,AA69+Graph!$G$1*1000)</f>
        <v>17688917.74278672</v>
      </c>
      <c r="AB70" s="2">
        <f t="shared" si="21"/>
        <v>490352.64890920371</v>
      </c>
      <c r="AC70" s="2">
        <f t="shared" si="9"/>
        <v>605815.71428571432</v>
      </c>
      <c r="AD70" s="3">
        <f t="shared" si="10"/>
        <v>17688917.74278672</v>
      </c>
      <c r="AE70" s="2">
        <f>IF(AE68&gt;=52800000,52800000,IF(AB49=Graph!G$1*1000,AE69+Graph!G$1*1000,AC70))</f>
        <v>605815.71428571432</v>
      </c>
      <c r="AF70" s="3">
        <f t="shared" si="11"/>
        <v>605815.71428571432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6</v>
      </c>
      <c r="C71" s="7"/>
      <c r="D71" s="2" t="e">
        <f t="shared" si="12"/>
        <v>#N/A</v>
      </c>
      <c r="E71" s="2" t="e">
        <f t="shared" si="22"/>
        <v>#N/A</v>
      </c>
      <c r="F71" s="2">
        <v>507019.53483468294</v>
      </c>
      <c r="G71" s="2">
        <f t="shared" si="25"/>
        <v>507019.53483468294</v>
      </c>
      <c r="H71" s="2">
        <f t="shared" si="13"/>
        <v>18247443.401478112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562814.85714285704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509889.44194227457</v>
      </c>
      <c r="Q71" s="2">
        <f t="shared" si="26"/>
        <v>509889.44194227457</v>
      </c>
      <c r="R71" s="2">
        <f t="shared" si="16"/>
        <v>18804622.899014711</v>
      </c>
      <c r="S71" s="2">
        <f t="shared" si="17"/>
        <v>507019.53483468294</v>
      </c>
      <c r="T71" s="2">
        <f t="shared" si="18"/>
        <v>3864.1428571428405</v>
      </c>
      <c r="U71" s="2">
        <f t="shared" si="19"/>
        <v>509889.44194227457</v>
      </c>
      <c r="V71" s="2">
        <f t="shared" si="5"/>
        <v>619052.85714285716</v>
      </c>
      <c r="W71" s="2">
        <f t="shared" si="20"/>
        <v>13237.142857142841</v>
      </c>
      <c r="X71" s="2">
        <f t="shared" si="6"/>
        <v>496652.29908513173</v>
      </c>
      <c r="Y71" s="2">
        <f t="shared" si="7"/>
        <v>18185570.041871853</v>
      </c>
      <c r="Z71" s="2" t="str">
        <f t="shared" si="8"/>
        <v>HERE</v>
      </c>
      <c r="AA71" s="2">
        <f>IF(Z71="HERE",Y71,AA70+Graph!$G$1*1000)</f>
        <v>18185570.041871853</v>
      </c>
      <c r="AB71" s="2">
        <f t="shared" si="21"/>
        <v>496652.29908513278</v>
      </c>
      <c r="AC71" s="2">
        <f t="shared" si="9"/>
        <v>619052.85714285716</v>
      </c>
      <c r="AD71" s="3">
        <f t="shared" si="10"/>
        <v>18185570.041871853</v>
      </c>
      <c r="AE71" s="2">
        <f>IF(AE69&gt;=52800000,52800000,IF(AB50=Graph!G$1*1000,AE70+Graph!G$1*1000,AC71))</f>
        <v>619052.85714285716</v>
      </c>
      <c r="AF71" s="3">
        <f t="shared" si="11"/>
        <v>619052.85714285716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7</v>
      </c>
      <c r="C72" s="7"/>
      <c r="D72" s="2" t="e">
        <f t="shared" si="12"/>
        <v>#N/A</v>
      </c>
      <c r="E72" s="2" t="e">
        <f t="shared" si="22"/>
        <v>#N/A</v>
      </c>
      <c r="F72" s="2">
        <v>513341.18866997957</v>
      </c>
      <c r="G72" s="2">
        <f t="shared" si="25"/>
        <v>513341.18866997957</v>
      </c>
      <c r="H72" s="2">
        <f t="shared" si="13"/>
        <v>18760784.590148091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566678.99999999988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516189.09211820364</v>
      </c>
      <c r="Q72" s="2">
        <f t="shared" si="26"/>
        <v>516189.09211820364</v>
      </c>
      <c r="R72" s="2">
        <f t="shared" si="16"/>
        <v>19320811.991132915</v>
      </c>
      <c r="S72" s="2">
        <f t="shared" si="17"/>
        <v>513341.18866997957</v>
      </c>
      <c r="T72" s="2">
        <f t="shared" si="18"/>
        <v>3864.1428571428405</v>
      </c>
      <c r="U72" s="2">
        <f t="shared" si="19"/>
        <v>516189.09211820364</v>
      </c>
      <c r="V72" s="2">
        <f t="shared" si="5"/>
        <v>632290</v>
      </c>
      <c r="W72" s="2">
        <f t="shared" si="20"/>
        <v>13237.142857142841</v>
      </c>
      <c r="X72" s="2">
        <f t="shared" si="6"/>
        <v>502951.9492610608</v>
      </c>
      <c r="Y72" s="2">
        <f t="shared" si="7"/>
        <v>18688521.991132915</v>
      </c>
      <c r="Z72" s="2" t="str">
        <f t="shared" si="8"/>
        <v>HERE</v>
      </c>
      <c r="AA72" s="2">
        <f>IF(Z72="HERE",Y72,AA71+Graph!$G$1*1000)</f>
        <v>18688521.991132915</v>
      </c>
      <c r="AB72" s="2">
        <f t="shared" si="21"/>
        <v>502951.94926106185</v>
      </c>
      <c r="AC72" s="2">
        <f t="shared" si="9"/>
        <v>632290</v>
      </c>
      <c r="AD72" s="3">
        <f t="shared" si="10"/>
        <v>18688521.991132915</v>
      </c>
      <c r="AE72" s="2">
        <f>IF(AE70&gt;=52800000,52800000,IF(AB51=Graph!G$1*1000,AE71+Graph!G$1*1000,AC72))</f>
        <v>632290</v>
      </c>
      <c r="AF72" s="3">
        <f t="shared" si="11"/>
        <v>632290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8</v>
      </c>
      <c r="C73" s="7"/>
      <c r="D73" s="2" t="e">
        <f t="shared" si="12"/>
        <v>#N/A</v>
      </c>
      <c r="E73" s="2" t="e">
        <f t="shared" si="22"/>
        <v>#N/A</v>
      </c>
      <c r="F73" s="2">
        <v>519662.84250533581</v>
      </c>
      <c r="G73" s="2">
        <f t="shared" si="25"/>
        <v>519662.84250533581</v>
      </c>
      <c r="H73" s="2">
        <f t="shared" si="13"/>
        <v>19280447.432653427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570543.14285714272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522488.74229413271</v>
      </c>
      <c r="Q73" s="2">
        <f t="shared" si="26"/>
        <v>522488.74229413271</v>
      </c>
      <c r="R73" s="2">
        <f t="shared" si="16"/>
        <v>19843300.733427048</v>
      </c>
      <c r="S73" s="2">
        <f t="shared" si="17"/>
        <v>519662.84250533581</v>
      </c>
      <c r="T73" s="2">
        <f t="shared" si="18"/>
        <v>3864.1428571428405</v>
      </c>
      <c r="U73" s="2">
        <f t="shared" si="19"/>
        <v>522488.74229413271</v>
      </c>
      <c r="V73" s="2">
        <f t="shared" si="5"/>
        <v>645527.14285714284</v>
      </c>
      <c r="W73" s="2">
        <f t="shared" si="20"/>
        <v>13237.142857142841</v>
      </c>
      <c r="X73" s="2">
        <f t="shared" si="6"/>
        <v>509251.59943698987</v>
      </c>
      <c r="Y73" s="2">
        <f t="shared" si="7"/>
        <v>19197773.590569906</v>
      </c>
      <c r="Z73" s="2" t="str">
        <f t="shared" si="8"/>
        <v>HERE</v>
      </c>
      <c r="AA73" s="2">
        <f>IF(Z73="HERE",Y73,AA72+Graph!$G$1*1000)</f>
        <v>19197773.590569906</v>
      </c>
      <c r="AB73" s="2">
        <f t="shared" si="21"/>
        <v>509251.59943699092</v>
      </c>
      <c r="AC73" s="2">
        <f t="shared" si="9"/>
        <v>645527.14285714284</v>
      </c>
      <c r="AD73" s="3">
        <f t="shared" si="10"/>
        <v>19197773.590569906</v>
      </c>
      <c r="AE73" s="2">
        <f>IF(AE71&gt;=52800000,52800000,IF(AB52=Graph!G$1*1000,AE72+Graph!G$1*1000,AC73))</f>
        <v>645527.14285714284</v>
      </c>
      <c r="AF73" s="3">
        <f t="shared" si="11"/>
        <v>645527.14285714284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9</v>
      </c>
      <c r="C74" s="7"/>
      <c r="D74" s="2" t="e">
        <f t="shared" si="12"/>
        <v>#N/A</v>
      </c>
      <c r="E74" s="2" t="e">
        <f t="shared" si="22"/>
        <v>#N/A</v>
      </c>
      <c r="F74" s="2">
        <v>525984.49634063244</v>
      </c>
      <c r="G74" s="2">
        <f t="shared" si="25"/>
        <v>525984.49634063244</v>
      </c>
      <c r="H74" s="2">
        <f t="shared" si="13"/>
        <v>19806431.92899406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574407.28571428556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528788.39247006178</v>
      </c>
      <c r="Q74" s="2">
        <f t="shared" si="26"/>
        <v>528788.39247006178</v>
      </c>
      <c r="R74" s="2">
        <f t="shared" si="16"/>
        <v>20372089.12589711</v>
      </c>
      <c r="S74" s="2">
        <f t="shared" si="17"/>
        <v>525984.49634063244</v>
      </c>
      <c r="T74" s="2">
        <f t="shared" si="18"/>
        <v>3864.1428571428405</v>
      </c>
      <c r="U74" s="2">
        <f t="shared" si="19"/>
        <v>528788.39247006178</v>
      </c>
      <c r="V74" s="2">
        <f t="shared" si="5"/>
        <v>658764.28571428568</v>
      </c>
      <c r="W74" s="2">
        <f t="shared" si="20"/>
        <v>13237.142857142841</v>
      </c>
      <c r="X74" s="2">
        <f t="shared" si="6"/>
        <v>515551.24961291894</v>
      </c>
      <c r="Y74" s="2">
        <f t="shared" si="7"/>
        <v>19713324.840182826</v>
      </c>
      <c r="Z74" s="2" t="str">
        <f t="shared" si="8"/>
        <v>HERE</v>
      </c>
      <c r="AA74" s="2">
        <f>IF(Z74="HERE",Y74,AA73+Graph!$G$1*1000)</f>
        <v>19713324.840182826</v>
      </c>
      <c r="AB74" s="2">
        <f t="shared" si="21"/>
        <v>515551.24961291999</v>
      </c>
      <c r="AC74" s="2">
        <f t="shared" si="9"/>
        <v>658764.28571428568</v>
      </c>
      <c r="AD74" s="3">
        <f t="shared" si="10"/>
        <v>19713324.840182826</v>
      </c>
      <c r="AE74" s="2">
        <f>IF(AE72&gt;=52800000,52800000,IF(AB53=Graph!G$1*1000,AE73+Graph!G$1*1000,AC74))</f>
        <v>658764.28571428568</v>
      </c>
      <c r="AF74" s="3">
        <f t="shared" si="11"/>
        <v>658764.28571428568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10</v>
      </c>
      <c r="C75" s="7"/>
      <c r="D75" s="2" t="e">
        <f t="shared" si="12"/>
        <v>#N/A</v>
      </c>
      <c r="E75" s="2" t="e">
        <f t="shared" si="22"/>
        <v>#N/A</v>
      </c>
      <c r="F75" s="2">
        <v>532306.15017598867</v>
      </c>
      <c r="G75" s="2">
        <f t="shared" si="25"/>
        <v>532306.15017598867</v>
      </c>
      <c r="H75" s="2">
        <f t="shared" si="13"/>
        <v>20338738.079170048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578271.42857142841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535088.04264599085</v>
      </c>
      <c r="Q75" s="2">
        <f t="shared" si="26"/>
        <v>535088.04264599085</v>
      </c>
      <c r="R75" s="2">
        <f t="shared" si="16"/>
        <v>20907177.1685431</v>
      </c>
      <c r="S75" s="2">
        <f t="shared" si="17"/>
        <v>532306.15017598867</v>
      </c>
      <c r="T75" s="2">
        <f t="shared" si="18"/>
        <v>3864.1428571428405</v>
      </c>
      <c r="U75" s="2">
        <f t="shared" si="19"/>
        <v>535088.04264599085</v>
      </c>
      <c r="V75" s="2">
        <f t="shared" si="5"/>
        <v>672001.42857142864</v>
      </c>
      <c r="W75" s="2">
        <f t="shared" si="20"/>
        <v>13237.142857142957</v>
      </c>
      <c r="X75" s="2">
        <f t="shared" si="6"/>
        <v>521850.89978884789</v>
      </c>
      <c r="Y75" s="2">
        <f t="shared" si="7"/>
        <v>20235175.739971675</v>
      </c>
      <c r="Z75" s="2" t="str">
        <f t="shared" si="8"/>
        <v>HERE</v>
      </c>
      <c r="AA75" s="2">
        <f>IF(Z75="HERE",Y75,AA74+Graph!$G$1*1000)</f>
        <v>20235175.739971675</v>
      </c>
      <c r="AB75" s="2">
        <f t="shared" si="21"/>
        <v>521850.89978884906</v>
      </c>
      <c r="AC75" s="2">
        <f t="shared" si="9"/>
        <v>672001.42857142864</v>
      </c>
      <c r="AD75" s="3">
        <f t="shared" si="10"/>
        <v>20235175.739971675</v>
      </c>
      <c r="AE75" s="2">
        <f>IF(AE73&gt;=52800000,52800000,IF(AB54=Graph!G$1*1000,AE74+Graph!G$1*1000,AC75))</f>
        <v>672001.42857142864</v>
      </c>
      <c r="AF75" s="3">
        <f t="shared" si="11"/>
        <v>672001.42857142864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11</v>
      </c>
      <c r="C76" s="7"/>
      <c r="D76" s="2" t="e">
        <f t="shared" si="12"/>
        <v>#N/A</v>
      </c>
      <c r="E76" s="2" t="e">
        <f t="shared" si="22"/>
        <v>#N/A</v>
      </c>
      <c r="F76" s="2">
        <v>538627.80401128531</v>
      </c>
      <c r="G76" s="2">
        <f t="shared" si="25"/>
        <v>538627.80401128531</v>
      </c>
      <c r="H76" s="2">
        <f t="shared" si="13"/>
        <v>20877365.883181334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582135.57142857125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541387.69282191992</v>
      </c>
      <c r="Q76" s="2">
        <f t="shared" si="26"/>
        <v>541387.69282191992</v>
      </c>
      <c r="R76" s="2">
        <f t="shared" si="16"/>
        <v>21448564.86136502</v>
      </c>
      <c r="S76" s="2">
        <f t="shared" si="17"/>
        <v>538627.80401128531</v>
      </c>
      <c r="T76" s="2">
        <f t="shared" si="18"/>
        <v>3864.1428571428405</v>
      </c>
      <c r="U76" s="2">
        <f t="shared" si="19"/>
        <v>541387.69282191992</v>
      </c>
      <c r="V76" s="2">
        <f t="shared" si="5"/>
        <v>685238.57142857136</v>
      </c>
      <c r="W76" s="2">
        <f t="shared" si="20"/>
        <v>13237.142857142724</v>
      </c>
      <c r="X76" s="2">
        <f t="shared" si="6"/>
        <v>528150.54996477719</v>
      </c>
      <c r="Y76" s="2">
        <f t="shared" si="7"/>
        <v>20763326.289936453</v>
      </c>
      <c r="Z76" s="2" t="str">
        <f t="shared" si="8"/>
        <v>HERE</v>
      </c>
      <c r="AA76" s="2">
        <f>IF(Z76="HERE",Y76,AA75+Graph!$G$1*1000)</f>
        <v>20763326.289936453</v>
      </c>
      <c r="AB76" s="2">
        <f t="shared" si="21"/>
        <v>528150.54996477813</v>
      </c>
      <c r="AC76" s="2">
        <f t="shared" si="9"/>
        <v>685238.57142857136</v>
      </c>
      <c r="AD76" s="3">
        <f t="shared" si="10"/>
        <v>20763326.289936453</v>
      </c>
      <c r="AE76" s="2">
        <f>IF(AE74&gt;=52800000,52800000,IF(AB55=Graph!G$1*1000,AE75+Graph!G$1*1000,AC76))</f>
        <v>685238.57142857136</v>
      </c>
      <c r="AF76" s="3">
        <f t="shared" si="11"/>
        <v>685238.57142857136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12</v>
      </c>
      <c r="C77" s="7"/>
      <c r="D77" s="2" t="e">
        <f t="shared" si="12"/>
        <v>#N/A</v>
      </c>
      <c r="E77" s="2" t="e">
        <f t="shared" si="22"/>
        <v>#N/A</v>
      </c>
      <c r="F77" s="2">
        <v>544949.45784664154</v>
      </c>
      <c r="G77" s="2">
        <f t="shared" si="25"/>
        <v>544949.45784664154</v>
      </c>
      <c r="H77" s="2">
        <f t="shared" si="13"/>
        <v>21422315.341027975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585999.71428571409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547687.34299784899</v>
      </c>
      <c r="Q77" s="2">
        <f t="shared" si="26"/>
        <v>547687.34299784899</v>
      </c>
      <c r="R77" s="2">
        <f t="shared" si="16"/>
        <v>21996252.204362869</v>
      </c>
      <c r="S77" s="2">
        <f t="shared" si="17"/>
        <v>544949.45784664154</v>
      </c>
      <c r="T77" s="2">
        <f t="shared" si="18"/>
        <v>3864.1428571428405</v>
      </c>
      <c r="U77" s="2">
        <f t="shared" si="19"/>
        <v>547687.34299784899</v>
      </c>
      <c r="V77" s="2">
        <f t="shared" si="5"/>
        <v>698475.71428571432</v>
      </c>
      <c r="W77" s="2">
        <f t="shared" si="20"/>
        <v>13237.142857142957</v>
      </c>
      <c r="X77" s="2">
        <f t="shared" si="6"/>
        <v>534450.20014070603</v>
      </c>
      <c r="Y77" s="2">
        <f t="shared" si="7"/>
        <v>21297776.49007716</v>
      </c>
      <c r="Z77" s="2" t="str">
        <f t="shared" si="8"/>
        <v>HERE</v>
      </c>
      <c r="AA77" s="2">
        <f>IF(Z77="HERE",Y77,AA76+Graph!$G$1*1000)</f>
        <v>21297776.49007716</v>
      </c>
      <c r="AB77" s="2">
        <f t="shared" si="21"/>
        <v>534450.20014070719</v>
      </c>
      <c r="AC77" s="2">
        <f t="shared" si="9"/>
        <v>698475.71428571432</v>
      </c>
      <c r="AD77" s="3">
        <f t="shared" si="10"/>
        <v>21297776.49007716</v>
      </c>
      <c r="AE77" s="2">
        <f>IF(AE75&gt;=52800000,52800000,IF(AB56=Graph!G$1*1000,AE76+Graph!G$1*1000,AC77))</f>
        <v>698475.71428571432</v>
      </c>
      <c r="AF77" s="3">
        <f t="shared" si="11"/>
        <v>698475.71428571432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13</v>
      </c>
      <c r="C78" s="7"/>
      <c r="D78" s="2" t="e">
        <f t="shared" si="12"/>
        <v>#N/A</v>
      </c>
      <c r="E78" s="2" t="e">
        <f t="shared" si="22"/>
        <v>#N/A</v>
      </c>
      <c r="F78" s="2">
        <v>551271.11168193817</v>
      </c>
      <c r="G78" s="2">
        <f t="shared" si="25"/>
        <v>551271.11168193817</v>
      </c>
      <c r="H78" s="2">
        <f t="shared" si="13"/>
        <v>21973586.452709913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589863.85714285693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553986.99317377806</v>
      </c>
      <c r="Q78" s="2">
        <f t="shared" si="26"/>
        <v>553986.99317377806</v>
      </c>
      <c r="R78" s="2">
        <f t="shared" si="16"/>
        <v>22550239.197536647</v>
      </c>
      <c r="S78" s="2">
        <f t="shared" si="17"/>
        <v>551271.11168193817</v>
      </c>
      <c r="T78" s="2">
        <f t="shared" si="18"/>
        <v>3864.1428571428405</v>
      </c>
      <c r="U78" s="2">
        <f t="shared" si="19"/>
        <v>553986.99317377806</v>
      </c>
      <c r="V78" s="2">
        <f t="shared" si="5"/>
        <v>711712.85714285716</v>
      </c>
      <c r="W78" s="2">
        <f t="shared" si="20"/>
        <v>13237.142857142841</v>
      </c>
      <c r="X78" s="2">
        <f t="shared" si="6"/>
        <v>540749.85031663522</v>
      </c>
      <c r="Y78" s="2">
        <f t="shared" si="7"/>
        <v>21838526.340393797</v>
      </c>
      <c r="Z78" s="2" t="str">
        <f t="shared" si="8"/>
        <v>HERE</v>
      </c>
      <c r="AA78" s="2">
        <f>IF(Z78="HERE",Y78,AA77+Graph!$G$1*1000)</f>
        <v>21838526.340393797</v>
      </c>
      <c r="AB78" s="2">
        <f t="shared" si="21"/>
        <v>540749.85031663626</v>
      </c>
      <c r="AC78" s="2">
        <f t="shared" si="9"/>
        <v>711712.85714285716</v>
      </c>
      <c r="AD78" s="3">
        <f t="shared" si="10"/>
        <v>21838526.340393797</v>
      </c>
      <c r="AE78" s="2">
        <f>IF(AE76&gt;=52800000,52800000,IF(AB57=Graph!G$1*1000,AE77+Graph!G$1*1000,AC78))</f>
        <v>711712.85714285716</v>
      </c>
      <c r="AF78" s="3">
        <f t="shared" si="11"/>
        <v>711712.85714285716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14</v>
      </c>
      <c r="C79" s="7"/>
      <c r="D79" s="2" t="e">
        <f t="shared" si="12"/>
        <v>#N/A</v>
      </c>
      <c r="E79" s="2" t="e">
        <f t="shared" si="22"/>
        <v>#N/A</v>
      </c>
      <c r="F79" s="2">
        <v>557592.76551729441</v>
      </c>
      <c r="G79" s="2">
        <f t="shared" si="25"/>
        <v>557592.76551729441</v>
      </c>
      <c r="H79" s="2">
        <f t="shared" si="13"/>
        <v>22531179.218227208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593727.99999999977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560286.64334970713</v>
      </c>
      <c r="Q79" s="2">
        <f t="shared" si="26"/>
        <v>560286.64334970713</v>
      </c>
      <c r="R79" s="2">
        <f t="shared" si="16"/>
        <v>23110525.840886354</v>
      </c>
      <c r="S79" s="2">
        <f t="shared" si="17"/>
        <v>557592.76551729441</v>
      </c>
      <c r="T79" s="2">
        <f t="shared" si="18"/>
        <v>3864.1428571428405</v>
      </c>
      <c r="U79" s="2">
        <f t="shared" si="19"/>
        <v>560286.64334970713</v>
      </c>
      <c r="V79" s="2">
        <f t="shared" si="5"/>
        <v>724950</v>
      </c>
      <c r="W79" s="2">
        <f t="shared" si="20"/>
        <v>13237.142857142841</v>
      </c>
      <c r="X79" s="2">
        <f t="shared" si="6"/>
        <v>547049.50049256429</v>
      </c>
      <c r="Y79" s="2">
        <f t="shared" si="7"/>
        <v>22385575.840886362</v>
      </c>
      <c r="Z79" s="2" t="str">
        <f t="shared" si="8"/>
        <v>HERE</v>
      </c>
      <c r="AA79" s="2">
        <f>IF(Z79="HERE",Y79,AA78+Graph!$G$1*1000)</f>
        <v>22385575.840886362</v>
      </c>
      <c r="AB79" s="2">
        <f t="shared" si="21"/>
        <v>547049.50049256533</v>
      </c>
      <c r="AC79" s="2">
        <f t="shared" si="9"/>
        <v>724950</v>
      </c>
      <c r="AD79" s="3">
        <f t="shared" si="10"/>
        <v>22385575.840886362</v>
      </c>
      <c r="AE79" s="2">
        <f>IF(AE77&gt;=52800000,52800000,IF(AB58=Graph!G$1*1000,AE78+Graph!G$1*1000,AC79))</f>
        <v>724950</v>
      </c>
      <c r="AF79" s="3">
        <f t="shared" si="11"/>
        <v>724950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15</v>
      </c>
      <c r="C80" s="7"/>
      <c r="D80" s="2" t="e">
        <f t="shared" si="12"/>
        <v>#N/A</v>
      </c>
      <c r="E80" s="2" t="e">
        <f t="shared" si="22"/>
        <v>#N/A</v>
      </c>
      <c r="F80" s="2">
        <v>563914.41935259104</v>
      </c>
      <c r="G80" s="2">
        <f t="shared" si="25"/>
        <v>563914.41935259104</v>
      </c>
      <c r="H80" s="2">
        <f t="shared" si="13"/>
        <v>23095093.637579799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597592.14285714261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566586.2935256362</v>
      </c>
      <c r="Q80" s="2">
        <f t="shared" si="26"/>
        <v>566586.2935256362</v>
      </c>
      <c r="R80" s="2">
        <f t="shared" si="16"/>
        <v>23677112.134411991</v>
      </c>
      <c r="S80" s="2">
        <f t="shared" si="17"/>
        <v>563914.41935259104</v>
      </c>
      <c r="T80" s="2">
        <f t="shared" si="18"/>
        <v>3864.1428571428405</v>
      </c>
      <c r="U80" s="2">
        <f t="shared" si="19"/>
        <v>566586.2935256362</v>
      </c>
      <c r="V80" s="2">
        <f t="shared" si="5"/>
        <v>738187.14285714284</v>
      </c>
      <c r="W80" s="2">
        <f t="shared" si="20"/>
        <v>13237.142857142841</v>
      </c>
      <c r="X80" s="2">
        <f t="shared" si="6"/>
        <v>553349.15066849336</v>
      </c>
      <c r="Y80" s="2">
        <f t="shared" si="7"/>
        <v>22938924.991554856</v>
      </c>
      <c r="Z80" s="2" t="str">
        <f t="shared" si="8"/>
        <v>HERE</v>
      </c>
      <c r="AA80" s="2">
        <f>IF(Z80="HERE",Y80,AA79+Graph!$G$1*1000)</f>
        <v>22938924.991554856</v>
      </c>
      <c r="AB80" s="2">
        <f t="shared" si="21"/>
        <v>553349.1506684944</v>
      </c>
      <c r="AC80" s="2">
        <f t="shared" si="9"/>
        <v>738187.14285714284</v>
      </c>
      <c r="AD80" s="3">
        <f t="shared" si="10"/>
        <v>22938924.991554856</v>
      </c>
      <c r="AE80" s="2">
        <f>IF(AE78&gt;=52800000,52800000,IF(AB59=Graph!G$1*1000,AE79+Graph!G$1*1000,AC80))</f>
        <v>738187.14285714284</v>
      </c>
      <c r="AF80" s="3">
        <f t="shared" si="11"/>
        <v>738187.14285714284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16</v>
      </c>
      <c r="C81" s="7"/>
      <c r="D81" s="2" t="e">
        <f t="shared" si="12"/>
        <v>#N/A</v>
      </c>
      <c r="E81" s="2" t="e">
        <f t="shared" si="22"/>
        <v>#N/A</v>
      </c>
      <c r="F81" s="2">
        <v>570236.07318794727</v>
      </c>
      <c r="G81" s="2">
        <f t="shared" si="25"/>
        <v>570236.07318794727</v>
      </c>
      <c r="H81" s="2">
        <f t="shared" si="13"/>
        <v>23665329.710767746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601456.28571428545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572885.94370156527</v>
      </c>
      <c r="Q81" s="2">
        <f t="shared" si="26"/>
        <v>572885.94370156527</v>
      </c>
      <c r="R81" s="2">
        <f t="shared" si="16"/>
        <v>24249998.078113556</v>
      </c>
      <c r="S81" s="2">
        <f t="shared" si="17"/>
        <v>570236.07318794727</v>
      </c>
      <c r="T81" s="2">
        <f t="shared" si="18"/>
        <v>3864.1428571428405</v>
      </c>
      <c r="U81" s="2">
        <f t="shared" si="19"/>
        <v>572885.94370156527</v>
      </c>
      <c r="V81" s="2">
        <f t="shared" si="5"/>
        <v>751424.28571428568</v>
      </c>
      <c r="W81" s="2">
        <f t="shared" si="20"/>
        <v>13237.142857142841</v>
      </c>
      <c r="X81" s="2">
        <f t="shared" si="6"/>
        <v>559648.80084442243</v>
      </c>
      <c r="Y81" s="2">
        <f t="shared" si="7"/>
        <v>23498573.79239928</v>
      </c>
      <c r="Z81" s="2" t="str">
        <f t="shared" si="8"/>
        <v>HERE</v>
      </c>
      <c r="AA81" s="2">
        <f>IF(Z81="HERE",Y81,AA80+Graph!$G$1*1000)</f>
        <v>23498573.79239928</v>
      </c>
      <c r="AB81" s="2">
        <f t="shared" si="21"/>
        <v>559648.80084442347</v>
      </c>
      <c r="AC81" s="2">
        <f t="shared" si="9"/>
        <v>751424.28571428568</v>
      </c>
      <c r="AD81" s="3">
        <f t="shared" si="10"/>
        <v>23498573.79239928</v>
      </c>
      <c r="AE81" s="2">
        <f>IF(AE79&gt;=52800000,52800000,IF(AB60=Graph!G$1*1000,AE80+Graph!G$1*1000,AC81))</f>
        <v>751424.28571428568</v>
      </c>
      <c r="AF81" s="3">
        <f t="shared" si="11"/>
        <v>751424.28571428568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17</v>
      </c>
      <c r="C82" s="7"/>
      <c r="D82" s="2" t="e">
        <f t="shared" si="12"/>
        <v>#N/A</v>
      </c>
      <c r="E82" s="2" t="e">
        <f t="shared" si="22"/>
        <v>#N/A</v>
      </c>
      <c r="F82" s="2">
        <v>576557.7270232439</v>
      </c>
      <c r="G82" s="2">
        <f t="shared" si="25"/>
        <v>576557.7270232439</v>
      </c>
      <c r="H82" s="2">
        <f t="shared" si="13"/>
        <v>24241887.43779099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605320.42857142829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579185.59387749434</v>
      </c>
      <c r="Q82" s="2">
        <f t="shared" si="26"/>
        <v>579185.59387749434</v>
      </c>
      <c r="R82" s="2">
        <f t="shared" si="16"/>
        <v>24829183.67199105</v>
      </c>
      <c r="S82" s="2">
        <f t="shared" si="17"/>
        <v>576557.7270232439</v>
      </c>
      <c r="T82" s="2">
        <f t="shared" si="18"/>
        <v>3864.1428571428405</v>
      </c>
      <c r="U82" s="2">
        <f t="shared" si="19"/>
        <v>579185.59387749434</v>
      </c>
      <c r="V82" s="2">
        <f t="shared" si="5"/>
        <v>764661.42857142864</v>
      </c>
      <c r="W82" s="2">
        <f t="shared" si="20"/>
        <v>13237.142857142957</v>
      </c>
      <c r="X82" s="2">
        <f t="shared" si="6"/>
        <v>565948.45102035138</v>
      </c>
      <c r="Y82" s="2">
        <f t="shared" si="7"/>
        <v>24064522.243419632</v>
      </c>
      <c r="Z82" s="2" t="str">
        <f t="shared" si="8"/>
        <v>HERE</v>
      </c>
      <c r="AA82" s="2">
        <f>IF(Z82="HERE",Y82,AA81+Graph!$G$1*1000)</f>
        <v>24064522.243419632</v>
      </c>
      <c r="AB82" s="2">
        <f t="shared" si="21"/>
        <v>565948.45102035254</v>
      </c>
      <c r="AC82" s="2">
        <f t="shared" si="9"/>
        <v>764661.42857142864</v>
      </c>
      <c r="AD82" s="3">
        <f t="shared" si="10"/>
        <v>24064522.243419632</v>
      </c>
      <c r="AE82" s="2">
        <f>IF(AE80&gt;=52800000,52800000,IF(AB61=Graph!G$1*1000,AE81+Graph!G$1*1000,AC82))</f>
        <v>764661.42857142864</v>
      </c>
      <c r="AF82" s="3">
        <f t="shared" si="11"/>
        <v>764661.42857142864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18</v>
      </c>
      <c r="C83" s="7"/>
      <c r="D83" s="2" t="e">
        <f t="shared" si="12"/>
        <v>#N/A</v>
      </c>
      <c r="E83" s="2" t="e">
        <f t="shared" si="22"/>
        <v>#N/A</v>
      </c>
      <c r="F83" s="2">
        <v>582879.38085860014</v>
      </c>
      <c r="G83" s="2">
        <f t="shared" si="25"/>
        <v>582879.38085860014</v>
      </c>
      <c r="H83" s="2">
        <f t="shared" si="13"/>
        <v>24824766.81864959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609184.57142857113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585485.24405348301</v>
      </c>
      <c r="Q83" s="2">
        <f t="shared" si="26"/>
        <v>585485.24405348301</v>
      </c>
      <c r="R83" s="2">
        <f t="shared" si="16"/>
        <v>25414668.916044533</v>
      </c>
      <c r="S83" s="2">
        <f t="shared" si="17"/>
        <v>582879.38085860014</v>
      </c>
      <c r="T83" s="2">
        <f t="shared" si="18"/>
        <v>3864.1428571428405</v>
      </c>
      <c r="U83" s="2">
        <f t="shared" si="19"/>
        <v>585485.24405348301</v>
      </c>
      <c r="V83" s="2">
        <f t="shared" si="5"/>
        <v>777898.57142857136</v>
      </c>
      <c r="W83" s="2">
        <f t="shared" si="20"/>
        <v>13237.142857142724</v>
      </c>
      <c r="X83" s="2">
        <f t="shared" si="6"/>
        <v>572248.10119634029</v>
      </c>
      <c r="Y83" s="2">
        <f t="shared" si="7"/>
        <v>24636770.344615974</v>
      </c>
      <c r="Z83" s="2" t="str">
        <f t="shared" si="8"/>
        <v>HERE</v>
      </c>
      <c r="AA83" s="2">
        <f>IF(Z83="HERE",Y83,AA82+Graph!$G$1*1000)</f>
        <v>24636770.344615974</v>
      </c>
      <c r="AB83" s="2">
        <f t="shared" si="21"/>
        <v>572248.10119634122</v>
      </c>
      <c r="AC83" s="2">
        <f t="shared" si="9"/>
        <v>777898.57142857136</v>
      </c>
      <c r="AD83" s="3">
        <f t="shared" si="10"/>
        <v>24636770.344615974</v>
      </c>
      <c r="AE83" s="2">
        <f>IF(AE81&gt;=52800000,52800000,IF(AB62=Graph!G$1*1000,AE82+Graph!G$1*1000,AC83))</f>
        <v>777898.57142857136</v>
      </c>
      <c r="AF83" s="3">
        <f t="shared" si="11"/>
        <v>777898.57142857136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19</v>
      </c>
      <c r="C84" s="7"/>
      <c r="D84" s="2" t="e">
        <f t="shared" si="12"/>
        <v>#N/A</v>
      </c>
      <c r="E84" s="2" t="e">
        <f t="shared" si="22"/>
        <v>#N/A</v>
      </c>
      <c r="F84" s="2">
        <v>589201.03469389677</v>
      </c>
      <c r="G84" s="2">
        <f t="shared" si="25"/>
        <v>589201.03469389677</v>
      </c>
      <c r="H84" s="2">
        <f t="shared" si="13"/>
        <v>25413967.853343487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613048.71428571397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591784.89422941208</v>
      </c>
      <c r="Q84" s="2">
        <f t="shared" si="26"/>
        <v>591784.89422941208</v>
      </c>
      <c r="R84" s="2">
        <f t="shared" si="16"/>
        <v>26006453.810273945</v>
      </c>
      <c r="S84" s="2">
        <f t="shared" si="17"/>
        <v>589201.03469389677</v>
      </c>
      <c r="T84" s="2">
        <f t="shared" si="18"/>
        <v>3864.1428571428405</v>
      </c>
      <c r="U84" s="2">
        <f t="shared" si="19"/>
        <v>591784.89422941208</v>
      </c>
      <c r="V84" s="2">
        <f t="shared" si="5"/>
        <v>791135.71428571432</v>
      </c>
      <c r="W84" s="2">
        <f t="shared" si="20"/>
        <v>13237.142857142957</v>
      </c>
      <c r="X84" s="2">
        <f t="shared" si="6"/>
        <v>578547.75137226912</v>
      </c>
      <c r="Y84" s="2">
        <f t="shared" si="7"/>
        <v>25215318.095988244</v>
      </c>
      <c r="Z84" s="2" t="str">
        <f t="shared" si="8"/>
        <v>HERE</v>
      </c>
      <c r="AA84" s="2">
        <f>IF(Z84="HERE",Y84,AA83+Graph!$G$1*1000)</f>
        <v>25215318.095988244</v>
      </c>
      <c r="AB84" s="2">
        <f t="shared" si="21"/>
        <v>578547.75137227029</v>
      </c>
      <c r="AC84" s="2">
        <f t="shared" si="9"/>
        <v>791135.71428571432</v>
      </c>
      <c r="AD84" s="3">
        <f t="shared" si="10"/>
        <v>25215318.095988244</v>
      </c>
      <c r="AE84" s="2">
        <f>IF(AE82&gt;=52800000,52800000,IF(AB63=Graph!G$1*1000,AE83+Graph!G$1*1000,AC84))</f>
        <v>791135.71428571432</v>
      </c>
      <c r="AF84" s="3">
        <f t="shared" si="11"/>
        <v>791135.71428571432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20</v>
      </c>
      <c r="C85" s="7"/>
      <c r="D85" s="2" t="e">
        <f t="shared" si="12"/>
        <v>#N/A</v>
      </c>
      <c r="E85" s="2" t="e">
        <f t="shared" si="22"/>
        <v>#N/A</v>
      </c>
      <c r="F85" s="2">
        <v>595522.68852925301</v>
      </c>
      <c r="G85" s="2">
        <f t="shared" si="25"/>
        <v>595522.68852925301</v>
      </c>
      <c r="H85" s="2">
        <f t="shared" si="13"/>
        <v>26009490.54187274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616912.85714285681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598084.54440534115</v>
      </c>
      <c r="Q85" s="2">
        <f t="shared" si="26"/>
        <v>598084.54440534115</v>
      </c>
      <c r="R85" s="2">
        <f t="shared" si="16"/>
        <v>26604538.354679286</v>
      </c>
      <c r="S85" s="2">
        <f t="shared" si="17"/>
        <v>595522.68852925301</v>
      </c>
      <c r="T85" s="2">
        <f t="shared" si="18"/>
        <v>3864.1428571428405</v>
      </c>
      <c r="U85" s="2">
        <f t="shared" si="19"/>
        <v>598084.54440534115</v>
      </c>
      <c r="V85" s="2">
        <f t="shared" si="5"/>
        <v>804372.85714285716</v>
      </c>
      <c r="W85" s="2">
        <f t="shared" si="20"/>
        <v>13237.142857142841</v>
      </c>
      <c r="X85" s="2">
        <f t="shared" si="6"/>
        <v>584847.40154819831</v>
      </c>
      <c r="Y85" s="2">
        <f t="shared" si="7"/>
        <v>25800165.497536443</v>
      </c>
      <c r="Z85" s="2" t="str">
        <f t="shared" si="8"/>
        <v>HERE</v>
      </c>
      <c r="AA85" s="2">
        <f>IF(Z85="HERE",Y85,AA84+Graph!$G$1*1000)</f>
        <v>25800165.497536443</v>
      </c>
      <c r="AB85" s="2">
        <f t="shared" si="21"/>
        <v>584847.40154819936</v>
      </c>
      <c r="AC85" s="2">
        <f t="shared" si="9"/>
        <v>804372.85714285716</v>
      </c>
      <c r="AD85" s="3">
        <f t="shared" si="10"/>
        <v>25800165.497536443</v>
      </c>
      <c r="AE85" s="2">
        <f>IF(AE83&gt;=52800000,52800000,IF(AB64=Graph!G$1*1000,AE84+Graph!G$1*1000,AC85))</f>
        <v>804372.85714285716</v>
      </c>
      <c r="AF85" s="3">
        <f t="shared" si="11"/>
        <v>804372.85714285716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21</v>
      </c>
      <c r="C86" s="7"/>
      <c r="D86" s="2" t="e">
        <f t="shared" si="12"/>
        <v>#N/A</v>
      </c>
      <c r="E86" s="2" t="e">
        <f t="shared" si="22"/>
        <v>#N/A</v>
      </c>
      <c r="F86" s="2">
        <v>601844.34236454964</v>
      </c>
      <c r="G86" s="2">
        <f t="shared" si="25"/>
        <v>601844.34236454964</v>
      </c>
      <c r="H86" s="2">
        <f t="shared" si="13"/>
        <v>26611334.884237289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620776.99999999965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604384.19458127022</v>
      </c>
      <c r="Q86" s="2">
        <f t="shared" si="26"/>
        <v>604384.19458127022</v>
      </c>
      <c r="R86" s="2">
        <f t="shared" si="16"/>
        <v>27208922.549260557</v>
      </c>
      <c r="S86" s="2">
        <f t="shared" si="17"/>
        <v>601844.34236454964</v>
      </c>
      <c r="T86" s="2">
        <f t="shared" si="18"/>
        <v>3864.1428571428405</v>
      </c>
      <c r="U86" s="2">
        <f t="shared" si="19"/>
        <v>604384.19458127022</v>
      </c>
      <c r="V86" s="2">
        <f t="shared" si="5"/>
        <v>817610</v>
      </c>
      <c r="W86" s="2">
        <f t="shared" si="20"/>
        <v>13237.142857142841</v>
      </c>
      <c r="X86" s="2">
        <f t="shared" si="6"/>
        <v>591147.05172412738</v>
      </c>
      <c r="Y86" s="2">
        <f t="shared" si="7"/>
        <v>26391312.549260572</v>
      </c>
      <c r="Z86" s="2" t="str">
        <f t="shared" si="8"/>
        <v>HERE</v>
      </c>
      <c r="AA86" s="2">
        <f>IF(Z86="HERE",Y86,AA85+Graph!$G$1*1000)</f>
        <v>26391312.549260572</v>
      </c>
      <c r="AB86" s="2">
        <f t="shared" si="21"/>
        <v>591147.05172412843</v>
      </c>
      <c r="AC86" s="2">
        <f t="shared" si="9"/>
        <v>817610</v>
      </c>
      <c r="AD86" s="3">
        <f t="shared" si="10"/>
        <v>26391312.549260572</v>
      </c>
      <c r="AE86" s="2">
        <f>IF(AE84&gt;=52800000,52800000,IF(AB65=Graph!G$1*1000,AE85+Graph!G$1*1000,AC86))</f>
        <v>817610</v>
      </c>
      <c r="AF86" s="3">
        <f t="shared" si="11"/>
        <v>817610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22</v>
      </c>
      <c r="C87" s="7"/>
      <c r="D87" s="2" t="e">
        <f t="shared" si="12"/>
        <v>#N/A</v>
      </c>
      <c r="E87" s="2" t="e">
        <f t="shared" si="22"/>
        <v>#N/A</v>
      </c>
      <c r="F87" s="2">
        <v>608165.99619990587</v>
      </c>
      <c r="G87" s="2">
        <f t="shared" si="25"/>
        <v>608165.99619990587</v>
      </c>
      <c r="H87" s="2">
        <f t="shared" si="13"/>
        <v>27219500.880437195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624641.14285714249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610683.84475719929</v>
      </c>
      <c r="Q87" s="2">
        <f t="shared" si="26"/>
        <v>610683.84475719929</v>
      </c>
      <c r="R87" s="2">
        <f t="shared" si="16"/>
        <v>27819606.394017756</v>
      </c>
      <c r="S87" s="2">
        <f t="shared" si="17"/>
        <v>608165.99619990587</v>
      </c>
      <c r="T87" s="2">
        <f t="shared" si="18"/>
        <v>3864.1428571428405</v>
      </c>
      <c r="U87" s="2">
        <f t="shared" si="19"/>
        <v>610683.84475719929</v>
      </c>
      <c r="V87" s="2">
        <f t="shared" si="5"/>
        <v>830847.14285714284</v>
      </c>
      <c r="W87" s="2">
        <f t="shared" si="20"/>
        <v>13237.142857142841</v>
      </c>
      <c r="X87" s="2">
        <f t="shared" si="6"/>
        <v>597446.70190005645</v>
      </c>
      <c r="Y87" s="2">
        <f t="shared" si="7"/>
        <v>26988759.251160629</v>
      </c>
      <c r="Z87" s="2" t="str">
        <f t="shared" si="8"/>
        <v>HERE</v>
      </c>
      <c r="AA87" s="2">
        <f>IF(Z87="HERE",Y87,AA86+Graph!$G$1*1000)</f>
        <v>26988759.251160629</v>
      </c>
      <c r="AB87" s="2">
        <f t="shared" si="21"/>
        <v>597446.70190005749</v>
      </c>
      <c r="AC87" s="2">
        <f t="shared" si="9"/>
        <v>830847.14285714284</v>
      </c>
      <c r="AD87" s="3">
        <f t="shared" si="10"/>
        <v>26988759.251160629</v>
      </c>
      <c r="AE87" s="2">
        <f>IF(AE85&gt;=52800000,52800000,IF(AB66=Graph!G$1*1000,AE86+Graph!G$1*1000,AC87))</f>
        <v>830847.14285714284</v>
      </c>
      <c r="AF87" s="3">
        <f t="shared" si="11"/>
        <v>830847.14285714284</v>
      </c>
      <c r="AG87" s="3">
        <f t="shared" si="29"/>
        <v>14216417.900527794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23</v>
      </c>
      <c r="C88" s="7"/>
      <c r="D88" s="2" t="e">
        <f t="shared" si="12"/>
        <v>#N/A</v>
      </c>
      <c r="E88" s="2" t="e">
        <f t="shared" si="22"/>
        <v>#N/A</v>
      </c>
      <c r="F88" s="2">
        <v>614487.6500352025</v>
      </c>
      <c r="G88" s="2">
        <f t="shared" si="25"/>
        <v>614487.6500352025</v>
      </c>
      <c r="H88" s="2">
        <f t="shared" si="13"/>
        <v>27833988.530472398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628505.28571428533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616983.49493312836</v>
      </c>
      <c r="Q88" s="2">
        <f t="shared" si="26"/>
        <v>616983.49493312836</v>
      </c>
      <c r="R88" s="2">
        <f t="shared" si="16"/>
        <v>28436589.888950884</v>
      </c>
      <c r="S88" s="2">
        <f t="shared" si="17"/>
        <v>614487.6500352025</v>
      </c>
      <c r="T88" s="2">
        <f t="shared" si="18"/>
        <v>3864.1428571428405</v>
      </c>
      <c r="U88" s="2">
        <f t="shared" si="19"/>
        <v>616983.49493312836</v>
      </c>
      <c r="V88" s="2">
        <f t="shared" si="5"/>
        <v>844084.28571428568</v>
      </c>
      <c r="W88" s="2">
        <f t="shared" si="20"/>
        <v>13237.142857142841</v>
      </c>
      <c r="X88" s="2">
        <f t="shared" si="6"/>
        <v>603746.35207598552</v>
      </c>
      <c r="Y88" s="2">
        <f t="shared" si="7"/>
        <v>27592505.603236616</v>
      </c>
      <c r="Z88" s="2" t="str">
        <f t="shared" si="8"/>
        <v>HERE</v>
      </c>
      <c r="AA88" s="2">
        <f>IF(Z88="HERE",Y88,AA87+Graph!$G$1*1000)</f>
        <v>27592505.603236616</v>
      </c>
      <c r="AB88" s="2">
        <f t="shared" si="21"/>
        <v>603746.35207598656</v>
      </c>
      <c r="AC88" s="2">
        <f t="shared" si="9"/>
        <v>844084.28571428568</v>
      </c>
      <c r="AD88" s="3">
        <f t="shared" si="10"/>
        <v>27592505.603236616</v>
      </c>
      <c r="AE88" s="2">
        <f>IF(AE86&gt;=52800000,52800000,IF(AB67=Graph!G$1*1000,AE87+Graph!G$1*1000,AC88))</f>
        <v>844084.28571428568</v>
      </c>
      <c r="AF88" s="3">
        <f t="shared" si="11"/>
        <v>844084.28571428568</v>
      </c>
      <c r="AG88" s="3">
        <f t="shared" si="29"/>
        <v>14641388.086213926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24</v>
      </c>
      <c r="C89" s="7"/>
      <c r="D89" s="2" t="e">
        <f t="shared" si="12"/>
        <v>#N/A</v>
      </c>
      <c r="E89" s="2" t="e">
        <f t="shared" si="22"/>
        <v>#N/A</v>
      </c>
      <c r="F89" s="2">
        <v>620809.30387055874</v>
      </c>
      <c r="G89" s="2">
        <f t="shared" si="25"/>
        <v>620809.30387055874</v>
      </c>
      <c r="H89" s="2">
        <f t="shared" si="13"/>
        <v>28454797.834342957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632369.42857142817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623283.14510905743</v>
      </c>
      <c r="Q89" s="2">
        <f t="shared" si="26"/>
        <v>623283.14510905743</v>
      </c>
      <c r="R89" s="2">
        <f t="shared" si="16"/>
        <v>29059873.034059942</v>
      </c>
      <c r="S89" s="2">
        <f t="shared" si="17"/>
        <v>620809.30387055874</v>
      </c>
      <c r="T89" s="2">
        <f t="shared" si="18"/>
        <v>3864.1428571428405</v>
      </c>
      <c r="U89" s="2">
        <f t="shared" si="19"/>
        <v>623283.14510905743</v>
      </c>
      <c r="V89" s="2">
        <f t="shared" si="5"/>
        <v>857321.42857142864</v>
      </c>
      <c r="W89" s="2">
        <f t="shared" si="20"/>
        <v>13237.142857142957</v>
      </c>
      <c r="X89" s="2">
        <f t="shared" si="6"/>
        <v>610046.00225191447</v>
      </c>
      <c r="Y89" s="2">
        <f t="shared" si="7"/>
        <v>28202551.605488531</v>
      </c>
      <c r="Z89" s="2" t="str">
        <f t="shared" si="8"/>
        <v>HERE</v>
      </c>
      <c r="AA89" s="2">
        <f>IF(Z89="HERE",Y89,AA88+Graph!$G$1*1000)</f>
        <v>28202551.605488531</v>
      </c>
      <c r="AB89" s="2">
        <f t="shared" si="21"/>
        <v>610046.00225191563</v>
      </c>
      <c r="AC89" s="2">
        <f t="shared" si="9"/>
        <v>857321.42857142864</v>
      </c>
      <c r="AD89" s="3">
        <f t="shared" si="10"/>
        <v>28202551.605488531</v>
      </c>
      <c r="AE89" s="2">
        <f>IF(AE87&gt;=52800000,52800000,IF(AB68=Graph!G$1*1000,AE88+Graph!G$1*1000,AC89))</f>
        <v>857321.42857142864</v>
      </c>
      <c r="AF89" s="3">
        <f t="shared" si="11"/>
        <v>857321.42857142864</v>
      </c>
      <c r="AG89" s="3">
        <f t="shared" si="29"/>
        <v>15072027.957058391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25</v>
      </c>
      <c r="C90" s="7"/>
      <c r="D90" s="2" t="e">
        <f t="shared" si="12"/>
        <v>#N/A</v>
      </c>
      <c r="E90" s="2" t="e">
        <f t="shared" si="22"/>
        <v>#N/A</v>
      </c>
      <c r="F90" s="2">
        <v>627130.95770585537</v>
      </c>
      <c r="G90" s="2">
        <f t="shared" si="25"/>
        <v>627130.95770585537</v>
      </c>
      <c r="H90" s="2">
        <f t="shared" si="13"/>
        <v>29081928.792048812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636233.57142857101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629582.7952849865</v>
      </c>
      <c r="Q90" s="2">
        <f t="shared" si="26"/>
        <v>629582.7952849865</v>
      </c>
      <c r="R90" s="2">
        <f t="shared" si="16"/>
        <v>29689455.829344928</v>
      </c>
      <c r="S90" s="2">
        <f t="shared" si="17"/>
        <v>627130.95770585537</v>
      </c>
      <c r="T90" s="2">
        <f t="shared" si="18"/>
        <v>3864.1428571428405</v>
      </c>
      <c r="U90" s="2">
        <f t="shared" si="19"/>
        <v>629582.7952849865</v>
      </c>
      <c r="V90" s="2">
        <f t="shared" si="5"/>
        <v>870558.57142857136</v>
      </c>
      <c r="W90" s="2">
        <f t="shared" si="20"/>
        <v>13237.142857142724</v>
      </c>
      <c r="X90" s="2">
        <f t="shared" si="6"/>
        <v>616345.65242784377</v>
      </c>
      <c r="Y90" s="2">
        <f t="shared" si="7"/>
        <v>28818897.257916376</v>
      </c>
      <c r="Z90" s="2" t="str">
        <f t="shared" si="8"/>
        <v>HERE</v>
      </c>
      <c r="AA90" s="2">
        <f>IF(Z90="HERE",Y90,AA89+Graph!$G$1*1000)</f>
        <v>28818897.257916376</v>
      </c>
      <c r="AB90" s="2">
        <f t="shared" si="21"/>
        <v>616345.6524278447</v>
      </c>
      <c r="AC90" s="2">
        <f t="shared" si="9"/>
        <v>870558.57142857136</v>
      </c>
      <c r="AD90" s="3">
        <f t="shared" si="10"/>
        <v>28818897.257916376</v>
      </c>
      <c r="AE90" s="2">
        <f>IF(AE88&gt;=52800000,52800000,IF(AB69=Graph!G$1*1000,AE89+Graph!G$1*1000,AC90))</f>
        <v>870558.57142857136</v>
      </c>
      <c r="AF90" s="3">
        <f t="shared" si="11"/>
        <v>870558.57142857136</v>
      </c>
      <c r="AG90" s="3">
        <f t="shared" si="29"/>
        <v>15508337.513061194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26</v>
      </c>
      <c r="C91" s="7"/>
      <c r="D91" s="2" t="e">
        <f t="shared" si="12"/>
        <v>#N/A</v>
      </c>
      <c r="E91" s="2" t="e">
        <f t="shared" si="22"/>
        <v>#N/A</v>
      </c>
      <c r="F91" s="2">
        <v>633452.61154121161</v>
      </c>
      <c r="G91" s="2">
        <f t="shared" si="25"/>
        <v>633452.61154121161</v>
      </c>
      <c r="H91" s="2">
        <f t="shared" si="13"/>
        <v>29715381.403590024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640097.71428571385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635882.44546091557</v>
      </c>
      <c r="Q91" s="2">
        <f t="shared" si="26"/>
        <v>635882.44546091557</v>
      </c>
      <c r="R91" s="2">
        <f t="shared" si="16"/>
        <v>30325338.274805844</v>
      </c>
      <c r="S91" s="2">
        <f t="shared" si="17"/>
        <v>633452.61154121161</v>
      </c>
      <c r="T91" s="2">
        <f t="shared" si="18"/>
        <v>3864.1428571428405</v>
      </c>
      <c r="U91" s="2">
        <f t="shared" si="19"/>
        <v>635882.44546091557</v>
      </c>
      <c r="V91" s="2">
        <f t="shared" si="5"/>
        <v>883795.71428571432</v>
      </c>
      <c r="W91" s="2">
        <f t="shared" si="20"/>
        <v>13237.142857142957</v>
      </c>
      <c r="X91" s="2">
        <f t="shared" si="6"/>
        <v>622645.30260377261</v>
      </c>
      <c r="Y91" s="2">
        <f t="shared" si="7"/>
        <v>29441542.56052015</v>
      </c>
      <c r="Z91" s="2" t="str">
        <f t="shared" si="8"/>
        <v>HERE</v>
      </c>
      <c r="AA91" s="2">
        <f>IF(Z91="HERE",Y91,AA90+Graph!$G$1*1000)</f>
        <v>29441542.56052015</v>
      </c>
      <c r="AB91" s="2">
        <f t="shared" si="21"/>
        <v>622645.30260377377</v>
      </c>
      <c r="AC91" s="2">
        <f t="shared" si="9"/>
        <v>883795.71428571432</v>
      </c>
      <c r="AD91" s="3">
        <f t="shared" si="10"/>
        <v>29441542.56052015</v>
      </c>
      <c r="AE91" s="2">
        <f>IF(AE89&gt;=52800000,52800000,IF(AB70=Graph!G$1*1000,AE90+Graph!G$1*1000,AC91))</f>
        <v>883795.71428571432</v>
      </c>
      <c r="AF91" s="3">
        <f t="shared" si="11"/>
        <v>883795.71428571432</v>
      </c>
      <c r="AG91" s="3">
        <f t="shared" si="29"/>
        <v>15950316.754222333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27</v>
      </c>
      <c r="C92" s="7"/>
      <c r="D92" s="2" t="e">
        <f t="shared" si="12"/>
        <v>#N/A</v>
      </c>
      <c r="E92" s="2" t="e">
        <f t="shared" si="22"/>
        <v>#N/A</v>
      </c>
      <c r="F92" s="2">
        <v>639774.26537650824</v>
      </c>
      <c r="G92" s="2">
        <f t="shared" si="25"/>
        <v>639774.26537650824</v>
      </c>
      <c r="H92" s="2">
        <f t="shared" si="13"/>
        <v>30355155.668966532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643961.85714285669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642182.09563684464</v>
      </c>
      <c r="Q92" s="2">
        <f t="shared" si="26"/>
        <v>642182.09563684464</v>
      </c>
      <c r="R92" s="2">
        <f t="shared" si="16"/>
        <v>30967520.370442688</v>
      </c>
      <c r="S92" s="2">
        <f t="shared" si="17"/>
        <v>639774.26537650824</v>
      </c>
      <c r="T92" s="2">
        <f t="shared" si="18"/>
        <v>3864.1428571428405</v>
      </c>
      <c r="U92" s="2">
        <f t="shared" si="19"/>
        <v>642182.09563684464</v>
      </c>
      <c r="V92" s="2">
        <f t="shared" si="5"/>
        <v>897032.85714285716</v>
      </c>
      <c r="W92" s="2">
        <f t="shared" si="20"/>
        <v>13237.142857142841</v>
      </c>
      <c r="X92" s="2">
        <f t="shared" si="6"/>
        <v>628944.95277970179</v>
      </c>
      <c r="Y92" s="2">
        <f t="shared" si="7"/>
        <v>30070487.513299853</v>
      </c>
      <c r="Z92" s="2" t="str">
        <f t="shared" si="8"/>
        <v>HERE</v>
      </c>
      <c r="AA92" s="2">
        <f>IF(Z92="HERE",Y92,AA91+Graph!$G$1*1000)</f>
        <v>30070487.513299853</v>
      </c>
      <c r="AB92" s="2">
        <f t="shared" si="21"/>
        <v>628944.95277970284</v>
      </c>
      <c r="AC92" s="2">
        <f t="shared" si="9"/>
        <v>897032.85714285716</v>
      </c>
      <c r="AD92" s="3">
        <f t="shared" si="10"/>
        <v>30070487.513299853</v>
      </c>
      <c r="AE92" s="2">
        <f>IF(AE90&gt;=52800000,52800000,IF(AB71=Graph!G$1*1000,AE91+Graph!G$1*1000,AC92))</f>
        <v>897032.85714285716</v>
      </c>
      <c r="AF92" s="3">
        <f t="shared" si="11"/>
        <v>897032.85714285716</v>
      </c>
      <c r="AG92" s="3">
        <f t="shared" si="29"/>
        <v>16397965.680541812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28</v>
      </c>
      <c r="C93" s="7"/>
      <c r="D93" s="2" t="e">
        <f t="shared" si="12"/>
        <v>#N/A</v>
      </c>
      <c r="E93" s="2" t="e">
        <f t="shared" si="22"/>
        <v>#N/A</v>
      </c>
      <c r="F93" s="2">
        <v>646095.91921186447</v>
      </c>
      <c r="G93" s="2">
        <f t="shared" si="25"/>
        <v>646095.91921186447</v>
      </c>
      <c r="H93" s="2">
        <f t="shared" si="13"/>
        <v>31001251.588178396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647825.99999999953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648481.7458127737</v>
      </c>
      <c r="Q93" s="2">
        <f t="shared" si="26"/>
        <v>648481.7458127737</v>
      </c>
      <c r="R93" s="2">
        <f t="shared" si="16"/>
        <v>31616002.116255462</v>
      </c>
      <c r="S93" s="2">
        <f t="shared" si="17"/>
        <v>646095.91921186447</v>
      </c>
      <c r="T93" s="2">
        <f t="shared" si="18"/>
        <v>3864.1428571428405</v>
      </c>
      <c r="U93" s="2">
        <f t="shared" si="19"/>
        <v>648481.7458127737</v>
      </c>
      <c r="V93" s="2">
        <f t="shared" si="5"/>
        <v>910270</v>
      </c>
      <c r="W93" s="2">
        <f t="shared" si="20"/>
        <v>13237.142857142841</v>
      </c>
      <c r="X93" s="2">
        <f t="shared" si="6"/>
        <v>635244.60295563086</v>
      </c>
      <c r="Y93" s="2">
        <f t="shared" si="7"/>
        <v>30705732.116255485</v>
      </c>
      <c r="Z93" s="2" t="str">
        <f t="shared" si="8"/>
        <v>HERE</v>
      </c>
      <c r="AA93" s="2">
        <f>IF(Z93="HERE",Y93,AA92+Graph!$G$1*1000)</f>
        <v>30705732.116255485</v>
      </c>
      <c r="AB93" s="2">
        <f t="shared" si="21"/>
        <v>635244.60295563191</v>
      </c>
      <c r="AC93" s="2">
        <f t="shared" si="9"/>
        <v>910270</v>
      </c>
      <c r="AD93" s="3">
        <f t="shared" si="10"/>
        <v>30705732.116255485</v>
      </c>
      <c r="AE93" s="2">
        <f>IF(AE91&gt;=52800000,52800000,IF(AB72=Graph!G$1*1000,AE92+Graph!G$1*1000,AC93))</f>
        <v>910270</v>
      </c>
      <c r="AF93" s="3">
        <f t="shared" si="11"/>
        <v>910270</v>
      </c>
      <c r="AG93" s="3">
        <f t="shared" si="29"/>
        <v>16851284.292019624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29</v>
      </c>
      <c r="C94" s="7"/>
      <c r="D94" s="2" t="e">
        <f t="shared" si="12"/>
        <v>#N/A</v>
      </c>
      <c r="E94" s="2" t="e">
        <f t="shared" si="22"/>
        <v>#N/A</v>
      </c>
      <c r="F94" s="2">
        <v>652417.5730471611</v>
      </c>
      <c r="G94" s="2">
        <f t="shared" si="25"/>
        <v>652417.5730471611</v>
      </c>
      <c r="H94" s="2">
        <f t="shared" si="13"/>
        <v>31653669.161225557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651690.14285714237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654781.39598870277</v>
      </c>
      <c r="Q94" s="2">
        <f t="shared" si="26"/>
        <v>654781.39598870277</v>
      </c>
      <c r="R94" s="2">
        <f t="shared" si="16"/>
        <v>32270783.512244165</v>
      </c>
      <c r="S94" s="2">
        <f t="shared" si="17"/>
        <v>652417.5730471611</v>
      </c>
      <c r="T94" s="2">
        <f t="shared" si="18"/>
        <v>3864.1428571428405</v>
      </c>
      <c r="U94" s="2">
        <f t="shared" si="19"/>
        <v>654781.39598870277</v>
      </c>
      <c r="V94" s="2">
        <f t="shared" si="5"/>
        <v>923507.14285714284</v>
      </c>
      <c r="W94" s="2">
        <f t="shared" si="20"/>
        <v>13237.142857142841</v>
      </c>
      <c r="X94" s="2">
        <f t="shared" si="6"/>
        <v>641544.25313155993</v>
      </c>
      <c r="Y94" s="2">
        <f t="shared" si="7"/>
        <v>31347276.369387046</v>
      </c>
      <c r="Z94" s="2" t="str">
        <f t="shared" si="8"/>
        <v>HERE</v>
      </c>
      <c r="AA94" s="2">
        <f>IF(Z94="HERE",Y94,AA93+Graph!$G$1*1000)</f>
        <v>31347276.369387046</v>
      </c>
      <c r="AB94" s="2">
        <f t="shared" si="21"/>
        <v>641544.25313156098</v>
      </c>
      <c r="AC94" s="2">
        <f t="shared" si="9"/>
        <v>923507.14285714284</v>
      </c>
      <c r="AD94" s="3">
        <f t="shared" si="10"/>
        <v>31347276.369387046</v>
      </c>
      <c r="AE94" s="2">
        <f>IF(AE92&gt;=52800000,52800000,IF(AB73=Graph!G$1*1000,AE93+Graph!G$1*1000,AC94))</f>
        <v>923507.14285714284</v>
      </c>
      <c r="AF94" s="3">
        <f t="shared" si="11"/>
        <v>923507.14285714284</v>
      </c>
      <c r="AG94" s="3">
        <f t="shared" si="29"/>
        <v>17310272.588655774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30</v>
      </c>
      <c r="C95" s="7"/>
      <c r="D95" s="2" t="e">
        <f t="shared" si="12"/>
        <v>#N/A</v>
      </c>
      <c r="E95" s="2" t="e">
        <f t="shared" si="22"/>
        <v>#N/A</v>
      </c>
      <c r="F95" s="2">
        <v>658739.22688251734</v>
      </c>
      <c r="G95" s="2">
        <f t="shared" si="25"/>
        <v>658739.22688251734</v>
      </c>
      <c r="H95" s="2">
        <f t="shared" si="13"/>
        <v>32312408.388108075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655554.28571428522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661081.04616463184</v>
      </c>
      <c r="Q95" s="2">
        <f t="shared" si="26"/>
        <v>661081.04616463184</v>
      </c>
      <c r="R95" s="2">
        <f t="shared" si="16"/>
        <v>32931864.558408797</v>
      </c>
      <c r="S95" s="2">
        <f t="shared" si="17"/>
        <v>658739.22688251734</v>
      </c>
      <c r="T95" s="2">
        <f t="shared" si="18"/>
        <v>3864.1428571428405</v>
      </c>
      <c r="U95" s="2">
        <f t="shared" si="19"/>
        <v>661081.04616463184</v>
      </c>
      <c r="V95" s="2">
        <f t="shared" si="5"/>
        <v>936744.28571428568</v>
      </c>
      <c r="W95" s="2">
        <f t="shared" si="20"/>
        <v>13237.142857142841</v>
      </c>
      <c r="X95" s="2">
        <f t="shared" si="6"/>
        <v>647843.903307489</v>
      </c>
      <c r="Y95" s="2">
        <f t="shared" ref="Y95:Y158" si="30">IF(COUNT($C96)=0,IF(COUNT($C95)=1,C95,SUM(Y94+X95)),C95)</f>
        <v>31995120.272694536</v>
      </c>
      <c r="Z95" s="2" t="str">
        <f t="shared" si="8"/>
        <v>HERE</v>
      </c>
      <c r="AA95" s="2">
        <f>IF(Z95="HERE",Y95,AA94+Graph!$G$1*1000)</f>
        <v>31995120.272694536</v>
      </c>
      <c r="AB95" s="2">
        <f t="shared" si="21"/>
        <v>647843.90330749005</v>
      </c>
      <c r="AC95" s="2">
        <f t="shared" ref="AC95:AC158" si="31">IF(Z96="HERE",V95,AC94)</f>
        <v>936744.28571428568</v>
      </c>
      <c r="AD95" s="3">
        <f t="shared" si="10"/>
        <v>31995120.272694536</v>
      </c>
      <c r="AE95" s="2">
        <f>IF(AE93&gt;=52800000,52800000,IF(AB74=Graph!G$1*1000,AE94+Graph!G$1*1000,AC95))</f>
        <v>936744.28571428568</v>
      </c>
      <c r="AF95" s="3">
        <f t="shared" si="11"/>
        <v>936744.28571428568</v>
      </c>
      <c r="AG95" s="3">
        <f t="shared" si="29"/>
        <v>17774930.570450258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31</v>
      </c>
      <c r="C96" s="7"/>
      <c r="D96" s="2" t="e">
        <f t="shared" si="12"/>
        <v>#N/A</v>
      </c>
      <c r="E96" s="2" t="e">
        <f t="shared" si="22"/>
        <v>#N/A</v>
      </c>
      <c r="F96" s="2">
        <v>665060.88071787357</v>
      </c>
      <c r="G96" s="2">
        <f t="shared" si="25"/>
        <v>665060.88071787357</v>
      </c>
      <c r="H96" s="2">
        <f t="shared" ref="H96:H159" si="32">IF(COUNT($C97)=0,IF(COUNT($C96)=1,C96,SUM(H95+G96)),C96)</f>
        <v>32977469.268825948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659418.42857142806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667380.69634056091</v>
      </c>
      <c r="Q96" s="2">
        <f t="shared" si="26"/>
        <v>667380.69634056091</v>
      </c>
      <c r="R96" s="2">
        <f t="shared" ref="R96:R159" si="33">IF(COUNT($C97)=0,IF(COUNT($C96)=1,M96,SUM(R95+Q96)),M96)</f>
        <v>33599245.254749358</v>
      </c>
      <c r="S96" s="2">
        <f t="shared" si="17"/>
        <v>665060.88071787357</v>
      </c>
      <c r="T96" s="2">
        <f t="shared" si="18"/>
        <v>3864.1428571428405</v>
      </c>
      <c r="U96" s="2">
        <f t="shared" si="19"/>
        <v>667380.69634056091</v>
      </c>
      <c r="V96" s="2">
        <f t="shared" si="5"/>
        <v>949981.42857142864</v>
      </c>
      <c r="W96" s="2">
        <f t="shared" si="20"/>
        <v>13237.142857142957</v>
      </c>
      <c r="X96" s="2">
        <f t="shared" si="6"/>
        <v>654143.55348341796</v>
      </c>
      <c r="Y96" s="2">
        <f t="shared" si="30"/>
        <v>32649263.826177955</v>
      </c>
      <c r="Z96" s="2" t="str">
        <f t="shared" si="8"/>
        <v>HERE</v>
      </c>
      <c r="AA96" s="2">
        <f>IF(Z96="HERE",Y96,AA95+Graph!$G$1*1000)</f>
        <v>32649263.826177955</v>
      </c>
      <c r="AB96" s="2">
        <f t="shared" si="21"/>
        <v>654143.55348341912</v>
      </c>
      <c r="AC96" s="2">
        <f t="shared" si="31"/>
        <v>949981.42857142864</v>
      </c>
      <c r="AD96" s="3">
        <f t="shared" si="10"/>
        <v>32649263.826177955</v>
      </c>
      <c r="AE96" s="2">
        <f>IF(AE94&gt;=52800000,52800000,IF(AB75=Graph!G$1*1000,AE95+Graph!G$1*1000,AC96))</f>
        <v>949981.42857142864</v>
      </c>
      <c r="AF96" s="3">
        <f t="shared" si="11"/>
        <v>949981.42857142864</v>
      </c>
      <c r="AG96" s="3">
        <f t="shared" si="29"/>
        <v>18245258.23740308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32</v>
      </c>
      <c r="C97" s="7"/>
      <c r="D97" s="2" t="e">
        <f t="shared" si="12"/>
        <v>#N/A</v>
      </c>
      <c r="E97" s="2" t="e">
        <f t="shared" si="22"/>
        <v>#N/A</v>
      </c>
      <c r="F97" s="2">
        <v>671382.5345531702</v>
      </c>
      <c r="G97" s="2">
        <f t="shared" si="25"/>
        <v>671382.5345531702</v>
      </c>
      <c r="H97" s="2">
        <f t="shared" si="32"/>
        <v>33648851.803379118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663282.5714285709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673680.34651648998</v>
      </c>
      <c r="Q97" s="2">
        <f t="shared" si="26"/>
        <v>673680.34651648998</v>
      </c>
      <c r="R97" s="2">
        <f t="shared" si="33"/>
        <v>34272925.601265848</v>
      </c>
      <c r="S97" s="2">
        <f t="shared" si="17"/>
        <v>671382.5345531702</v>
      </c>
      <c r="T97" s="2">
        <f t="shared" si="18"/>
        <v>3864.1428571428405</v>
      </c>
      <c r="U97" s="2">
        <f t="shared" si="19"/>
        <v>673680.34651648998</v>
      </c>
      <c r="V97" s="2">
        <f t="shared" si="5"/>
        <v>963218.57142857136</v>
      </c>
      <c r="W97" s="2">
        <f t="shared" si="20"/>
        <v>13237.142857142724</v>
      </c>
      <c r="X97" s="2">
        <f t="shared" si="6"/>
        <v>660443.20365934726</v>
      </c>
      <c r="Y97" s="2">
        <f t="shared" si="30"/>
        <v>33309707.029837303</v>
      </c>
      <c r="Z97" s="2" t="str">
        <f t="shared" si="8"/>
        <v>HERE</v>
      </c>
      <c r="AA97" s="2">
        <f>IF(Z97="HERE",Y97,AA96+Graph!$G$1*1000)</f>
        <v>33309707.029837303</v>
      </c>
      <c r="AB97" s="2">
        <f t="shared" si="21"/>
        <v>660443.20365934819</v>
      </c>
      <c r="AC97" s="2">
        <f t="shared" si="31"/>
        <v>963218.57142857136</v>
      </c>
      <c r="AD97" s="3">
        <f t="shared" si="10"/>
        <v>33309707.029837303</v>
      </c>
      <c r="AE97" s="2">
        <f>IF(AE95&gt;=52800000,52800000,IF(AB76=Graph!G$1*1000,AE96+Graph!G$1*1000,AC97))</f>
        <v>963218.57142857136</v>
      </c>
      <c r="AF97" s="3">
        <f t="shared" si="11"/>
        <v>963218.57142857136</v>
      </c>
      <c r="AG97" s="3">
        <f t="shared" si="29"/>
        <v>18721255.589514237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33</v>
      </c>
      <c r="C98" s="7"/>
      <c r="D98" s="2" t="e">
        <f t="shared" si="12"/>
        <v>#N/A</v>
      </c>
      <c r="E98" s="2" t="e">
        <f t="shared" si="22"/>
        <v>#N/A</v>
      </c>
      <c r="F98" s="2">
        <v>677704.18838852644</v>
      </c>
      <c r="G98" s="2">
        <f t="shared" si="25"/>
        <v>677704.18838852644</v>
      </c>
      <c r="H98" s="2">
        <f t="shared" si="32"/>
        <v>34326555.991767645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667146.71428571374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679979.99669241905</v>
      </c>
      <c r="Q98" s="2">
        <f t="shared" si="26"/>
        <v>679979.99669241905</v>
      </c>
      <c r="R98" s="2">
        <f t="shared" si="33"/>
        <v>34952905.597958267</v>
      </c>
      <c r="S98" s="2">
        <f t="shared" si="17"/>
        <v>677704.18838852644</v>
      </c>
      <c r="T98" s="2">
        <f t="shared" si="18"/>
        <v>3864.1428571428405</v>
      </c>
      <c r="U98" s="2">
        <f t="shared" si="19"/>
        <v>679979.99669241905</v>
      </c>
      <c r="V98" s="2">
        <f t="shared" si="5"/>
        <v>976455.71428571432</v>
      </c>
      <c r="W98" s="2">
        <f t="shared" si="20"/>
        <v>13237.142857142957</v>
      </c>
      <c r="X98" s="2">
        <f t="shared" si="6"/>
        <v>666742.8538352761</v>
      </c>
      <c r="Y98" s="2">
        <f t="shared" si="30"/>
        <v>33976449.88367258</v>
      </c>
      <c r="Z98" s="2" t="str">
        <f t="shared" si="8"/>
        <v>HERE</v>
      </c>
      <c r="AA98" s="2">
        <f>IF(Z98="HERE",Y98,AA97+Graph!$G$1*1000)</f>
        <v>33976449.88367258</v>
      </c>
      <c r="AB98" s="2">
        <f t="shared" si="21"/>
        <v>666742.85383527726</v>
      </c>
      <c r="AC98" s="2">
        <f t="shared" si="31"/>
        <v>976455.71428571432</v>
      </c>
      <c r="AD98" s="3">
        <f t="shared" si="10"/>
        <v>33976449.88367258</v>
      </c>
      <c r="AE98" s="2">
        <f>IF(AE96&gt;=52800000,52800000,IF(AB77=Graph!G$1*1000,AE97+Graph!G$1*1000,AC98))</f>
        <v>976455.71428571432</v>
      </c>
      <c r="AF98" s="3">
        <f t="shared" si="11"/>
        <v>976455.71428571432</v>
      </c>
      <c r="AG98" s="3">
        <f t="shared" si="29"/>
        <v>19202922.626783732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34</v>
      </c>
      <c r="C99" s="7"/>
      <c r="D99" s="2" t="e">
        <f t="shared" si="12"/>
        <v>#N/A</v>
      </c>
      <c r="E99" s="2" t="e">
        <f t="shared" si="22"/>
        <v>#N/A</v>
      </c>
      <c r="F99" s="2">
        <v>684025.84222382307</v>
      </c>
      <c r="G99" s="2">
        <f t="shared" si="25"/>
        <v>684025.84222382307</v>
      </c>
      <c r="H99" s="2">
        <f t="shared" si="32"/>
        <v>35010581.833991468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671010.85714285658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686279.64686834812</v>
      </c>
      <c r="Q99" s="2">
        <f t="shared" si="26"/>
        <v>686279.64686834812</v>
      </c>
      <c r="R99" s="2">
        <f t="shared" si="33"/>
        <v>35639185.244826615</v>
      </c>
      <c r="S99" s="2">
        <f t="shared" si="17"/>
        <v>684025.84222382307</v>
      </c>
      <c r="T99" s="2">
        <f t="shared" si="18"/>
        <v>3864.1428571428405</v>
      </c>
      <c r="U99" s="2">
        <f t="shared" si="19"/>
        <v>686279.64686834812</v>
      </c>
      <c r="V99" s="2">
        <f t="shared" si="5"/>
        <v>989692.85714285716</v>
      </c>
      <c r="W99" s="2">
        <f t="shared" si="20"/>
        <v>13237.142857142841</v>
      </c>
      <c r="X99" s="2">
        <f t="shared" si="6"/>
        <v>673042.50401120528</v>
      </c>
      <c r="Y99" s="2">
        <f t="shared" si="30"/>
        <v>34649492.387683786</v>
      </c>
      <c r="Z99" s="2" t="str">
        <f t="shared" si="8"/>
        <v>HERE</v>
      </c>
      <c r="AA99" s="2">
        <f>IF(Z99="HERE",Y99,AA98+Graph!$G$1*1000)</f>
        <v>34649492.387683786</v>
      </c>
      <c r="AB99" s="2">
        <f t="shared" si="21"/>
        <v>673042.50401120633</v>
      </c>
      <c r="AC99" s="2">
        <f t="shared" si="31"/>
        <v>989692.85714285716</v>
      </c>
      <c r="AD99" s="3">
        <f t="shared" si="10"/>
        <v>34649492.387683786</v>
      </c>
      <c r="AE99" s="2">
        <f>IF(AE97&gt;=52800000,52800000,IF(AB78=Graph!G$1*1000,AE98+Graph!G$1*1000,AC99))</f>
        <v>989692.85714285716</v>
      </c>
      <c r="AF99" s="3">
        <f t="shared" si="11"/>
        <v>989692.85714285716</v>
      </c>
      <c r="AG99" s="3">
        <f t="shared" si="29"/>
        <v>19690259.349211559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35</v>
      </c>
      <c r="C100" s="14"/>
      <c r="D100" s="13" t="e">
        <f t="shared" si="12"/>
        <v>#N/A</v>
      </c>
      <c r="E100" s="13" t="e">
        <f t="shared" si="22"/>
        <v>#N/A</v>
      </c>
      <c r="F100" s="13">
        <v>690347.49605917931</v>
      </c>
      <c r="G100" s="2">
        <f t="shared" si="25"/>
        <v>690347.49605917931</v>
      </c>
      <c r="H100" s="13">
        <f t="shared" si="32"/>
        <v>35700929.330050647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674874.99999999942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692579.29704427719</v>
      </c>
      <c r="Q100" s="2">
        <f t="shared" si="26"/>
        <v>692579.29704427719</v>
      </c>
      <c r="R100" s="13">
        <f t="shared" si="33"/>
        <v>36331764.541870892</v>
      </c>
      <c r="S100" s="13">
        <f t="shared" si="17"/>
        <v>690347.49605917931</v>
      </c>
      <c r="T100" s="13">
        <f t="shared" si="18"/>
        <v>3864.1428571428405</v>
      </c>
      <c r="U100" s="13">
        <f t="shared" si="19"/>
        <v>692579.29704427719</v>
      </c>
      <c r="V100" s="13">
        <f t="shared" si="5"/>
        <v>1002930</v>
      </c>
      <c r="W100" s="13">
        <f t="shared" si="20"/>
        <v>13237.142857142841</v>
      </c>
      <c r="X100" s="13">
        <f t="shared" si="6"/>
        <v>679342.15418713435</v>
      </c>
      <c r="Y100" s="2">
        <f t="shared" si="30"/>
        <v>35328834.541870922</v>
      </c>
      <c r="Z100" s="2" t="str">
        <f t="shared" si="8"/>
        <v>HERE</v>
      </c>
      <c r="AA100" s="2">
        <f>IF(Z100="HERE",Y100,AA99+Graph!$G$1*1000)</f>
        <v>35328834.541870922</v>
      </c>
      <c r="AB100" s="2">
        <f t="shared" si="21"/>
        <v>679342.1541871354</v>
      </c>
      <c r="AC100" s="2">
        <f t="shared" si="31"/>
        <v>1002930</v>
      </c>
      <c r="AD100" s="3">
        <f t="shared" si="10"/>
        <v>35328834.541870922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20183265.756797727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36</v>
      </c>
      <c r="C101" s="7"/>
      <c r="D101" s="2" t="e">
        <f t="shared" si="12"/>
        <v>#N/A</v>
      </c>
      <c r="E101" s="2" t="e">
        <f t="shared" si="22"/>
        <v>#N/A</v>
      </c>
      <c r="F101" s="2">
        <v>696669.14989447594</v>
      </c>
      <c r="G101" s="2">
        <f t="shared" si="25"/>
        <v>696669.14989447594</v>
      </c>
      <c r="H101" s="2">
        <f t="shared" si="32"/>
        <v>36397598.479945123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678739.14285714226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698878.94722026587</v>
      </c>
      <c r="Q101" s="2">
        <f t="shared" si="26"/>
        <v>698878.94722026587</v>
      </c>
      <c r="R101" s="2">
        <f t="shared" si="33"/>
        <v>37030643.489091158</v>
      </c>
      <c r="S101" s="2">
        <f t="shared" si="17"/>
        <v>696669.14989447594</v>
      </c>
      <c r="T101" s="2">
        <f t="shared" si="18"/>
        <v>3864.1428571428405</v>
      </c>
      <c r="U101" s="2">
        <f t="shared" si="19"/>
        <v>698878.94722026587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645441.23293455155</v>
      </c>
      <c r="Y101" s="2">
        <f t="shared" si="30"/>
        <v>35974275.774805471</v>
      </c>
      <c r="Z101" s="2" t="str">
        <f t="shared" si="8"/>
        <v>HERE</v>
      </c>
      <c r="AA101" s="2">
        <f>IF(Z101="HERE",Y101,AA100+Graph!$G$1*1000)</f>
        <v>35974275.774805471</v>
      </c>
      <c r="AB101" s="2">
        <f t="shared" si="21"/>
        <v>645441.23293454945</v>
      </c>
      <c r="AC101" s="2">
        <f t="shared" si="31"/>
        <v>1056367.7142857143</v>
      </c>
      <c r="AD101" s="3">
        <f t="shared" si="10"/>
        <v>35974275.774805471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20681941.84954223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37</v>
      </c>
      <c r="C102" s="7"/>
      <c r="D102" s="2" t="e">
        <f t="shared" si="12"/>
        <v>#N/A</v>
      </c>
      <c r="E102" s="2" t="e">
        <f t="shared" si="22"/>
        <v>#N/A</v>
      </c>
      <c r="F102" s="2">
        <v>702990.80372983217</v>
      </c>
      <c r="G102" s="2">
        <f t="shared" ref="G102:G165" si="35">IF(F102&gt;750000,$AK$31*1000,F102)</f>
        <v>702990.80372983217</v>
      </c>
      <c r="H102" s="2">
        <f t="shared" si="32"/>
        <v>37100589.283674955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682603.2857142851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705178.59739619493</v>
      </c>
      <c r="Q102" s="2">
        <f t="shared" ref="Q102:Q165" si="36">IF(P102&gt;750000,750000,P102)</f>
        <v>705178.59739619493</v>
      </c>
      <c r="R102" s="2">
        <f t="shared" si="33"/>
        <v>37735822.086487353</v>
      </c>
      <c r="S102" s="2">
        <f t="shared" si="17"/>
        <v>702990.80372983217</v>
      </c>
      <c r="T102" s="2">
        <f t="shared" si="18"/>
        <v>3864.1428571428405</v>
      </c>
      <c r="U102" s="2">
        <f t="shared" si="19"/>
        <v>705178.59739619493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651740.88311048062</v>
      </c>
      <c r="Y102" s="2">
        <f t="shared" si="30"/>
        <v>36626016.65791595</v>
      </c>
      <c r="Z102" s="2" t="str">
        <f t="shared" si="8"/>
        <v>HERE</v>
      </c>
      <c r="AA102" s="2">
        <f>IF(Z102="HERE",Y102,AA101+Graph!$G$1*1000)</f>
        <v>36626016.65791595</v>
      </c>
      <c r="AB102" s="2">
        <f t="shared" si="21"/>
        <v>651740.88311047852</v>
      </c>
      <c r="AC102" s="2">
        <f t="shared" si="31"/>
        <v>1109805.4285714286</v>
      </c>
      <c r="AD102" s="3">
        <f t="shared" si="10"/>
        <v>36626016.65791595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21186287.627445064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38</v>
      </c>
      <c r="C103" s="7"/>
      <c r="D103" s="2" t="e">
        <f t="shared" si="12"/>
        <v>#N/A</v>
      </c>
      <c r="E103" s="2" t="e">
        <f t="shared" si="22"/>
        <v>#N/A</v>
      </c>
      <c r="F103" s="2">
        <v>709312.4575651288</v>
      </c>
      <c r="G103" s="2">
        <f t="shared" si="35"/>
        <v>709312.4575651288</v>
      </c>
      <c r="H103" s="2">
        <f t="shared" si="32"/>
        <v>37809901.741240084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686467.42857142794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711478.247572124</v>
      </c>
      <c r="Q103" s="2">
        <f t="shared" si="36"/>
        <v>711478.247572124</v>
      </c>
      <c r="R103" s="2">
        <f t="shared" si="33"/>
        <v>38447300.334059477</v>
      </c>
      <c r="S103" s="2">
        <f t="shared" si="17"/>
        <v>709312.4575651288</v>
      </c>
      <c r="T103" s="2">
        <f t="shared" si="18"/>
        <v>3864.1428571428405</v>
      </c>
      <c r="U103" s="2">
        <f t="shared" si="19"/>
        <v>711478.247572124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658040.53328640992</v>
      </c>
      <c r="Y103" s="2">
        <f t="shared" si="30"/>
        <v>37284057.191202357</v>
      </c>
      <c r="Z103" s="2" t="str">
        <f t="shared" si="8"/>
        <v>HERE</v>
      </c>
      <c r="AA103" s="2">
        <f>IF(Z103="HERE",Y103,AA102+Graph!$G$1*1000)</f>
        <v>37284057.191202357</v>
      </c>
      <c r="AB103" s="2">
        <f t="shared" si="21"/>
        <v>658040.53328640759</v>
      </c>
      <c r="AC103" s="2">
        <f t="shared" si="31"/>
        <v>1163243.1428571427</v>
      </c>
      <c r="AD103" s="3">
        <f t="shared" si="10"/>
        <v>37284057.191202357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21696303.090506241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39</v>
      </c>
      <c r="C104" s="7"/>
      <c r="D104" s="2" t="e">
        <f t="shared" si="12"/>
        <v>#N/A</v>
      </c>
      <c r="E104" s="2" t="e">
        <f t="shared" si="22"/>
        <v>#N/A</v>
      </c>
      <c r="F104" s="2">
        <v>715634.11140048504</v>
      </c>
      <c r="G104" s="2">
        <f t="shared" si="35"/>
        <v>715634.11140048504</v>
      </c>
      <c r="H104" s="2">
        <f t="shared" si="32"/>
        <v>38525535.852640569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690331.57142857078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717777.89774805307</v>
      </c>
      <c r="Q104" s="2">
        <f t="shared" si="36"/>
        <v>717777.89774805307</v>
      </c>
      <c r="R104" s="2">
        <f t="shared" si="33"/>
        <v>39165078.23180753</v>
      </c>
      <c r="S104" s="2">
        <f t="shared" si="17"/>
        <v>715634.11140048504</v>
      </c>
      <c r="T104" s="2">
        <f t="shared" si="18"/>
        <v>3864.1428571428405</v>
      </c>
      <c r="U104" s="2">
        <f t="shared" si="19"/>
        <v>717777.89774805307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664340.18346233875</v>
      </c>
      <c r="Y104" s="2">
        <f t="shared" si="30"/>
        <v>37948397.374664694</v>
      </c>
      <c r="Z104" s="2" t="str">
        <f t="shared" si="8"/>
        <v>HERE</v>
      </c>
      <c r="AA104" s="2">
        <f>IF(Z104="HERE",Y104,AA103+Graph!$G$1*1000)</f>
        <v>37948397.374664694</v>
      </c>
      <c r="AB104" s="2">
        <f t="shared" si="21"/>
        <v>664340.18346233666</v>
      </c>
      <c r="AC104" s="2">
        <f t="shared" si="31"/>
        <v>1216680.857142857</v>
      </c>
      <c r="AD104" s="3">
        <f t="shared" si="10"/>
        <v>37948397.374664694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22211988.238725808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40</v>
      </c>
      <c r="C105" s="7"/>
      <c r="D105" s="2" t="e">
        <f t="shared" si="12"/>
        <v>#N/A</v>
      </c>
      <c r="E105" s="2" t="e">
        <f t="shared" si="22"/>
        <v>#N/A</v>
      </c>
      <c r="F105" s="2">
        <v>721955.76523578167</v>
      </c>
      <c r="G105" s="2">
        <f t="shared" si="35"/>
        <v>721955.76523578167</v>
      </c>
      <c r="H105" s="2">
        <f t="shared" si="32"/>
        <v>39247491.617876351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694195.71428571362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724077.54792398214</v>
      </c>
      <c r="Q105" s="2">
        <f t="shared" si="36"/>
        <v>724077.54792398214</v>
      </c>
      <c r="R105" s="2">
        <f t="shared" si="33"/>
        <v>39889155.779731512</v>
      </c>
      <c r="S105" s="2">
        <f t="shared" si="17"/>
        <v>721955.76523578167</v>
      </c>
      <c r="T105" s="2">
        <f t="shared" si="18"/>
        <v>3864.1428571428405</v>
      </c>
      <c r="U105" s="2">
        <f t="shared" si="19"/>
        <v>724077.54792398214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670639.83363826782</v>
      </c>
      <c r="Y105" s="2">
        <f t="shared" si="30"/>
        <v>38619037.20830296</v>
      </c>
      <c r="Z105" s="2" t="str">
        <f t="shared" si="8"/>
        <v>HERE</v>
      </c>
      <c r="AA105" s="2">
        <f>IF(Z105="HERE",Y105,AA104+Graph!$G$1*1000)</f>
        <v>38619037.20830296</v>
      </c>
      <c r="AB105" s="2">
        <f t="shared" si="21"/>
        <v>670639.83363826573</v>
      </c>
      <c r="AC105" s="2">
        <f t="shared" si="31"/>
        <v>1270118.5714285714</v>
      </c>
      <c r="AD105" s="3">
        <f t="shared" si="10"/>
        <v>38619037.20830296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22733343.072103709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41</v>
      </c>
      <c r="C106" s="7"/>
      <c r="D106" s="2" t="e">
        <f t="shared" si="12"/>
        <v>#N/A</v>
      </c>
      <c r="E106" s="2" t="e">
        <f t="shared" si="22"/>
        <v>#N/A</v>
      </c>
      <c r="F106" s="2">
        <v>728277.41907113791</v>
      </c>
      <c r="G106" s="2">
        <f t="shared" si="35"/>
        <v>728277.41907113791</v>
      </c>
      <c r="H106" s="2">
        <f t="shared" si="32"/>
        <v>39975769.036947489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698059.85714285646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730377.19809991121</v>
      </c>
      <c r="Q106" s="2">
        <f t="shared" si="36"/>
        <v>730377.19809991121</v>
      </c>
      <c r="R106" s="2">
        <f t="shared" si="33"/>
        <v>40619532.977831423</v>
      </c>
      <c r="S106" s="2">
        <f t="shared" si="17"/>
        <v>728277.41907113791</v>
      </c>
      <c r="T106" s="2">
        <f t="shared" si="18"/>
        <v>3864.1428571428405</v>
      </c>
      <c r="U106" s="2">
        <f t="shared" si="19"/>
        <v>730377.19809991121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676939.48381419689</v>
      </c>
      <c r="Y106" s="2">
        <f t="shared" si="30"/>
        <v>39295976.692117155</v>
      </c>
      <c r="Z106" s="2" t="str">
        <f t="shared" si="8"/>
        <v>HERE</v>
      </c>
      <c r="AA106" s="2">
        <f>IF(Z106="HERE",Y106,AA105+Graph!$G$1*1000)</f>
        <v>39295976.692117155</v>
      </c>
      <c r="AB106" s="2">
        <f t="shared" si="21"/>
        <v>676939.4838141948</v>
      </c>
      <c r="AC106" s="2">
        <f t="shared" si="31"/>
        <v>1323556.2857142857</v>
      </c>
      <c r="AD106" s="3">
        <f t="shared" si="10"/>
        <v>39295976.692117155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23260367.590639941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42</v>
      </c>
      <c r="C107" s="7"/>
      <c r="D107" s="2" t="e">
        <f t="shared" si="12"/>
        <v>#N/A</v>
      </c>
      <c r="E107" s="2" t="e">
        <f t="shared" si="22"/>
        <v>#N/A</v>
      </c>
      <c r="F107" s="2">
        <v>734599.07290643454</v>
      </c>
      <c r="G107" s="2">
        <f t="shared" si="35"/>
        <v>734599.07290643454</v>
      </c>
      <c r="H107" s="2">
        <f t="shared" si="32"/>
        <v>40710368.109853923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701923.9999999993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736676.84827584028</v>
      </c>
      <c r="Q107" s="2">
        <f t="shared" si="36"/>
        <v>736676.84827584028</v>
      </c>
      <c r="R107" s="2">
        <f t="shared" si="33"/>
        <v>41356209.826107264</v>
      </c>
      <c r="S107" s="2">
        <f t="shared" si="17"/>
        <v>734599.07290643454</v>
      </c>
      <c r="T107" s="2">
        <f t="shared" si="18"/>
        <v>3864.1428571428405</v>
      </c>
      <c r="U107" s="2">
        <f t="shared" si="19"/>
        <v>736676.84827584028</v>
      </c>
      <c r="V107" s="2">
        <f t="shared" si="34"/>
        <v>1376994</v>
      </c>
      <c r="W107" s="2">
        <f t="shared" si="20"/>
        <v>53437.714285714319</v>
      </c>
      <c r="X107" s="2">
        <f t="shared" si="6"/>
        <v>683239.13399012596</v>
      </c>
      <c r="Y107" s="2">
        <f t="shared" si="30"/>
        <v>39979215.826107278</v>
      </c>
      <c r="Z107" s="2" t="str">
        <f t="shared" si="8"/>
        <v>HERE</v>
      </c>
      <c r="AA107" s="2">
        <f>IF(Z107="HERE",Y107,AA106+Graph!$G$1*1000)</f>
        <v>39979215.826107278</v>
      </c>
      <c r="AB107" s="2">
        <f t="shared" si="21"/>
        <v>683239.13399012387</v>
      </c>
      <c r="AC107" s="2">
        <f t="shared" si="31"/>
        <v>1376994</v>
      </c>
      <c r="AD107" s="3">
        <f t="shared" si="10"/>
        <v>39979215.826107278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23793061.794334516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43</v>
      </c>
      <c r="C108" s="7"/>
      <c r="D108" s="2" t="e">
        <f t="shared" si="12"/>
        <v>#N/A</v>
      </c>
      <c r="E108" s="2" t="e">
        <f t="shared" si="22"/>
        <v>#N/A</v>
      </c>
      <c r="F108" s="2">
        <v>740920.72674179077</v>
      </c>
      <c r="G108" s="2">
        <f t="shared" si="35"/>
        <v>740920.72674179077</v>
      </c>
      <c r="H108" s="2">
        <f t="shared" si="32"/>
        <v>41451288.836595714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705788.14285714214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742976.49845176935</v>
      </c>
      <c r="Q108" s="2">
        <f t="shared" si="36"/>
        <v>742976.49845176935</v>
      </c>
      <c r="R108" s="2">
        <f t="shared" si="33"/>
        <v>42099186.324559033</v>
      </c>
      <c r="S108" s="2">
        <f t="shared" si="17"/>
        <v>740920.72674179077</v>
      </c>
      <c r="T108" s="2">
        <f t="shared" si="18"/>
        <v>3864.1428571428405</v>
      </c>
      <c r="U108" s="2">
        <f t="shared" si="19"/>
        <v>742976.49845176935</v>
      </c>
      <c r="V108" s="2">
        <f t="shared" si="34"/>
        <v>1508825.75</v>
      </c>
      <c r="W108" s="2">
        <f t="shared" si="20"/>
        <v>131831.75</v>
      </c>
      <c r="X108" s="2">
        <f t="shared" si="6"/>
        <v>611144.74845176935</v>
      </c>
      <c r="Y108" s="2">
        <f t="shared" si="30"/>
        <v>40590360.574559048</v>
      </c>
      <c r="Z108" s="2" t="str">
        <f t="shared" si="8"/>
        <v>HERE</v>
      </c>
      <c r="AA108" s="2">
        <f>IF(Z108="HERE",Y108,AA107+Graph!$G$1*1000)</f>
        <v>40590360.574559048</v>
      </c>
      <c r="AB108" s="2">
        <f t="shared" si="21"/>
        <v>611144.74845176935</v>
      </c>
      <c r="AC108" s="2">
        <f t="shared" si="31"/>
        <v>1508825.75</v>
      </c>
      <c r="AD108" s="3">
        <f t="shared" si="10"/>
        <v>40590360.574559048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24331425.683187425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44</v>
      </c>
      <c r="C109" s="7"/>
      <c r="D109" s="2" t="e">
        <f t="shared" si="12"/>
        <v>#N/A</v>
      </c>
      <c r="E109" s="2" t="e">
        <f t="shared" si="22"/>
        <v>#N/A</v>
      </c>
      <c r="F109" s="2">
        <v>747242.3805770874</v>
      </c>
      <c r="G109" s="2">
        <f t="shared" si="35"/>
        <v>747242.3805770874</v>
      </c>
      <c r="H109" s="2">
        <f t="shared" si="32"/>
        <v>42198531.217172801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709652.28571428498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749276.14862769842</v>
      </c>
      <c r="Q109" s="2">
        <f t="shared" si="36"/>
        <v>749276.14862769842</v>
      </c>
      <c r="R109" s="2">
        <f t="shared" si="33"/>
        <v>42848462.473186731</v>
      </c>
      <c r="S109" s="2">
        <f t="shared" si="17"/>
        <v>747242.3805770874</v>
      </c>
      <c r="T109" s="2">
        <f t="shared" si="18"/>
        <v>3864.1428571428405</v>
      </c>
      <c r="U109" s="2">
        <f t="shared" si="19"/>
        <v>749276.14862769842</v>
      </c>
      <c r="V109" s="2">
        <f t="shared" si="34"/>
        <v>1640657.5</v>
      </c>
      <c r="W109" s="2">
        <f t="shared" si="20"/>
        <v>131831.75</v>
      </c>
      <c r="X109" s="2">
        <f t="shared" si="6"/>
        <v>617444.39862769842</v>
      </c>
      <c r="Y109" s="2">
        <f t="shared" si="30"/>
        <v>41207804.973186746</v>
      </c>
      <c r="Z109" s="2" t="str">
        <f t="shared" si="8"/>
        <v>HERE</v>
      </c>
      <c r="AA109" s="2">
        <f>IF(Z109="HERE",Y109,AA108+Graph!$G$1*1000)</f>
        <v>41207804.973186746</v>
      </c>
      <c r="AB109" s="2">
        <f t="shared" si="21"/>
        <v>617444.39862769842</v>
      </c>
      <c r="AC109" s="2">
        <f t="shared" si="31"/>
        <v>1640657.5</v>
      </c>
      <c r="AD109" s="3">
        <f t="shared" si="10"/>
        <v>41207804.973186746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24875459.257198669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45</v>
      </c>
      <c r="C110" s="7"/>
      <c r="D110" s="2" t="e">
        <f t="shared" si="12"/>
        <v>#N/A</v>
      </c>
      <c r="E110" s="2" t="e">
        <f t="shared" si="22"/>
        <v>#N/A</v>
      </c>
      <c r="F110" s="2">
        <v>753564.03441244364</v>
      </c>
      <c r="G110" s="2">
        <f t="shared" si="35"/>
        <v>746135.85714285716</v>
      </c>
      <c r="H110" s="2">
        <f t="shared" si="32"/>
        <v>42944667.07431566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713516.42857142782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755575.79880362749</v>
      </c>
      <c r="Q110" s="2">
        <f t="shared" si="36"/>
        <v>750000</v>
      </c>
      <c r="R110" s="2">
        <f t="shared" si="33"/>
        <v>43598462.473186731</v>
      </c>
      <c r="S110" s="2">
        <f t="shared" si="17"/>
        <v>746135.85714285821</v>
      </c>
      <c r="T110" s="2">
        <f t="shared" si="18"/>
        <v>3864.1428571428405</v>
      </c>
      <c r="U110" s="2">
        <f t="shared" si="19"/>
        <v>750000</v>
      </c>
      <c r="V110" s="2">
        <f t="shared" si="34"/>
        <v>1772489.25</v>
      </c>
      <c r="W110" s="2">
        <f t="shared" si="20"/>
        <v>131831.75</v>
      </c>
      <c r="X110" s="2">
        <f t="shared" si="6"/>
        <v>618168.25</v>
      </c>
      <c r="Y110" s="2">
        <f t="shared" si="30"/>
        <v>41825973.223186746</v>
      </c>
      <c r="Z110" s="2" t="str">
        <f t="shared" si="8"/>
        <v>HERE</v>
      </c>
      <c r="AA110" s="2">
        <f>IF(Z110="HERE",Y110,AA109+Graph!$G$1*1000)</f>
        <v>41825973.223186746</v>
      </c>
      <c r="AB110" s="2">
        <f t="shared" si="21"/>
        <v>618168.25</v>
      </c>
      <c r="AC110" s="2">
        <f t="shared" si="31"/>
        <v>1772489.25</v>
      </c>
      <c r="AD110" s="3">
        <f t="shared" si="10"/>
        <v>41825973.223186746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25425162.516368251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46</v>
      </c>
      <c r="C111" s="7"/>
      <c r="D111" s="2" t="e">
        <f t="shared" si="12"/>
        <v>#N/A</v>
      </c>
      <c r="E111" s="2" t="e">
        <f t="shared" si="22"/>
        <v>#N/A</v>
      </c>
      <c r="F111" s="2">
        <v>759885.68824774027</v>
      </c>
      <c r="G111" s="2">
        <f t="shared" si="35"/>
        <v>746135.85714285716</v>
      </c>
      <c r="H111" s="2">
        <f t="shared" si="32"/>
        <v>43690802.931458518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717380.57142857066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761875.44897955656</v>
      </c>
      <c r="Q111" s="2">
        <f t="shared" si="36"/>
        <v>750000</v>
      </c>
      <c r="R111" s="2">
        <f t="shared" si="33"/>
        <v>44348462.473186731</v>
      </c>
      <c r="S111" s="2">
        <f t="shared" si="17"/>
        <v>746135.85714285821</v>
      </c>
      <c r="T111" s="2">
        <f t="shared" si="18"/>
        <v>3864.1428571428405</v>
      </c>
      <c r="U111" s="2">
        <f t="shared" si="19"/>
        <v>750000</v>
      </c>
      <c r="V111" s="2">
        <f t="shared" si="34"/>
        <v>1904321</v>
      </c>
      <c r="W111" s="2">
        <f t="shared" si="20"/>
        <v>131831.75</v>
      </c>
      <c r="X111" s="2">
        <f t="shared" si="6"/>
        <v>618168.25</v>
      </c>
      <c r="Y111" s="2">
        <f t="shared" si="30"/>
        <v>42444141.473186746</v>
      </c>
      <c r="Z111" s="2" t="str">
        <f t="shared" si="8"/>
        <v>HERE</v>
      </c>
      <c r="AA111" s="2">
        <f>IF(Z111="HERE",Y111,AA110+Graph!$G$1*1000)</f>
        <v>42444141.473186746</v>
      </c>
      <c r="AB111" s="2">
        <f t="shared" si="21"/>
        <v>618168.25</v>
      </c>
      <c r="AC111" s="2">
        <f t="shared" si="31"/>
        <v>1904321</v>
      </c>
      <c r="AD111" s="3">
        <f t="shared" si="10"/>
        <v>42444141.473186746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25980535.460696168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47</v>
      </c>
      <c r="C112" s="7"/>
      <c r="D112" s="2" t="e">
        <f t="shared" si="12"/>
        <v>#N/A</v>
      </c>
      <c r="E112" s="2" t="e">
        <f t="shared" si="22"/>
        <v>#N/A</v>
      </c>
      <c r="F112" s="2">
        <v>766207.3420830965</v>
      </c>
      <c r="G112" s="2">
        <f t="shared" si="35"/>
        <v>746135.85714285716</v>
      </c>
      <c r="H112" s="2">
        <f t="shared" si="32"/>
        <v>44436938.788601376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721244.7142857135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768175.09915548563</v>
      </c>
      <c r="Q112" s="2">
        <f t="shared" si="36"/>
        <v>750000</v>
      </c>
      <c r="R112" s="2">
        <f t="shared" si="33"/>
        <v>45098462.473186731</v>
      </c>
      <c r="S112" s="2">
        <f t="shared" si="17"/>
        <v>746135.85714285821</v>
      </c>
      <c r="T112" s="2">
        <f t="shared" si="18"/>
        <v>3864.1428571428405</v>
      </c>
      <c r="U112" s="2">
        <f t="shared" si="19"/>
        <v>750000</v>
      </c>
      <c r="V112" s="2">
        <f t="shared" si="34"/>
        <v>2036152.75</v>
      </c>
      <c r="W112" s="2">
        <f t="shared" si="20"/>
        <v>131831.75</v>
      </c>
      <c r="X112" s="2">
        <f t="shared" si="6"/>
        <v>618168.25</v>
      </c>
      <c r="Y112" s="2">
        <f t="shared" si="30"/>
        <v>43062309.723186746</v>
      </c>
      <c r="Z112" s="2" t="str">
        <f t="shared" si="8"/>
        <v>HERE</v>
      </c>
      <c r="AA112" s="2">
        <f>IF(Z112="HERE",Y112,AA111+Graph!$G$1*1000)</f>
        <v>43062309.723186746</v>
      </c>
      <c r="AB112" s="2">
        <f t="shared" si="21"/>
        <v>618168.25</v>
      </c>
      <c r="AC112" s="2">
        <f t="shared" si="31"/>
        <v>2036152.75</v>
      </c>
      <c r="AD112" s="3">
        <f t="shared" si="10"/>
        <v>43062309.723186746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26541578.090182424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48</v>
      </c>
      <c r="C113" s="7"/>
      <c r="D113" s="2" t="e">
        <f t="shared" si="12"/>
        <v>#N/A</v>
      </c>
      <c r="E113" s="2" t="e">
        <f t="shared" si="22"/>
        <v>#N/A</v>
      </c>
      <c r="F113" s="2">
        <v>772528.99591839314</v>
      </c>
      <c r="G113" s="2">
        <f t="shared" si="35"/>
        <v>746135.85714285716</v>
      </c>
      <c r="H113" s="2">
        <f t="shared" si="32"/>
        <v>45183074.645744234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725108.85714285634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774474.7493314147</v>
      </c>
      <c r="Q113" s="2">
        <f t="shared" si="36"/>
        <v>750000</v>
      </c>
      <c r="R113" s="2">
        <f t="shared" si="33"/>
        <v>45848462.473186731</v>
      </c>
      <c r="S113" s="2">
        <f t="shared" si="17"/>
        <v>746135.85714285821</v>
      </c>
      <c r="T113" s="2">
        <f t="shared" si="18"/>
        <v>3864.1428571428405</v>
      </c>
      <c r="U113" s="2">
        <f t="shared" si="19"/>
        <v>750000</v>
      </c>
      <c r="V113" s="2">
        <f t="shared" si="34"/>
        <v>2167984.5</v>
      </c>
      <c r="W113" s="2">
        <f t="shared" si="20"/>
        <v>131831.75</v>
      </c>
      <c r="X113" s="2">
        <f t="shared" si="6"/>
        <v>618168.25</v>
      </c>
      <c r="Y113" s="2">
        <f t="shared" si="30"/>
        <v>43680477.973186746</v>
      </c>
      <c r="Z113" s="2" t="str">
        <f t="shared" si="8"/>
        <v>HERE</v>
      </c>
      <c r="AA113" s="2">
        <f>IF(Z113="HERE",Y113,AA112+Graph!$G$1*1000)</f>
        <v>43680477.973186746</v>
      </c>
      <c r="AB113" s="2">
        <f t="shared" si="21"/>
        <v>618168.25</v>
      </c>
      <c r="AC113" s="2">
        <f t="shared" si="31"/>
        <v>2167984.5</v>
      </c>
      <c r="AD113" s="3">
        <f t="shared" si="10"/>
        <v>43680477.973186746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27108290.40482701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49</v>
      </c>
      <c r="C114" s="7"/>
      <c r="D114" s="2" t="e">
        <f t="shared" si="12"/>
        <v>#N/A</v>
      </c>
      <c r="E114" s="2" t="e">
        <f t="shared" si="22"/>
        <v>#N/A</v>
      </c>
      <c r="F114" s="2">
        <v>778850.64975374937</v>
      </c>
      <c r="G114" s="2">
        <f t="shared" si="35"/>
        <v>746135.85714285716</v>
      </c>
      <c r="H114" s="2">
        <f t="shared" si="32"/>
        <v>45929210.502887093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728972.99999999919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780774.39950734377</v>
      </c>
      <c r="Q114" s="2">
        <f t="shared" si="36"/>
        <v>750000</v>
      </c>
      <c r="R114" s="2">
        <f t="shared" si="33"/>
        <v>46598462.473186731</v>
      </c>
      <c r="S114" s="2">
        <f t="shared" si="17"/>
        <v>746135.85714285821</v>
      </c>
      <c r="T114" s="2">
        <f t="shared" si="18"/>
        <v>3864.1428571428405</v>
      </c>
      <c r="U114" s="2">
        <f t="shared" si="19"/>
        <v>750000</v>
      </c>
      <c r="V114" s="2">
        <f t="shared" si="34"/>
        <v>2299816.25</v>
      </c>
      <c r="W114" s="2">
        <f t="shared" si="20"/>
        <v>131831.75</v>
      </c>
      <c r="X114" s="2">
        <f t="shared" si="6"/>
        <v>618168.25</v>
      </c>
      <c r="Y114" s="2">
        <f t="shared" si="30"/>
        <v>44298646.223186746</v>
      </c>
      <c r="Z114" s="2" t="str">
        <f t="shared" si="8"/>
        <v>HERE</v>
      </c>
      <c r="AA114" s="2">
        <f>IF(Z114="HERE",Y114,AA113+Graph!$G$1*1000)</f>
        <v>44298646.223186746</v>
      </c>
      <c r="AB114" s="2">
        <f t="shared" si="21"/>
        <v>618168.25</v>
      </c>
      <c r="AC114" s="2">
        <f t="shared" si="31"/>
        <v>2299816.25</v>
      </c>
      <c r="AD114" s="3">
        <f t="shared" si="10"/>
        <v>44298646.223186746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27680672.404629938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50</v>
      </c>
      <c r="C115" s="7"/>
      <c r="D115" s="2" t="e">
        <f t="shared" si="12"/>
        <v>#N/A</v>
      </c>
      <c r="E115" s="2" t="e">
        <f t="shared" si="22"/>
        <v>#N/A</v>
      </c>
      <c r="F115" s="2">
        <v>785172.303589046</v>
      </c>
      <c r="G115" s="2">
        <f t="shared" si="35"/>
        <v>746135.85714285716</v>
      </c>
      <c r="H115" s="2">
        <f t="shared" si="32"/>
        <v>46675346.360029951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732837.14285714203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787074.04968327284</v>
      </c>
      <c r="Q115" s="2">
        <f t="shared" si="36"/>
        <v>750000</v>
      </c>
      <c r="R115" s="2">
        <f t="shared" si="33"/>
        <v>47348462.473186731</v>
      </c>
      <c r="S115" s="2">
        <f t="shared" si="17"/>
        <v>746135.85714285821</v>
      </c>
      <c r="T115" s="2">
        <f t="shared" si="18"/>
        <v>3864.1428571428405</v>
      </c>
      <c r="U115" s="2">
        <f t="shared" si="19"/>
        <v>750000</v>
      </c>
      <c r="V115" s="2">
        <f t="shared" si="34"/>
        <v>2431648</v>
      </c>
      <c r="W115" s="2">
        <f t="shared" si="20"/>
        <v>131831.75</v>
      </c>
      <c r="X115" s="2">
        <f t="shared" si="6"/>
        <v>618168.25</v>
      </c>
      <c r="Y115" s="2">
        <f t="shared" si="30"/>
        <v>44916814.473186746</v>
      </c>
      <c r="Z115" s="2" t="str">
        <f t="shared" si="8"/>
        <v>HERE</v>
      </c>
      <c r="AA115" s="2">
        <f>IF(Z115="HERE",Y115,AA114+Graph!$G$1*1000)</f>
        <v>44916814.473186746</v>
      </c>
      <c r="AB115" s="2">
        <f t="shared" si="21"/>
        <v>618168.25</v>
      </c>
      <c r="AC115" s="2">
        <f t="shared" si="31"/>
        <v>2431648</v>
      </c>
      <c r="AD115" s="3">
        <f t="shared" si="10"/>
        <v>44916814.473186746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28258724.089591201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51</v>
      </c>
      <c r="C116" s="7"/>
      <c r="D116" s="2" t="e">
        <f t="shared" si="12"/>
        <v>#N/A</v>
      </c>
      <c r="E116" s="2" t="e">
        <f t="shared" si="22"/>
        <v>#N/A</v>
      </c>
      <c r="F116" s="2">
        <v>791493.95742440224</v>
      </c>
      <c r="G116" s="2">
        <f t="shared" si="35"/>
        <v>746135.85714285716</v>
      </c>
      <c r="H116" s="2">
        <f t="shared" si="32"/>
        <v>47421482.217172809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736701.28571428487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793373.69985920191</v>
      </c>
      <c r="Q116" s="2">
        <f t="shared" si="36"/>
        <v>750000</v>
      </c>
      <c r="R116" s="2">
        <f t="shared" si="33"/>
        <v>48098462.473186731</v>
      </c>
      <c r="S116" s="2">
        <f t="shared" si="17"/>
        <v>746135.85714285821</v>
      </c>
      <c r="T116" s="2">
        <f t="shared" si="18"/>
        <v>3864.1428571428405</v>
      </c>
      <c r="U116" s="2">
        <f t="shared" si="19"/>
        <v>750000</v>
      </c>
      <c r="V116" s="2">
        <f t="shared" si="34"/>
        <v>2639309</v>
      </c>
      <c r="W116" s="2">
        <f t="shared" si="20"/>
        <v>207661</v>
      </c>
      <c r="X116" s="2">
        <f t="shared" si="6"/>
        <v>542339</v>
      </c>
      <c r="Y116" s="2">
        <f t="shared" si="30"/>
        <v>45459153.473186746</v>
      </c>
      <c r="Z116" s="2" t="str">
        <f t="shared" si="8"/>
        <v>HERE</v>
      </c>
      <c r="AA116" s="2">
        <f>IF(Z116="HERE",Y116,AA115+Graph!$G$1*1000)</f>
        <v>45459153.473186746</v>
      </c>
      <c r="AB116" s="2">
        <f t="shared" si="21"/>
        <v>542339</v>
      </c>
      <c r="AC116" s="2">
        <f t="shared" si="31"/>
        <v>2639309</v>
      </c>
      <c r="AD116" s="3">
        <f t="shared" si="10"/>
        <v>45459153.473186746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28842445.459710795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52</v>
      </c>
      <c r="C117" s="7"/>
      <c r="D117" s="2" t="e">
        <f t="shared" si="12"/>
        <v>#N/A</v>
      </c>
      <c r="E117" s="2" t="e">
        <f t="shared" si="22"/>
        <v>#N/A</v>
      </c>
      <c r="F117" s="2">
        <v>797815.61125969887</v>
      </c>
      <c r="G117" s="2">
        <f t="shared" si="35"/>
        <v>746135.85714285716</v>
      </c>
      <c r="H117" s="2">
        <f t="shared" si="32"/>
        <v>48167618.074315667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740565.42857142771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799673.35003513098</v>
      </c>
      <c r="Q117" s="2">
        <f t="shared" si="36"/>
        <v>750000</v>
      </c>
      <c r="R117" s="2">
        <f t="shared" si="33"/>
        <v>48848462.473186731</v>
      </c>
      <c r="S117" s="2">
        <f t="shared" si="17"/>
        <v>746135.85714285821</v>
      </c>
      <c r="T117" s="2">
        <f t="shared" si="18"/>
        <v>3864.1428571428405</v>
      </c>
      <c r="U117" s="2">
        <f t="shared" si="19"/>
        <v>750000</v>
      </c>
      <c r="V117" s="2">
        <f t="shared" si="34"/>
        <v>2918252</v>
      </c>
      <c r="W117" s="2">
        <f t="shared" si="20"/>
        <v>278943</v>
      </c>
      <c r="X117" s="2">
        <f t="shared" si="6"/>
        <v>471057</v>
      </c>
      <c r="Y117" s="2">
        <f t="shared" si="30"/>
        <v>45930210.473186746</v>
      </c>
      <c r="Z117" s="2" t="str">
        <f t="shared" si="8"/>
        <v>HERE</v>
      </c>
      <c r="AA117" s="2">
        <f>IF(Z117="HERE",Y117,AA116+Graph!$G$1*1000)</f>
        <v>45930210.473186746</v>
      </c>
      <c r="AB117" s="2">
        <f t="shared" si="21"/>
        <v>471057</v>
      </c>
      <c r="AC117" s="2">
        <f t="shared" si="31"/>
        <v>2918252</v>
      </c>
      <c r="AD117" s="3">
        <f t="shared" si="10"/>
        <v>45930210.473186746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29431836.514988732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53</v>
      </c>
      <c r="C118" s="7"/>
      <c r="D118" s="2" t="e">
        <f t="shared" si="12"/>
        <v>#N/A</v>
      </c>
      <c r="E118" s="2" t="e">
        <f t="shared" si="22"/>
        <v>#N/A</v>
      </c>
      <c r="F118" s="2">
        <v>804137.2650950551</v>
      </c>
      <c r="G118" s="2">
        <f t="shared" si="35"/>
        <v>746135.85714285716</v>
      </c>
      <c r="H118" s="2">
        <f t="shared" si="32"/>
        <v>48913753.931458525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744429.57142857055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805973.00021106005</v>
      </c>
      <c r="Q118" s="2">
        <f t="shared" si="36"/>
        <v>750000</v>
      </c>
      <c r="R118" s="2">
        <f t="shared" si="33"/>
        <v>49598462.473186731</v>
      </c>
      <c r="S118" s="2">
        <f t="shared" si="17"/>
        <v>746135.85714285821</v>
      </c>
      <c r="T118" s="2">
        <f t="shared" si="18"/>
        <v>3864.1428571428405</v>
      </c>
      <c r="U118" s="2">
        <f t="shared" si="19"/>
        <v>750000</v>
      </c>
      <c r="V118" s="2">
        <f t="shared" si="34"/>
        <v>3234946</v>
      </c>
      <c r="W118" s="2">
        <f t="shared" si="20"/>
        <v>316694</v>
      </c>
      <c r="X118" s="2">
        <f t="shared" si="6"/>
        <v>433306</v>
      </c>
      <c r="Y118" s="2">
        <f t="shared" si="30"/>
        <v>46363516.473186746</v>
      </c>
      <c r="Z118" s="2" t="str">
        <f t="shared" si="8"/>
        <v>HERE</v>
      </c>
      <c r="AA118" s="2">
        <f>IF(Z118="HERE",Y118,AA117+Graph!$G$1*1000)</f>
        <v>46363516.473186746</v>
      </c>
      <c r="AB118" s="2">
        <f t="shared" si="21"/>
        <v>433306</v>
      </c>
      <c r="AC118" s="2">
        <f t="shared" si="31"/>
        <v>3234946</v>
      </c>
      <c r="AD118" s="3">
        <f t="shared" si="10"/>
        <v>46363516.473186746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30026897.255425002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54</v>
      </c>
      <c r="C119" s="7"/>
      <c r="D119" s="2" t="e">
        <f t="shared" si="12"/>
        <v>#N/A</v>
      </c>
      <c r="E119" s="2" t="e">
        <f t="shared" si="22"/>
        <v>#N/A</v>
      </c>
      <c r="F119" s="2">
        <v>810458.91893035173</v>
      </c>
      <c r="G119" s="2">
        <f t="shared" si="35"/>
        <v>746135.85714285716</v>
      </c>
      <c r="H119" s="2">
        <f t="shared" si="32"/>
        <v>49659889.788601384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748293.71428571339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812272.65038704872</v>
      </c>
      <c r="Q119" s="2">
        <f t="shared" si="36"/>
        <v>750000</v>
      </c>
      <c r="R119" s="2">
        <f t="shared" si="33"/>
        <v>50348462.473186731</v>
      </c>
      <c r="S119" s="2">
        <f t="shared" si="17"/>
        <v>746135.85714285821</v>
      </c>
      <c r="T119" s="2">
        <f t="shared" si="18"/>
        <v>3864.1428571428405</v>
      </c>
      <c r="U119" s="2">
        <f t="shared" si="19"/>
        <v>750000</v>
      </c>
      <c r="V119" s="2">
        <f t="shared" si="34"/>
        <v>3559179</v>
      </c>
      <c r="W119" s="2">
        <f t="shared" si="20"/>
        <v>324233</v>
      </c>
      <c r="X119" s="2">
        <f t="shared" si="6"/>
        <v>425767</v>
      </c>
      <c r="Y119" s="2">
        <f t="shared" si="30"/>
        <v>46789283.473186746</v>
      </c>
      <c r="Z119" s="2" t="str">
        <f t="shared" si="8"/>
        <v>HERE</v>
      </c>
      <c r="AA119" s="2">
        <f>IF(Z119="HERE",Y119,AA118+Graph!$G$1*1000)</f>
        <v>46789283.473186746</v>
      </c>
      <c r="AB119" s="2">
        <f t="shared" si="21"/>
        <v>425767</v>
      </c>
      <c r="AC119" s="2">
        <f t="shared" si="31"/>
        <v>3559179</v>
      </c>
      <c r="AD119" s="3">
        <f t="shared" si="10"/>
        <v>46789283.473186746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30627627.681019612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55</v>
      </c>
      <c r="C120" s="7"/>
      <c r="D120" s="2" t="e">
        <f t="shared" si="12"/>
        <v>#N/A</v>
      </c>
      <c r="E120" s="2" t="e">
        <f t="shared" si="22"/>
        <v>#N/A</v>
      </c>
      <c r="F120" s="2">
        <v>816780.57276570797</v>
      </c>
      <c r="G120" s="2">
        <f t="shared" si="35"/>
        <v>746135.85714285716</v>
      </c>
      <c r="H120" s="2">
        <f t="shared" si="32"/>
        <v>50406025.645744242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752157.85714285623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818572.30056297779</v>
      </c>
      <c r="Q120" s="2">
        <f t="shared" si="36"/>
        <v>750000</v>
      </c>
      <c r="R120" s="2">
        <f t="shared" si="33"/>
        <v>51098462.473186731</v>
      </c>
      <c r="S120" s="2">
        <f t="shared" si="17"/>
        <v>746135.85714285821</v>
      </c>
      <c r="T120" s="2">
        <f t="shared" si="18"/>
        <v>3864.1428571428405</v>
      </c>
      <c r="U120" s="2">
        <f t="shared" si="19"/>
        <v>750000</v>
      </c>
      <c r="V120" s="2">
        <f t="shared" si="34"/>
        <v>3837094</v>
      </c>
      <c r="W120" s="2">
        <f t="shared" si="20"/>
        <v>277915</v>
      </c>
      <c r="X120" s="2">
        <f t="shared" si="6"/>
        <v>472085</v>
      </c>
      <c r="Y120" s="2">
        <f t="shared" si="30"/>
        <v>47261368.473186746</v>
      </c>
      <c r="Z120" s="2" t="str">
        <f t="shared" si="8"/>
        <v>HERE</v>
      </c>
      <c r="AA120" s="2">
        <f>IF(Z120="HERE",Y120,AA119+Graph!$G$1*1000)</f>
        <v>47261368.473186746</v>
      </c>
      <c r="AB120" s="2">
        <f t="shared" si="21"/>
        <v>472085</v>
      </c>
      <c r="AC120" s="2">
        <f t="shared" si="31"/>
        <v>3837094</v>
      </c>
      <c r="AD120" s="3">
        <f t="shared" si="10"/>
        <v>47261368.473186746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31234027.791772552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56</v>
      </c>
      <c r="C121" s="7"/>
      <c r="D121" s="2" t="e">
        <f t="shared" si="12"/>
        <v>#N/A</v>
      </c>
      <c r="E121" s="2" t="e">
        <f t="shared" si="22"/>
        <v>#N/A</v>
      </c>
      <c r="F121" s="2">
        <v>823102.2266010046</v>
      </c>
      <c r="G121" s="2">
        <f t="shared" si="35"/>
        <v>746135.85714285716</v>
      </c>
      <c r="H121" s="2">
        <f t="shared" si="32"/>
        <v>51152161.5028871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756021.99999999907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824871.95073890686</v>
      </c>
      <c r="Q121" s="2">
        <f t="shared" si="36"/>
        <v>750000</v>
      </c>
      <c r="R121" s="2">
        <f t="shared" si="33"/>
        <v>51848462.473186731</v>
      </c>
      <c r="S121" s="2">
        <f t="shared" si="17"/>
        <v>746135.85714285821</v>
      </c>
      <c r="T121" s="2">
        <f t="shared" si="18"/>
        <v>3864.1428571428405</v>
      </c>
      <c r="U121" s="2">
        <f t="shared" si="19"/>
        <v>750000</v>
      </c>
      <c r="V121" s="2">
        <f t="shared" si="34"/>
        <v>4062501</v>
      </c>
      <c r="W121" s="2">
        <f t="shared" si="20"/>
        <v>225407</v>
      </c>
      <c r="X121" s="2">
        <f t="shared" si="6"/>
        <v>524593</v>
      </c>
      <c r="Y121" s="2">
        <f t="shared" si="30"/>
        <v>47785961.473186746</v>
      </c>
      <c r="Z121" s="2" t="str">
        <f t="shared" si="8"/>
        <v>HERE</v>
      </c>
      <c r="AA121" s="2">
        <f>IF(Z121="HERE",Y121,AA120+Graph!$G$1*1000)</f>
        <v>47785961.473186746</v>
      </c>
      <c r="AB121" s="2">
        <f t="shared" si="21"/>
        <v>524593</v>
      </c>
      <c r="AC121" s="2">
        <f t="shared" si="31"/>
        <v>4062501</v>
      </c>
      <c r="AD121" s="3">
        <f t="shared" si="10"/>
        <v>47785961.473186746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31846097.58768383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57</v>
      </c>
      <c r="C122" s="7"/>
      <c r="D122" s="2" t="e">
        <f t="shared" si="12"/>
        <v>#N/A</v>
      </c>
      <c r="E122" s="2" t="e">
        <f t="shared" si="22"/>
        <v>#N/A</v>
      </c>
      <c r="F122" s="2">
        <v>829423.88043636084</v>
      </c>
      <c r="G122" s="2">
        <f t="shared" si="35"/>
        <v>746135.85714285716</v>
      </c>
      <c r="H122" s="2">
        <f t="shared" si="32"/>
        <v>51898297.360029958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759886.14285714191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831171.60091483593</v>
      </c>
      <c r="Q122" s="2">
        <f t="shared" si="36"/>
        <v>750000</v>
      </c>
      <c r="R122" s="2">
        <f t="shared" si="33"/>
        <v>52598462.473186731</v>
      </c>
      <c r="S122" s="2">
        <f t="shared" si="17"/>
        <v>746135.85714285821</v>
      </c>
      <c r="T122" s="2">
        <f t="shared" si="18"/>
        <v>3864.1428571428405</v>
      </c>
      <c r="U122" s="2">
        <f t="shared" si="19"/>
        <v>750000</v>
      </c>
      <c r="V122" s="2">
        <f t="shared" si="34"/>
        <v>4266577</v>
      </c>
      <c r="W122" s="2">
        <f t="shared" si="20"/>
        <v>204076</v>
      </c>
      <c r="X122" s="2">
        <f t="shared" si="6"/>
        <v>545924</v>
      </c>
      <c r="Y122" s="2">
        <f t="shared" si="30"/>
        <v>48331885.473186746</v>
      </c>
      <c r="Z122" s="2" t="str">
        <f t="shared" si="8"/>
        <v>HERE</v>
      </c>
      <c r="AA122" s="2">
        <f>IF(Z122="HERE",Y122,AA121+Graph!$G$1*1000)</f>
        <v>48331885.473186746</v>
      </c>
      <c r="AB122" s="2">
        <f t="shared" si="21"/>
        <v>545924</v>
      </c>
      <c r="AC122" s="2">
        <f t="shared" si="31"/>
        <v>4266577</v>
      </c>
      <c r="AD122" s="3">
        <f t="shared" si="10"/>
        <v>48331885.473186746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32429666.583039209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58</v>
      </c>
      <c r="C123" s="7"/>
      <c r="D123" s="2" t="e">
        <f t="shared" si="12"/>
        <v>#N/A</v>
      </c>
      <c r="E123" s="2" t="e">
        <f t="shared" si="22"/>
        <v>#N/A</v>
      </c>
      <c r="F123" s="2">
        <v>835745.53427165747</v>
      </c>
      <c r="G123" s="2">
        <f t="shared" si="35"/>
        <v>746135.85714285716</v>
      </c>
      <c r="H123" s="2">
        <f t="shared" si="32"/>
        <v>52644433.217172816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763750.28571428475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837471.251090765</v>
      </c>
      <c r="Q123" s="2">
        <f t="shared" si="36"/>
        <v>750000</v>
      </c>
      <c r="R123" s="2">
        <f t="shared" si="33"/>
        <v>53348462.473186731</v>
      </c>
      <c r="S123" s="2">
        <f t="shared" si="17"/>
        <v>746135.85714285821</v>
      </c>
      <c r="T123" s="2">
        <f t="shared" si="18"/>
        <v>3864.1428571428405</v>
      </c>
      <c r="U123" s="2">
        <f t="shared" si="19"/>
        <v>750000</v>
      </c>
      <c r="V123" s="2">
        <f t="shared" si="34"/>
        <v>4609740</v>
      </c>
      <c r="W123" s="2">
        <f t="shared" si="20"/>
        <v>343163</v>
      </c>
      <c r="X123" s="2">
        <f t="shared" si="6"/>
        <v>406837</v>
      </c>
      <c r="Y123" s="2">
        <f t="shared" si="30"/>
        <v>48738722.473186746</v>
      </c>
      <c r="Z123" s="2" t="str">
        <f t="shared" si="8"/>
        <v>HERE</v>
      </c>
      <c r="AA123" s="2">
        <f>IF(Z123="HERE",Y123,AA122+Graph!$G$1*1000)</f>
        <v>48738722.473186746</v>
      </c>
      <c r="AB123" s="2">
        <f t="shared" si="21"/>
        <v>406837</v>
      </c>
      <c r="AC123" s="2">
        <f t="shared" si="31"/>
        <v>4609740</v>
      </c>
      <c r="AD123" s="3">
        <f t="shared" si="10"/>
        <v>48738722.473186746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33018905.263552926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59</v>
      </c>
      <c r="C124" s="7"/>
      <c r="D124" s="2" t="e">
        <f t="shared" si="12"/>
        <v>#N/A</v>
      </c>
      <c r="E124" s="2" t="e">
        <f t="shared" si="22"/>
        <v>#N/A</v>
      </c>
      <c r="F124" s="2">
        <v>842067.1881070137</v>
      </c>
      <c r="G124" s="2">
        <f t="shared" si="35"/>
        <v>746135.85714285716</v>
      </c>
      <c r="H124" s="2">
        <f t="shared" si="32"/>
        <v>53390569.074315675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767614.42857142759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843770.90126669407</v>
      </c>
      <c r="Q124" s="2">
        <f t="shared" si="36"/>
        <v>750000</v>
      </c>
      <c r="R124" s="2">
        <f t="shared" si="33"/>
        <v>54098462.473186731</v>
      </c>
      <c r="S124" s="2">
        <f t="shared" si="17"/>
        <v>746135.85714285821</v>
      </c>
      <c r="T124" s="2">
        <f t="shared" si="18"/>
        <v>3864.1428571428405</v>
      </c>
      <c r="U124" s="2">
        <f t="shared" si="19"/>
        <v>750000</v>
      </c>
      <c r="V124" s="2">
        <f t="shared" si="34"/>
        <v>4973248</v>
      </c>
      <c r="W124" s="2">
        <f t="shared" si="20"/>
        <v>363508</v>
      </c>
      <c r="X124" s="2">
        <f t="shared" si="6"/>
        <v>386492</v>
      </c>
      <c r="Y124" s="2">
        <f t="shared" si="30"/>
        <v>49125214.473186746</v>
      </c>
      <c r="Z124" s="2" t="str">
        <f t="shared" si="8"/>
        <v>HERE</v>
      </c>
      <c r="AA124" s="2">
        <f>IF(Z124="HERE",Y124,AA123+Graph!$G$1*1000)</f>
        <v>49125214.473186746</v>
      </c>
      <c r="AB124" s="2">
        <f t="shared" si="21"/>
        <v>386492</v>
      </c>
      <c r="AC124" s="2">
        <f t="shared" si="31"/>
        <v>4973248</v>
      </c>
      <c r="AD124" s="3">
        <f t="shared" si="10"/>
        <v>49125214.473186746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33613813.629224978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60</v>
      </c>
      <c r="C125" s="7"/>
      <c r="D125" s="2" t="e">
        <f t="shared" si="12"/>
        <v>#N/A</v>
      </c>
      <c r="E125" s="2" t="e">
        <f t="shared" si="22"/>
        <v>#N/A</v>
      </c>
      <c r="F125" s="2">
        <v>848388.84194231033</v>
      </c>
      <c r="G125" s="2">
        <f t="shared" si="35"/>
        <v>746135.85714285716</v>
      </c>
      <c r="H125" s="2">
        <f t="shared" si="32"/>
        <v>54136704.931458533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771478.57142857043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850070.55144262314</v>
      </c>
      <c r="Q125" s="2">
        <f t="shared" si="36"/>
        <v>750000</v>
      </c>
      <c r="R125" s="2">
        <f t="shared" si="33"/>
        <v>54848462.473186731</v>
      </c>
      <c r="S125" s="2">
        <f t="shared" si="17"/>
        <v>746135.85714285821</v>
      </c>
      <c r="T125" s="2">
        <f t="shared" si="18"/>
        <v>3864.1428571428405</v>
      </c>
      <c r="U125" s="2">
        <f t="shared" si="19"/>
        <v>750000</v>
      </c>
      <c r="V125" s="2">
        <f t="shared" si="34"/>
        <v>5383103</v>
      </c>
      <c r="W125" s="2">
        <f t="shared" si="20"/>
        <v>409855</v>
      </c>
      <c r="X125" s="2">
        <f t="shared" si="6"/>
        <v>340145</v>
      </c>
      <c r="Y125" s="2">
        <f t="shared" si="30"/>
        <v>49465359.473186746</v>
      </c>
      <c r="Z125" s="2" t="str">
        <f t="shared" si="8"/>
        <v>HERE</v>
      </c>
      <c r="AA125" s="2">
        <f>IF(Z125="HERE",Y125,AA124+Graph!$G$1*1000)</f>
        <v>49465359.473186746</v>
      </c>
      <c r="AB125" s="2">
        <f t="shared" si="21"/>
        <v>340145</v>
      </c>
      <c r="AC125" s="2">
        <f t="shared" si="31"/>
        <v>5383103</v>
      </c>
      <c r="AD125" s="3">
        <f t="shared" si="10"/>
        <v>49465359.473186746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34214391.680055365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61</v>
      </c>
      <c r="C126" s="7"/>
      <c r="D126" s="2" t="e">
        <f t="shared" si="12"/>
        <v>#N/A</v>
      </c>
      <c r="E126" s="2" t="e">
        <f t="shared" si="22"/>
        <v>#N/A</v>
      </c>
      <c r="F126" s="2">
        <v>854710.49577766657</v>
      </c>
      <c r="G126" s="2">
        <f t="shared" si="35"/>
        <v>746135.85714285716</v>
      </c>
      <c r="H126" s="2">
        <f t="shared" si="32"/>
        <v>54882840.788601391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775342.71428571327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856370.20161855221</v>
      </c>
      <c r="Q126" s="2">
        <f t="shared" si="36"/>
        <v>750000</v>
      </c>
      <c r="R126" s="2">
        <f t="shared" si="33"/>
        <v>55598462.473186731</v>
      </c>
      <c r="S126" s="2">
        <f t="shared" si="17"/>
        <v>746135.85714285821</v>
      </c>
      <c r="T126" s="2">
        <f t="shared" si="18"/>
        <v>3864.1428571428405</v>
      </c>
      <c r="U126" s="2">
        <f t="shared" si="19"/>
        <v>750000</v>
      </c>
      <c r="V126" s="2">
        <f t="shared" si="34"/>
        <v>5861351</v>
      </c>
      <c r="W126" s="2">
        <f t="shared" si="20"/>
        <v>478248</v>
      </c>
      <c r="X126" s="2">
        <f t="shared" si="6"/>
        <v>271752</v>
      </c>
      <c r="Y126" s="2">
        <f t="shared" si="30"/>
        <v>49737111.473186746</v>
      </c>
      <c r="Z126" s="2" t="str">
        <f t="shared" si="8"/>
        <v>HERE</v>
      </c>
      <c r="AA126" s="2">
        <f>IF(Z126="HERE",Y126,AA125+Graph!$G$1*1000)</f>
        <v>49737111.473186746</v>
      </c>
      <c r="AB126" s="2">
        <f t="shared" si="21"/>
        <v>271752</v>
      </c>
      <c r="AC126" s="2">
        <f t="shared" si="31"/>
        <v>5861351</v>
      </c>
      <c r="AD126" s="3">
        <f t="shared" si="10"/>
        <v>49737111.473186746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34820639.416044094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62</v>
      </c>
      <c r="C127" s="7"/>
      <c r="D127" s="2" t="e">
        <f t="shared" si="12"/>
        <v>#N/A</v>
      </c>
      <c r="E127" s="2" t="e">
        <f t="shared" si="22"/>
        <v>#N/A</v>
      </c>
      <c r="F127" s="2">
        <v>861032.1496129632</v>
      </c>
      <c r="G127" s="2">
        <f t="shared" si="35"/>
        <v>746135.85714285716</v>
      </c>
      <c r="H127" s="2">
        <f t="shared" si="32"/>
        <v>55628976.645744249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779206.85714285611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862669.85179448128</v>
      </c>
      <c r="Q127" s="2">
        <f t="shared" si="36"/>
        <v>750000</v>
      </c>
      <c r="R127" s="2">
        <f t="shared" si="33"/>
        <v>56348462.473186731</v>
      </c>
      <c r="S127" s="2">
        <f t="shared" si="17"/>
        <v>746135.85714285821</v>
      </c>
      <c r="T127" s="2">
        <f t="shared" si="18"/>
        <v>3864.1428571428405</v>
      </c>
      <c r="U127" s="2">
        <f t="shared" si="19"/>
        <v>750000</v>
      </c>
      <c r="V127" s="2">
        <f t="shared" si="34"/>
        <v>6353321</v>
      </c>
      <c r="W127" s="2">
        <f t="shared" si="20"/>
        <v>491970</v>
      </c>
      <c r="X127" s="2">
        <f t="shared" si="6"/>
        <v>258030</v>
      </c>
      <c r="Y127" s="2">
        <f t="shared" si="30"/>
        <v>49995141.473186746</v>
      </c>
      <c r="Z127" s="2" t="str">
        <f t="shared" si="8"/>
        <v>HERE</v>
      </c>
      <c r="AA127" s="2">
        <f>IF(Z127="HERE",Y127,AA126+Graph!$G$1*1000)</f>
        <v>49995141.473186746</v>
      </c>
      <c r="AB127" s="2">
        <f t="shared" si="21"/>
        <v>258030</v>
      </c>
      <c r="AC127" s="2">
        <f t="shared" si="31"/>
        <v>6353321</v>
      </c>
      <c r="AD127" s="3">
        <f t="shared" si="10"/>
        <v>49995141.473186746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35432556.837191157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63</v>
      </c>
      <c r="C128" s="7"/>
      <c r="D128" s="2" t="e">
        <f t="shared" si="12"/>
        <v>#N/A</v>
      </c>
      <c r="E128" s="2" t="e">
        <f t="shared" si="22"/>
        <v>#N/A</v>
      </c>
      <c r="F128" s="2">
        <v>867353.80344831944</v>
      </c>
      <c r="G128" s="2">
        <f t="shared" si="35"/>
        <v>746135.85714285716</v>
      </c>
      <c r="H128" s="2">
        <f t="shared" si="32"/>
        <v>56375112.502887107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783070.99999999895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868969.50197041035</v>
      </c>
      <c r="Q128" s="2">
        <f t="shared" si="36"/>
        <v>750000</v>
      </c>
      <c r="R128" s="2">
        <f t="shared" si="33"/>
        <v>57098462.473186731</v>
      </c>
      <c r="S128" s="2">
        <f t="shared" si="17"/>
        <v>746135.85714285821</v>
      </c>
      <c r="T128" s="2">
        <f t="shared" si="18"/>
        <v>3864.1428571428405</v>
      </c>
      <c r="U128" s="2">
        <f t="shared" si="19"/>
        <v>750000</v>
      </c>
      <c r="V128" s="2">
        <f t="shared" si="34"/>
        <v>6573570</v>
      </c>
      <c r="W128" s="2">
        <f t="shared" si="20"/>
        <v>220249</v>
      </c>
      <c r="X128" s="2">
        <f t="shared" si="6"/>
        <v>529751</v>
      </c>
      <c r="Y128" s="2">
        <f t="shared" si="30"/>
        <v>50524892.473186746</v>
      </c>
      <c r="Z128" s="2" t="str">
        <f t="shared" si="8"/>
        <v>HERE</v>
      </c>
      <c r="AA128" s="2">
        <f>IF(Z128="HERE",Y128,AA127+Graph!$G$1*1000)</f>
        <v>50524892.473186746</v>
      </c>
      <c r="AB128" s="2">
        <f t="shared" si="21"/>
        <v>529751</v>
      </c>
      <c r="AC128" s="2">
        <f t="shared" si="31"/>
        <v>6573570</v>
      </c>
      <c r="AD128" s="3">
        <f t="shared" si="10"/>
        <v>50524892.473186746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36050143.943496555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64</v>
      </c>
      <c r="C129" s="7"/>
      <c r="D129" s="2" t="e">
        <f t="shared" si="12"/>
        <v>#N/A</v>
      </c>
      <c r="E129" s="2" t="e">
        <f t="shared" si="22"/>
        <v>#N/A</v>
      </c>
      <c r="F129" s="2">
        <v>873675.45728361607</v>
      </c>
      <c r="G129" s="2">
        <f t="shared" si="35"/>
        <v>746135.85714285716</v>
      </c>
      <c r="H129" s="2">
        <f t="shared" si="32"/>
        <v>57121248.360029966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786935.14285714179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875269.15214633942</v>
      </c>
      <c r="Q129" s="2">
        <f t="shared" si="36"/>
        <v>750000</v>
      </c>
      <c r="R129" s="2">
        <f t="shared" si="33"/>
        <v>57848462.473186731</v>
      </c>
      <c r="S129" s="2">
        <f t="shared" si="17"/>
        <v>746135.85714285821</v>
      </c>
      <c r="T129" s="2">
        <f t="shared" si="18"/>
        <v>3864.1428571428405</v>
      </c>
      <c r="U129" s="2">
        <f t="shared" si="19"/>
        <v>750000</v>
      </c>
      <c r="V129" s="2">
        <f t="shared" si="34"/>
        <v>6853372</v>
      </c>
      <c r="W129" s="2">
        <f t="shared" si="20"/>
        <v>279802</v>
      </c>
      <c r="X129" s="2">
        <f t="shared" si="6"/>
        <v>470198</v>
      </c>
      <c r="Y129" s="2">
        <f t="shared" si="30"/>
        <v>50995090.473186746</v>
      </c>
      <c r="Z129" s="2" t="str">
        <f t="shared" si="8"/>
        <v>HERE</v>
      </c>
      <c r="AA129" s="2">
        <f>IF(Z129="HERE",Y129,AA128+Graph!$G$1*1000)</f>
        <v>50995090.473186746</v>
      </c>
      <c r="AB129" s="2">
        <f t="shared" si="21"/>
        <v>470198</v>
      </c>
      <c r="AC129" s="2">
        <f t="shared" si="31"/>
        <v>6853372</v>
      </c>
      <c r="AD129" s="3">
        <f t="shared" si="10"/>
        <v>50995090.473186746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36606765.804603145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65</v>
      </c>
      <c r="C130" s="7"/>
      <c r="D130" s="2" t="e">
        <f t="shared" si="12"/>
        <v>#N/A</v>
      </c>
      <c r="E130" s="2" t="e">
        <f t="shared" si="22"/>
        <v>#N/A</v>
      </c>
      <c r="F130" s="2">
        <v>879997.1111189723</v>
      </c>
      <c r="G130" s="2">
        <f t="shared" si="35"/>
        <v>746135.85714285716</v>
      </c>
      <c r="H130" s="2">
        <f t="shared" si="32"/>
        <v>57867384.217172824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790799.28571428463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881568.80232226849</v>
      </c>
      <c r="Q130" s="2">
        <f t="shared" si="36"/>
        <v>750000</v>
      </c>
      <c r="R130" s="2">
        <f t="shared" si="33"/>
        <v>58598462.473186731</v>
      </c>
      <c r="S130" s="2">
        <f t="shared" si="17"/>
        <v>746135.85714285821</v>
      </c>
      <c r="T130" s="2">
        <f t="shared" si="18"/>
        <v>3864.1428571428405</v>
      </c>
      <c r="U130" s="2">
        <f t="shared" si="19"/>
        <v>750000</v>
      </c>
      <c r="V130" s="2">
        <f t="shared" si="34"/>
        <v>7164387</v>
      </c>
      <c r="W130" s="2">
        <f t="shared" si="20"/>
        <v>311015</v>
      </c>
      <c r="X130" s="2">
        <f t="shared" si="6"/>
        <v>438985</v>
      </c>
      <c r="Y130" s="2">
        <f t="shared" si="30"/>
        <v>51434075.473186746</v>
      </c>
      <c r="Z130" s="2" t="str">
        <f t="shared" si="8"/>
        <v>HERE</v>
      </c>
      <c r="AA130" s="2">
        <f>IF(Z130="HERE",Y130,AA129+Graph!$G$1*1000)</f>
        <v>51434075.473186746</v>
      </c>
      <c r="AB130" s="2">
        <f t="shared" si="21"/>
        <v>438985</v>
      </c>
      <c r="AC130" s="2">
        <f t="shared" si="31"/>
        <v>7164387</v>
      </c>
      <c r="AD130" s="3">
        <f t="shared" si="10"/>
        <v>51434075.473186746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37169057.350868076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66</v>
      </c>
      <c r="C131" s="7"/>
      <c r="D131" s="2" t="e">
        <f t="shared" si="12"/>
        <v>#N/A</v>
      </c>
      <c r="E131" s="2" t="e">
        <f t="shared" si="22"/>
        <v>#N/A</v>
      </c>
      <c r="F131" s="2">
        <v>886318.76495426893</v>
      </c>
      <c r="G131" s="2">
        <f t="shared" si="35"/>
        <v>746135.85714285716</v>
      </c>
      <c r="H131" s="2">
        <f t="shared" si="32"/>
        <v>58613520.074315682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794663.42857142747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887868.45249819756</v>
      </c>
      <c r="Q131" s="2">
        <f t="shared" si="36"/>
        <v>750000</v>
      </c>
      <c r="R131" s="2">
        <f t="shared" si="33"/>
        <v>59348462.473186731</v>
      </c>
      <c r="S131" s="2">
        <f t="shared" si="17"/>
        <v>746135.85714285821</v>
      </c>
      <c r="T131" s="2">
        <f t="shared" si="18"/>
        <v>3864.1428571428405</v>
      </c>
      <c r="U131" s="2">
        <f t="shared" si="19"/>
        <v>750000</v>
      </c>
      <c r="V131" s="2">
        <f t="shared" si="34"/>
        <v>7447199</v>
      </c>
      <c r="W131" s="2">
        <f t="shared" si="20"/>
        <v>282812</v>
      </c>
      <c r="X131" s="2">
        <f t="shared" si="6"/>
        <v>467188</v>
      </c>
      <c r="Y131" s="2">
        <f t="shared" si="30"/>
        <v>51901263.473186746</v>
      </c>
      <c r="Z131" s="2" t="str">
        <f t="shared" si="8"/>
        <v>HERE</v>
      </c>
      <c r="AA131" s="2">
        <f>IF(Z131="HERE",Y131,AA130+Graph!$G$1*1000)</f>
        <v>51901263.473186746</v>
      </c>
      <c r="AB131" s="2">
        <f t="shared" si="21"/>
        <v>467188</v>
      </c>
      <c r="AC131" s="2">
        <f t="shared" si="31"/>
        <v>7447199</v>
      </c>
      <c r="AD131" s="3">
        <f t="shared" si="10"/>
        <v>51901263.473186746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37732000.363368072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67</v>
      </c>
      <c r="C132" s="7"/>
      <c r="D132" s="2" t="e">
        <f t="shared" si="12"/>
        <v>#N/A</v>
      </c>
      <c r="E132" s="2" t="e">
        <f t="shared" si="22"/>
        <v>#N/A</v>
      </c>
      <c r="F132" s="2">
        <v>892640.41878962517</v>
      </c>
      <c r="G132" s="2">
        <f t="shared" si="35"/>
        <v>746135.85714285716</v>
      </c>
      <c r="H132" s="2">
        <f t="shared" si="32"/>
        <v>59359655.93145854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798527.57142857031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894168.10267412663</v>
      </c>
      <c r="Q132" s="2">
        <f t="shared" si="36"/>
        <v>750000</v>
      </c>
      <c r="R132" s="2">
        <f t="shared" si="33"/>
        <v>60098462.473186731</v>
      </c>
      <c r="S132" s="2">
        <f t="shared" si="17"/>
        <v>746135.85714285821</v>
      </c>
      <c r="T132" s="2">
        <f t="shared" si="18"/>
        <v>3864.1428571428405</v>
      </c>
      <c r="U132" s="2">
        <f t="shared" si="19"/>
        <v>750000</v>
      </c>
      <c r="V132" s="2">
        <f t="shared" si="34"/>
        <v>7891184</v>
      </c>
      <c r="W132" s="2">
        <f t="shared" si="20"/>
        <v>443985</v>
      </c>
      <c r="X132" s="2">
        <f t="shared" si="6"/>
        <v>306015</v>
      </c>
      <c r="Y132" s="2">
        <f t="shared" si="30"/>
        <v>52207278.473186746</v>
      </c>
      <c r="Z132" s="2" t="str">
        <f t="shared" si="8"/>
        <v>HERE</v>
      </c>
      <c r="AA132" s="2">
        <f>IF(Z132="HERE",Y132,AA131+Graph!$G$1*1000)</f>
        <v>52207278.473186746</v>
      </c>
      <c r="AB132" s="2">
        <f t="shared" si="21"/>
        <v>306015</v>
      </c>
      <c r="AC132" s="2">
        <f t="shared" si="31"/>
        <v>7891184</v>
      </c>
      <c r="AD132" s="3">
        <f t="shared" si="10"/>
        <v>52207278.473186746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38294943.375868067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68</v>
      </c>
      <c r="C133" s="7"/>
      <c r="D133" s="2" t="e">
        <f t="shared" si="12"/>
        <v>#N/A</v>
      </c>
      <c r="E133" s="2" t="e">
        <f t="shared" si="22"/>
        <v>#N/A</v>
      </c>
      <c r="F133" s="2">
        <v>898962.0726249814</v>
      </c>
      <c r="G133" s="2">
        <f t="shared" si="35"/>
        <v>746135.85714285716</v>
      </c>
      <c r="H133" s="2">
        <f t="shared" si="32"/>
        <v>60105791.788601398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802391.71428571315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900467.75285005569</v>
      </c>
      <c r="Q133" s="2">
        <f t="shared" si="36"/>
        <v>750000</v>
      </c>
      <c r="R133" s="2">
        <f t="shared" si="33"/>
        <v>60848462.473186731</v>
      </c>
      <c r="S133" s="2">
        <f t="shared" si="17"/>
        <v>746135.85714285821</v>
      </c>
      <c r="T133" s="2">
        <f t="shared" si="18"/>
        <v>3864.1428571428405</v>
      </c>
      <c r="U133" s="2">
        <f t="shared" si="19"/>
        <v>750000</v>
      </c>
      <c r="V133" s="2">
        <f t="shared" si="34"/>
        <v>8378940</v>
      </c>
      <c r="W133" s="2">
        <f t="shared" si="20"/>
        <v>487756</v>
      </c>
      <c r="X133" s="2">
        <f t="shared" si="6"/>
        <v>262244</v>
      </c>
      <c r="Y133" s="2">
        <f t="shared" si="30"/>
        <v>52469522.473186746</v>
      </c>
      <c r="Z133" s="2" t="str">
        <f t="shared" si="8"/>
        <v>HERE</v>
      </c>
      <c r="AA133" s="2">
        <f>IF(Z133="HERE",Y133,AA132+Graph!$G$1*1000)</f>
        <v>52469522.473186746</v>
      </c>
      <c r="AB133" s="2">
        <f t="shared" si="21"/>
        <v>262244</v>
      </c>
      <c r="AC133" s="2">
        <f t="shared" si="31"/>
        <v>8378940</v>
      </c>
      <c r="AD133" s="3">
        <f t="shared" si="10"/>
        <v>52469522.473186746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38857886.388368078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69</v>
      </c>
      <c r="C134" s="7"/>
      <c r="D134" s="2" t="e">
        <f t="shared" si="12"/>
        <v>#N/A</v>
      </c>
      <c r="E134" s="2" t="e">
        <f t="shared" si="22"/>
        <v>#N/A</v>
      </c>
      <c r="F134" s="2">
        <v>905283.72646027803</v>
      </c>
      <c r="G134" s="2">
        <f t="shared" si="35"/>
        <v>746135.85714285716</v>
      </c>
      <c r="H134" s="2">
        <f t="shared" si="32"/>
        <v>60851927.645744257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806255.857142856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906767.40302598476</v>
      </c>
      <c r="Q134" s="2">
        <f t="shared" si="36"/>
        <v>750000</v>
      </c>
      <c r="R134" s="2">
        <f t="shared" si="33"/>
        <v>61598462.473186731</v>
      </c>
      <c r="S134" s="2">
        <f t="shared" si="17"/>
        <v>746135.85714285821</v>
      </c>
      <c r="T134" s="2">
        <f t="shared" si="18"/>
        <v>3864.1428571428405</v>
      </c>
      <c r="U134" s="2">
        <f t="shared" si="19"/>
        <v>750000</v>
      </c>
      <c r="V134" s="2">
        <f t="shared" si="34"/>
        <v>8977329</v>
      </c>
      <c r="W134" s="2">
        <f t="shared" si="20"/>
        <v>598389</v>
      </c>
      <c r="X134" s="2">
        <f t="shared" si="6"/>
        <v>151611</v>
      </c>
      <c r="Y134" s="2">
        <f t="shared" si="30"/>
        <v>52621133.473186746</v>
      </c>
      <c r="Z134" s="2" t="str">
        <f t="shared" si="8"/>
        <v>HERE</v>
      </c>
      <c r="AA134" s="2">
        <f>IF(Z134="HERE",Y134,AA133+Graph!$G$1*1000)</f>
        <v>52621133.473186746</v>
      </c>
      <c r="AB134" s="2">
        <f t="shared" si="21"/>
        <v>151611</v>
      </c>
      <c r="AC134" s="2">
        <f t="shared" si="31"/>
        <v>8977329</v>
      </c>
      <c r="AD134" s="3">
        <f t="shared" si="10"/>
        <v>52621133.473186746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39420829.400868073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70</v>
      </c>
      <c r="C135" s="7"/>
      <c r="D135" s="2" t="e">
        <f t="shared" si="12"/>
        <v>#N/A</v>
      </c>
      <c r="E135" s="2" t="e">
        <f t="shared" si="22"/>
        <v>#N/A</v>
      </c>
      <c r="F135" s="2">
        <v>911605.38029563427</v>
      </c>
      <c r="G135" s="2">
        <f t="shared" si="35"/>
        <v>746135.85714285716</v>
      </c>
      <c r="H135" s="2">
        <f t="shared" si="32"/>
        <v>61598063.502887115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810119.99999999884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913067.05320191383</v>
      </c>
      <c r="Q135" s="2">
        <f t="shared" si="36"/>
        <v>750000</v>
      </c>
      <c r="R135" s="2">
        <f t="shared" si="33"/>
        <v>62348462.473186731</v>
      </c>
      <c r="S135" s="2">
        <f t="shared" si="17"/>
        <v>746135.85714285821</v>
      </c>
      <c r="T135" s="2">
        <f t="shared" si="18"/>
        <v>3864.1428571428405</v>
      </c>
      <c r="U135" s="2">
        <f t="shared" si="19"/>
        <v>750000</v>
      </c>
      <c r="V135" s="2">
        <f t="shared" si="34"/>
        <v>9296367</v>
      </c>
      <c r="W135" s="2">
        <f t="shared" si="20"/>
        <v>319038</v>
      </c>
      <c r="X135" s="2">
        <f t="shared" si="6"/>
        <v>430962</v>
      </c>
      <c r="Y135" s="2">
        <f t="shared" si="30"/>
        <v>53052095.473186746</v>
      </c>
      <c r="Z135" s="2" t="str">
        <f t="shared" si="8"/>
        <v>HERE</v>
      </c>
      <c r="AA135" s="2">
        <f>IF(Z135="HERE",Y135,AA134+Graph!$G$1*1000)</f>
        <v>53052095.473186746</v>
      </c>
      <c r="AB135" s="2">
        <f t="shared" si="21"/>
        <v>430962</v>
      </c>
      <c r="AC135" s="2">
        <f t="shared" si="31"/>
        <v>9296367</v>
      </c>
      <c r="AD135" s="3">
        <f t="shared" si="10"/>
        <v>52800000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39983772.413368076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71</v>
      </c>
      <c r="C136" s="7"/>
      <c r="D136" s="2" t="e">
        <f t="shared" si="12"/>
        <v>#N/A</v>
      </c>
      <c r="E136" s="2" t="e">
        <f t="shared" si="22"/>
        <v>#N/A</v>
      </c>
      <c r="F136" s="2">
        <v>917927.0341309309</v>
      </c>
      <c r="G136" s="2">
        <f t="shared" si="35"/>
        <v>746135.85714285716</v>
      </c>
      <c r="H136" s="2">
        <f t="shared" si="32"/>
        <v>62344199.360029973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813984.14285714168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919366.70337790251</v>
      </c>
      <c r="Q136" s="2">
        <f t="shared" si="36"/>
        <v>750000</v>
      </c>
      <c r="R136" s="2">
        <f t="shared" si="33"/>
        <v>63098462.473186731</v>
      </c>
      <c r="S136" s="2">
        <f t="shared" si="17"/>
        <v>746135.85714285821</v>
      </c>
      <c r="T136" s="2">
        <f t="shared" si="18"/>
        <v>3864.1428571428405</v>
      </c>
      <c r="U136" s="2">
        <f t="shared" si="19"/>
        <v>750000</v>
      </c>
      <c r="V136" s="2">
        <f t="shared" si="34"/>
        <v>9646715</v>
      </c>
      <c r="W136" s="2">
        <f t="shared" si="20"/>
        <v>350348</v>
      </c>
      <c r="X136" s="2">
        <f t="shared" si="6"/>
        <v>399652</v>
      </c>
      <c r="Y136" s="2">
        <f t="shared" si="30"/>
        <v>53451747.473186746</v>
      </c>
      <c r="Z136" s="2" t="str">
        <f t="shared" si="8"/>
        <v>HERE</v>
      </c>
      <c r="AA136" s="2">
        <f>IF(Z136="HERE",Y136,AA135+Graph!$G$1*1000)</f>
        <v>53451747.473186746</v>
      </c>
      <c r="AB136" s="2">
        <f t="shared" si="21"/>
        <v>399652</v>
      </c>
      <c r="AC136" s="2">
        <f t="shared" si="31"/>
        <v>9646715</v>
      </c>
      <c r="AD136" s="3">
        <f t="shared" si="10"/>
        <v>52800000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40546715.425868072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72</v>
      </c>
      <c r="C137" s="7"/>
      <c r="D137" s="2" t="e">
        <f t="shared" si="12"/>
        <v>#N/A</v>
      </c>
      <c r="E137" s="2" t="e">
        <f t="shared" si="22"/>
        <v>#N/A</v>
      </c>
      <c r="F137" s="2">
        <v>924248.68796628714</v>
      </c>
      <c r="G137" s="2">
        <f t="shared" si="35"/>
        <v>746135.85714285716</v>
      </c>
      <c r="H137" s="2">
        <f t="shared" si="32"/>
        <v>63090335.217172831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817848.28571428452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925666.35355383158</v>
      </c>
      <c r="Q137" s="2">
        <f t="shared" si="36"/>
        <v>750000</v>
      </c>
      <c r="R137" s="2">
        <f t="shared" si="33"/>
        <v>63848462.473186731</v>
      </c>
      <c r="S137" s="2">
        <f t="shared" si="17"/>
        <v>746135.85714285821</v>
      </c>
      <c r="T137" s="2">
        <f t="shared" si="18"/>
        <v>3864.1428571428405</v>
      </c>
      <c r="U137" s="2">
        <f t="shared" si="19"/>
        <v>750000</v>
      </c>
      <c r="V137" s="2">
        <f t="shared" si="34"/>
        <v>10021471</v>
      </c>
      <c r="W137" s="2">
        <f t="shared" si="20"/>
        <v>374756</v>
      </c>
      <c r="X137" s="2">
        <f t="shared" si="6"/>
        <v>375244</v>
      </c>
      <c r="Y137" s="2">
        <f t="shared" si="30"/>
        <v>53826991.473186746</v>
      </c>
      <c r="Z137" s="2" t="str">
        <f t="shared" si="8"/>
        <v>HERE</v>
      </c>
      <c r="AA137" s="2">
        <f>IF(Z137="HERE",Y137,AA136+Graph!$G$1*1000)</f>
        <v>53826991.473186746</v>
      </c>
      <c r="AB137" s="2">
        <f t="shared" si="21"/>
        <v>375244</v>
      </c>
      <c r="AC137" s="2">
        <f t="shared" si="31"/>
        <v>10021471</v>
      </c>
      <c r="AD137" s="3">
        <f t="shared" si="10"/>
        <v>52800000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41045203.575868078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73</v>
      </c>
      <c r="C138" s="7"/>
      <c r="D138" s="2" t="e">
        <f t="shared" si="12"/>
        <v>#N/A</v>
      </c>
      <c r="E138" s="2" t="e">
        <f t="shared" si="22"/>
        <v>#N/A</v>
      </c>
      <c r="F138" s="2">
        <v>930570.34180158377</v>
      </c>
      <c r="G138" s="2">
        <f t="shared" si="35"/>
        <v>746135.85714285716</v>
      </c>
      <c r="H138" s="2">
        <f t="shared" si="32"/>
        <v>63836471.07431569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821712.42857142736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931966.00372976065</v>
      </c>
      <c r="Q138" s="2">
        <f t="shared" si="36"/>
        <v>750000</v>
      </c>
      <c r="R138" s="2">
        <f t="shared" si="33"/>
        <v>64598462.473186731</v>
      </c>
      <c r="S138" s="2">
        <f t="shared" si="17"/>
        <v>746135.85714285821</v>
      </c>
      <c r="T138" s="2">
        <f t="shared" si="18"/>
        <v>3864.1428571428405</v>
      </c>
      <c r="U138" s="2">
        <f t="shared" si="19"/>
        <v>750000</v>
      </c>
      <c r="V138" s="2">
        <f t="shared" si="34"/>
        <v>10490487</v>
      </c>
      <c r="W138" s="2">
        <f t="shared" si="20"/>
        <v>469016</v>
      </c>
      <c r="X138" s="2">
        <f t="shared" si="6"/>
        <v>280984</v>
      </c>
      <c r="Y138" s="2">
        <f t="shared" si="30"/>
        <v>54107975.473186746</v>
      </c>
      <c r="Z138" s="2" t="str">
        <f t="shared" si="8"/>
        <v>HERE</v>
      </c>
      <c r="AA138" s="2">
        <f>IF(Z138="HERE",Y138,AA137+Graph!$G$1*1000)</f>
        <v>54107975.473186746</v>
      </c>
      <c r="AB138" s="2">
        <f t="shared" si="21"/>
        <v>280984</v>
      </c>
      <c r="AC138" s="2">
        <f t="shared" si="31"/>
        <v>10490487</v>
      </c>
      <c r="AD138" s="3">
        <f t="shared" si="10"/>
        <v>52800000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41483102.025868073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74</v>
      </c>
      <c r="C139" s="7"/>
      <c r="D139" s="2" t="e">
        <f t="shared" si="12"/>
        <v>#N/A</v>
      </c>
      <c r="E139" s="2" t="e">
        <f t="shared" si="22"/>
        <v>#N/A</v>
      </c>
      <c r="F139" s="2">
        <v>936891.99563694</v>
      </c>
      <c r="G139" s="2">
        <f t="shared" si="35"/>
        <v>746135.85714285716</v>
      </c>
      <c r="H139" s="2">
        <f t="shared" si="32"/>
        <v>64582606.931458548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825576.5714285702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938265.65390568972</v>
      </c>
      <c r="Q139" s="2">
        <f t="shared" si="36"/>
        <v>750000</v>
      </c>
      <c r="R139" s="2">
        <f t="shared" si="33"/>
        <v>65348462.473186731</v>
      </c>
      <c r="S139" s="2">
        <f t="shared" si="17"/>
        <v>746135.85714285821</v>
      </c>
      <c r="T139" s="2">
        <f t="shared" si="18"/>
        <v>3864.1428571428405</v>
      </c>
      <c r="U139" s="2">
        <f t="shared" si="19"/>
        <v>750000</v>
      </c>
      <c r="V139" s="2">
        <f t="shared" si="34"/>
        <v>10971047</v>
      </c>
      <c r="W139" s="2">
        <f t="shared" si="20"/>
        <v>480560</v>
      </c>
      <c r="X139" s="2">
        <f t="shared" si="6"/>
        <v>269440</v>
      </c>
      <c r="Y139" s="2">
        <f t="shared" si="30"/>
        <v>54377415.473186746</v>
      </c>
      <c r="Z139" s="2" t="str">
        <f t="shared" si="8"/>
        <v>HERE</v>
      </c>
      <c r="AA139" s="2">
        <f>IF(Z139="HERE",Y139,AA138+Graph!$G$1*1000)</f>
        <v>54377415.473186746</v>
      </c>
      <c r="AB139" s="2">
        <f t="shared" si="21"/>
        <v>269440</v>
      </c>
      <c r="AC139" s="2">
        <f t="shared" si="31"/>
        <v>10971047</v>
      </c>
      <c r="AD139" s="3">
        <f t="shared" si="10"/>
        <v>52800000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41888912.125868067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75</v>
      </c>
      <c r="C140" s="7"/>
      <c r="D140" s="2" t="e">
        <f t="shared" si="12"/>
        <v>#N/A</v>
      </c>
      <c r="E140" s="2" t="e">
        <f t="shared" si="22"/>
        <v>#N/A</v>
      </c>
      <c r="F140" s="2">
        <v>943213.64947223663</v>
      </c>
      <c r="G140" s="2">
        <f t="shared" si="35"/>
        <v>746135.85714285716</v>
      </c>
      <c r="H140" s="2">
        <f t="shared" si="32"/>
        <v>65328742.788601406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829440.71428571304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944565.30408161879</v>
      </c>
      <c r="Q140" s="2">
        <f t="shared" si="36"/>
        <v>750000</v>
      </c>
      <c r="R140" s="2">
        <f t="shared" si="33"/>
        <v>66098462.473186731</v>
      </c>
      <c r="S140" s="2">
        <f t="shared" si="17"/>
        <v>746135.85714285821</v>
      </c>
      <c r="T140" s="2">
        <f t="shared" si="18"/>
        <v>3864.1428571428405</v>
      </c>
      <c r="U140" s="2">
        <f t="shared" si="19"/>
        <v>750000</v>
      </c>
      <c r="V140" s="2">
        <f t="shared" si="34"/>
        <v>11465210</v>
      </c>
      <c r="W140" s="2">
        <f t="shared" si="20"/>
        <v>494163</v>
      </c>
      <c r="X140" s="2">
        <f t="shared" si="6"/>
        <v>255837</v>
      </c>
      <c r="Y140" s="2">
        <f t="shared" si="30"/>
        <v>54633252.473186746</v>
      </c>
      <c r="Z140" s="2" t="str">
        <f t="shared" si="8"/>
        <v>HERE</v>
      </c>
      <c r="AA140" s="2">
        <f>IF(Z140="HERE",Y140,AA139+Graph!$G$1*1000)</f>
        <v>54633252.473186746</v>
      </c>
      <c r="AB140" s="2">
        <f t="shared" si="21"/>
        <v>255837</v>
      </c>
      <c r="AC140" s="2">
        <f t="shared" si="31"/>
        <v>11465210</v>
      </c>
      <c r="AD140" s="3">
        <f t="shared" si="10"/>
        <v>52800000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42288314.075868078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76</v>
      </c>
      <c r="C141" s="7"/>
      <c r="D141" s="2" t="e">
        <f t="shared" si="12"/>
        <v>#N/A</v>
      </c>
      <c r="E141" s="2" t="e">
        <f t="shared" si="22"/>
        <v>#N/A</v>
      </c>
      <c r="F141" s="2">
        <v>949535.30330759287</v>
      </c>
      <c r="G141" s="2">
        <f t="shared" si="35"/>
        <v>746135.85714285716</v>
      </c>
      <c r="H141" s="2">
        <f t="shared" si="32"/>
        <v>66074878.645744264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833304.85714285588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950864.95425754786</v>
      </c>
      <c r="Q141" s="2">
        <f t="shared" si="36"/>
        <v>750000</v>
      </c>
      <c r="R141" s="2">
        <f t="shared" si="33"/>
        <v>66848462.473186731</v>
      </c>
      <c r="S141" s="2">
        <f t="shared" si="17"/>
        <v>746135.85714285821</v>
      </c>
      <c r="T141" s="2">
        <f t="shared" si="18"/>
        <v>3864.1428571428405</v>
      </c>
      <c r="U141" s="2">
        <f t="shared" si="19"/>
        <v>750000</v>
      </c>
      <c r="V141" s="2">
        <f t="shared" si="34"/>
        <v>12014288</v>
      </c>
      <c r="W141" s="2">
        <f t="shared" si="20"/>
        <v>549078</v>
      </c>
      <c r="X141" s="2">
        <f t="shared" si="6"/>
        <v>200922</v>
      </c>
      <c r="Y141" s="2">
        <f t="shared" si="30"/>
        <v>54834174.473186746</v>
      </c>
      <c r="Z141" s="2" t="str">
        <f t="shared" si="8"/>
        <v>HERE</v>
      </c>
      <c r="AA141" s="2">
        <f>IF(Z141="HERE",Y141,AA140+Graph!$G$1*1000)</f>
        <v>54834174.473186746</v>
      </c>
      <c r="AB141" s="2">
        <f t="shared" si="21"/>
        <v>200922</v>
      </c>
      <c r="AC141" s="2">
        <f t="shared" si="31"/>
        <v>12014288</v>
      </c>
      <c r="AD141" s="3">
        <f t="shared" si="10"/>
        <v>52800000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42727086.325868078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77</v>
      </c>
      <c r="C142" s="7"/>
      <c r="D142" s="2" t="e">
        <f t="shared" si="12"/>
        <v>#N/A</v>
      </c>
      <c r="E142" s="2" t="e">
        <f t="shared" si="22"/>
        <v>#N/A</v>
      </c>
      <c r="F142" s="2">
        <v>955856.9571428895</v>
      </c>
      <c r="G142" s="2">
        <f t="shared" si="35"/>
        <v>746135.85714285716</v>
      </c>
      <c r="H142" s="2">
        <f t="shared" si="32"/>
        <v>66821014.502887122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837168.99999999872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957164.60443347692</v>
      </c>
      <c r="Q142" s="2">
        <f t="shared" si="36"/>
        <v>750000</v>
      </c>
      <c r="R142" s="2">
        <f t="shared" si="33"/>
        <v>67598462.473186731</v>
      </c>
      <c r="S142" s="2">
        <f t="shared" si="17"/>
        <v>746135.85714285821</v>
      </c>
      <c r="T142" s="2">
        <f t="shared" si="18"/>
        <v>3864.1428571428405</v>
      </c>
      <c r="U142" s="2">
        <f t="shared" si="19"/>
        <v>750000</v>
      </c>
      <c r="V142" s="2">
        <f t="shared" si="34"/>
        <v>12294006</v>
      </c>
      <c r="W142" s="2">
        <f t="shared" si="20"/>
        <v>279718</v>
      </c>
      <c r="X142" s="2">
        <f t="shared" si="6"/>
        <v>470282</v>
      </c>
      <c r="Y142" s="2">
        <f t="shared" si="30"/>
        <v>55304456.473186746</v>
      </c>
      <c r="Z142" s="2" t="str">
        <f t="shared" si="8"/>
        <v>HERE</v>
      </c>
      <c r="AA142" s="2">
        <f>IF(Z142="HERE",Y142,AA141+Graph!$G$1*1000)</f>
        <v>55304456.473186746</v>
      </c>
      <c r="AB142" s="2">
        <f t="shared" si="21"/>
        <v>470282</v>
      </c>
      <c r="AC142" s="2">
        <f t="shared" si="31"/>
        <v>12294006</v>
      </c>
      <c r="AD142" s="3">
        <f t="shared" si="10"/>
        <v>52800000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43210490.375868067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78</v>
      </c>
      <c r="C143" s="7"/>
      <c r="D143" s="2" t="e">
        <f t="shared" si="12"/>
        <v>#N/A</v>
      </c>
      <c r="E143" s="2" t="e">
        <f t="shared" si="22"/>
        <v>#N/A</v>
      </c>
      <c r="F143" s="2">
        <v>962178.61097824574</v>
      </c>
      <c r="G143" s="2">
        <f t="shared" si="35"/>
        <v>746135.85714285716</v>
      </c>
      <c r="H143" s="2">
        <f t="shared" si="32"/>
        <v>67567150.360029981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841033.14285714156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963464.25460940599</v>
      </c>
      <c r="Q143" s="2">
        <f t="shared" si="36"/>
        <v>750000</v>
      </c>
      <c r="R143" s="2">
        <f t="shared" si="33"/>
        <v>68348462.473186731</v>
      </c>
      <c r="S143" s="2">
        <f t="shared" si="17"/>
        <v>746135.85714285821</v>
      </c>
      <c r="T143" s="2">
        <f t="shared" si="18"/>
        <v>3864.1428571428405</v>
      </c>
      <c r="U143" s="2">
        <f t="shared" si="19"/>
        <v>750000</v>
      </c>
      <c r="V143" s="2">
        <f t="shared" si="34"/>
        <v>12646486</v>
      </c>
      <c r="W143" s="2">
        <f t="shared" si="20"/>
        <v>352480</v>
      </c>
      <c r="X143" s="2">
        <f t="shared" si="6"/>
        <v>397520</v>
      </c>
      <c r="Y143" s="2">
        <f t="shared" si="30"/>
        <v>55701976.473186746</v>
      </c>
      <c r="Z143" s="2" t="str">
        <f t="shared" si="8"/>
        <v>HERE</v>
      </c>
      <c r="AA143" s="2">
        <f>IF(Z143="HERE",Y143,AA142+Graph!$G$1*1000)</f>
        <v>55701976.473186746</v>
      </c>
      <c r="AB143" s="2">
        <f t="shared" si="21"/>
        <v>397520</v>
      </c>
      <c r="AC143" s="2">
        <f t="shared" si="31"/>
        <v>12646486</v>
      </c>
      <c r="AD143" s="3">
        <f t="shared" si="10"/>
        <v>52800000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43712025.775868073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79</v>
      </c>
      <c r="C144" s="7"/>
      <c r="D144" s="2" t="e">
        <f t="shared" si="12"/>
        <v>#N/A</v>
      </c>
      <c r="E144" s="2" t="e">
        <f t="shared" si="22"/>
        <v>#N/A</v>
      </c>
      <c r="F144" s="2">
        <v>968500.26481354237</v>
      </c>
      <c r="G144" s="2">
        <f t="shared" si="35"/>
        <v>746135.85714285716</v>
      </c>
      <c r="H144" s="2">
        <f t="shared" si="32"/>
        <v>68313286.217172831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844897.2857142844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969763.90478533506</v>
      </c>
      <c r="Q144" s="2">
        <f t="shared" si="36"/>
        <v>750000</v>
      </c>
      <c r="R144" s="2">
        <f t="shared" si="33"/>
        <v>69098462.473186731</v>
      </c>
      <c r="S144" s="2">
        <f t="shared" si="17"/>
        <v>746135.85714285076</v>
      </c>
      <c r="T144" s="2">
        <f t="shared" si="18"/>
        <v>3864.1428571428405</v>
      </c>
      <c r="U144" s="2">
        <f t="shared" si="19"/>
        <v>750000</v>
      </c>
      <c r="V144" s="2">
        <f t="shared" si="34"/>
        <v>13058298</v>
      </c>
      <c r="W144" s="2">
        <f t="shared" si="20"/>
        <v>411812</v>
      </c>
      <c r="X144" s="2">
        <f t="shared" si="6"/>
        <v>338188</v>
      </c>
      <c r="Y144" s="2">
        <f t="shared" si="30"/>
        <v>56040164.473186746</v>
      </c>
      <c r="Z144" s="2" t="str">
        <f t="shared" si="8"/>
        <v>HERE</v>
      </c>
      <c r="AA144" s="2">
        <f>IF(Z144="HERE",Y144,AA143+Graph!$G$1*1000)</f>
        <v>56040164.473186746</v>
      </c>
      <c r="AB144" s="2">
        <f t="shared" si="21"/>
        <v>338188</v>
      </c>
      <c r="AC144" s="2">
        <f t="shared" si="31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44095337.225868076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80</v>
      </c>
      <c r="C145" s="7"/>
      <c r="D145" s="2" t="e">
        <f t="shared" si="12"/>
        <v>#N/A</v>
      </c>
      <c r="E145" s="2" t="e">
        <f t="shared" si="22"/>
        <v>#N/A</v>
      </c>
      <c r="F145" s="2">
        <v>974821.9186488986</v>
      </c>
      <c r="G145" s="2">
        <f t="shared" si="35"/>
        <v>746135.85714285716</v>
      </c>
      <c r="H145" s="2">
        <f t="shared" si="32"/>
        <v>69059422.074315682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848761.42857142724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976063.55496126413</v>
      </c>
      <c r="Q145" s="2">
        <f t="shared" si="36"/>
        <v>750000</v>
      </c>
      <c r="R145" s="2">
        <f t="shared" si="33"/>
        <v>69848462.473186731</v>
      </c>
      <c r="S145" s="2">
        <f t="shared" si="17"/>
        <v>746135.85714285076</v>
      </c>
      <c r="T145" s="2">
        <f t="shared" si="18"/>
        <v>3864.1428571428405</v>
      </c>
      <c r="U145" s="2">
        <f t="shared" si="19"/>
        <v>750000</v>
      </c>
      <c r="V145" s="2">
        <f t="shared" si="34"/>
        <v>13509108</v>
      </c>
      <c r="W145" s="2">
        <f t="shared" si="20"/>
        <v>450810</v>
      </c>
      <c r="X145" s="2">
        <f t="shared" si="6"/>
        <v>299190</v>
      </c>
      <c r="Y145" s="2">
        <f t="shared" si="30"/>
        <v>56339354.473186746</v>
      </c>
      <c r="Z145" s="2" t="str">
        <f t="shared" si="8"/>
        <v>HERE</v>
      </c>
      <c r="AA145" s="2">
        <f>IF(Z145="HERE",Y145,AA144+Graph!$G$1*1000)</f>
        <v>56339354.473186746</v>
      </c>
      <c r="AB145" s="2">
        <f t="shared" si="21"/>
        <v>299190</v>
      </c>
      <c r="AC145" s="2">
        <f t="shared" si="31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44461355.425868072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81</v>
      </c>
      <c r="C146" s="7"/>
      <c r="D146" s="2" t="e">
        <f t="shared" si="12"/>
        <v>#N/A</v>
      </c>
      <c r="E146" s="2" t="e">
        <f t="shared" si="22"/>
        <v>#N/A</v>
      </c>
      <c r="F146" s="2">
        <v>981143.57248419523</v>
      </c>
      <c r="G146" s="2">
        <f t="shared" si="35"/>
        <v>746135.85714285716</v>
      </c>
      <c r="H146" s="2">
        <f t="shared" si="32"/>
        <v>69805557.931458533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852625.57142857008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982363.2051371932</v>
      </c>
      <c r="Q146" s="2">
        <f t="shared" si="36"/>
        <v>750000</v>
      </c>
      <c r="R146" s="2">
        <f t="shared" si="33"/>
        <v>70598462.473186731</v>
      </c>
      <c r="S146" s="2">
        <f t="shared" si="17"/>
        <v>746135.85714285076</v>
      </c>
      <c r="T146" s="2">
        <f t="shared" si="18"/>
        <v>3864.1428571428405</v>
      </c>
      <c r="U146" s="2">
        <f t="shared" si="19"/>
        <v>750000</v>
      </c>
      <c r="V146" s="2">
        <f t="shared" si="34"/>
        <v>14012224</v>
      </c>
      <c r="W146" s="2">
        <f t="shared" si="20"/>
        <v>503116</v>
      </c>
      <c r="X146" s="2">
        <f t="shared" si="6"/>
        <v>246884</v>
      </c>
      <c r="Y146" s="2">
        <f t="shared" si="30"/>
        <v>56586238.473186746</v>
      </c>
      <c r="Z146" s="2" t="str">
        <f t="shared" si="8"/>
        <v>HERE</v>
      </c>
      <c r="AA146" s="2">
        <f>IF(Z146="HERE",Y146,AA145+Graph!$G$1*1000)</f>
        <v>56586238.473186746</v>
      </c>
      <c r="AB146" s="2">
        <f t="shared" si="21"/>
        <v>246884</v>
      </c>
      <c r="AC146" s="2">
        <f t="shared" si="31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44787978.675868072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82</v>
      </c>
      <c r="C147" s="7"/>
      <c r="D147" s="2" t="e">
        <f t="shared" si="12"/>
        <v>#N/A</v>
      </c>
      <c r="E147" s="2" t="e">
        <f t="shared" si="22"/>
        <v>#N/A</v>
      </c>
      <c r="F147" s="2">
        <v>987465.22631955147</v>
      </c>
      <c r="G147" s="2">
        <f t="shared" si="35"/>
        <v>746135.85714285716</v>
      </c>
      <c r="H147" s="2">
        <f t="shared" si="32"/>
        <v>70551693.788601384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856489.71428571292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988662.85531312227</v>
      </c>
      <c r="Q147" s="2">
        <f t="shared" si="36"/>
        <v>750000</v>
      </c>
      <c r="R147" s="2">
        <f t="shared" si="33"/>
        <v>71348462.473186731</v>
      </c>
      <c r="S147" s="2">
        <f t="shared" si="17"/>
        <v>746135.85714285076</v>
      </c>
      <c r="T147" s="2">
        <f t="shared" si="18"/>
        <v>3864.1428571428405</v>
      </c>
      <c r="U147" s="2">
        <f t="shared" si="19"/>
        <v>750000</v>
      </c>
      <c r="V147" s="2">
        <f t="shared" si="34"/>
        <v>14556827</v>
      </c>
      <c r="W147" s="2">
        <f t="shared" si="20"/>
        <v>544603</v>
      </c>
      <c r="X147" s="2">
        <f t="shared" si="6"/>
        <v>205397</v>
      </c>
      <c r="Y147" s="2">
        <f t="shared" si="30"/>
        <v>56791635.473186746</v>
      </c>
      <c r="Z147" s="2" t="str">
        <f t="shared" si="8"/>
        <v>HERE</v>
      </c>
      <c r="AA147" s="2">
        <f>IF(Z147="HERE",Y147,AA146+Graph!$G$1*1000)</f>
        <v>56791635.473186746</v>
      </c>
      <c r="AB147" s="2">
        <f t="shared" si="21"/>
        <v>205397</v>
      </c>
      <c r="AC147" s="2">
        <f t="shared" si="31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45056467.875868067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83</v>
      </c>
      <c r="C148" s="7"/>
      <c r="D148" s="2" t="e">
        <f t="shared" si="12"/>
        <v>#N/A</v>
      </c>
      <c r="E148" s="2" t="e">
        <f t="shared" si="22"/>
        <v>#N/A</v>
      </c>
      <c r="F148" s="2">
        <v>993786.8801548481</v>
      </c>
      <c r="G148" s="2">
        <f t="shared" si="35"/>
        <v>746135.85714285716</v>
      </c>
      <c r="H148" s="2">
        <f t="shared" si="32"/>
        <v>71297829.645744234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860353.85714285576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994962.50548905134</v>
      </c>
      <c r="Q148" s="2">
        <f t="shared" si="36"/>
        <v>750000</v>
      </c>
      <c r="R148" s="2">
        <f t="shared" si="33"/>
        <v>72098462.473186731</v>
      </c>
      <c r="S148" s="2">
        <f t="shared" si="17"/>
        <v>746135.85714285076</v>
      </c>
      <c r="T148" s="2">
        <f t="shared" si="18"/>
        <v>3864.1428571428405</v>
      </c>
      <c r="U148" s="2">
        <f t="shared" si="19"/>
        <v>750000</v>
      </c>
      <c r="V148" s="2">
        <f t="shared" si="34"/>
        <v>15062189</v>
      </c>
      <c r="W148" s="2">
        <f t="shared" si="20"/>
        <v>505362</v>
      </c>
      <c r="X148" s="2">
        <f t="shared" si="6"/>
        <v>244638</v>
      </c>
      <c r="Y148" s="2">
        <f t="shared" si="30"/>
        <v>57036273.473186746</v>
      </c>
      <c r="Z148" s="2" t="str">
        <f t="shared" si="8"/>
        <v>HERE</v>
      </c>
      <c r="AA148" s="2">
        <f>IF(Z148="HERE",Y148,AA147+Graph!$G$1*1000)</f>
        <v>57036273.473186746</v>
      </c>
      <c r="AB148" s="2">
        <f t="shared" si="21"/>
        <v>244638</v>
      </c>
      <c r="AC148" s="2">
        <f t="shared" si="31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45313293.375868067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84</v>
      </c>
      <c r="C149" s="7"/>
      <c r="D149" s="2" t="e">
        <f t="shared" si="12"/>
        <v>#N/A</v>
      </c>
      <c r="E149" s="2" t="e">
        <f t="shared" si="22"/>
        <v>#N/A</v>
      </c>
      <c r="F149" s="2">
        <v>1000108.5339902043</v>
      </c>
      <c r="G149" s="2">
        <f t="shared" si="35"/>
        <v>746135.85714285716</v>
      </c>
      <c r="H149" s="2">
        <f t="shared" si="32"/>
        <v>72043965.502887085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864217.9999999986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1001262.1556649804</v>
      </c>
      <c r="Q149" s="2">
        <f t="shared" si="36"/>
        <v>750000</v>
      </c>
      <c r="R149" s="2">
        <f t="shared" si="33"/>
        <v>72848462.473186731</v>
      </c>
      <c r="S149" s="2">
        <f t="shared" si="17"/>
        <v>746135.85714285076</v>
      </c>
      <c r="T149" s="2">
        <f t="shared" si="18"/>
        <v>3864.1428571428405</v>
      </c>
      <c r="U149" s="2">
        <f t="shared" si="19"/>
        <v>750000</v>
      </c>
      <c r="V149" s="2">
        <f t="shared" si="34"/>
        <v>15300151</v>
      </c>
      <c r="W149" s="2">
        <f t="shared" si="20"/>
        <v>237962</v>
      </c>
      <c r="X149" s="2">
        <f t="shared" si="6"/>
        <v>512038</v>
      </c>
      <c r="Y149" s="2">
        <f t="shared" si="30"/>
        <v>57548311.473186746</v>
      </c>
      <c r="Z149" s="2" t="str">
        <f t="shared" si="8"/>
        <v>HERE</v>
      </c>
      <c r="AA149" s="2">
        <f>IF(Z149="HERE",Y149,AA148+Graph!$G$1*1000)</f>
        <v>57548311.473186746</v>
      </c>
      <c r="AB149" s="2">
        <f t="shared" si="21"/>
        <v>512038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45801081.725868076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85</v>
      </c>
      <c r="C150" s="7"/>
      <c r="D150" s="2" t="e">
        <f t="shared" si="12"/>
        <v>#N/A</v>
      </c>
      <c r="E150" s="2" t="e">
        <f t="shared" si="22"/>
        <v>#N/A</v>
      </c>
      <c r="F150" s="2">
        <v>1006430.187825501</v>
      </c>
      <c r="G150" s="2">
        <f t="shared" si="35"/>
        <v>746135.85714285716</v>
      </c>
      <c r="H150" s="2">
        <f t="shared" si="32"/>
        <v>72790101.360029936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868082.14285714144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1007561.8058409095</v>
      </c>
      <c r="Q150" s="2">
        <f t="shared" si="36"/>
        <v>750000</v>
      </c>
      <c r="R150" s="2">
        <f t="shared" si="33"/>
        <v>73598462.473186731</v>
      </c>
      <c r="S150" s="2">
        <f t="shared" si="17"/>
        <v>746135.85714285076</v>
      </c>
      <c r="T150" s="2">
        <f t="shared" si="18"/>
        <v>3864.1428571428405</v>
      </c>
      <c r="U150" s="2">
        <f t="shared" si="19"/>
        <v>750000</v>
      </c>
      <c r="V150" s="2">
        <f t="shared" si="34"/>
        <v>15775562.265658021</v>
      </c>
      <c r="W150" s="2">
        <f t="shared" si="20"/>
        <v>475411.26565802097</v>
      </c>
      <c r="X150" s="2">
        <f t="shared" si="6"/>
        <v>274588.73434197903</v>
      </c>
      <c r="Y150" s="2">
        <f t="shared" si="30"/>
        <v>57822900.207528725</v>
      </c>
      <c r="Z150" s="2" t="str">
        <f t="shared" si="8"/>
        <v>HERE</v>
      </c>
      <c r="AA150" s="2">
        <f>IF(Z150="HERE",Y150,AA149+Graph!$G$1*1000)</f>
        <v>57822900.207528725</v>
      </c>
      <c r="AB150" s="2">
        <f t="shared" si="21"/>
        <v>274588.73434197903</v>
      </c>
      <c r="AC150" s="2">
        <f t="shared" si="31"/>
        <v>15775562.265658021</v>
      </c>
      <c r="AD150" s="3">
        <f t="shared" si="10"/>
        <v>52800000</v>
      </c>
      <c r="AE150" s="2">
        <f>IF(AE148&gt;=52800000,52800000,IF(AB129=Graph!G$1*1000,AE149+Graph!G$1*1000,AC150))</f>
        <v>15775562.265658021</v>
      </c>
      <c r="AF150" s="3">
        <f t="shared" si="11"/>
        <v>15775562.265658021</v>
      </c>
      <c r="AG150" s="3">
        <f t="shared" si="29"/>
        <v>46238250.025868073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86</v>
      </c>
      <c r="C151" s="7"/>
      <c r="D151" s="2" t="e">
        <f t="shared" si="12"/>
        <v>#N/A</v>
      </c>
      <c r="E151" s="2" t="e">
        <f t="shared" si="22"/>
        <v>#N/A</v>
      </c>
      <c r="F151" s="2">
        <v>1012751.8416608572</v>
      </c>
      <c r="G151" s="2">
        <f t="shared" si="35"/>
        <v>746135.85714285716</v>
      </c>
      <c r="H151" s="2">
        <f t="shared" si="32"/>
        <v>73536237.217172787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871946.28571428428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1013861.4560168386</v>
      </c>
      <c r="Q151" s="2">
        <f t="shared" si="36"/>
        <v>750000</v>
      </c>
      <c r="R151" s="2">
        <f t="shared" si="33"/>
        <v>74348462.473186731</v>
      </c>
      <c r="S151" s="2">
        <f t="shared" si="17"/>
        <v>746135.85714285076</v>
      </c>
      <c r="T151" s="2">
        <f t="shared" si="18"/>
        <v>3864.1428571428405</v>
      </c>
      <c r="U151" s="2">
        <f t="shared" si="19"/>
        <v>750000</v>
      </c>
      <c r="V151" s="2">
        <f t="shared" si="34"/>
        <v>16257295.185151398</v>
      </c>
      <c r="W151" s="2">
        <f t="shared" si="20"/>
        <v>481732.91949337721</v>
      </c>
      <c r="X151" s="2">
        <f t="shared" si="6"/>
        <v>268267.08050662279</v>
      </c>
      <c r="Y151" s="2">
        <f t="shared" si="30"/>
        <v>58091167.288035348</v>
      </c>
      <c r="Z151" s="2" t="str">
        <f t="shared" si="8"/>
        <v>HERE</v>
      </c>
      <c r="AA151" s="2">
        <f>IF(Z151="HERE",Y151,AA150+Graph!$G$1*1000)</f>
        <v>58091167.288035348</v>
      </c>
      <c r="AB151" s="2">
        <f t="shared" si="21"/>
        <v>268267.08050662279</v>
      </c>
      <c r="AC151" s="2">
        <f t="shared" si="31"/>
        <v>16257295.185151398</v>
      </c>
      <c r="AD151" s="3">
        <f t="shared" si="10"/>
        <v>52800000</v>
      </c>
      <c r="AE151" s="2">
        <f>IF(AE149&gt;=52800000,52800000,IF(AB130=Graph!G$1*1000,AE150+Graph!G$1*1000,AC151))</f>
        <v>16257295.185151398</v>
      </c>
      <c r="AF151" s="3">
        <f t="shared" si="11"/>
        <v>16257295.185151398</v>
      </c>
      <c r="AG151" s="3">
        <f t="shared" si="29"/>
        <v>46648887.275868073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87</v>
      </c>
      <c r="C152" s="7"/>
      <c r="D152" s="2" t="e">
        <f t="shared" si="12"/>
        <v>#N/A</v>
      </c>
      <c r="E152" s="2" t="e">
        <f t="shared" si="22"/>
        <v>#N/A</v>
      </c>
      <c r="F152" s="2">
        <v>1019073.4954961538</v>
      </c>
      <c r="G152" s="2">
        <f t="shared" si="35"/>
        <v>746135.85714285716</v>
      </c>
      <c r="H152" s="2">
        <f t="shared" si="32"/>
        <v>74282373.074315637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875810.42857142712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1020161.1061927676</v>
      </c>
      <c r="Q152" s="2">
        <f t="shared" si="36"/>
        <v>750000</v>
      </c>
      <c r="R152" s="2">
        <f t="shared" si="33"/>
        <v>75098462.473186731</v>
      </c>
      <c r="S152" s="2">
        <f t="shared" si="17"/>
        <v>746135.85714285076</v>
      </c>
      <c r="T152" s="2">
        <f t="shared" si="18"/>
        <v>3864.1428571428405</v>
      </c>
      <c r="U152" s="2">
        <f t="shared" si="19"/>
        <v>750000</v>
      </c>
      <c r="V152" s="2">
        <f t="shared" si="34"/>
        <v>16745349.758480072</v>
      </c>
      <c r="W152" s="2">
        <f t="shared" si="20"/>
        <v>488054.57332867384</v>
      </c>
      <c r="X152" s="2">
        <f t="shared" si="6"/>
        <v>261945.42667132616</v>
      </c>
      <c r="Y152" s="2">
        <f t="shared" si="30"/>
        <v>58353112.714706674</v>
      </c>
      <c r="Z152" s="2" t="str">
        <f t="shared" si="8"/>
        <v>HERE</v>
      </c>
      <c r="AA152" s="2">
        <f>IF(Z152="HERE",Y152,AA151+Graph!$G$1*1000)</f>
        <v>58353112.714706674</v>
      </c>
      <c r="AB152" s="2">
        <f t="shared" si="21"/>
        <v>261945.42667132616</v>
      </c>
      <c r="AC152" s="2">
        <f t="shared" si="31"/>
        <v>16745349.758480072</v>
      </c>
      <c r="AD152" s="3">
        <f t="shared" si="10"/>
        <v>52800000</v>
      </c>
      <c r="AE152" s="2">
        <f>IF(AE150&gt;=52800000,52800000,IF(AB131=Graph!G$1*1000,AE151+Graph!G$1*1000,AC152))</f>
        <v>16745349.758480072</v>
      </c>
      <c r="AF152" s="3">
        <f t="shared" si="11"/>
        <v>16745349.758480072</v>
      </c>
      <c r="AG152" s="3">
        <f t="shared" si="29"/>
        <v>47083497.075868078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88</v>
      </c>
      <c r="C153" s="7"/>
      <c r="D153" s="2" t="e">
        <f t="shared" si="12"/>
        <v>#N/A</v>
      </c>
      <c r="E153" s="2" t="e">
        <f t="shared" si="22"/>
        <v>#N/A</v>
      </c>
      <c r="F153" s="2">
        <v>1025395.1493315101</v>
      </c>
      <c r="G153" s="2">
        <f t="shared" si="35"/>
        <v>746135.85714285716</v>
      </c>
      <c r="H153" s="2">
        <f t="shared" si="32"/>
        <v>75028508.931458488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879674.57142856997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1026460.7563686967</v>
      </c>
      <c r="Q153" s="2">
        <f t="shared" si="36"/>
        <v>750000</v>
      </c>
      <c r="R153" s="2">
        <f t="shared" si="33"/>
        <v>75848462.473186731</v>
      </c>
      <c r="S153" s="2">
        <f t="shared" si="17"/>
        <v>746135.85714285076</v>
      </c>
      <c r="T153" s="2">
        <f t="shared" si="18"/>
        <v>3864.1428571428405</v>
      </c>
      <c r="U153" s="2">
        <f t="shared" si="19"/>
        <v>750000</v>
      </c>
      <c r="V153" s="2">
        <f t="shared" si="34"/>
        <v>17239725.985644102</v>
      </c>
      <c r="W153" s="2">
        <f t="shared" si="20"/>
        <v>494376.22716403008</v>
      </c>
      <c r="X153" s="2">
        <f t="shared" si="6"/>
        <v>255623.77283596992</v>
      </c>
      <c r="Y153" s="2">
        <f t="shared" si="30"/>
        <v>58608736.487542644</v>
      </c>
      <c r="Z153" s="2" t="str">
        <f t="shared" si="8"/>
        <v>HERE</v>
      </c>
      <c r="AA153" s="2">
        <f>IF(Z153="HERE",Y153,AA152+Graph!$G$1*1000)</f>
        <v>58608736.487542644</v>
      </c>
      <c r="AB153" s="2">
        <f t="shared" si="21"/>
        <v>255623.77283596992</v>
      </c>
      <c r="AC153" s="2">
        <f t="shared" si="31"/>
        <v>17239725.985644102</v>
      </c>
      <c r="AD153" s="3">
        <f t="shared" si="10"/>
        <v>52800000</v>
      </c>
      <c r="AE153" s="2">
        <f>IF(AE151&gt;=52800000,52800000,IF(AB132=Graph!G$1*1000,AE152+Graph!G$1*1000,AC153))</f>
        <v>17239725.985644102</v>
      </c>
      <c r="AF153" s="3">
        <f t="shared" si="11"/>
        <v>17239725.985644102</v>
      </c>
      <c r="AG153" s="3">
        <f t="shared" si="29"/>
        <v>47381109.825868078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89</v>
      </c>
      <c r="C154" s="7"/>
      <c r="D154" s="2" t="e">
        <f t="shared" si="12"/>
        <v>#N/A</v>
      </c>
      <c r="E154" s="2" t="e">
        <f t="shared" si="22"/>
        <v>#N/A</v>
      </c>
      <c r="F154" s="2">
        <v>1031716.8031668067</v>
      </c>
      <c r="G154" s="2">
        <f t="shared" si="35"/>
        <v>746135.85714285716</v>
      </c>
      <c r="H154" s="2">
        <f t="shared" si="32"/>
        <v>75774644.788601339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883538.71428571281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1032760.4065446854</v>
      </c>
      <c r="Q154" s="2">
        <f t="shared" si="36"/>
        <v>750000</v>
      </c>
      <c r="R154" s="2">
        <f t="shared" si="33"/>
        <v>76598462.473186731</v>
      </c>
      <c r="S154" s="2">
        <f t="shared" si="17"/>
        <v>746135.85714285076</v>
      </c>
      <c r="T154" s="2">
        <f t="shared" si="18"/>
        <v>3864.1428571428405</v>
      </c>
      <c r="U154" s="2">
        <f t="shared" si="19"/>
        <v>750000</v>
      </c>
      <c r="V154" s="2">
        <f t="shared" si="34"/>
        <v>17740423.866643429</v>
      </c>
      <c r="W154" s="2">
        <f t="shared" si="20"/>
        <v>500697.88099932671</v>
      </c>
      <c r="X154" s="2">
        <f t="shared" si="6"/>
        <v>249302.11900067329</v>
      </c>
      <c r="Y154" s="2">
        <f t="shared" si="30"/>
        <v>58858038.606543317</v>
      </c>
      <c r="Z154" s="2" t="str">
        <f t="shared" si="8"/>
        <v>HERE</v>
      </c>
      <c r="AA154" s="2">
        <f>IF(Z154="HERE",Y154,AA153+Graph!$G$1*1000)</f>
        <v>58858038.606543317</v>
      </c>
      <c r="AB154" s="2">
        <f t="shared" si="21"/>
        <v>249302.11900067329</v>
      </c>
      <c r="AC154" s="2">
        <f t="shared" si="31"/>
        <v>17740423.866643429</v>
      </c>
      <c r="AD154" s="3">
        <f t="shared" si="10"/>
        <v>52800000</v>
      </c>
      <c r="AE154" s="2">
        <f>IF(AE152&gt;=52800000,52800000,IF(AB133=Graph!G$1*1000,AE153+Graph!G$1*1000,AC154))</f>
        <v>17740423.866643429</v>
      </c>
      <c r="AF154" s="3">
        <f t="shared" si="11"/>
        <v>17740423.866643429</v>
      </c>
      <c r="AG154" s="3">
        <f t="shared" si="29"/>
        <v>47641517.225868076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90</v>
      </c>
      <c r="C155" s="7"/>
      <c r="D155" s="2" t="e">
        <f t="shared" si="12"/>
        <v>#N/A</v>
      </c>
      <c r="E155" s="2" t="e">
        <f t="shared" si="22"/>
        <v>#N/A</v>
      </c>
      <c r="F155" s="2">
        <v>1038038.4570021629</v>
      </c>
      <c r="G155" s="2">
        <f t="shared" si="35"/>
        <v>746135.85714285716</v>
      </c>
      <c r="H155" s="2">
        <f t="shared" si="32"/>
        <v>76520780.64574419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887402.85714285565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1039060.0567206144</v>
      </c>
      <c r="Q155" s="2">
        <f t="shared" si="36"/>
        <v>750000</v>
      </c>
      <c r="R155" s="2">
        <f t="shared" si="33"/>
        <v>77348462.473186731</v>
      </c>
      <c r="S155" s="2">
        <f t="shared" si="17"/>
        <v>746135.85714285076</v>
      </c>
      <c r="T155" s="2">
        <f t="shared" si="18"/>
        <v>3864.1428571428405</v>
      </c>
      <c r="U155" s="2">
        <f t="shared" si="19"/>
        <v>750000</v>
      </c>
      <c r="V155" s="2">
        <f t="shared" si="34"/>
        <v>18247443.401478112</v>
      </c>
      <c r="W155" s="2">
        <f t="shared" si="20"/>
        <v>507019.53483468294</v>
      </c>
      <c r="X155" s="2">
        <f t="shared" si="6"/>
        <v>242980.46516531706</v>
      </c>
      <c r="Y155" s="2">
        <f t="shared" si="30"/>
        <v>59101019.071708634</v>
      </c>
      <c r="Z155" s="2" t="str">
        <f t="shared" si="8"/>
        <v>HERE</v>
      </c>
      <c r="AA155" s="2">
        <f>IF(Z155="HERE",Y155,AA154+Graph!$G$1*1000)</f>
        <v>59101019.071708634</v>
      </c>
      <c r="AB155" s="2">
        <f t="shared" si="21"/>
        <v>242980.46516531706</v>
      </c>
      <c r="AC155" s="2">
        <f t="shared" si="31"/>
        <v>18247443.401478112</v>
      </c>
      <c r="AD155" s="3">
        <f t="shared" si="10"/>
        <v>52800000</v>
      </c>
      <c r="AE155" s="2">
        <f>IF(AE153&gt;=52800000,52800000,IF(AB134=Graph!G$1*1000,AE154+Graph!G$1*1000,AC155))</f>
        <v>18247443.401478112</v>
      </c>
      <c r="AF155" s="3">
        <f t="shared" si="11"/>
        <v>18247443.401478112</v>
      </c>
      <c r="AG155" s="3">
        <f t="shared" si="29"/>
        <v>47807886.575868078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91</v>
      </c>
      <c r="C156" s="7"/>
      <c r="D156" s="2" t="e">
        <f t="shared" si="12"/>
        <v>#N/A</v>
      </c>
      <c r="E156" s="2" t="e">
        <f t="shared" si="22"/>
        <v>#N/A</v>
      </c>
      <c r="F156" s="2">
        <v>1044360.1108374596</v>
      </c>
      <c r="G156" s="2">
        <f t="shared" si="35"/>
        <v>746135.85714285716</v>
      </c>
      <c r="H156" s="2">
        <f t="shared" si="32"/>
        <v>77266916.50288704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891266.99999999849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1045359.7068965435</v>
      </c>
      <c r="Q156" s="2">
        <f t="shared" si="36"/>
        <v>750000</v>
      </c>
      <c r="R156" s="2">
        <f t="shared" si="33"/>
        <v>78098462.473186731</v>
      </c>
      <c r="S156" s="2">
        <f t="shared" si="17"/>
        <v>746135.85714285076</v>
      </c>
      <c r="T156" s="2">
        <f t="shared" si="18"/>
        <v>3864.1428571428405</v>
      </c>
      <c r="U156" s="2">
        <f t="shared" si="19"/>
        <v>750000</v>
      </c>
      <c r="V156" s="2">
        <f t="shared" si="34"/>
        <v>18760784.590148091</v>
      </c>
      <c r="W156" s="2">
        <f t="shared" si="20"/>
        <v>513341.18866997957</v>
      </c>
      <c r="X156" s="2">
        <f t="shared" si="6"/>
        <v>236658.81133002043</v>
      </c>
      <c r="Y156" s="2">
        <f t="shared" si="30"/>
        <v>59337677.883038655</v>
      </c>
      <c r="Z156" s="2" t="str">
        <f t="shared" si="8"/>
        <v>HERE</v>
      </c>
      <c r="AA156" s="2">
        <f>IF(Z156="HERE",Y156,AA155+Graph!$G$1*1000)</f>
        <v>59337677.883038655</v>
      </c>
      <c r="AB156" s="2">
        <f t="shared" si="21"/>
        <v>236658.81133002043</v>
      </c>
      <c r="AC156" s="2">
        <f t="shared" si="31"/>
        <v>18760784.590148091</v>
      </c>
      <c r="AD156" s="3">
        <f t="shared" si="10"/>
        <v>52800000</v>
      </c>
      <c r="AE156" s="2">
        <f>IF(AE154&gt;=52800000,52800000,IF(AB135=Graph!G$1*1000,AE155+Graph!G$1*1000,AC156))</f>
        <v>18760784.590148091</v>
      </c>
      <c r="AF156" s="3">
        <f t="shared" si="11"/>
        <v>18760784.590148091</v>
      </c>
      <c r="AG156" s="3">
        <f t="shared" si="29"/>
        <v>47984818.350000001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92</v>
      </c>
      <c r="C157" s="7"/>
      <c r="D157" s="2" t="e">
        <f t="shared" si="12"/>
        <v>#N/A</v>
      </c>
      <c r="E157" s="2" t="e">
        <f t="shared" si="22"/>
        <v>#N/A</v>
      </c>
      <c r="F157" s="2">
        <v>1050681.7646728158</v>
      </c>
      <c r="G157" s="2">
        <f t="shared" si="35"/>
        <v>746135.85714285716</v>
      </c>
      <c r="H157" s="2">
        <f t="shared" si="32"/>
        <v>78013052.360029891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895131.14285714133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1051659.3570724726</v>
      </c>
      <c r="Q157" s="2">
        <f t="shared" si="36"/>
        <v>750000</v>
      </c>
      <c r="R157" s="2">
        <f t="shared" si="33"/>
        <v>78848462.473186731</v>
      </c>
      <c r="S157" s="2">
        <f t="shared" si="17"/>
        <v>746135.85714285076</v>
      </c>
      <c r="T157" s="2">
        <f t="shared" si="18"/>
        <v>3864.1428571428405</v>
      </c>
      <c r="U157" s="2">
        <f t="shared" si="19"/>
        <v>750000</v>
      </c>
      <c r="V157" s="2">
        <f t="shared" si="34"/>
        <v>19280447.432653427</v>
      </c>
      <c r="W157" s="2">
        <f t="shared" si="20"/>
        <v>519662.84250533581</v>
      </c>
      <c r="X157" s="2">
        <f t="shared" si="6"/>
        <v>230337.15749466419</v>
      </c>
      <c r="Y157" s="2">
        <f t="shared" si="30"/>
        <v>59568015.040533319</v>
      </c>
      <c r="Z157" s="2" t="str">
        <f t="shared" si="8"/>
        <v>HERE</v>
      </c>
      <c r="AA157" s="2">
        <f>IF(Z157="HERE",Y157,AA156+Graph!$G$1*1000)</f>
        <v>59568015.040533319</v>
      </c>
      <c r="AB157" s="2">
        <f t="shared" si="21"/>
        <v>230337.15749466419</v>
      </c>
      <c r="AC157" s="2">
        <f t="shared" si="31"/>
        <v>19280447.432653427</v>
      </c>
      <c r="AD157" s="3">
        <f t="shared" si="10"/>
        <v>52800000</v>
      </c>
      <c r="AE157" s="2">
        <f>IF(AE155&gt;=52800000,52800000,IF(AB136=Graph!G$1*1000,AE156+Graph!G$1*1000,AC157))</f>
        <v>19280447.432653427</v>
      </c>
      <c r="AF157" s="3">
        <f t="shared" si="11"/>
        <v>19280447.432653427</v>
      </c>
      <c r="AG157" s="3">
        <f t="shared" si="29"/>
        <v>48002335.75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93</v>
      </c>
      <c r="C158" s="7"/>
      <c r="D158" s="2" t="e">
        <f t="shared" si="12"/>
        <v>#N/A</v>
      </c>
      <c r="E158" s="2" t="e">
        <f t="shared" si="22"/>
        <v>#N/A</v>
      </c>
      <c r="F158" s="2">
        <v>1057003.4185081124</v>
      </c>
      <c r="G158" s="2">
        <f t="shared" si="35"/>
        <v>746135.85714285716</v>
      </c>
      <c r="H158" s="2">
        <f t="shared" si="32"/>
        <v>78759188.217172742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898995.28571428417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1057959.0072484016</v>
      </c>
      <c r="Q158" s="2">
        <f t="shared" si="36"/>
        <v>750000</v>
      </c>
      <c r="R158" s="2">
        <f t="shared" si="33"/>
        <v>79598462.473186731</v>
      </c>
      <c r="S158" s="2">
        <f t="shared" si="17"/>
        <v>746135.85714285076</v>
      </c>
      <c r="T158" s="2">
        <f t="shared" si="18"/>
        <v>3864.1428571428405</v>
      </c>
      <c r="U158" s="2">
        <f t="shared" si="19"/>
        <v>750000</v>
      </c>
      <c r="V158" s="2">
        <f t="shared" si="34"/>
        <v>19806431.92899406</v>
      </c>
      <c r="W158" s="2">
        <f t="shared" si="20"/>
        <v>525984.49634063244</v>
      </c>
      <c r="X158" s="2">
        <f t="shared" si="6"/>
        <v>224015.50365936756</v>
      </c>
      <c r="Y158" s="2">
        <f t="shared" si="30"/>
        <v>59792030.544192687</v>
      </c>
      <c r="Z158" s="2" t="str">
        <f t="shared" si="8"/>
        <v>HERE</v>
      </c>
      <c r="AA158" s="2">
        <f>IF(Z158="HERE",Y158,AA157+Graph!$G$1*1000)</f>
        <v>59792030.544192687</v>
      </c>
      <c r="AB158" s="2">
        <f t="shared" si="21"/>
        <v>224015.50365936756</v>
      </c>
      <c r="AC158" s="2">
        <f t="shared" si="31"/>
        <v>19806431.92899406</v>
      </c>
      <c r="AD158" s="3">
        <f t="shared" si="10"/>
        <v>52800000</v>
      </c>
      <c r="AE158" s="2">
        <f>IF(AE156&gt;=52800000,52800000,IF(AB137=Graph!G$1*1000,AE157+Graph!G$1*1000,AC158))</f>
        <v>19806431.92899406</v>
      </c>
      <c r="AF158" s="3">
        <f t="shared" si="11"/>
        <v>19806431.92899406</v>
      </c>
      <c r="AG158" s="3">
        <f t="shared" si="29"/>
        <v>48021073.549999997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94</v>
      </c>
      <c r="C159" s="7"/>
      <c r="D159" s="2" t="e">
        <f t="shared" si="12"/>
        <v>#N/A</v>
      </c>
      <c r="E159" s="2" t="e">
        <f t="shared" si="22"/>
        <v>#N/A</v>
      </c>
      <c r="F159" s="2">
        <v>1063325.0723434687</v>
      </c>
      <c r="G159" s="2">
        <f t="shared" si="35"/>
        <v>746135.85714285716</v>
      </c>
      <c r="H159" s="2">
        <f t="shared" si="32"/>
        <v>79505324.074315593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902859.42857142701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1064258.6574243307</v>
      </c>
      <c r="Q159" s="2">
        <f t="shared" si="36"/>
        <v>750000</v>
      </c>
      <c r="R159" s="2">
        <f t="shared" si="33"/>
        <v>80348462.473186731</v>
      </c>
      <c r="S159" s="2">
        <f t="shared" si="17"/>
        <v>746135.85714285076</v>
      </c>
      <c r="T159" s="2">
        <f t="shared" si="18"/>
        <v>3864.1428571428405</v>
      </c>
      <c r="U159" s="2">
        <f t="shared" si="19"/>
        <v>750000</v>
      </c>
      <c r="V159" s="2">
        <f t="shared" si="34"/>
        <v>20338738.079170048</v>
      </c>
      <c r="W159" s="2">
        <f t="shared" si="20"/>
        <v>532306.15017598867</v>
      </c>
      <c r="X159" s="2">
        <f t="shared" si="6"/>
        <v>217693.84982401133</v>
      </c>
      <c r="Y159" s="2">
        <f t="shared" ref="Y159:Y222" si="37">IF(COUNT($C160)=0,IF(COUNT($C159)=1,C159,SUM(Y158+X159)),C159)</f>
        <v>60009724.394016698</v>
      </c>
      <c r="Z159" s="2" t="str">
        <f t="shared" si="8"/>
        <v>HERE</v>
      </c>
      <c r="AA159" s="2">
        <f>IF(Z159="HERE",Y159,AA158+Graph!$G$1*1000)</f>
        <v>60009724.394016698</v>
      </c>
      <c r="AB159" s="2">
        <f t="shared" si="21"/>
        <v>217693.84982401133</v>
      </c>
      <c r="AC159" s="2">
        <f t="shared" ref="AC159:AC222" si="38">IF(Z160="HERE",V159,AC158)</f>
        <v>20338738.079170048</v>
      </c>
      <c r="AD159" s="3">
        <f t="shared" si="10"/>
        <v>52800000</v>
      </c>
      <c r="AE159" s="2">
        <f>IF(AE157&gt;=52800000,52800000,IF(AB138=Graph!G$1*1000,AE158+Graph!G$1*1000,AC159))</f>
        <v>20338738.079170048</v>
      </c>
      <c r="AF159" s="3">
        <f t="shared" si="11"/>
        <v>20338738.079170048</v>
      </c>
      <c r="AG159" s="3">
        <f t="shared" si="29"/>
        <v>48044524.350000001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95</v>
      </c>
      <c r="C160" s="7"/>
      <c r="D160" s="2" t="e">
        <f t="shared" si="12"/>
        <v>#N/A</v>
      </c>
      <c r="E160" s="2" t="e">
        <f t="shared" si="22"/>
        <v>#N/A</v>
      </c>
      <c r="F160" s="2">
        <v>1069646.7261787653</v>
      </c>
      <c r="G160" s="2">
        <f t="shared" si="35"/>
        <v>746135.85714285716</v>
      </c>
      <c r="H160" s="2">
        <f t="shared" ref="H160:H223" si="39">IF(COUNT($C161)=0,IF(COUNT($C160)=1,C160,SUM(H159+G160)),C160)</f>
        <v>80251459.931458443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906723.57142856985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1070558.3076002598</v>
      </c>
      <c r="Q160" s="2">
        <f t="shared" si="36"/>
        <v>750000</v>
      </c>
      <c r="R160" s="2">
        <f t="shared" ref="R160:R223" si="40">IF(COUNT($C161)=0,IF(COUNT($C160)=1,M160,SUM(R159+Q160)),M160)</f>
        <v>81098462.473186731</v>
      </c>
      <c r="S160" s="2">
        <f t="shared" si="17"/>
        <v>746135.85714285076</v>
      </c>
      <c r="T160" s="2">
        <f t="shared" si="18"/>
        <v>3864.1428571428405</v>
      </c>
      <c r="U160" s="2">
        <f t="shared" si="19"/>
        <v>750000</v>
      </c>
      <c r="V160" s="2">
        <f t="shared" si="34"/>
        <v>20877365.883181334</v>
      </c>
      <c r="W160" s="2">
        <f t="shared" si="20"/>
        <v>538627.80401128531</v>
      </c>
      <c r="X160" s="2">
        <f t="shared" si="6"/>
        <v>211372.19598871469</v>
      </c>
      <c r="Y160" s="2">
        <f t="shared" si="37"/>
        <v>60221096.590005413</v>
      </c>
      <c r="Z160" s="2" t="str">
        <f t="shared" si="8"/>
        <v>HERE</v>
      </c>
      <c r="AA160" s="2">
        <f>IF(Z160="HERE",Y160,AA159+Graph!$G$1*1000)</f>
        <v>60221096.590005413</v>
      </c>
      <c r="AB160" s="2">
        <f t="shared" si="21"/>
        <v>211372.19598871469</v>
      </c>
      <c r="AC160" s="2">
        <f t="shared" si="38"/>
        <v>20877365.883181334</v>
      </c>
      <c r="AD160" s="3">
        <f t="shared" si="10"/>
        <v>52800000</v>
      </c>
      <c r="AE160" s="2">
        <f>IF(AE158&gt;=52800000,52800000,IF(AB139=Graph!G$1*1000,AE159+Graph!G$1*1000,AC160))</f>
        <v>20877365.883181334</v>
      </c>
      <c r="AF160" s="3">
        <f t="shared" si="11"/>
        <v>20877365.883181334</v>
      </c>
      <c r="AG160" s="3">
        <f t="shared" si="29"/>
        <v>48068552.350000001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96</v>
      </c>
      <c r="C161" s="7"/>
      <c r="D161" s="2" t="e">
        <f t="shared" si="12"/>
        <v>#N/A</v>
      </c>
      <c r="E161" s="2" t="e">
        <f t="shared" si="22"/>
        <v>#N/A</v>
      </c>
      <c r="F161" s="2">
        <v>1075968.3800141215</v>
      </c>
      <c r="G161" s="2">
        <f t="shared" si="35"/>
        <v>746135.85714285716</v>
      </c>
      <c r="H161" s="2">
        <f t="shared" si="39"/>
        <v>80997595.788601294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910587.71428571269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1076857.9577761889</v>
      </c>
      <c r="Q161" s="2">
        <f t="shared" si="36"/>
        <v>750000</v>
      </c>
      <c r="R161" s="2">
        <f t="shared" si="40"/>
        <v>81848462.473186731</v>
      </c>
      <c r="S161" s="2">
        <f t="shared" si="17"/>
        <v>746135.85714285076</v>
      </c>
      <c r="T161" s="2">
        <f t="shared" si="18"/>
        <v>3864.1428571428405</v>
      </c>
      <c r="U161" s="2">
        <f t="shared" si="19"/>
        <v>750000</v>
      </c>
      <c r="V161" s="2">
        <f t="shared" si="34"/>
        <v>21422315.341027975</v>
      </c>
      <c r="W161" s="2">
        <f t="shared" si="20"/>
        <v>544949.45784664154</v>
      </c>
      <c r="X161" s="2">
        <f t="shared" si="6"/>
        <v>205050.54215335846</v>
      </c>
      <c r="Y161" s="2">
        <f t="shared" si="37"/>
        <v>60426147.132158771</v>
      </c>
      <c r="Z161" s="2" t="str">
        <f t="shared" si="8"/>
        <v>HERE</v>
      </c>
      <c r="AA161" s="2">
        <f>IF(Z161="HERE",Y161,AA160+Graph!$G$1*1000)</f>
        <v>60426147.132158771</v>
      </c>
      <c r="AB161" s="2">
        <f t="shared" si="21"/>
        <v>205050.54215335846</v>
      </c>
      <c r="AC161" s="2">
        <f t="shared" si="38"/>
        <v>21422315.341027975</v>
      </c>
      <c r="AD161" s="3">
        <f t="shared" si="10"/>
        <v>52800000</v>
      </c>
      <c r="AE161" s="2">
        <f>IF(AE159&gt;=52800000,52800000,IF(AB140=Graph!G$1*1000,AE160+Graph!G$1*1000,AC161))</f>
        <v>21422315.341027975</v>
      </c>
      <c r="AF161" s="3">
        <f t="shared" si="11"/>
        <v>21422315.341027975</v>
      </c>
      <c r="AG161" s="3">
        <f t="shared" si="29"/>
        <v>48093260.5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97</v>
      </c>
      <c r="C162" s="7"/>
      <c r="D162" s="2" t="e">
        <f t="shared" si="12"/>
        <v>#N/A</v>
      </c>
      <c r="E162" s="2" t="e">
        <f t="shared" si="22"/>
        <v>#N/A</v>
      </c>
      <c r="F162" s="2">
        <v>1082290.0338494182</v>
      </c>
      <c r="G162" s="2">
        <f t="shared" si="35"/>
        <v>746135.85714285716</v>
      </c>
      <c r="H162" s="2">
        <f t="shared" si="39"/>
        <v>81743731.645744145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914451.85714285553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1083157.6079521179</v>
      </c>
      <c r="Q162" s="2">
        <f t="shared" si="36"/>
        <v>750000</v>
      </c>
      <c r="R162" s="2">
        <f t="shared" si="40"/>
        <v>82598462.473186731</v>
      </c>
      <c r="S162" s="2">
        <f t="shared" si="17"/>
        <v>746135.85714285076</v>
      </c>
      <c r="T162" s="2">
        <f t="shared" si="18"/>
        <v>3864.1428571428405</v>
      </c>
      <c r="U162" s="2">
        <f t="shared" si="19"/>
        <v>750000</v>
      </c>
      <c r="V162" s="2">
        <f t="shared" si="34"/>
        <v>21973586.452709913</v>
      </c>
      <c r="W162" s="2">
        <f t="shared" si="20"/>
        <v>551271.11168193817</v>
      </c>
      <c r="X162" s="2">
        <f t="shared" si="6"/>
        <v>198728.88831806183</v>
      </c>
      <c r="Y162" s="2">
        <f t="shared" si="37"/>
        <v>60624876.020476833</v>
      </c>
      <c r="Z162" s="2" t="str">
        <f t="shared" si="8"/>
        <v>HERE</v>
      </c>
      <c r="AA162" s="2">
        <f>IF(Z162="HERE",Y162,AA161+Graph!$G$1*1000)</f>
        <v>60624876.020476833</v>
      </c>
      <c r="AB162" s="2">
        <f t="shared" si="21"/>
        <v>198728.88831806183</v>
      </c>
      <c r="AC162" s="2">
        <f t="shared" si="38"/>
        <v>21973586.452709913</v>
      </c>
      <c r="AD162" s="3">
        <f t="shared" si="10"/>
        <v>52800000</v>
      </c>
      <c r="AE162" s="2">
        <f>IF(AE160&gt;=52800000,52800000,IF(AB141=Graph!G$1*1000,AE161+Graph!G$1*1000,AC162))</f>
        <v>21973586.452709913</v>
      </c>
      <c r="AF162" s="3">
        <f t="shared" si="11"/>
        <v>21973586.452709913</v>
      </c>
      <c r="AG162" s="3">
        <f t="shared" si="29"/>
        <v>48120714.399999999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98</v>
      </c>
      <c r="C163" s="7"/>
      <c r="D163" s="2" t="e">
        <f t="shared" si="12"/>
        <v>#N/A</v>
      </c>
      <c r="E163" s="2" t="e">
        <f t="shared" si="22"/>
        <v>#N/A</v>
      </c>
      <c r="F163" s="2">
        <v>1088611.6876847744</v>
      </c>
      <c r="G163" s="2">
        <f t="shared" si="35"/>
        <v>746135.85714285716</v>
      </c>
      <c r="H163" s="2">
        <f t="shared" si="39"/>
        <v>82489867.502886996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918315.99999999837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1089457.258128047</v>
      </c>
      <c r="Q163" s="2">
        <f t="shared" si="36"/>
        <v>750000</v>
      </c>
      <c r="R163" s="2">
        <f t="shared" si="40"/>
        <v>83348462.473186731</v>
      </c>
      <c r="S163" s="2">
        <f t="shared" si="17"/>
        <v>746135.85714285076</v>
      </c>
      <c r="T163" s="2">
        <f t="shared" si="18"/>
        <v>3864.1428571428405</v>
      </c>
      <c r="U163" s="2">
        <f t="shared" si="19"/>
        <v>750000</v>
      </c>
      <c r="V163" s="2">
        <f t="shared" si="34"/>
        <v>22531179.218227208</v>
      </c>
      <c r="W163" s="2">
        <f t="shared" si="20"/>
        <v>557592.76551729441</v>
      </c>
      <c r="X163" s="2">
        <f t="shared" si="6"/>
        <v>192407.23448270559</v>
      </c>
      <c r="Y163" s="2">
        <f t="shared" si="37"/>
        <v>60817283.254959539</v>
      </c>
      <c r="Z163" s="2" t="str">
        <f t="shared" si="8"/>
        <v>HERE</v>
      </c>
      <c r="AA163" s="2">
        <f>IF(Z163="HERE",Y163,AA162+Graph!$G$1*1000)</f>
        <v>60817283.254959539</v>
      </c>
      <c r="AB163" s="2">
        <f t="shared" si="21"/>
        <v>192407.23448270559</v>
      </c>
      <c r="AC163" s="2">
        <f t="shared" si="38"/>
        <v>22531179.218227208</v>
      </c>
      <c r="AD163" s="3">
        <f t="shared" si="10"/>
        <v>52800000</v>
      </c>
      <c r="AE163" s="2">
        <f>IF(AE161&gt;=52800000,52800000,IF(AB142=Graph!G$1*1000,AE162+Graph!G$1*1000,AC163))</f>
        <v>22531179.218227208</v>
      </c>
      <c r="AF163" s="3">
        <f t="shared" si="11"/>
        <v>22531179.218227208</v>
      </c>
      <c r="AG163" s="3">
        <f t="shared" si="29"/>
        <v>48134700.299999997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99</v>
      </c>
      <c r="C164" s="7"/>
      <c r="D164" s="2" t="e">
        <f t="shared" si="12"/>
        <v>#N/A</v>
      </c>
      <c r="E164" s="2" t="e">
        <f t="shared" si="22"/>
        <v>#N/A</v>
      </c>
      <c r="F164" s="2">
        <v>1094933.341520071</v>
      </c>
      <c r="G164" s="2">
        <f t="shared" si="35"/>
        <v>746135.85714285716</v>
      </c>
      <c r="H164" s="2">
        <f t="shared" si="39"/>
        <v>83236003.360029846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922180.14285714121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1095756.9083039761</v>
      </c>
      <c r="Q164" s="2">
        <f t="shared" si="36"/>
        <v>750000</v>
      </c>
      <c r="R164" s="2">
        <f t="shared" si="40"/>
        <v>84098462.473186731</v>
      </c>
      <c r="S164" s="2">
        <f t="shared" si="17"/>
        <v>746135.85714285076</v>
      </c>
      <c r="T164" s="2">
        <f t="shared" si="18"/>
        <v>3864.1428571428405</v>
      </c>
      <c r="U164" s="2">
        <f t="shared" si="19"/>
        <v>750000</v>
      </c>
      <c r="V164" s="2">
        <f t="shared" si="34"/>
        <v>23095093.637579799</v>
      </c>
      <c r="W164" s="2">
        <f t="shared" si="20"/>
        <v>563914.41935259104</v>
      </c>
      <c r="X164" s="2">
        <f t="shared" si="6"/>
        <v>186085.58064740896</v>
      </c>
      <c r="Y164" s="2">
        <f t="shared" si="37"/>
        <v>61003368.835606948</v>
      </c>
      <c r="Z164" s="2" t="str">
        <f t="shared" si="8"/>
        <v>HERE</v>
      </c>
      <c r="AA164" s="2">
        <f>IF(Z164="HERE",Y164,AA163+Graph!$G$1*1000)</f>
        <v>61003368.835606948</v>
      </c>
      <c r="AB164" s="2">
        <f t="shared" si="21"/>
        <v>186085.58064740896</v>
      </c>
      <c r="AC164" s="2">
        <f t="shared" si="38"/>
        <v>23095093.637579799</v>
      </c>
      <c r="AD164" s="3">
        <f t="shared" si="10"/>
        <v>52800000</v>
      </c>
      <c r="AE164" s="2">
        <f>IF(AE162&gt;=52800000,52800000,IF(AB143=Graph!G$1*1000,AE163+Graph!G$1*1000,AC164))</f>
        <v>23095093.637579799</v>
      </c>
      <c r="AF164" s="3">
        <f t="shared" si="11"/>
        <v>23095093.637579799</v>
      </c>
      <c r="AG164" s="3">
        <f t="shared" si="29"/>
        <v>48152324.299999997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100</v>
      </c>
      <c r="C165" s="7"/>
      <c r="D165" s="2" t="e">
        <f t="shared" si="12"/>
        <v>#N/A</v>
      </c>
      <c r="E165" s="2" t="e">
        <f t="shared" si="22"/>
        <v>#N/A</v>
      </c>
      <c r="F165" s="2">
        <v>1101254.9953554273</v>
      </c>
      <c r="G165" s="2">
        <f t="shared" si="35"/>
        <v>746135.85714285716</v>
      </c>
      <c r="H165" s="2">
        <f t="shared" si="39"/>
        <v>83982139.217172697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926044.28571428405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1102056.5584799051</v>
      </c>
      <c r="Q165" s="2">
        <f t="shared" si="36"/>
        <v>750000</v>
      </c>
      <c r="R165" s="2">
        <f t="shared" si="40"/>
        <v>84848462.473186731</v>
      </c>
      <c r="S165" s="2">
        <f t="shared" si="17"/>
        <v>746135.85714285076</v>
      </c>
      <c r="T165" s="2">
        <f t="shared" si="18"/>
        <v>3864.1428571428405</v>
      </c>
      <c r="U165" s="2">
        <f t="shared" si="19"/>
        <v>750000</v>
      </c>
      <c r="V165" s="2">
        <f t="shared" si="34"/>
        <v>23665329.710767746</v>
      </c>
      <c r="W165" s="2">
        <f t="shared" si="20"/>
        <v>570236.07318794727</v>
      </c>
      <c r="X165" s="2">
        <f t="shared" si="6"/>
        <v>179763.92681205273</v>
      </c>
      <c r="Y165" s="2">
        <f t="shared" si="37"/>
        <v>61183132.762419</v>
      </c>
      <c r="Z165" s="2" t="str">
        <f t="shared" si="8"/>
        <v>HERE</v>
      </c>
      <c r="AA165" s="2">
        <f>IF(Z165="HERE",Y165,AA164+Graph!$G$1*1000)</f>
        <v>61183132.762419</v>
      </c>
      <c r="AB165" s="2">
        <f t="shared" si="21"/>
        <v>179763.92681205273</v>
      </c>
      <c r="AC165" s="2">
        <f t="shared" si="38"/>
        <v>23665329.710767746</v>
      </c>
      <c r="AD165" s="3">
        <f t="shared" si="10"/>
        <v>52800000</v>
      </c>
      <c r="AE165" s="2">
        <f>IF(AE163&gt;=52800000,52800000,IF(AB144=Graph!G$1*1000,AE164+Graph!G$1*1000,AC165))</f>
        <v>23665329.710767746</v>
      </c>
      <c r="AF165" s="3">
        <f t="shared" si="11"/>
        <v>23665329.710767746</v>
      </c>
      <c r="AG165" s="3">
        <f t="shared" si="29"/>
        <v>48172914.899999999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101</v>
      </c>
      <c r="C166" s="7"/>
      <c r="D166" s="2" t="e">
        <f t="shared" si="12"/>
        <v>#N/A</v>
      </c>
      <c r="E166" s="2" t="e">
        <f t="shared" si="22"/>
        <v>#N/A</v>
      </c>
      <c r="F166" s="2">
        <v>1107576.6491907239</v>
      </c>
      <c r="G166" s="2">
        <f t="shared" ref="G166:G229" si="41">IF(F166&gt;750000,$AK$31*1000,F166)</f>
        <v>746135.85714285716</v>
      </c>
      <c r="H166" s="2">
        <f t="shared" si="39"/>
        <v>84728275.074315548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929908.42857142689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1108356.2086558342</v>
      </c>
      <c r="Q166" s="2">
        <f t="shared" ref="Q166:Q229" si="42">IF(P166&gt;750000,750000,P166)</f>
        <v>750000</v>
      </c>
      <c r="R166" s="2">
        <f t="shared" si="40"/>
        <v>85598462.473186731</v>
      </c>
      <c r="S166" s="2">
        <f t="shared" si="17"/>
        <v>746135.85714285076</v>
      </c>
      <c r="T166" s="2">
        <f t="shared" si="18"/>
        <v>3864.1428571428405</v>
      </c>
      <c r="U166" s="2">
        <f t="shared" si="19"/>
        <v>750000</v>
      </c>
      <c r="V166" s="2">
        <f t="shared" si="34"/>
        <v>24241887.43779099</v>
      </c>
      <c r="W166" s="2">
        <f t="shared" si="20"/>
        <v>576557.7270232439</v>
      </c>
      <c r="X166" s="2">
        <f t="shared" si="6"/>
        <v>173442.2729767561</v>
      </c>
      <c r="Y166" s="2">
        <f t="shared" si="37"/>
        <v>61356575.035395756</v>
      </c>
      <c r="Z166" s="2" t="str">
        <f t="shared" si="8"/>
        <v>HERE</v>
      </c>
      <c r="AA166" s="2">
        <f>IF(Z166="HERE",Y166,AA165+Graph!$G$1*1000)</f>
        <v>61356575.035395756</v>
      </c>
      <c r="AB166" s="2">
        <f t="shared" si="21"/>
        <v>173442.2729767561</v>
      </c>
      <c r="AC166" s="2">
        <f t="shared" si="38"/>
        <v>24241887.43779099</v>
      </c>
      <c r="AD166" s="3">
        <f t="shared" si="10"/>
        <v>52800000</v>
      </c>
      <c r="AE166" s="2">
        <f>IF(AE164&gt;=52800000,52800000,IF(AB145=Graph!G$1*1000,AE165+Graph!G$1*1000,AC166))</f>
        <v>24241887.43779099</v>
      </c>
      <c r="AF166" s="3">
        <f t="shared" si="11"/>
        <v>24241887.43779099</v>
      </c>
      <c r="AG166" s="3">
        <f t="shared" si="29"/>
        <v>48195455.399999999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102</v>
      </c>
      <c r="C167" s="7"/>
      <c r="D167" s="2" t="e">
        <f t="shared" si="12"/>
        <v>#N/A</v>
      </c>
      <c r="E167" s="2" t="e">
        <f t="shared" si="22"/>
        <v>#N/A</v>
      </c>
      <c r="F167" s="2">
        <v>1113898.3030260801</v>
      </c>
      <c r="G167" s="2">
        <f t="shared" si="41"/>
        <v>746135.85714285716</v>
      </c>
      <c r="H167" s="2">
        <f t="shared" si="39"/>
        <v>85474410.931458399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933772.57142856973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1114655.8588317633</v>
      </c>
      <c r="Q167" s="2">
        <f t="shared" si="42"/>
        <v>750000</v>
      </c>
      <c r="R167" s="2">
        <f t="shared" si="40"/>
        <v>86348462.473186731</v>
      </c>
      <c r="S167" s="2">
        <f t="shared" si="17"/>
        <v>746135.85714285076</v>
      </c>
      <c r="T167" s="2">
        <f t="shared" si="18"/>
        <v>3864.1428571428405</v>
      </c>
      <c r="U167" s="2">
        <f t="shared" si="19"/>
        <v>750000</v>
      </c>
      <c r="V167" s="2">
        <f t="shared" si="34"/>
        <v>24824766.81864959</v>
      </c>
      <c r="W167" s="2">
        <f t="shared" si="20"/>
        <v>582879.38085860014</v>
      </c>
      <c r="X167" s="2">
        <f t="shared" si="6"/>
        <v>167120.61914139986</v>
      </c>
      <c r="Y167" s="2">
        <f t="shared" si="37"/>
        <v>61523695.654537156</v>
      </c>
      <c r="Z167" s="2" t="str">
        <f t="shared" si="8"/>
        <v>HERE</v>
      </c>
      <c r="AA167" s="2">
        <f>IF(Z167="HERE",Y167,AA166+Graph!$G$1*1000)</f>
        <v>61523695.654537156</v>
      </c>
      <c r="AB167" s="2">
        <f t="shared" si="21"/>
        <v>167120.61914139986</v>
      </c>
      <c r="AC167" s="2">
        <f t="shared" si="38"/>
        <v>24824766.81864959</v>
      </c>
      <c r="AD167" s="3">
        <f t="shared" si="10"/>
        <v>52800000</v>
      </c>
      <c r="AE167" s="2">
        <f>IF(AE165&gt;=52800000,52800000,IF(AB146=Graph!G$1*1000,AE166+Graph!G$1*1000,AC167))</f>
        <v>24824766.81864959</v>
      </c>
      <c r="AF167" s="3">
        <f t="shared" si="11"/>
        <v>24824766.81864959</v>
      </c>
      <c r="AG167" s="3">
        <f t="shared" si="29"/>
        <v>48220611.200000003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103</v>
      </c>
      <c r="C168" s="7"/>
      <c r="D168" s="2" t="e">
        <f t="shared" si="12"/>
        <v>#N/A</v>
      </c>
      <c r="E168" s="2" t="e">
        <f t="shared" si="22"/>
        <v>#N/A</v>
      </c>
      <c r="F168" s="2">
        <v>1120219.9568613768</v>
      </c>
      <c r="G168" s="2">
        <f t="shared" si="41"/>
        <v>746135.85714285716</v>
      </c>
      <c r="H168" s="2">
        <f t="shared" si="39"/>
        <v>86220546.788601249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937636.71428571257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1120955.5090076923</v>
      </c>
      <c r="Q168" s="2">
        <f t="shared" si="42"/>
        <v>750000</v>
      </c>
      <c r="R168" s="2">
        <f t="shared" si="40"/>
        <v>87098462.473186731</v>
      </c>
      <c r="S168" s="2">
        <f t="shared" si="17"/>
        <v>746135.85714285076</v>
      </c>
      <c r="T168" s="2">
        <f t="shared" si="18"/>
        <v>3864.1428571428405</v>
      </c>
      <c r="U168" s="2">
        <f t="shared" si="19"/>
        <v>750000</v>
      </c>
      <c r="V168" s="2">
        <f t="shared" si="34"/>
        <v>25413967.853343487</v>
      </c>
      <c r="W168" s="2">
        <f t="shared" si="20"/>
        <v>589201.03469389677</v>
      </c>
      <c r="X168" s="2">
        <f t="shared" si="6"/>
        <v>160798.96530610323</v>
      </c>
      <c r="Y168" s="2">
        <f t="shared" si="37"/>
        <v>61684494.619843259</v>
      </c>
      <c r="Z168" s="2" t="str">
        <f t="shared" si="8"/>
        <v>HERE</v>
      </c>
      <c r="AA168" s="2">
        <f>IF(Z168="HERE",Y168,AA167+Graph!$G$1*1000)</f>
        <v>61684494.619843259</v>
      </c>
      <c r="AB168" s="2">
        <f t="shared" si="21"/>
        <v>160798.96530610323</v>
      </c>
      <c r="AC168" s="2">
        <f t="shared" si="38"/>
        <v>25413967.853343487</v>
      </c>
      <c r="AD168" s="3">
        <f t="shared" si="10"/>
        <v>52800000</v>
      </c>
      <c r="AE168" s="2">
        <f>IF(AE166&gt;=52800000,52800000,IF(AB147=Graph!G$1*1000,AE167+Graph!G$1*1000,AC168))</f>
        <v>25413967.853343487</v>
      </c>
      <c r="AF168" s="3">
        <f t="shared" si="11"/>
        <v>25413967.853343487</v>
      </c>
      <c r="AG168" s="3">
        <f t="shared" si="29"/>
        <v>48247841.350000001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104</v>
      </c>
      <c r="C169" s="7"/>
      <c r="D169" s="2" t="e">
        <f t="shared" si="12"/>
        <v>#N/A</v>
      </c>
      <c r="E169" s="2" t="e">
        <f t="shared" si="22"/>
        <v>#N/A</v>
      </c>
      <c r="F169" s="2">
        <v>1126541.610696733</v>
      </c>
      <c r="G169" s="2">
        <f t="shared" si="41"/>
        <v>746135.85714285716</v>
      </c>
      <c r="H169" s="2">
        <f t="shared" si="39"/>
        <v>86966682.6457441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941500.85714285541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1127255.1591836214</v>
      </c>
      <c r="Q169" s="2">
        <f t="shared" si="42"/>
        <v>750000</v>
      </c>
      <c r="R169" s="2">
        <f t="shared" si="40"/>
        <v>87848462.473186731</v>
      </c>
      <c r="S169" s="2">
        <f t="shared" si="17"/>
        <v>746135.85714285076</v>
      </c>
      <c r="T169" s="2">
        <f t="shared" si="18"/>
        <v>3864.1428571428405</v>
      </c>
      <c r="U169" s="2">
        <f t="shared" si="19"/>
        <v>750000</v>
      </c>
      <c r="V169" s="2">
        <f t="shared" si="34"/>
        <v>26009490.54187274</v>
      </c>
      <c r="W169" s="2">
        <f t="shared" si="20"/>
        <v>595522.68852925301</v>
      </c>
      <c r="X169" s="2">
        <f t="shared" si="6"/>
        <v>154477.31147074699</v>
      </c>
      <c r="Y169" s="2">
        <f t="shared" si="37"/>
        <v>61838971.931314006</v>
      </c>
      <c r="Z169" s="2" t="str">
        <f t="shared" si="8"/>
        <v>HERE</v>
      </c>
      <c r="AA169" s="2">
        <f>IF(Z169="HERE",Y169,AA168+Graph!$G$1*1000)</f>
        <v>61838971.931314006</v>
      </c>
      <c r="AB169" s="2">
        <f t="shared" si="21"/>
        <v>154477.31147074699</v>
      </c>
      <c r="AC169" s="2">
        <f t="shared" si="38"/>
        <v>26009490.54187274</v>
      </c>
      <c r="AD169" s="3">
        <f t="shared" si="10"/>
        <v>52800000</v>
      </c>
      <c r="AE169" s="2">
        <f>IF(AE167&gt;=52800000,52800000,IF(AB148=Graph!G$1*1000,AE168+Graph!G$1*1000,AC169))</f>
        <v>26009490.54187274</v>
      </c>
      <c r="AF169" s="3">
        <f t="shared" si="11"/>
        <v>26009490.54187274</v>
      </c>
      <c r="AG169" s="3">
        <f t="shared" si="29"/>
        <v>48273109.450000003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105</v>
      </c>
      <c r="C170" s="7"/>
      <c r="D170" s="2" t="e">
        <f t="shared" si="12"/>
        <v>#N/A</v>
      </c>
      <c r="E170" s="2" t="e">
        <f t="shared" si="22"/>
        <v>#N/A</v>
      </c>
      <c r="F170" s="2">
        <v>1132863.2645320892</v>
      </c>
      <c r="G170" s="2">
        <f t="shared" si="41"/>
        <v>746135.85714285716</v>
      </c>
      <c r="H170" s="2">
        <f t="shared" si="39"/>
        <v>87712818.502886951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945364.99999999825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1133554.8093595505</v>
      </c>
      <c r="Q170" s="2">
        <f t="shared" si="42"/>
        <v>750000</v>
      </c>
      <c r="R170" s="2">
        <f t="shared" si="40"/>
        <v>88598462.473186731</v>
      </c>
      <c r="S170" s="2">
        <f t="shared" si="17"/>
        <v>746135.85714285076</v>
      </c>
      <c r="T170" s="2">
        <f t="shared" si="18"/>
        <v>3864.1428571428405</v>
      </c>
      <c r="U170" s="2">
        <f t="shared" si="19"/>
        <v>750000</v>
      </c>
      <c r="V170" s="2">
        <f t="shared" si="34"/>
        <v>26611334.884237289</v>
      </c>
      <c r="W170" s="2">
        <f t="shared" si="20"/>
        <v>601844.34236454964</v>
      </c>
      <c r="X170" s="2">
        <f t="shared" si="6"/>
        <v>148155.65763545036</v>
      </c>
      <c r="Y170" s="2">
        <f t="shared" si="37"/>
        <v>61987127.588949457</v>
      </c>
      <c r="Z170" s="2" t="str">
        <f t="shared" si="8"/>
        <v>HERE</v>
      </c>
      <c r="AA170" s="2">
        <f>IF(Z170="HERE",Y170,AA169+Graph!$G$1*1000)</f>
        <v>61987127.588949457</v>
      </c>
      <c r="AB170" s="2">
        <f t="shared" si="21"/>
        <v>148155.65763545036</v>
      </c>
      <c r="AC170" s="2">
        <f t="shared" si="38"/>
        <v>26611334.884237289</v>
      </c>
      <c r="AD170" s="3">
        <f t="shared" si="10"/>
        <v>52800000</v>
      </c>
      <c r="AE170" s="2">
        <f>IF(AE168&gt;=52800000,52800000,IF(AB149=Graph!G$1*1000,AE169+Graph!G$1*1000,AC170))</f>
        <v>26611334.884237289</v>
      </c>
      <c r="AF170" s="3">
        <f t="shared" si="11"/>
        <v>26611334.884237289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106</v>
      </c>
      <c r="C171" s="7"/>
      <c r="D171" s="2" t="e">
        <f t="shared" si="12"/>
        <v>#N/A</v>
      </c>
      <c r="E171" s="2" t="e">
        <f t="shared" si="22"/>
        <v>#N/A</v>
      </c>
      <c r="F171" s="2">
        <v>1139184.9183673859</v>
      </c>
      <c r="G171" s="2">
        <f t="shared" si="41"/>
        <v>746135.85714285716</v>
      </c>
      <c r="H171" s="2">
        <f t="shared" si="39"/>
        <v>88458954.360029802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949229.14285714109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1139854.4595354795</v>
      </c>
      <c r="Q171" s="2">
        <f t="shared" si="42"/>
        <v>750000</v>
      </c>
      <c r="R171" s="2">
        <f t="shared" si="40"/>
        <v>89348462.473186731</v>
      </c>
      <c r="S171" s="2">
        <f t="shared" si="17"/>
        <v>746135.85714285076</v>
      </c>
      <c r="T171" s="2">
        <f t="shared" si="18"/>
        <v>3864.1428571428405</v>
      </c>
      <c r="U171" s="2">
        <f t="shared" si="19"/>
        <v>750000</v>
      </c>
      <c r="V171" s="2">
        <f t="shared" si="34"/>
        <v>27219500.880437195</v>
      </c>
      <c r="W171" s="2">
        <f t="shared" si="20"/>
        <v>608165.99619990587</v>
      </c>
      <c r="X171" s="2">
        <f t="shared" si="6"/>
        <v>141834.00380009413</v>
      </c>
      <c r="Y171" s="2">
        <f t="shared" si="37"/>
        <v>62128961.592749551</v>
      </c>
      <c r="Z171" s="2" t="str">
        <f t="shared" si="8"/>
        <v>HERE</v>
      </c>
      <c r="AA171" s="2">
        <f>IF(Z171="HERE",Y171,AA170+Graph!$G$1*1000)</f>
        <v>62128961.592749551</v>
      </c>
      <c r="AB171" s="2">
        <f t="shared" si="21"/>
        <v>141834.00380009413</v>
      </c>
      <c r="AC171" s="2">
        <f t="shared" si="38"/>
        <v>27219500.880437195</v>
      </c>
      <c r="AD171" s="3">
        <f t="shared" si="10"/>
        <v>52800000</v>
      </c>
      <c r="AE171" s="2">
        <f>IF(AE169&gt;=52800000,52800000,IF(AB150=Graph!G$1*1000,AE170+Graph!G$1*1000,AC171))</f>
        <v>27219500.880437195</v>
      </c>
      <c r="AF171" s="3">
        <f t="shared" si="11"/>
        <v>27219500.880437195</v>
      </c>
      <c r="AG171" s="3">
        <f t="shared" si="29"/>
        <v>48308778.113282904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107</v>
      </c>
      <c r="C172" s="7"/>
      <c r="D172" s="2" t="e">
        <f t="shared" si="12"/>
        <v>#N/A</v>
      </c>
      <c r="E172" s="2" t="e">
        <f t="shared" si="22"/>
        <v>#N/A</v>
      </c>
      <c r="F172" s="2">
        <v>1145506.5722027421</v>
      </c>
      <c r="G172" s="2">
        <f t="shared" si="41"/>
        <v>746135.85714285716</v>
      </c>
      <c r="H172" s="2">
        <f t="shared" si="39"/>
        <v>89205090.217172652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953093.28571428393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1146154.1097114682</v>
      </c>
      <c r="Q172" s="2">
        <f t="shared" si="42"/>
        <v>750000</v>
      </c>
      <c r="R172" s="2">
        <f t="shared" si="40"/>
        <v>90098462.473186731</v>
      </c>
      <c r="S172" s="2">
        <f t="shared" si="17"/>
        <v>746135.85714285076</v>
      </c>
      <c r="T172" s="2">
        <f t="shared" si="18"/>
        <v>3864.1428571428405</v>
      </c>
      <c r="U172" s="2">
        <f t="shared" si="19"/>
        <v>750000</v>
      </c>
      <c r="V172" s="2">
        <f t="shared" si="34"/>
        <v>27833988.530472398</v>
      </c>
      <c r="W172" s="2">
        <f t="shared" si="20"/>
        <v>614487.6500352025</v>
      </c>
      <c r="X172" s="2">
        <f t="shared" si="6"/>
        <v>135512.3499647975</v>
      </c>
      <c r="Y172" s="2">
        <f t="shared" si="37"/>
        <v>62264473.942714348</v>
      </c>
      <c r="Z172" s="2" t="str">
        <f t="shared" si="8"/>
        <v>HERE</v>
      </c>
      <c r="AA172" s="2">
        <f>IF(Z172="HERE",Y172,AA171+Graph!$G$1*1000)</f>
        <v>62264473.942714348</v>
      </c>
      <c r="AB172" s="2">
        <f t="shared" si="21"/>
        <v>135512.3499647975</v>
      </c>
      <c r="AC172" s="2">
        <f t="shared" si="38"/>
        <v>27833988.530472398</v>
      </c>
      <c r="AD172" s="3">
        <f t="shared" si="10"/>
        <v>52800000</v>
      </c>
      <c r="AE172" s="2">
        <f>IF(AE170&gt;=52800000,52800000,IF(AB151=Graph!G$1*1000,AE171+Graph!G$1*1000,AC172))</f>
        <v>27833988.530472398</v>
      </c>
      <c r="AF172" s="3">
        <f t="shared" si="11"/>
        <v>27833988.530472398</v>
      </c>
      <c r="AG172" s="3">
        <f t="shared" si="29"/>
        <v>48332864.75925757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108</v>
      </c>
      <c r="C173" s="7"/>
      <c r="D173" s="2" t="e">
        <f t="shared" si="12"/>
        <v>#N/A</v>
      </c>
      <c r="E173" s="2" t="e">
        <f t="shared" si="22"/>
        <v>#N/A</v>
      </c>
      <c r="F173" s="2">
        <v>1151828.2260380387</v>
      </c>
      <c r="G173" s="2">
        <f t="shared" si="41"/>
        <v>746135.85714285716</v>
      </c>
      <c r="H173" s="2">
        <f t="shared" si="39"/>
        <v>89951226.074315503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956957.42857142678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1152453.7598873973</v>
      </c>
      <c r="Q173" s="2">
        <f t="shared" si="42"/>
        <v>750000</v>
      </c>
      <c r="R173" s="2">
        <f t="shared" si="40"/>
        <v>90848462.473186731</v>
      </c>
      <c r="S173" s="2">
        <f t="shared" si="17"/>
        <v>746135.85714285076</v>
      </c>
      <c r="T173" s="2">
        <f t="shared" si="18"/>
        <v>3864.1428571428405</v>
      </c>
      <c r="U173" s="2">
        <f t="shared" si="19"/>
        <v>750000</v>
      </c>
      <c r="V173" s="2">
        <f t="shared" si="34"/>
        <v>28454797.834342957</v>
      </c>
      <c r="W173" s="2">
        <f t="shared" si="20"/>
        <v>620809.30387055874</v>
      </c>
      <c r="X173" s="2">
        <f t="shared" si="6"/>
        <v>129190.69612944126</v>
      </c>
      <c r="Y173" s="2">
        <f t="shared" si="37"/>
        <v>62393664.63884379</v>
      </c>
      <c r="Z173" s="2" t="str">
        <f t="shared" si="8"/>
        <v>HERE</v>
      </c>
      <c r="AA173" s="2">
        <f>IF(Z173="HERE",Y173,AA172+Graph!$G$1*1000)</f>
        <v>62393664.63884379</v>
      </c>
      <c r="AB173" s="2">
        <f t="shared" si="21"/>
        <v>129190.69612944126</v>
      </c>
      <c r="AC173" s="2">
        <f t="shared" si="38"/>
        <v>28454797.834342957</v>
      </c>
      <c r="AD173" s="3">
        <f t="shared" si="10"/>
        <v>52800000</v>
      </c>
      <c r="AE173" s="2">
        <f>IF(AE171&gt;=52800000,52800000,IF(AB152=Graph!G$1*1000,AE172+Graph!G$1*1000,AC173))</f>
        <v>28454797.834342957</v>
      </c>
      <c r="AF173" s="3">
        <f t="shared" si="11"/>
        <v>28454797.834342957</v>
      </c>
      <c r="AG173" s="3">
        <f t="shared" si="29"/>
        <v>48357267.487924002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109</v>
      </c>
      <c r="C174" s="7"/>
      <c r="D174" s="2" t="e">
        <f t="shared" si="12"/>
        <v>#N/A</v>
      </c>
      <c r="E174" s="2" t="e">
        <f t="shared" si="22"/>
        <v>#N/A</v>
      </c>
      <c r="F174" s="2">
        <v>1158149.879873395</v>
      </c>
      <c r="G174" s="2">
        <f t="shared" si="41"/>
        <v>746135.85714285716</v>
      </c>
      <c r="H174" s="2">
        <f t="shared" si="39"/>
        <v>90697361.931458354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960821.57142856962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1158753.4100633264</v>
      </c>
      <c r="Q174" s="2">
        <f t="shared" si="42"/>
        <v>750000</v>
      </c>
      <c r="R174" s="2">
        <f t="shared" si="40"/>
        <v>91598462.473186731</v>
      </c>
      <c r="S174" s="2">
        <f t="shared" si="17"/>
        <v>746135.85714285076</v>
      </c>
      <c r="T174" s="2">
        <f t="shared" si="18"/>
        <v>3864.1428571428405</v>
      </c>
      <c r="U174" s="2">
        <f t="shared" si="19"/>
        <v>750000</v>
      </c>
      <c r="V174" s="2">
        <f t="shared" si="34"/>
        <v>29081928.792048812</v>
      </c>
      <c r="W174" s="2">
        <f t="shared" si="20"/>
        <v>627130.95770585537</v>
      </c>
      <c r="X174" s="2">
        <f t="shared" si="6"/>
        <v>122869.04229414463</v>
      </c>
      <c r="Y174" s="2">
        <f t="shared" si="37"/>
        <v>62516533.681137934</v>
      </c>
      <c r="Z174" s="2" t="str">
        <f t="shared" si="8"/>
        <v>HERE</v>
      </c>
      <c r="AA174" s="2">
        <f>IF(Z174="HERE",Y174,AA173+Graph!$G$1*1000)</f>
        <v>62516533.681137934</v>
      </c>
      <c r="AB174" s="2">
        <f t="shared" si="21"/>
        <v>122869.04229414463</v>
      </c>
      <c r="AC174" s="2">
        <f t="shared" si="38"/>
        <v>29081928.792048812</v>
      </c>
      <c r="AD174" s="3">
        <f t="shared" si="10"/>
        <v>52800000</v>
      </c>
      <c r="AE174" s="2">
        <f>IF(AE172&gt;=52800000,52800000,IF(AB153=Graph!G$1*1000,AE173+Graph!G$1*1000,AC174))</f>
        <v>29081928.792048812</v>
      </c>
      <c r="AF174" s="3">
        <f t="shared" si="11"/>
        <v>29081928.792048812</v>
      </c>
      <c r="AG174" s="3">
        <f t="shared" si="29"/>
        <v>48381986.299282208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110</v>
      </c>
      <c r="C175" s="7"/>
      <c r="D175" s="2" t="e">
        <f t="shared" si="12"/>
        <v>#N/A</v>
      </c>
      <c r="E175" s="2" t="e">
        <f t="shared" si="22"/>
        <v>#N/A</v>
      </c>
      <c r="F175" s="2">
        <v>1164471.5337086916</v>
      </c>
      <c r="G175" s="2">
        <f t="shared" si="41"/>
        <v>746135.85714285716</v>
      </c>
      <c r="H175" s="2">
        <f t="shared" si="39"/>
        <v>91443497.788601205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964685.71428571246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1165053.0602392554</v>
      </c>
      <c r="Q175" s="2">
        <f t="shared" si="42"/>
        <v>750000</v>
      </c>
      <c r="R175" s="2">
        <f t="shared" si="40"/>
        <v>92348462.473186731</v>
      </c>
      <c r="S175" s="2">
        <f t="shared" si="17"/>
        <v>746135.85714285076</v>
      </c>
      <c r="T175" s="2">
        <f t="shared" si="18"/>
        <v>3864.1428571428405</v>
      </c>
      <c r="U175" s="2">
        <f t="shared" si="19"/>
        <v>750000</v>
      </c>
      <c r="V175" s="2">
        <f t="shared" si="34"/>
        <v>29715381.403590024</v>
      </c>
      <c r="W175" s="2">
        <f t="shared" si="20"/>
        <v>633452.61154121161</v>
      </c>
      <c r="X175" s="2">
        <f t="shared" si="6"/>
        <v>116547.38845878839</v>
      </c>
      <c r="Y175" s="2">
        <f t="shared" si="37"/>
        <v>62633081.069596723</v>
      </c>
      <c r="Z175" s="2" t="str">
        <f t="shared" si="8"/>
        <v>HERE</v>
      </c>
      <c r="AA175" s="2">
        <f>IF(Z175="HERE",Y175,AA174+Graph!$G$1*1000)</f>
        <v>62633081.069596723</v>
      </c>
      <c r="AB175" s="2">
        <f t="shared" si="21"/>
        <v>116547.38845878839</v>
      </c>
      <c r="AC175" s="2">
        <f t="shared" si="38"/>
        <v>29715381.403590024</v>
      </c>
      <c r="AD175" s="3">
        <f t="shared" si="10"/>
        <v>52800000</v>
      </c>
      <c r="AE175" s="2">
        <f>IF(AE173&gt;=52800000,52800000,IF(AB154=Graph!G$1*1000,AE174+Graph!G$1*1000,AC175))</f>
        <v>29715381.403590024</v>
      </c>
      <c r="AF175" s="3">
        <f t="shared" si="11"/>
        <v>29715381.403590024</v>
      </c>
      <c r="AG175" s="3">
        <f t="shared" si="29"/>
        <v>48407021.193332173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111</v>
      </c>
      <c r="C176" s="7"/>
      <c r="D176" s="2" t="e">
        <f t="shared" si="12"/>
        <v>#N/A</v>
      </c>
      <c r="E176" s="2" t="e">
        <f t="shared" si="22"/>
        <v>#N/A</v>
      </c>
      <c r="F176" s="2">
        <v>1170793.1875440478</v>
      </c>
      <c r="G176" s="2">
        <f t="shared" si="41"/>
        <v>746135.85714285716</v>
      </c>
      <c r="H176" s="2">
        <f t="shared" si="39"/>
        <v>92189633.645744056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968549.8571428553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1171352.7104151845</v>
      </c>
      <c r="Q176" s="2">
        <f t="shared" si="42"/>
        <v>750000</v>
      </c>
      <c r="R176" s="2">
        <f t="shared" si="40"/>
        <v>93098462.473186731</v>
      </c>
      <c r="S176" s="2">
        <f t="shared" si="17"/>
        <v>746135.85714285076</v>
      </c>
      <c r="T176" s="2">
        <f t="shared" si="18"/>
        <v>3864.1428571428405</v>
      </c>
      <c r="U176" s="2">
        <f t="shared" si="19"/>
        <v>750000</v>
      </c>
      <c r="V176" s="2">
        <f t="shared" si="34"/>
        <v>30355155.668966532</v>
      </c>
      <c r="W176" s="2">
        <f t="shared" si="20"/>
        <v>639774.26537650824</v>
      </c>
      <c r="X176" s="2">
        <f t="shared" si="6"/>
        <v>110225.73462349176</v>
      </c>
      <c r="Y176" s="2">
        <f t="shared" si="37"/>
        <v>62743306.804220214</v>
      </c>
      <c r="Z176" s="2" t="str">
        <f t="shared" si="8"/>
        <v>HERE</v>
      </c>
      <c r="AA176" s="2">
        <f>IF(Z176="HERE",Y176,AA175+Graph!$G$1*1000)</f>
        <v>62743306.804220214</v>
      </c>
      <c r="AB176" s="2">
        <f t="shared" si="21"/>
        <v>110225.73462349176</v>
      </c>
      <c r="AC176" s="2">
        <f t="shared" si="38"/>
        <v>30355155.668966532</v>
      </c>
      <c r="AD176" s="3">
        <f t="shared" si="10"/>
        <v>52800000</v>
      </c>
      <c r="AE176" s="2">
        <f>IF(AE174&gt;=52800000,52800000,IF(AB155=Graph!G$1*1000,AE175+Graph!G$1*1000,AC176))</f>
        <v>30355155.668966532</v>
      </c>
      <c r="AF176" s="3">
        <f t="shared" si="11"/>
        <v>30355155.668966532</v>
      </c>
      <c r="AG176" s="3">
        <f t="shared" si="29"/>
        <v>48432372.170073904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112</v>
      </c>
      <c r="C177" s="7"/>
      <c r="D177" s="2" t="e">
        <f t="shared" si="12"/>
        <v>#N/A</v>
      </c>
      <c r="E177" s="2" t="e">
        <f t="shared" si="22"/>
        <v>#N/A</v>
      </c>
      <c r="F177" s="2">
        <v>1177114.8413793445</v>
      </c>
      <c r="G177" s="2">
        <f t="shared" si="41"/>
        <v>746135.85714285716</v>
      </c>
      <c r="H177" s="2">
        <f t="shared" si="39"/>
        <v>92935769.502886906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972413.99999999814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1177652.3605911136</v>
      </c>
      <c r="Q177" s="2">
        <f t="shared" si="42"/>
        <v>750000</v>
      </c>
      <c r="R177" s="2">
        <f t="shared" si="40"/>
        <v>93848462.473186731</v>
      </c>
      <c r="S177" s="2">
        <f t="shared" si="17"/>
        <v>746135.85714285076</v>
      </c>
      <c r="T177" s="2">
        <f t="shared" si="18"/>
        <v>3864.1428571428405</v>
      </c>
      <c r="U177" s="2">
        <f t="shared" si="19"/>
        <v>750000</v>
      </c>
      <c r="V177" s="2">
        <f t="shared" si="34"/>
        <v>31001251.588178396</v>
      </c>
      <c r="W177" s="2">
        <f t="shared" si="20"/>
        <v>646095.91921186447</v>
      </c>
      <c r="X177" s="2">
        <f t="shared" si="6"/>
        <v>103904.08078813553</v>
      </c>
      <c r="Y177" s="2">
        <f t="shared" si="37"/>
        <v>62847210.88500835</v>
      </c>
      <c r="Z177" s="2" t="str">
        <f t="shared" si="8"/>
        <v>HERE</v>
      </c>
      <c r="AA177" s="2">
        <f>IF(Z177="HERE",Y177,AA176+Graph!$G$1*1000)</f>
        <v>62847210.88500835</v>
      </c>
      <c r="AB177" s="2">
        <f t="shared" si="21"/>
        <v>103904.08078813553</v>
      </c>
      <c r="AC177" s="2">
        <f t="shared" si="38"/>
        <v>31001251.588178396</v>
      </c>
      <c r="AD177" s="3">
        <f t="shared" si="10"/>
        <v>52800000</v>
      </c>
      <c r="AE177" s="2">
        <f>IF(AE175&gt;=52800000,52800000,IF(AB156=Graph!G$1*1000,AE176+Graph!G$1*1000,AC177))</f>
        <v>31001251.588178396</v>
      </c>
      <c r="AF177" s="3">
        <f t="shared" si="11"/>
        <v>31001251.588178396</v>
      </c>
      <c r="AG177" s="3">
        <f t="shared" si="29"/>
        <v>48458039.229507402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113</v>
      </c>
      <c r="C178" s="7"/>
      <c r="D178" s="2" t="e">
        <f t="shared" si="12"/>
        <v>#N/A</v>
      </c>
      <c r="E178" s="2" t="e">
        <f t="shared" si="22"/>
        <v>#N/A</v>
      </c>
      <c r="F178" s="2">
        <v>1183436.4952147007</v>
      </c>
      <c r="G178" s="2">
        <f t="shared" si="41"/>
        <v>746135.85714285716</v>
      </c>
      <c r="H178" s="2">
        <f t="shared" si="39"/>
        <v>93681905.360029757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976278.14285714098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1183952.0107670426</v>
      </c>
      <c r="Q178" s="2">
        <f t="shared" si="42"/>
        <v>750000</v>
      </c>
      <c r="R178" s="2">
        <f t="shared" si="40"/>
        <v>94598462.473186731</v>
      </c>
      <c r="S178" s="2">
        <f t="shared" si="17"/>
        <v>746135.85714285076</v>
      </c>
      <c r="T178" s="2">
        <f t="shared" si="18"/>
        <v>3864.1428571428405</v>
      </c>
      <c r="U178" s="2">
        <f t="shared" si="19"/>
        <v>750000</v>
      </c>
      <c r="V178" s="2">
        <f t="shared" si="34"/>
        <v>31653669.161225557</v>
      </c>
      <c r="W178" s="2">
        <f t="shared" si="20"/>
        <v>652417.5730471611</v>
      </c>
      <c r="X178" s="2">
        <f t="shared" si="6"/>
        <v>97582.426952838898</v>
      </c>
      <c r="Y178" s="2">
        <f t="shared" si="37"/>
        <v>62944793.311961189</v>
      </c>
      <c r="Z178" s="2" t="str">
        <f t="shared" si="8"/>
        <v>HERE</v>
      </c>
      <c r="AA178" s="2">
        <f>IF(Z178="HERE",Y178,AA177+Graph!$G$1*1000)</f>
        <v>62944793.311961189</v>
      </c>
      <c r="AB178" s="2">
        <f t="shared" si="21"/>
        <v>97582.426952838898</v>
      </c>
      <c r="AC178" s="2">
        <f t="shared" si="38"/>
        <v>31653669.161225557</v>
      </c>
      <c r="AD178" s="3">
        <f t="shared" si="10"/>
        <v>52800000</v>
      </c>
      <c r="AE178" s="2">
        <f>IF(AE176&gt;=52800000,52800000,IF(AB157=Graph!G$1*1000,AE177+Graph!G$1*1000,AC178))</f>
        <v>31653669.161225557</v>
      </c>
      <c r="AF178" s="3">
        <f t="shared" si="11"/>
        <v>31653669.161225557</v>
      </c>
      <c r="AG178" s="3">
        <f t="shared" si="29"/>
        <v>48484022.371632673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114</v>
      </c>
      <c r="C179" s="7"/>
      <c r="D179" s="2" t="e">
        <f t="shared" si="12"/>
        <v>#N/A</v>
      </c>
      <c r="E179" s="2" t="e">
        <f t="shared" si="22"/>
        <v>#N/A</v>
      </c>
      <c r="F179" s="2">
        <v>1189758.1490499973</v>
      </c>
      <c r="G179" s="2">
        <f t="shared" si="41"/>
        <v>746135.85714285716</v>
      </c>
      <c r="H179" s="2">
        <f t="shared" si="39"/>
        <v>94428041.217172608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980142.28571428382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1190251.6609429717</v>
      </c>
      <c r="Q179" s="2">
        <f t="shared" si="42"/>
        <v>750000</v>
      </c>
      <c r="R179" s="2">
        <f t="shared" si="40"/>
        <v>95348462.473186731</v>
      </c>
      <c r="S179" s="2">
        <f t="shared" si="17"/>
        <v>746135.85714285076</v>
      </c>
      <c r="T179" s="2">
        <f t="shared" si="18"/>
        <v>3864.1428571428405</v>
      </c>
      <c r="U179" s="2">
        <f t="shared" si="19"/>
        <v>750000</v>
      </c>
      <c r="V179" s="2">
        <f t="shared" si="34"/>
        <v>32312408.388108075</v>
      </c>
      <c r="W179" s="2">
        <f t="shared" si="20"/>
        <v>658739.22688251734</v>
      </c>
      <c r="X179" s="2">
        <f t="shared" si="6"/>
        <v>91260.773117482662</v>
      </c>
      <c r="Y179" s="2">
        <f t="shared" si="37"/>
        <v>63036054.085078672</v>
      </c>
      <c r="Z179" s="2" t="str">
        <f t="shared" si="8"/>
        <v>HERE</v>
      </c>
      <c r="AA179" s="2">
        <f>IF(Z179="HERE",Y179,AA178+Graph!$G$1*1000)</f>
        <v>63036054.085078672</v>
      </c>
      <c r="AB179" s="2">
        <f t="shared" si="21"/>
        <v>91260.773117482662</v>
      </c>
      <c r="AC179" s="2">
        <f t="shared" si="38"/>
        <v>32312408.388108075</v>
      </c>
      <c r="AD179" s="3">
        <f t="shared" si="10"/>
        <v>52800000</v>
      </c>
      <c r="AE179" s="2">
        <f>IF(AE177&gt;=52800000,52800000,IF(AB158=Graph!G$1*1000,AE178+Graph!G$1*1000,AC179))</f>
        <v>32312408.388108075</v>
      </c>
      <c r="AF179" s="3">
        <f t="shared" si="11"/>
        <v>32312408.388108075</v>
      </c>
      <c r="AG179" s="3">
        <f t="shared" si="29"/>
        <v>48510321.596449703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115</v>
      </c>
      <c r="C180" s="7"/>
      <c r="D180" s="2" t="e">
        <f t="shared" si="12"/>
        <v>#N/A</v>
      </c>
      <c r="E180" s="2" t="e">
        <f t="shared" si="22"/>
        <v>#N/A</v>
      </c>
      <c r="F180" s="2">
        <v>1196079.8028853536</v>
      </c>
      <c r="G180" s="2">
        <f t="shared" si="41"/>
        <v>746135.85714285716</v>
      </c>
      <c r="H180" s="2">
        <f t="shared" si="39"/>
        <v>95174177.074315459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984006.42857142666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1196551.3111189008</v>
      </c>
      <c r="Q180" s="2">
        <f t="shared" si="42"/>
        <v>750000</v>
      </c>
      <c r="R180" s="2">
        <f t="shared" si="40"/>
        <v>96098462.473186731</v>
      </c>
      <c r="S180" s="2">
        <f t="shared" si="17"/>
        <v>746135.85714285076</v>
      </c>
      <c r="T180" s="2">
        <f t="shared" si="18"/>
        <v>3864.1428571428405</v>
      </c>
      <c r="U180" s="2">
        <f t="shared" si="19"/>
        <v>750000</v>
      </c>
      <c r="V180" s="2">
        <f t="shared" si="34"/>
        <v>32977469.268825948</v>
      </c>
      <c r="W180" s="2">
        <f t="shared" si="20"/>
        <v>665060.88071787357</v>
      </c>
      <c r="X180" s="2">
        <f t="shared" si="6"/>
        <v>84939.119282126427</v>
      </c>
      <c r="Y180" s="2">
        <f t="shared" si="37"/>
        <v>63120993.204360798</v>
      </c>
      <c r="Z180" s="2" t="str">
        <f t="shared" si="8"/>
        <v>HERE</v>
      </c>
      <c r="AA180" s="2">
        <f>IF(Z180="HERE",Y180,AA179+Graph!$G$1*1000)</f>
        <v>63120993.204360798</v>
      </c>
      <c r="AB180" s="2">
        <f t="shared" si="21"/>
        <v>84939.119282126427</v>
      </c>
      <c r="AC180" s="2">
        <f t="shared" si="38"/>
        <v>32977469.268825948</v>
      </c>
      <c r="AD180" s="3">
        <f t="shared" si="10"/>
        <v>52800000</v>
      </c>
      <c r="AE180" s="2">
        <f>IF(AE178&gt;=52800000,52800000,IF(AB159=Graph!G$1*1000,AE179+Graph!G$1*1000,AC180))</f>
        <v>32977469.268825948</v>
      </c>
      <c r="AF180" s="3">
        <f t="shared" si="11"/>
        <v>32977469.268825948</v>
      </c>
      <c r="AG180" s="3">
        <f t="shared" si="29"/>
        <v>48536936.903958499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116</v>
      </c>
      <c r="C181" s="7"/>
      <c r="D181" s="2" t="e">
        <f t="shared" si="12"/>
        <v>#N/A</v>
      </c>
      <c r="E181" s="2" t="e">
        <f t="shared" si="22"/>
        <v>#N/A</v>
      </c>
      <c r="F181" s="2">
        <v>1202401.4567206502</v>
      </c>
      <c r="G181" s="2">
        <f t="shared" si="41"/>
        <v>746135.85714285716</v>
      </c>
      <c r="H181" s="2">
        <f t="shared" si="39"/>
        <v>95920312.931458309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987870.5714285695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1202850.9612948298</v>
      </c>
      <c r="Q181" s="2">
        <f t="shared" si="42"/>
        <v>750000</v>
      </c>
      <c r="R181" s="2">
        <f t="shared" si="40"/>
        <v>96848462.473186731</v>
      </c>
      <c r="S181" s="2">
        <f t="shared" si="17"/>
        <v>746135.85714285076</v>
      </c>
      <c r="T181" s="2">
        <f t="shared" si="18"/>
        <v>3864.1428571428405</v>
      </c>
      <c r="U181" s="2">
        <f t="shared" si="19"/>
        <v>750000</v>
      </c>
      <c r="V181" s="2">
        <f t="shared" si="34"/>
        <v>33648851.803379118</v>
      </c>
      <c r="W181" s="2">
        <f t="shared" si="20"/>
        <v>671382.5345531702</v>
      </c>
      <c r="X181" s="2">
        <f t="shared" si="6"/>
        <v>78617.465446829796</v>
      </c>
      <c r="Y181" s="2">
        <f t="shared" si="37"/>
        <v>63199610.669807628</v>
      </c>
      <c r="Z181" s="2" t="str">
        <f t="shared" si="8"/>
        <v>HERE</v>
      </c>
      <c r="AA181" s="2">
        <f>IF(Z181="HERE",Y181,AA180+Graph!$G$1*1000)</f>
        <v>63199610.669807628</v>
      </c>
      <c r="AB181" s="2">
        <f t="shared" si="21"/>
        <v>78617.465446829796</v>
      </c>
      <c r="AC181" s="2">
        <f t="shared" si="38"/>
        <v>33648851.803379118</v>
      </c>
      <c r="AD181" s="3">
        <f t="shared" si="10"/>
        <v>52800000</v>
      </c>
      <c r="AE181" s="2">
        <f>IF(AE179&gt;=52800000,52800000,IF(AB160=Graph!G$1*1000,AE180+Graph!G$1*1000,AC181))</f>
        <v>33648851.803379118</v>
      </c>
      <c r="AF181" s="3">
        <f t="shared" si="11"/>
        <v>33648851.803379118</v>
      </c>
      <c r="AG181" s="3">
        <f t="shared" si="29"/>
        <v>48563868.29415907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117</v>
      </c>
      <c r="C182" s="7"/>
      <c r="D182" s="2" t="e">
        <f t="shared" si="12"/>
        <v>#N/A</v>
      </c>
      <c r="E182" s="2" t="e">
        <f t="shared" si="22"/>
        <v>#N/A</v>
      </c>
      <c r="F182" s="2">
        <v>1208723.1105560064</v>
      </c>
      <c r="G182" s="2">
        <f t="shared" si="41"/>
        <v>746135.85714285716</v>
      </c>
      <c r="H182" s="2">
        <f t="shared" si="39"/>
        <v>96666448.78860116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991734.71428571234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1209150.6114707589</v>
      </c>
      <c r="Q182" s="2">
        <f t="shared" si="42"/>
        <v>750000</v>
      </c>
      <c r="R182" s="2">
        <f t="shared" si="40"/>
        <v>97598462.473186731</v>
      </c>
      <c r="S182" s="2">
        <f t="shared" si="17"/>
        <v>746135.85714285076</v>
      </c>
      <c r="T182" s="2">
        <f t="shared" si="18"/>
        <v>3864.1428571428405</v>
      </c>
      <c r="U182" s="2">
        <f t="shared" si="19"/>
        <v>750000</v>
      </c>
      <c r="V182" s="2">
        <f t="shared" si="34"/>
        <v>34326555.991767645</v>
      </c>
      <c r="W182" s="2">
        <f t="shared" si="20"/>
        <v>677704.18838852644</v>
      </c>
      <c r="X182" s="2">
        <f t="shared" si="6"/>
        <v>72295.81161147356</v>
      </c>
      <c r="Y182" s="2">
        <f t="shared" si="37"/>
        <v>63271906.481419101</v>
      </c>
      <c r="Z182" s="2" t="str">
        <f t="shared" si="8"/>
        <v>HERE</v>
      </c>
      <c r="AA182" s="2">
        <f>IF(Z182="HERE",Y182,AA181+Graph!$G$1*1000)</f>
        <v>63271906.481419101</v>
      </c>
      <c r="AB182" s="2">
        <f t="shared" si="21"/>
        <v>72295.81161147356</v>
      </c>
      <c r="AC182" s="2">
        <f t="shared" si="38"/>
        <v>34326555.991767645</v>
      </c>
      <c r="AD182" s="3">
        <f t="shared" si="10"/>
        <v>52800000</v>
      </c>
      <c r="AE182" s="2">
        <f>IF(AE180&gt;=52800000,52800000,IF(AB161=Graph!G$1*1000,AE181+Graph!G$1*1000,AC182))</f>
        <v>34326555.991767645</v>
      </c>
      <c r="AF182" s="3">
        <f t="shared" si="11"/>
        <v>34326555.991767645</v>
      </c>
      <c r="AG182" s="3">
        <f t="shared" si="29"/>
        <v>48591115.767051399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118</v>
      </c>
      <c r="C183" s="7"/>
      <c r="D183" s="2" t="e">
        <f t="shared" si="12"/>
        <v>#N/A</v>
      </c>
      <c r="E183" s="2" t="e">
        <f t="shared" si="22"/>
        <v>#N/A</v>
      </c>
      <c r="F183" s="2">
        <v>1215044.7643913031</v>
      </c>
      <c r="G183" s="2">
        <f t="shared" si="41"/>
        <v>746135.85714285716</v>
      </c>
      <c r="H183" s="2">
        <f t="shared" si="39"/>
        <v>97412584.645744011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995598.85714285518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1215450.261646688</v>
      </c>
      <c r="Q183" s="2">
        <f t="shared" si="42"/>
        <v>750000</v>
      </c>
      <c r="R183" s="2">
        <f t="shared" si="40"/>
        <v>98348462.473186731</v>
      </c>
      <c r="S183" s="2">
        <f t="shared" si="17"/>
        <v>746135.85714285076</v>
      </c>
      <c r="T183" s="2">
        <f t="shared" si="18"/>
        <v>3864.1428571428405</v>
      </c>
      <c r="U183" s="2">
        <f t="shared" si="19"/>
        <v>750000</v>
      </c>
      <c r="V183" s="2">
        <f t="shared" si="34"/>
        <v>35010581.833991468</v>
      </c>
      <c r="W183" s="2">
        <f t="shared" si="20"/>
        <v>684025.84222382307</v>
      </c>
      <c r="X183" s="2">
        <f t="shared" si="6"/>
        <v>65974.157776176929</v>
      </c>
      <c r="Y183" s="2">
        <f t="shared" si="37"/>
        <v>63337880.639195278</v>
      </c>
      <c r="Z183" s="2" t="str">
        <f t="shared" si="8"/>
        <v>HERE</v>
      </c>
      <c r="AA183" s="2">
        <f>IF(Z183="HERE",Y183,AA182+Graph!$G$1*1000)</f>
        <v>63337880.639195278</v>
      </c>
      <c r="AB183" s="2">
        <f t="shared" si="21"/>
        <v>65974.157776176929</v>
      </c>
      <c r="AC183" s="2">
        <f t="shared" si="38"/>
        <v>35010581.833991468</v>
      </c>
      <c r="AD183" s="3">
        <f t="shared" si="10"/>
        <v>52800000</v>
      </c>
      <c r="AE183" s="2">
        <f>IF(AE181&gt;=52800000,52800000,IF(AB162=Graph!G$1*1000,AE182+Graph!G$1*1000,AC183))</f>
        <v>35010581.833991468</v>
      </c>
      <c r="AF183" s="3">
        <f t="shared" si="11"/>
        <v>35010581.833991468</v>
      </c>
      <c r="AG183" s="3">
        <f t="shared" si="29"/>
        <v>48618679.322635494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119</v>
      </c>
      <c r="C184" s="7"/>
      <c r="D184" s="2" t="e">
        <f t="shared" si="12"/>
        <v>#N/A</v>
      </c>
      <c r="E184" s="2" t="e">
        <f t="shared" si="22"/>
        <v>#N/A</v>
      </c>
      <c r="F184" s="2">
        <v>1221366.4182266593</v>
      </c>
      <c r="G184" s="2">
        <f t="shared" si="41"/>
        <v>746135.85714285716</v>
      </c>
      <c r="H184" s="2">
        <f t="shared" si="39"/>
        <v>98158720.502886862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999462.99999999802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1221749.9118226171</v>
      </c>
      <c r="Q184" s="2">
        <f t="shared" si="42"/>
        <v>750000</v>
      </c>
      <c r="R184" s="2">
        <f t="shared" si="40"/>
        <v>99098462.473186731</v>
      </c>
      <c r="S184" s="2">
        <f t="shared" si="17"/>
        <v>746135.85714285076</v>
      </c>
      <c r="T184" s="2">
        <f t="shared" si="18"/>
        <v>3864.1428571428405</v>
      </c>
      <c r="U184" s="2">
        <f t="shared" si="19"/>
        <v>750000</v>
      </c>
      <c r="V184" s="2">
        <f t="shared" si="34"/>
        <v>35700929.330050647</v>
      </c>
      <c r="W184" s="2">
        <f t="shared" si="20"/>
        <v>690347.49605917931</v>
      </c>
      <c r="X184" s="2">
        <f t="shared" si="6"/>
        <v>59652.503940820694</v>
      </c>
      <c r="Y184" s="2">
        <f t="shared" si="37"/>
        <v>63397533.143136099</v>
      </c>
      <c r="Z184" s="2" t="str">
        <f t="shared" si="8"/>
        <v>HERE</v>
      </c>
      <c r="AA184" s="2">
        <f>IF(Z184="HERE",Y184,AA183+Graph!$G$1*1000)</f>
        <v>63397533.143136099</v>
      </c>
      <c r="AB184" s="2">
        <f t="shared" si="21"/>
        <v>59652.503940820694</v>
      </c>
      <c r="AC184" s="2">
        <f t="shared" si="38"/>
        <v>35700929.330050647</v>
      </c>
      <c r="AD184" s="3">
        <f t="shared" si="10"/>
        <v>52800000</v>
      </c>
      <c r="AE184" s="2">
        <f>IF(AE182&gt;=52800000,52800000,IF(AB163=Graph!G$1*1000,AE183+Graph!G$1*1000,AC184))</f>
        <v>35700929.330050647</v>
      </c>
      <c r="AF184" s="3">
        <f t="shared" si="11"/>
        <v>35700929.330050647</v>
      </c>
      <c r="AG184" s="3">
        <f t="shared" si="29"/>
        <v>48646558.960911363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120</v>
      </c>
      <c r="C185" s="7"/>
      <c r="D185" s="2" t="e">
        <f t="shared" si="12"/>
        <v>#N/A</v>
      </c>
      <c r="E185" s="2" t="e">
        <f t="shared" si="22"/>
        <v>#N/A</v>
      </c>
      <c r="F185" s="2">
        <v>1227688.0720619559</v>
      </c>
      <c r="G185" s="2">
        <f t="shared" si="41"/>
        <v>746135.85714285716</v>
      </c>
      <c r="H185" s="2">
        <f t="shared" si="39"/>
        <v>98904856.360029712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1003327.1428571409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1228049.5619985461</v>
      </c>
      <c r="Q185" s="2">
        <f t="shared" si="42"/>
        <v>750000</v>
      </c>
      <c r="R185" s="2">
        <f t="shared" si="40"/>
        <v>99848462.473186731</v>
      </c>
      <c r="S185" s="2">
        <f t="shared" si="17"/>
        <v>746135.85714285076</v>
      </c>
      <c r="T185" s="2">
        <f t="shared" si="18"/>
        <v>3864.1428571428405</v>
      </c>
      <c r="U185" s="2">
        <f t="shared" si="19"/>
        <v>750000</v>
      </c>
      <c r="V185" s="2">
        <f t="shared" si="34"/>
        <v>36397598.479945123</v>
      </c>
      <c r="W185" s="2">
        <f t="shared" si="20"/>
        <v>696669.14989447594</v>
      </c>
      <c r="X185" s="2">
        <f t="shared" si="6"/>
        <v>53330.850105524063</v>
      </c>
      <c r="Y185" s="2">
        <f t="shared" si="37"/>
        <v>63450863.993241623</v>
      </c>
      <c r="Z185" s="2" t="str">
        <f t="shared" si="8"/>
        <v>HERE</v>
      </c>
      <c r="AA185" s="2">
        <f>IF(Z185="HERE",Y185,AA184+Graph!$G$1*1000)</f>
        <v>63450863.993241623</v>
      </c>
      <c r="AB185" s="2">
        <f t="shared" si="21"/>
        <v>53330.850105524063</v>
      </c>
      <c r="AC185" s="2">
        <f t="shared" si="38"/>
        <v>36397598.479945123</v>
      </c>
      <c r="AD185" s="3">
        <f t="shared" si="10"/>
        <v>52800000</v>
      </c>
      <c r="AE185" s="2">
        <f>IF(AE183&gt;=52800000,52800000,IF(AB164=Graph!G$1*1000,AE184+Graph!G$1*1000,AC185))</f>
        <v>36397598.479945123</v>
      </c>
      <c r="AF185" s="3">
        <f t="shared" si="11"/>
        <v>36397598.479945123</v>
      </c>
      <c r="AG185" s="3">
        <f t="shared" si="29"/>
        <v>48674754.681878991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121</v>
      </c>
      <c r="C186" s="7"/>
      <c r="D186" s="2" t="e">
        <f t="shared" si="12"/>
        <v>#N/A</v>
      </c>
      <c r="E186" s="2" t="e">
        <f t="shared" si="22"/>
        <v>#N/A</v>
      </c>
      <c r="F186" s="2">
        <v>1234009.7258973122</v>
      </c>
      <c r="G186" s="2">
        <f t="shared" si="41"/>
        <v>746135.85714285716</v>
      </c>
      <c r="H186" s="2">
        <f t="shared" si="39"/>
        <v>99650992.217172563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1007191.2857142837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1234349.2121744752</v>
      </c>
      <c r="Q186" s="2">
        <f t="shared" si="42"/>
        <v>750000</v>
      </c>
      <c r="R186" s="2">
        <f t="shared" si="40"/>
        <v>100598462.47318673</v>
      </c>
      <c r="S186" s="2">
        <f t="shared" si="17"/>
        <v>746135.85714285076</v>
      </c>
      <c r="T186" s="2">
        <f t="shared" si="18"/>
        <v>3864.1428571428405</v>
      </c>
      <c r="U186" s="2">
        <f t="shared" si="19"/>
        <v>750000</v>
      </c>
      <c r="V186" s="2">
        <f t="shared" si="34"/>
        <v>37100589.283674955</v>
      </c>
      <c r="W186" s="2">
        <f t="shared" si="20"/>
        <v>702990.80372983217</v>
      </c>
      <c r="X186" s="2">
        <f t="shared" si="6"/>
        <v>47009.196270167828</v>
      </c>
      <c r="Y186" s="2">
        <f t="shared" si="37"/>
        <v>63497873.189511791</v>
      </c>
      <c r="Z186" s="2" t="str">
        <f t="shared" si="8"/>
        <v>HERE</v>
      </c>
      <c r="AA186" s="2">
        <f>IF(Z186="HERE",Y186,AA185+Graph!$G$1*1000)</f>
        <v>63497873.189511791</v>
      </c>
      <c r="AB186" s="2">
        <f t="shared" si="21"/>
        <v>47009.196270167828</v>
      </c>
      <c r="AC186" s="2">
        <f t="shared" si="38"/>
        <v>37100589.283674955</v>
      </c>
      <c r="AD186" s="3">
        <f t="shared" si="10"/>
        <v>52800000</v>
      </c>
      <c r="AE186" s="2">
        <f>IF(AE184&gt;=52800000,52800000,IF(AB165=Graph!G$1*1000,AE185+Graph!G$1*1000,AC186))</f>
        <v>37100589.283674955</v>
      </c>
      <c r="AF186" s="3">
        <f t="shared" si="11"/>
        <v>37100589.283674955</v>
      </c>
      <c r="AG186" s="3">
        <f t="shared" si="29"/>
        <v>48703266.485538386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122</v>
      </c>
      <c r="C187" s="7"/>
      <c r="D187" s="2" t="e">
        <f t="shared" si="12"/>
        <v>#N/A</v>
      </c>
      <c r="E187" s="2" t="e">
        <f t="shared" si="22"/>
        <v>#N/A</v>
      </c>
      <c r="F187" s="2">
        <v>1240331.3797326088</v>
      </c>
      <c r="G187" s="2">
        <f t="shared" si="41"/>
        <v>746135.85714285716</v>
      </c>
      <c r="H187" s="2">
        <f t="shared" si="39"/>
        <v>100397128.07431541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1011055.4285714265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1240648.8623504043</v>
      </c>
      <c r="Q187" s="2">
        <f t="shared" si="42"/>
        <v>750000</v>
      </c>
      <c r="R187" s="2">
        <f t="shared" si="40"/>
        <v>101348462.47318673</v>
      </c>
      <c r="S187" s="2">
        <f t="shared" si="17"/>
        <v>746135.85714285076</v>
      </c>
      <c r="T187" s="2">
        <f t="shared" si="18"/>
        <v>3864.1428571428405</v>
      </c>
      <c r="U187" s="2">
        <f t="shared" si="19"/>
        <v>750000</v>
      </c>
      <c r="V187" s="2">
        <f t="shared" si="34"/>
        <v>37809901.741240084</v>
      </c>
      <c r="W187" s="2">
        <f t="shared" si="20"/>
        <v>709312.4575651288</v>
      </c>
      <c r="X187" s="2">
        <f t="shared" si="6"/>
        <v>40687.542434871197</v>
      </c>
      <c r="Y187" s="2">
        <f t="shared" si="37"/>
        <v>63538560.731946662</v>
      </c>
      <c r="Z187" s="2" t="str">
        <f t="shared" si="8"/>
        <v>HERE</v>
      </c>
      <c r="AA187" s="2">
        <f>IF(Z187="HERE",Y187,AA186+Graph!$G$1*1000)</f>
        <v>63538560.731946662</v>
      </c>
      <c r="AB187" s="2">
        <f t="shared" si="21"/>
        <v>40687.542434871197</v>
      </c>
      <c r="AC187" s="2">
        <f t="shared" si="38"/>
        <v>37809901.741240084</v>
      </c>
      <c r="AD187" s="3">
        <f t="shared" si="10"/>
        <v>52800000</v>
      </c>
      <c r="AE187" s="2">
        <f>IF(AE185&gt;=52800000,52800000,IF(AB166=Graph!G$1*1000,AE186+Graph!G$1*1000,AC187))</f>
        <v>37809901.741240084</v>
      </c>
      <c r="AF187" s="3">
        <f t="shared" si="11"/>
        <v>37809901.741240084</v>
      </c>
      <c r="AG187" s="3">
        <f t="shared" si="29"/>
        <v>48732094.371889547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123</v>
      </c>
      <c r="C188" s="7"/>
      <c r="D188" s="2" t="e">
        <f t="shared" si="12"/>
        <v>#N/A</v>
      </c>
      <c r="E188" s="2" t="e">
        <f t="shared" si="22"/>
        <v>#N/A</v>
      </c>
      <c r="F188" s="2">
        <v>1246653.033567965</v>
      </c>
      <c r="G188" s="2">
        <f t="shared" si="41"/>
        <v>746135.85714285716</v>
      </c>
      <c r="H188" s="2">
        <f t="shared" si="39"/>
        <v>101143263.93145826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1014919.5714285694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1246948.5125263333</v>
      </c>
      <c r="Q188" s="2">
        <f t="shared" si="42"/>
        <v>750000</v>
      </c>
      <c r="R188" s="2">
        <f t="shared" si="40"/>
        <v>102098462.47318673</v>
      </c>
      <c r="S188" s="2">
        <f t="shared" si="17"/>
        <v>746135.85714285076</v>
      </c>
      <c r="T188" s="2">
        <f t="shared" si="18"/>
        <v>3864.1428571428405</v>
      </c>
      <c r="U188" s="2">
        <f t="shared" si="19"/>
        <v>750000</v>
      </c>
      <c r="V188" s="2">
        <f t="shared" si="34"/>
        <v>38525535.852640569</v>
      </c>
      <c r="W188" s="2">
        <f t="shared" si="20"/>
        <v>715634.11140048504</v>
      </c>
      <c r="X188" s="2">
        <f t="shared" si="6"/>
        <v>34365.888599514961</v>
      </c>
      <c r="Y188" s="2">
        <f t="shared" si="37"/>
        <v>63572926.620546177</v>
      </c>
      <c r="Z188" s="2" t="str">
        <f t="shared" si="8"/>
        <v>HERE</v>
      </c>
      <c r="AA188" s="2">
        <f>IF(Z188="HERE",Y188,AA187+Graph!$G$1*1000)</f>
        <v>63572926.620546177</v>
      </c>
      <c r="AB188" s="2">
        <f t="shared" si="21"/>
        <v>34365.888599514961</v>
      </c>
      <c r="AC188" s="2">
        <f t="shared" si="38"/>
        <v>38525535.852640569</v>
      </c>
      <c r="AD188" s="3">
        <f t="shared" si="10"/>
        <v>52800000</v>
      </c>
      <c r="AE188" s="2">
        <f>IF(AE186&gt;=52800000,52800000,IF(AB167=Graph!G$1*1000,AE187+Graph!G$1*1000,AC188))</f>
        <v>38525535.852640569</v>
      </c>
      <c r="AF188" s="3">
        <f t="shared" si="11"/>
        <v>38525535.852640569</v>
      </c>
      <c r="AG188" s="3">
        <f t="shared" si="29"/>
        <v>48761238.340932481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124</v>
      </c>
      <c r="C189" s="7"/>
      <c r="D189" s="2" t="e">
        <f t="shared" si="12"/>
        <v>#N/A</v>
      </c>
      <c r="E189" s="2" t="e">
        <f t="shared" si="22"/>
        <v>#N/A</v>
      </c>
      <c r="F189" s="2">
        <v>1252974.6874032617</v>
      </c>
      <c r="G189" s="2">
        <f t="shared" si="41"/>
        <v>746135.85714285716</v>
      </c>
      <c r="H189" s="2">
        <f t="shared" si="39"/>
        <v>101889399.78860112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1018783.7142857122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1253248.162702322</v>
      </c>
      <c r="Q189" s="2">
        <f t="shared" si="42"/>
        <v>750000</v>
      </c>
      <c r="R189" s="2">
        <f t="shared" si="40"/>
        <v>102848462.47318673</v>
      </c>
      <c r="S189" s="2">
        <f t="shared" si="17"/>
        <v>746135.85714285076</v>
      </c>
      <c r="T189" s="2">
        <f t="shared" si="18"/>
        <v>3864.1428571428405</v>
      </c>
      <c r="U189" s="2">
        <f t="shared" si="19"/>
        <v>750000</v>
      </c>
      <c r="V189" s="2">
        <f t="shared" si="34"/>
        <v>39247491.617876351</v>
      </c>
      <c r="W189" s="2">
        <f t="shared" si="20"/>
        <v>721955.76523578167</v>
      </c>
      <c r="X189" s="2">
        <f t="shared" si="6"/>
        <v>28044.23476421833</v>
      </c>
      <c r="Y189" s="2">
        <f t="shared" si="37"/>
        <v>63600970.855310395</v>
      </c>
      <c r="Z189" s="2" t="str">
        <f t="shared" si="8"/>
        <v>HERE</v>
      </c>
      <c r="AA189" s="2">
        <f>IF(Z189="HERE",Y189,AA188+Graph!$G$1*1000)</f>
        <v>63600970.855310395</v>
      </c>
      <c r="AB189" s="2">
        <f t="shared" si="21"/>
        <v>28044.23476421833</v>
      </c>
      <c r="AC189" s="2">
        <f t="shared" si="38"/>
        <v>39247491.617876351</v>
      </c>
      <c r="AD189" s="3">
        <f t="shared" si="10"/>
        <v>52800000</v>
      </c>
      <c r="AE189" s="2">
        <f>IF(AE187&gt;=52800000,52800000,IF(AB168=Graph!G$1*1000,AE188+Graph!G$1*1000,AC189))</f>
        <v>39247491.617876351</v>
      </c>
      <c r="AF189" s="3">
        <f t="shared" si="11"/>
        <v>39247491.617876351</v>
      </c>
      <c r="AG189" s="3">
        <f t="shared" si="29"/>
        <v>48790698.392667174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125</v>
      </c>
      <c r="C190" s="7"/>
      <c r="D190" s="2" t="e">
        <f t="shared" si="12"/>
        <v>#N/A</v>
      </c>
      <c r="E190" s="2" t="e">
        <f t="shared" si="22"/>
        <v>#N/A</v>
      </c>
      <c r="F190" s="2">
        <v>1259296.3412386179</v>
      </c>
      <c r="G190" s="2">
        <f t="shared" si="41"/>
        <v>746135.85714285716</v>
      </c>
      <c r="H190" s="2">
        <f t="shared" si="39"/>
        <v>102635535.64574397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1022647.8571428551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1259547.8128782511</v>
      </c>
      <c r="Q190" s="2">
        <f t="shared" si="42"/>
        <v>750000</v>
      </c>
      <c r="R190" s="2">
        <f t="shared" si="40"/>
        <v>103598462.47318673</v>
      </c>
      <c r="S190" s="2">
        <f t="shared" si="17"/>
        <v>746135.85714285076</v>
      </c>
      <c r="T190" s="2">
        <f t="shared" si="18"/>
        <v>3864.1428571428405</v>
      </c>
      <c r="U190" s="2">
        <f t="shared" si="19"/>
        <v>750000</v>
      </c>
      <c r="V190" s="2">
        <f t="shared" si="34"/>
        <v>39975769.036947489</v>
      </c>
      <c r="W190" s="2">
        <f t="shared" si="20"/>
        <v>728277.41907113791</v>
      </c>
      <c r="X190" s="2">
        <f t="shared" si="6"/>
        <v>21722.580928862095</v>
      </c>
      <c r="Y190" s="2">
        <f t="shared" si="37"/>
        <v>63622693.436239257</v>
      </c>
      <c r="Z190" s="2" t="str">
        <f t="shared" si="8"/>
        <v>HERE</v>
      </c>
      <c r="AA190" s="2">
        <f>IF(Z190="HERE",Y190,AA189+Graph!$G$1*1000)</f>
        <v>63622693.436239257</v>
      </c>
      <c r="AB190" s="2">
        <f t="shared" si="21"/>
        <v>21722.580928862095</v>
      </c>
      <c r="AC190" s="2">
        <f t="shared" si="38"/>
        <v>39975769.036947489</v>
      </c>
      <c r="AD190" s="3">
        <f t="shared" si="10"/>
        <v>52800000</v>
      </c>
      <c r="AE190" s="2">
        <f>IF(AE188&gt;=52800000,52800000,IF(AB169=Graph!G$1*1000,AE189+Graph!G$1*1000,AC190))</f>
        <v>39975769.036947489</v>
      </c>
      <c r="AF190" s="3">
        <f t="shared" si="11"/>
        <v>39975769.036947489</v>
      </c>
      <c r="AG190" s="3">
        <f t="shared" si="29"/>
        <v>48820474.527093634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126</v>
      </c>
      <c r="C191" s="7"/>
      <c r="D191" s="2" t="e">
        <f t="shared" si="12"/>
        <v>#N/A</v>
      </c>
      <c r="E191" s="2" t="e">
        <f t="shared" si="22"/>
        <v>#N/A</v>
      </c>
      <c r="F191" s="2">
        <v>1265617.9950739145</v>
      </c>
      <c r="G191" s="2">
        <f t="shared" si="41"/>
        <v>746135.85714285716</v>
      </c>
      <c r="H191" s="2">
        <f t="shared" si="39"/>
        <v>103381671.50288682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1026511.9999999979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1265847.4630541801</v>
      </c>
      <c r="Q191" s="2">
        <f t="shared" si="42"/>
        <v>750000</v>
      </c>
      <c r="R191" s="2">
        <f t="shared" si="40"/>
        <v>104348462.47318673</v>
      </c>
      <c r="S191" s="2">
        <f t="shared" si="17"/>
        <v>746135.85714285076</v>
      </c>
      <c r="T191" s="2">
        <f t="shared" si="18"/>
        <v>3864.1428571428405</v>
      </c>
      <c r="U191" s="2">
        <f t="shared" si="19"/>
        <v>750000</v>
      </c>
      <c r="V191" s="2">
        <f t="shared" si="34"/>
        <v>40710368.109853923</v>
      </c>
      <c r="W191" s="2">
        <f t="shared" si="20"/>
        <v>734599.07290643454</v>
      </c>
      <c r="X191" s="2">
        <f t="shared" si="6"/>
        <v>15400.927093565464</v>
      </c>
      <c r="Y191" s="2">
        <f t="shared" si="37"/>
        <v>63638094.363332823</v>
      </c>
      <c r="Z191" s="2" t="str">
        <f t="shared" si="8"/>
        <v>HERE</v>
      </c>
      <c r="AA191" s="2">
        <f>IF(Z191="HERE",Y191,AA190+Graph!$G$1*1000)</f>
        <v>63638094.363332823</v>
      </c>
      <c r="AB191" s="2">
        <f t="shared" si="21"/>
        <v>15400.927093565464</v>
      </c>
      <c r="AC191" s="2">
        <f t="shared" si="38"/>
        <v>40710368.109853923</v>
      </c>
      <c r="AD191" s="3">
        <f t="shared" si="10"/>
        <v>52800000</v>
      </c>
      <c r="AE191" s="2">
        <f>IF(AE189&gt;=52800000,52800000,IF(AB170=Graph!G$1*1000,AE190+Graph!G$1*1000,AC191))</f>
        <v>40710368.109853923</v>
      </c>
      <c r="AF191" s="3">
        <f t="shared" si="11"/>
        <v>40710368.109853923</v>
      </c>
      <c r="AG191" s="3">
        <f t="shared" si="29"/>
        <v>48850566.744211867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127</v>
      </c>
      <c r="C192" s="7"/>
      <c r="D192" s="2" t="e">
        <f t="shared" si="12"/>
        <v>#N/A</v>
      </c>
      <c r="E192" s="2" t="e">
        <f t="shared" si="22"/>
        <v>#N/A</v>
      </c>
      <c r="F192" s="2">
        <v>1271939.6489092708</v>
      </c>
      <c r="G192" s="2">
        <f t="shared" si="41"/>
        <v>746135.85714285716</v>
      </c>
      <c r="H192" s="2">
        <f t="shared" si="39"/>
        <v>104127807.36002967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1030376.1428571407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1272147.1132301092</v>
      </c>
      <c r="Q192" s="2">
        <f t="shared" si="42"/>
        <v>750000</v>
      </c>
      <c r="R192" s="2">
        <f t="shared" si="40"/>
        <v>105098462.47318673</v>
      </c>
      <c r="S192" s="2">
        <f t="shared" si="17"/>
        <v>746135.85714285076</v>
      </c>
      <c r="T192" s="2">
        <f t="shared" si="18"/>
        <v>3864.1428571428405</v>
      </c>
      <c r="U192" s="2">
        <f t="shared" si="19"/>
        <v>750000</v>
      </c>
      <c r="V192" s="2">
        <f t="shared" si="34"/>
        <v>41451288.836595714</v>
      </c>
      <c r="W192" s="2">
        <f t="shared" si="20"/>
        <v>740920.72674179077</v>
      </c>
      <c r="X192" s="2">
        <f t="shared" si="6"/>
        <v>9079.2732582092285</v>
      </c>
      <c r="Y192" s="2">
        <f t="shared" si="37"/>
        <v>63647173.636591032</v>
      </c>
      <c r="Z192" s="2" t="str">
        <f t="shared" si="8"/>
        <v>HERE</v>
      </c>
      <c r="AA192" s="2">
        <f>IF(Z192="HERE",Y192,AA191+Graph!$G$1*1000)</f>
        <v>63647173.636591032</v>
      </c>
      <c r="AB192" s="2">
        <f t="shared" si="21"/>
        <v>9079.2732582092285</v>
      </c>
      <c r="AC192" s="2">
        <f t="shared" si="38"/>
        <v>41451288.836595714</v>
      </c>
      <c r="AD192" s="3">
        <f t="shared" si="10"/>
        <v>52800000</v>
      </c>
      <c r="AE192" s="2">
        <f>IF(AE190&gt;=52800000,52800000,IF(AB171=Graph!G$1*1000,AE191+Graph!G$1*1000,AC192))</f>
        <v>41451288.836595714</v>
      </c>
      <c r="AF192" s="3">
        <f t="shared" si="11"/>
        <v>41451288.836595714</v>
      </c>
      <c r="AG192" s="3">
        <f t="shared" si="29"/>
        <v>48880975.04402186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128</v>
      </c>
      <c r="C193" s="7"/>
      <c r="D193" s="2" t="e">
        <f t="shared" si="12"/>
        <v>#N/A</v>
      </c>
      <c r="E193" s="2" t="e">
        <f t="shared" si="22"/>
        <v>#N/A</v>
      </c>
      <c r="F193" s="2">
        <v>1278261.3027445674</v>
      </c>
      <c r="G193" s="2">
        <f t="shared" si="41"/>
        <v>746135.85714285716</v>
      </c>
      <c r="H193" s="2">
        <f t="shared" si="39"/>
        <v>104873943.21717252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1034240.2857142836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1278446.7634060383</v>
      </c>
      <c r="Q193" s="2">
        <f t="shared" si="42"/>
        <v>750000</v>
      </c>
      <c r="R193" s="2">
        <f t="shared" si="40"/>
        <v>105848462.47318673</v>
      </c>
      <c r="S193" s="2">
        <f t="shared" si="17"/>
        <v>746135.85714285076</v>
      </c>
      <c r="T193" s="2">
        <f t="shared" si="18"/>
        <v>3864.1428571428405</v>
      </c>
      <c r="U193" s="2">
        <f t="shared" si="19"/>
        <v>750000</v>
      </c>
      <c r="V193" s="2">
        <f t="shared" si="34"/>
        <v>42198531.217172801</v>
      </c>
      <c r="W193" s="2">
        <f t="shared" si="20"/>
        <v>747242.3805770874</v>
      </c>
      <c r="X193" s="2">
        <f t="shared" si="6"/>
        <v>2757.6194229125977</v>
      </c>
      <c r="Y193" s="2">
        <f t="shared" si="37"/>
        <v>63649931.256013945</v>
      </c>
      <c r="Z193" s="2" t="str">
        <f t="shared" si="8"/>
        <v>HERE</v>
      </c>
      <c r="AA193" s="2">
        <f>IF(Z193="HERE",Y193,AA192+Graph!$G$1*1000)</f>
        <v>63649931.256013945</v>
      </c>
      <c r="AB193" s="2">
        <f t="shared" si="21"/>
        <v>2757.6194229125977</v>
      </c>
      <c r="AC193" s="2">
        <f t="shared" si="38"/>
        <v>42198531.217172801</v>
      </c>
      <c r="AD193" s="3">
        <f t="shared" si="10"/>
        <v>52800000</v>
      </c>
      <c r="AE193" s="2">
        <f>IF(AE191&gt;=52800000,52800000,IF(AB172=Graph!G$1*1000,AE192+Graph!G$1*1000,AC193))</f>
        <v>42198531.217172801</v>
      </c>
      <c r="AF193" s="3">
        <f t="shared" si="11"/>
        <v>42198531.217172801</v>
      </c>
      <c r="AG193" s="3">
        <f t="shared" si="29"/>
        <v>48911699.426523618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129</v>
      </c>
      <c r="C194" s="7"/>
      <c r="D194" s="2" t="e">
        <f t="shared" si="12"/>
        <v>#N/A</v>
      </c>
      <c r="E194" s="2" t="e">
        <f t="shared" si="22"/>
        <v>#N/A</v>
      </c>
      <c r="F194" s="2">
        <v>1284582.9565799236</v>
      </c>
      <c r="G194" s="2">
        <f t="shared" si="41"/>
        <v>746135.85714285716</v>
      </c>
      <c r="H194" s="2">
        <f t="shared" si="39"/>
        <v>105620079.07431537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1038104.4285714264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1284746.4135819674</v>
      </c>
      <c r="Q194" s="2">
        <f t="shared" si="42"/>
        <v>750000</v>
      </c>
      <c r="R194" s="2">
        <f t="shared" si="40"/>
        <v>106598462.47318673</v>
      </c>
      <c r="S194" s="2">
        <f t="shared" si="17"/>
        <v>746135.85714285076</v>
      </c>
      <c r="T194" s="2">
        <f t="shared" si="18"/>
        <v>3864.1428571428405</v>
      </c>
      <c r="U194" s="2">
        <f t="shared" si="19"/>
        <v>750000</v>
      </c>
      <c r="V194" s="2">
        <f t="shared" si="34"/>
        <v>42944667.07431566</v>
      </c>
      <c r="W194" s="2">
        <f t="shared" si="20"/>
        <v>746135.85714285821</v>
      </c>
      <c r="X194" s="2">
        <f t="shared" si="6"/>
        <v>3864.1428571417928</v>
      </c>
      <c r="Y194" s="2">
        <f t="shared" si="37"/>
        <v>63653795.398871087</v>
      </c>
      <c r="Z194" s="2" t="str">
        <f t="shared" si="8"/>
        <v>HERE</v>
      </c>
      <c r="AA194" s="2">
        <f>IF(Z194="HERE",Y194,AA193+Graph!$G$1*1000)</f>
        <v>63653795.398871087</v>
      </c>
      <c r="AB194" s="2">
        <f t="shared" si="21"/>
        <v>3864.1428571417928</v>
      </c>
      <c r="AC194" s="2">
        <f t="shared" si="38"/>
        <v>42944667.07431566</v>
      </c>
      <c r="AD194" s="3">
        <f t="shared" si="10"/>
        <v>52800000</v>
      </c>
      <c r="AE194" s="2">
        <f>IF(AE192&gt;=52800000,52800000,IF(AB173=Graph!G$1*1000,AE193+Graph!G$1*1000,AC194))</f>
        <v>42944667.07431566</v>
      </c>
      <c r="AF194" s="3">
        <f t="shared" si="11"/>
        <v>42944667.07431566</v>
      </c>
      <c r="AG194" s="3">
        <f t="shared" si="29"/>
        <v>48942739.891717151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130</v>
      </c>
      <c r="C195" s="7"/>
      <c r="D195" s="2" t="e">
        <f t="shared" si="12"/>
        <v>#N/A</v>
      </c>
      <c r="E195" s="2" t="e">
        <f t="shared" si="22"/>
        <v>#N/A</v>
      </c>
      <c r="F195" s="2">
        <v>1290904.6104152203</v>
      </c>
      <c r="G195" s="2">
        <f t="shared" si="41"/>
        <v>746135.85714285716</v>
      </c>
      <c r="H195" s="2">
        <f t="shared" si="39"/>
        <v>106366214.93145822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1041968.5714285693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1291046.0637578964</v>
      </c>
      <c r="Q195" s="2">
        <f t="shared" si="42"/>
        <v>750000</v>
      </c>
      <c r="R195" s="2">
        <f t="shared" si="40"/>
        <v>107348462.47318673</v>
      </c>
      <c r="S195" s="2">
        <f t="shared" si="17"/>
        <v>746135.85714285076</v>
      </c>
      <c r="T195" s="2">
        <f t="shared" si="18"/>
        <v>3864.1428571428405</v>
      </c>
      <c r="U195" s="2">
        <f t="shared" si="19"/>
        <v>750000</v>
      </c>
      <c r="V195" s="2">
        <f t="shared" si="34"/>
        <v>43690802.931458518</v>
      </c>
      <c r="W195" s="2">
        <f t="shared" si="20"/>
        <v>746135.85714285821</v>
      </c>
      <c r="X195" s="2">
        <f t="shared" si="6"/>
        <v>3864.1428571417928</v>
      </c>
      <c r="Y195" s="2">
        <f t="shared" si="37"/>
        <v>63657659.541728228</v>
      </c>
      <c r="Z195" s="2" t="str">
        <f t="shared" si="8"/>
        <v>HERE</v>
      </c>
      <c r="AA195" s="2">
        <f>IF(Z195="HERE",Y195,AA194+Graph!$G$1*1000)</f>
        <v>63657659.541728228</v>
      </c>
      <c r="AB195" s="2">
        <f t="shared" si="21"/>
        <v>3864.1428571417928</v>
      </c>
      <c r="AC195" s="2">
        <f t="shared" si="38"/>
        <v>43690802.931458518</v>
      </c>
      <c r="AD195" s="3">
        <f t="shared" si="10"/>
        <v>52800000</v>
      </c>
      <c r="AE195" s="2">
        <f>IF(AE193&gt;=52800000,52800000,IF(AB174=Graph!G$1*1000,AE194+Graph!G$1*1000,AC195))</f>
        <v>43690802.931458518</v>
      </c>
      <c r="AF195" s="3">
        <f t="shared" si="11"/>
        <v>43690802.931458518</v>
      </c>
      <c r="AG195" s="3">
        <f t="shared" si="29"/>
        <v>48974096.439602442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131</v>
      </c>
      <c r="C196" s="7"/>
      <c r="D196" s="2" t="e">
        <f t="shared" si="12"/>
        <v>#N/A</v>
      </c>
      <c r="E196" s="2" t="e">
        <f t="shared" si="22"/>
        <v>#N/A</v>
      </c>
      <c r="F196" s="2">
        <v>1297226.2642505765</v>
      </c>
      <c r="G196" s="2">
        <f t="shared" si="41"/>
        <v>746135.85714285716</v>
      </c>
      <c r="H196" s="2">
        <f t="shared" si="39"/>
        <v>107112350.78860107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1045832.7142857121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1297345.7139338255</v>
      </c>
      <c r="Q196" s="2">
        <f t="shared" si="42"/>
        <v>750000</v>
      </c>
      <c r="R196" s="2">
        <f t="shared" si="40"/>
        <v>108098462.47318673</v>
      </c>
      <c r="S196" s="2">
        <f t="shared" si="17"/>
        <v>746135.85714285076</v>
      </c>
      <c r="T196" s="2">
        <f t="shared" si="18"/>
        <v>3864.1428571428405</v>
      </c>
      <c r="U196" s="2">
        <f t="shared" si="19"/>
        <v>750000</v>
      </c>
      <c r="V196" s="2">
        <f t="shared" si="34"/>
        <v>44436938.788601376</v>
      </c>
      <c r="W196" s="2">
        <f t="shared" si="20"/>
        <v>746135.85714285821</v>
      </c>
      <c r="X196" s="2">
        <f t="shared" si="6"/>
        <v>3864.1428571417928</v>
      </c>
      <c r="Y196" s="2">
        <f t="shared" si="37"/>
        <v>63661523.68458537</v>
      </c>
      <c r="Z196" s="2" t="str">
        <f t="shared" si="8"/>
        <v>HERE</v>
      </c>
      <c r="AA196" s="2">
        <f>IF(Z196="HERE",Y196,AA195+Graph!$G$1*1000)</f>
        <v>63661523.68458537</v>
      </c>
      <c r="AB196" s="2">
        <f t="shared" si="21"/>
        <v>3864.1428571417928</v>
      </c>
      <c r="AC196" s="2">
        <f t="shared" si="38"/>
        <v>44436938.788601376</v>
      </c>
      <c r="AD196" s="3">
        <f t="shared" si="10"/>
        <v>52800000</v>
      </c>
      <c r="AE196" s="2">
        <f>IF(AE194&gt;=52800000,52800000,IF(AB175=Graph!G$1*1000,AE195+Graph!G$1*1000,AC196))</f>
        <v>44436938.788601376</v>
      </c>
      <c r="AF196" s="3">
        <f t="shared" si="11"/>
        <v>44436938.788601376</v>
      </c>
      <c r="AG196" s="3">
        <f t="shared" si="29"/>
        <v>49005769.0701795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132</v>
      </c>
      <c r="C197" s="7"/>
      <c r="D197" s="2" t="e">
        <f t="shared" si="12"/>
        <v>#N/A</v>
      </c>
      <c r="E197" s="2" t="e">
        <f t="shared" si="22"/>
        <v>#N/A</v>
      </c>
      <c r="F197" s="2">
        <v>1303547.9180858731</v>
      </c>
      <c r="G197" s="2">
        <f t="shared" si="41"/>
        <v>746135.85714285716</v>
      </c>
      <c r="H197" s="2">
        <f t="shared" si="39"/>
        <v>107858486.64574392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1049696.8571428549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1303645.3641097546</v>
      </c>
      <c r="Q197" s="2">
        <f t="shared" si="42"/>
        <v>750000</v>
      </c>
      <c r="R197" s="2">
        <f t="shared" si="40"/>
        <v>108848462.47318673</v>
      </c>
      <c r="S197" s="2">
        <f t="shared" si="17"/>
        <v>746135.85714285076</v>
      </c>
      <c r="T197" s="2">
        <f t="shared" si="18"/>
        <v>3864.1428571428405</v>
      </c>
      <c r="U197" s="2">
        <f t="shared" si="19"/>
        <v>750000</v>
      </c>
      <c r="V197" s="2">
        <f t="shared" si="34"/>
        <v>45183074.645744234</v>
      </c>
      <c r="W197" s="2">
        <f t="shared" si="20"/>
        <v>746135.85714285821</v>
      </c>
      <c r="X197" s="2">
        <f t="shared" si="6"/>
        <v>3864.1428571417928</v>
      </c>
      <c r="Y197" s="2">
        <f t="shared" si="37"/>
        <v>63665387.827442512</v>
      </c>
      <c r="Z197" s="2" t="str">
        <f t="shared" si="8"/>
        <v>HERE</v>
      </c>
      <c r="AA197" s="2">
        <f>IF(Z197="HERE",Y197,AA196+Graph!$G$1*1000)</f>
        <v>63665387.827442512</v>
      </c>
      <c r="AB197" s="2">
        <f t="shared" si="21"/>
        <v>3864.1428571417928</v>
      </c>
      <c r="AC197" s="2">
        <f t="shared" si="38"/>
        <v>45183074.645744234</v>
      </c>
      <c r="AD197" s="3">
        <f t="shared" si="10"/>
        <v>52800000</v>
      </c>
      <c r="AE197" s="2">
        <f>IF(AE195&gt;=52800000,52800000,IF(AB176=Graph!G$1*1000,AE196+Graph!G$1*1000,AC197))</f>
        <v>45183074.645744234</v>
      </c>
      <c r="AF197" s="3">
        <f t="shared" si="11"/>
        <v>45183074.645744234</v>
      </c>
      <c r="AG197" s="3">
        <f t="shared" si="29"/>
        <v>49037757.783448324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133</v>
      </c>
      <c r="C198" s="7"/>
      <c r="D198" s="2" t="e">
        <f t="shared" si="12"/>
        <v>#N/A</v>
      </c>
      <c r="E198" s="2" t="e">
        <f t="shared" si="22"/>
        <v>#N/A</v>
      </c>
      <c r="F198" s="2">
        <v>1309869.5719212294</v>
      </c>
      <c r="G198" s="2">
        <f t="shared" si="41"/>
        <v>746135.85714285716</v>
      </c>
      <c r="H198" s="2">
        <f t="shared" si="39"/>
        <v>108604622.50288677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1053560.9999999979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1309945.0142856836</v>
      </c>
      <c r="Q198" s="2">
        <f t="shared" si="42"/>
        <v>750000</v>
      </c>
      <c r="R198" s="2">
        <f t="shared" si="40"/>
        <v>109598462.47318673</v>
      </c>
      <c r="S198" s="2">
        <f t="shared" si="17"/>
        <v>746135.85714285076</v>
      </c>
      <c r="T198" s="2">
        <f t="shared" si="18"/>
        <v>3864.1428571429569</v>
      </c>
      <c r="U198" s="2">
        <f t="shared" si="19"/>
        <v>750000</v>
      </c>
      <c r="V198" s="2">
        <f t="shared" si="34"/>
        <v>45929210.502887093</v>
      </c>
      <c r="W198" s="2">
        <f t="shared" si="20"/>
        <v>746135.85714285821</v>
      </c>
      <c r="X198" s="2">
        <f t="shared" si="6"/>
        <v>3864.1428571417928</v>
      </c>
      <c r="Y198" s="2">
        <f t="shared" si="37"/>
        <v>63669251.970299654</v>
      </c>
      <c r="Z198" s="2" t="str">
        <f t="shared" si="8"/>
        <v>HERE</v>
      </c>
      <c r="AA198" s="2">
        <f>IF(Z198="HERE",Y198,AA197+Graph!$G$1*1000)</f>
        <v>63669251.970299654</v>
      </c>
      <c r="AB198" s="2">
        <f t="shared" si="21"/>
        <v>3864.1428571417928</v>
      </c>
      <c r="AC198" s="2">
        <f t="shared" si="38"/>
        <v>45929210.502887093</v>
      </c>
      <c r="AD198" s="3">
        <f t="shared" si="10"/>
        <v>52800000</v>
      </c>
      <c r="AE198" s="2">
        <f>IF(AE196&gt;=52800000,52800000,IF(AB177=Graph!G$1*1000,AE197+Graph!G$1*1000,AC198))</f>
        <v>45929210.502887093</v>
      </c>
      <c r="AF198" s="3">
        <f t="shared" si="11"/>
        <v>45929210.502887093</v>
      </c>
      <c r="AG198" s="3">
        <f t="shared" si="29"/>
        <v>49070062.579408921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134</v>
      </c>
      <c r="C199" s="7"/>
      <c r="D199" s="2" t="e">
        <f t="shared" si="12"/>
        <v>#N/A</v>
      </c>
      <c r="E199" s="2" t="e">
        <f t="shared" si="22"/>
        <v>#N/A</v>
      </c>
      <c r="F199" s="2">
        <v>1316191.225756526</v>
      </c>
      <c r="G199" s="2">
        <f t="shared" si="41"/>
        <v>746135.85714285716</v>
      </c>
      <c r="H199" s="2">
        <f t="shared" si="39"/>
        <v>109350758.36002962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1057425.1428571409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1316244.6644616127</v>
      </c>
      <c r="Q199" s="2">
        <f t="shared" si="42"/>
        <v>750000</v>
      </c>
      <c r="R199" s="2">
        <f t="shared" si="40"/>
        <v>110348462.47318673</v>
      </c>
      <c r="S199" s="2">
        <f t="shared" si="17"/>
        <v>746135.85714285076</v>
      </c>
      <c r="T199" s="2">
        <f t="shared" si="18"/>
        <v>3864.1428571429569</v>
      </c>
      <c r="U199" s="2">
        <f t="shared" si="19"/>
        <v>750000</v>
      </c>
      <c r="V199" s="2">
        <f t="shared" si="34"/>
        <v>46675346.360029951</v>
      </c>
      <c r="W199" s="2">
        <f t="shared" si="20"/>
        <v>746135.85714285821</v>
      </c>
      <c r="X199" s="2">
        <f t="shared" si="6"/>
        <v>3864.1428571417928</v>
      </c>
      <c r="Y199" s="2">
        <f t="shared" si="37"/>
        <v>63673116.113156796</v>
      </c>
      <c r="Z199" s="2" t="str">
        <f t="shared" si="8"/>
        <v>HERE</v>
      </c>
      <c r="AA199" s="2">
        <f>IF(Z199="HERE",Y199,AA198+Graph!$G$1*1000)</f>
        <v>63673116.113156796</v>
      </c>
      <c r="AB199" s="2">
        <f t="shared" si="21"/>
        <v>3864.1428571417928</v>
      </c>
      <c r="AC199" s="2">
        <f t="shared" si="38"/>
        <v>46675346.360029951</v>
      </c>
      <c r="AD199" s="3">
        <f t="shared" si="10"/>
        <v>52800000</v>
      </c>
      <c r="AE199" s="2">
        <f>IF(AE197&gt;=52800000,52800000,IF(AB178=Graph!G$1*1000,AE198+Graph!G$1*1000,AC199))</f>
        <v>46675346.360029951</v>
      </c>
      <c r="AF199" s="3">
        <f t="shared" si="11"/>
        <v>46675346.360029951</v>
      </c>
      <c r="AG199" s="3">
        <f t="shared" si="29"/>
        <v>49102683.458061278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135</v>
      </c>
      <c r="C200" s="7"/>
      <c r="D200" s="2" t="e">
        <f t="shared" si="12"/>
        <v>#N/A</v>
      </c>
      <c r="E200" s="2" t="e">
        <f t="shared" si="22"/>
        <v>#N/A</v>
      </c>
      <c r="F200" s="2">
        <v>1322512.8795918822</v>
      </c>
      <c r="G200" s="2">
        <f t="shared" si="41"/>
        <v>746135.85714285716</v>
      </c>
      <c r="H200" s="2">
        <f t="shared" si="39"/>
        <v>110096894.21717247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1061289.2857142838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1322544.3146375418</v>
      </c>
      <c r="Q200" s="2">
        <f t="shared" si="42"/>
        <v>750000</v>
      </c>
      <c r="R200" s="2">
        <f t="shared" si="40"/>
        <v>111098462.47318673</v>
      </c>
      <c r="S200" s="2">
        <f t="shared" si="17"/>
        <v>746135.85714285076</v>
      </c>
      <c r="T200" s="2">
        <f t="shared" si="18"/>
        <v>3864.1428571429569</v>
      </c>
      <c r="U200" s="2">
        <f t="shared" si="19"/>
        <v>750000</v>
      </c>
      <c r="V200" s="2">
        <f t="shared" si="34"/>
        <v>47421482.217172809</v>
      </c>
      <c r="W200" s="2">
        <f t="shared" si="20"/>
        <v>746135.85714285821</v>
      </c>
      <c r="X200" s="2">
        <f t="shared" si="6"/>
        <v>3864.1428571417928</v>
      </c>
      <c r="Y200" s="2">
        <f t="shared" si="37"/>
        <v>63676980.256013937</v>
      </c>
      <c r="Z200" s="2" t="str">
        <f t="shared" si="8"/>
        <v>HERE</v>
      </c>
      <c r="AA200" s="2">
        <f>IF(Z200="HERE",Y200,AA199+Graph!$G$1*1000)</f>
        <v>63676980.256013937</v>
      </c>
      <c r="AB200" s="2">
        <f t="shared" si="21"/>
        <v>3864.1428571417928</v>
      </c>
      <c r="AC200" s="2">
        <f t="shared" si="38"/>
        <v>47421482.217172809</v>
      </c>
      <c r="AD200" s="3">
        <f t="shared" si="10"/>
        <v>52800000</v>
      </c>
      <c r="AE200" s="2">
        <f>IF(AE198&gt;=52800000,52800000,IF(AB179=Graph!G$1*1000,AE199+Graph!G$1*1000,AC200))</f>
        <v>47421482.217172809</v>
      </c>
      <c r="AF200" s="3">
        <f t="shared" si="11"/>
        <v>47421482.217172809</v>
      </c>
      <c r="AG200" s="3">
        <f t="shared" si="29"/>
        <v>49135620.419405401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136</v>
      </c>
      <c r="C201" s="7"/>
      <c r="D201" s="2" t="e">
        <f t="shared" si="12"/>
        <v>#N/A</v>
      </c>
      <c r="E201" s="2" t="e">
        <f t="shared" si="22"/>
        <v>#N/A</v>
      </c>
      <c r="F201" s="2">
        <v>1328834.5334271789</v>
      </c>
      <c r="G201" s="2">
        <f t="shared" si="41"/>
        <v>746135.85714285716</v>
      </c>
      <c r="H201" s="2">
        <f t="shared" si="39"/>
        <v>110843030.07431532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1065153.4285714268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1328843.9648134708</v>
      </c>
      <c r="Q201" s="2">
        <f t="shared" si="42"/>
        <v>750000</v>
      </c>
      <c r="R201" s="2">
        <f t="shared" si="40"/>
        <v>111848462.47318673</v>
      </c>
      <c r="S201" s="2">
        <f t="shared" si="17"/>
        <v>746135.85714285076</v>
      </c>
      <c r="T201" s="2">
        <f t="shared" si="18"/>
        <v>3864.1428571429569</v>
      </c>
      <c r="U201" s="2">
        <f t="shared" si="19"/>
        <v>750000</v>
      </c>
      <c r="V201" s="2">
        <f t="shared" si="34"/>
        <v>48167618.074315667</v>
      </c>
      <c r="W201" s="2">
        <f t="shared" si="20"/>
        <v>746135.85714285821</v>
      </c>
      <c r="X201" s="2">
        <f t="shared" si="6"/>
        <v>3864.1428571417928</v>
      </c>
      <c r="Y201" s="2">
        <f t="shared" si="37"/>
        <v>63680844.398871079</v>
      </c>
      <c r="Z201" s="2" t="str">
        <f t="shared" si="8"/>
        <v>HERE</v>
      </c>
      <c r="AA201" s="2">
        <f>IF(Z201="HERE",Y201,AA200+Graph!$G$1*1000)</f>
        <v>63680844.398871079</v>
      </c>
      <c r="AB201" s="2">
        <f t="shared" si="21"/>
        <v>3864.1428571417928</v>
      </c>
      <c r="AC201" s="2">
        <f t="shared" si="38"/>
        <v>48167618.074315667</v>
      </c>
      <c r="AD201" s="3">
        <f t="shared" si="10"/>
        <v>52800000</v>
      </c>
      <c r="AE201" s="2">
        <f>IF(AE199&gt;=52800000,52800000,IF(AB180=Graph!G$1*1000,AE200+Graph!G$1*1000,AC201))</f>
        <v>48167618.074315667</v>
      </c>
      <c r="AF201" s="3">
        <f t="shared" si="11"/>
        <v>48167618.074315667</v>
      </c>
      <c r="AG201" s="3">
        <f t="shared" si="29"/>
        <v>49168873.463441297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137</v>
      </c>
      <c r="C202" s="7"/>
      <c r="D202" s="2" t="e">
        <f t="shared" si="12"/>
        <v>#N/A</v>
      </c>
      <c r="E202" s="2" t="e">
        <f t="shared" si="22"/>
        <v>#N/A</v>
      </c>
      <c r="F202" s="2">
        <v>1335156.1872625351</v>
      </c>
      <c r="G202" s="2">
        <f t="shared" si="41"/>
        <v>746135.85714285716</v>
      </c>
      <c r="H202" s="2">
        <f t="shared" si="39"/>
        <v>111589165.93145818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1069017.5714285697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1335143.6149893999</v>
      </c>
      <c r="Q202" s="2">
        <f t="shared" si="42"/>
        <v>750000</v>
      </c>
      <c r="R202" s="2">
        <f t="shared" si="40"/>
        <v>112598462.47318673</v>
      </c>
      <c r="S202" s="2">
        <f t="shared" si="17"/>
        <v>746135.85714285076</v>
      </c>
      <c r="T202" s="2">
        <f t="shared" si="18"/>
        <v>3864.1428571429569</v>
      </c>
      <c r="U202" s="2">
        <f t="shared" si="19"/>
        <v>750000</v>
      </c>
      <c r="V202" s="2">
        <f t="shared" si="34"/>
        <v>48913753.931458525</v>
      </c>
      <c r="W202" s="2">
        <f t="shared" si="20"/>
        <v>746135.85714285821</v>
      </c>
      <c r="X202" s="2">
        <f t="shared" si="6"/>
        <v>3864.1428571417928</v>
      </c>
      <c r="Y202" s="2">
        <f t="shared" si="37"/>
        <v>63684708.541728221</v>
      </c>
      <c r="Z202" s="2" t="str">
        <f t="shared" si="8"/>
        <v>HERE</v>
      </c>
      <c r="AA202" s="2">
        <f>IF(Z202="HERE",Y202,AA201+Graph!$G$1*1000)</f>
        <v>63684708.541728221</v>
      </c>
      <c r="AB202" s="2">
        <f t="shared" si="21"/>
        <v>3864.1428571417928</v>
      </c>
      <c r="AC202" s="2">
        <f t="shared" si="38"/>
        <v>48913753.931458525</v>
      </c>
      <c r="AD202" s="3">
        <f t="shared" si="10"/>
        <v>52800000</v>
      </c>
      <c r="AE202" s="2">
        <f>IF(AE200&gt;=52800000,52800000,IF(AB181=Graph!G$1*1000,AE201+Graph!G$1*1000,AC202))</f>
        <v>48913753.931458525</v>
      </c>
      <c r="AF202" s="3">
        <f t="shared" si="11"/>
        <v>48913753.931458525</v>
      </c>
      <c r="AG202" s="3">
        <f t="shared" si="29"/>
        <v>49202442.590168953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138</v>
      </c>
      <c r="C203" s="7"/>
      <c r="D203" s="2" t="e">
        <f t="shared" si="12"/>
        <v>#N/A</v>
      </c>
      <c r="E203" s="2" t="e">
        <f t="shared" si="22"/>
        <v>#N/A</v>
      </c>
      <c r="F203" s="2">
        <v>1341477.8410978317</v>
      </c>
      <c r="G203" s="2">
        <f t="shared" si="41"/>
        <v>746135.85714285716</v>
      </c>
      <c r="H203" s="2">
        <f t="shared" si="39"/>
        <v>112335301.78860103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1072881.7142857127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1341443.265165329</v>
      </c>
      <c r="Q203" s="2">
        <f t="shared" si="42"/>
        <v>750000</v>
      </c>
      <c r="R203" s="2">
        <f t="shared" si="40"/>
        <v>113348462.47318673</v>
      </c>
      <c r="S203" s="2">
        <f t="shared" si="17"/>
        <v>746135.85714285076</v>
      </c>
      <c r="T203" s="2">
        <f t="shared" si="18"/>
        <v>3864.1428571429569</v>
      </c>
      <c r="U203" s="2">
        <f t="shared" si="19"/>
        <v>750000</v>
      </c>
      <c r="V203" s="2">
        <f t="shared" si="34"/>
        <v>49659889.788601384</v>
      </c>
      <c r="W203" s="2">
        <f t="shared" si="20"/>
        <v>746135.85714285821</v>
      </c>
      <c r="X203" s="2">
        <f t="shared" si="6"/>
        <v>3864.1428571417928</v>
      </c>
      <c r="Y203" s="2">
        <f t="shared" si="37"/>
        <v>63688572.684585363</v>
      </c>
      <c r="Z203" s="2" t="str">
        <f t="shared" si="8"/>
        <v>HERE</v>
      </c>
      <c r="AA203" s="2">
        <f>IF(Z203="HERE",Y203,AA202+Graph!$G$1*1000)</f>
        <v>63688572.684585363</v>
      </c>
      <c r="AB203" s="2">
        <f t="shared" si="21"/>
        <v>3864.1428571417928</v>
      </c>
      <c r="AC203" s="2">
        <f t="shared" si="38"/>
        <v>49659889.788601384</v>
      </c>
      <c r="AD203" s="3">
        <f t="shared" si="10"/>
        <v>52800000</v>
      </c>
      <c r="AE203" s="2">
        <f>IF(AE201&gt;=52800000,52800000,IF(AB182=Graph!G$1*1000,AE202+Graph!G$1*1000,AC203))</f>
        <v>49659889.788601384</v>
      </c>
      <c r="AF203" s="3">
        <f t="shared" si="11"/>
        <v>49659889.788601384</v>
      </c>
      <c r="AG203" s="3">
        <f t="shared" si="29"/>
        <v>49236327.799588382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139</v>
      </c>
      <c r="C204" s="7"/>
      <c r="D204" s="2" t="e">
        <f t="shared" si="12"/>
        <v>#N/A</v>
      </c>
      <c r="E204" s="2" t="e">
        <f t="shared" si="22"/>
        <v>#N/A</v>
      </c>
      <c r="F204" s="2">
        <v>1347799.494933188</v>
      </c>
      <c r="G204" s="2">
        <f t="shared" si="41"/>
        <v>746135.85714285716</v>
      </c>
      <c r="H204" s="2">
        <f t="shared" si="39"/>
        <v>113081437.64574388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1076745.8571428556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1347742.915341258</v>
      </c>
      <c r="Q204" s="2">
        <f t="shared" si="42"/>
        <v>750000</v>
      </c>
      <c r="R204" s="2">
        <f t="shared" si="40"/>
        <v>114098462.47318673</v>
      </c>
      <c r="S204" s="2">
        <f t="shared" si="17"/>
        <v>746135.85714285076</v>
      </c>
      <c r="T204" s="2">
        <f t="shared" si="18"/>
        <v>3864.1428571429569</v>
      </c>
      <c r="U204" s="2">
        <f t="shared" si="19"/>
        <v>750000</v>
      </c>
      <c r="V204" s="2">
        <f t="shared" si="34"/>
        <v>50406025.645744242</v>
      </c>
      <c r="W204" s="2">
        <f t="shared" si="20"/>
        <v>746135.85714285821</v>
      </c>
      <c r="X204" s="2">
        <f t="shared" si="6"/>
        <v>3864.1428571417928</v>
      </c>
      <c r="Y204" s="2">
        <f t="shared" si="37"/>
        <v>63692436.827442504</v>
      </c>
      <c r="Z204" s="2" t="str">
        <f t="shared" si="8"/>
        <v>HERE</v>
      </c>
      <c r="AA204" s="2">
        <f>IF(Z204="HERE",Y204,AA203+Graph!$G$1*1000)</f>
        <v>63692436.827442504</v>
      </c>
      <c r="AB204" s="2">
        <f t="shared" si="21"/>
        <v>3864.1428571417928</v>
      </c>
      <c r="AC204" s="2">
        <f t="shared" si="38"/>
        <v>50406025.645744242</v>
      </c>
      <c r="AD204" s="3">
        <f t="shared" si="10"/>
        <v>52800000</v>
      </c>
      <c r="AE204" s="2">
        <f>IF(AE202&gt;=52800000,52800000,IF(AB183=Graph!G$1*1000,AE203+Graph!G$1*1000,AC204))</f>
        <v>50406025.645744242</v>
      </c>
      <c r="AF204" s="3">
        <f t="shared" si="11"/>
        <v>50406025.645744242</v>
      </c>
      <c r="AG204" s="3">
        <f t="shared" si="29"/>
        <v>49270529.09169957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140</v>
      </c>
      <c r="C205" s="7"/>
      <c r="D205" s="2" t="e">
        <f t="shared" si="12"/>
        <v>#N/A</v>
      </c>
      <c r="E205" s="2" t="e">
        <f t="shared" si="22"/>
        <v>#N/A</v>
      </c>
      <c r="F205" s="2">
        <v>1354121.1487684846</v>
      </c>
      <c r="G205" s="2">
        <f t="shared" si="41"/>
        <v>746135.85714285716</v>
      </c>
      <c r="H205" s="2">
        <f t="shared" si="39"/>
        <v>113827573.50288673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1080609.9999999986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1354042.5655171871</v>
      </c>
      <c r="Q205" s="2">
        <f t="shared" si="42"/>
        <v>750000</v>
      </c>
      <c r="R205" s="2">
        <f t="shared" si="40"/>
        <v>114848462.47318673</v>
      </c>
      <c r="S205" s="2">
        <f t="shared" si="17"/>
        <v>746135.85714285076</v>
      </c>
      <c r="T205" s="2">
        <f t="shared" si="18"/>
        <v>3864.1428571429569</v>
      </c>
      <c r="U205" s="2">
        <f t="shared" si="19"/>
        <v>750000</v>
      </c>
      <c r="V205" s="2">
        <f t="shared" si="34"/>
        <v>51152161.5028871</v>
      </c>
      <c r="W205" s="2">
        <f t="shared" si="20"/>
        <v>746135.85714285821</v>
      </c>
      <c r="X205" s="2">
        <f t="shared" si="6"/>
        <v>3864.1428571417928</v>
      </c>
      <c r="Y205" s="2">
        <f t="shared" si="37"/>
        <v>63696300.970299646</v>
      </c>
      <c r="Z205" s="2" t="str">
        <f t="shared" si="8"/>
        <v>HERE</v>
      </c>
      <c r="AA205" s="2">
        <f>IF(Z205="HERE",Y205,AA204+Graph!$G$1*1000)</f>
        <v>63696300.970299646</v>
      </c>
      <c r="AB205" s="2">
        <f t="shared" si="21"/>
        <v>3864.1428571417928</v>
      </c>
      <c r="AC205" s="2">
        <f t="shared" si="38"/>
        <v>51152161.5028871</v>
      </c>
      <c r="AD205" s="3">
        <f t="shared" si="10"/>
        <v>52800000</v>
      </c>
      <c r="AE205" s="2">
        <f>IF(AE203&gt;=52800000,52800000,IF(AB184=Graph!G$1*1000,AE204+Graph!G$1*1000,AC205))</f>
        <v>51152161.5028871</v>
      </c>
      <c r="AF205" s="3">
        <f t="shared" si="11"/>
        <v>51152161.5028871</v>
      </c>
      <c r="AG205" s="3">
        <f t="shared" si="29"/>
        <v>49305046.466502532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141</v>
      </c>
      <c r="C206" s="7"/>
      <c r="D206" s="2" t="e">
        <f t="shared" si="12"/>
        <v>#N/A</v>
      </c>
      <c r="E206" s="2" t="e">
        <f t="shared" si="22"/>
        <v>#N/A</v>
      </c>
      <c r="F206" s="2">
        <v>1360442.8026038408</v>
      </c>
      <c r="G206" s="2">
        <f t="shared" si="41"/>
        <v>746135.85714285716</v>
      </c>
      <c r="H206" s="2">
        <f t="shared" si="39"/>
        <v>114573709.36002958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1084474.1428571416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1360342.2156931162</v>
      </c>
      <c r="Q206" s="2">
        <f t="shared" si="42"/>
        <v>750000</v>
      </c>
      <c r="R206" s="2">
        <f t="shared" si="40"/>
        <v>115598462.47318673</v>
      </c>
      <c r="S206" s="2">
        <f t="shared" si="17"/>
        <v>746135.85714285076</v>
      </c>
      <c r="T206" s="2">
        <f t="shared" si="18"/>
        <v>3864.1428571429569</v>
      </c>
      <c r="U206" s="2">
        <f t="shared" si="19"/>
        <v>750000</v>
      </c>
      <c r="V206" s="2">
        <f t="shared" si="34"/>
        <v>51898297.360029958</v>
      </c>
      <c r="W206" s="2">
        <f t="shared" si="20"/>
        <v>746135.85714285821</v>
      </c>
      <c r="X206" s="2">
        <f t="shared" si="6"/>
        <v>3864.1428571417928</v>
      </c>
      <c r="Y206" s="2">
        <f t="shared" si="37"/>
        <v>63700165.113156788</v>
      </c>
      <c r="Z206" s="2" t="str">
        <f t="shared" si="8"/>
        <v>HERE</v>
      </c>
      <c r="AA206" s="2">
        <f>IF(Z206="HERE",Y206,AA205+Graph!$G$1*1000)</f>
        <v>63700165.113156788</v>
      </c>
      <c r="AB206" s="2">
        <f t="shared" si="21"/>
        <v>3864.1428571417928</v>
      </c>
      <c r="AC206" s="2">
        <f t="shared" si="38"/>
        <v>51898297.360029958</v>
      </c>
      <c r="AD206" s="3">
        <f t="shared" si="10"/>
        <v>52800000</v>
      </c>
      <c r="AE206" s="2">
        <f>IF(AE204&gt;=52800000,52800000,IF(AB185=Graph!G$1*1000,AE205+Graph!G$1*1000,AC206))</f>
        <v>51898297.360029958</v>
      </c>
      <c r="AF206" s="3">
        <f t="shared" si="11"/>
        <v>51898297.360029958</v>
      </c>
      <c r="AG206" s="3">
        <f t="shared" si="29"/>
        <v>49339879.923997253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142</v>
      </c>
      <c r="C207" s="7"/>
      <c r="D207" s="2" t="e">
        <f t="shared" si="12"/>
        <v>#N/A</v>
      </c>
      <c r="E207" s="2" t="e">
        <f t="shared" si="22"/>
        <v>#N/A</v>
      </c>
      <c r="F207" s="2">
        <v>1366764.4564391971</v>
      </c>
      <c r="G207" s="2">
        <f t="shared" si="41"/>
        <v>746135.85714285716</v>
      </c>
      <c r="H207" s="2">
        <f t="shared" si="39"/>
        <v>115319845.21717243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1088338.2857142845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1366641.8658691049</v>
      </c>
      <c r="Q207" s="2">
        <f t="shared" si="42"/>
        <v>750000</v>
      </c>
      <c r="R207" s="2">
        <f t="shared" si="40"/>
        <v>116348462.47318673</v>
      </c>
      <c r="S207" s="2">
        <f t="shared" si="17"/>
        <v>746135.85714285076</v>
      </c>
      <c r="T207" s="2">
        <f t="shared" si="18"/>
        <v>3864.1428571429569</v>
      </c>
      <c r="U207" s="2">
        <f t="shared" si="19"/>
        <v>750000</v>
      </c>
      <c r="V207" s="2">
        <f t="shared" si="34"/>
        <v>52644433.217172816</v>
      </c>
      <c r="W207" s="2">
        <f t="shared" si="20"/>
        <v>746135.85714285821</v>
      </c>
      <c r="X207" s="2">
        <f t="shared" si="6"/>
        <v>3864.1428571417928</v>
      </c>
      <c r="Y207" s="2">
        <f t="shared" si="37"/>
        <v>63704029.25601393</v>
      </c>
      <c r="Z207" s="2" t="str">
        <f t="shared" si="8"/>
        <v>HERE</v>
      </c>
      <c r="AA207" s="2">
        <f>IF(Z207="HERE",Y207,AA206+Graph!$G$1*1000)</f>
        <v>63704029.25601393</v>
      </c>
      <c r="AB207" s="2">
        <f t="shared" si="21"/>
        <v>3864.1428571417928</v>
      </c>
      <c r="AC207" s="2">
        <f t="shared" si="38"/>
        <v>52644433.217172816</v>
      </c>
      <c r="AD207" s="3">
        <f t="shared" si="10"/>
        <v>52800000</v>
      </c>
      <c r="AE207" s="2">
        <f>IF(AE205&gt;=52800000,52800000,IF(AB186=Graph!G$1*1000,AE206+Graph!G$1*1000,AC207))</f>
        <v>52644433.217172816</v>
      </c>
      <c r="AF207" s="3">
        <f t="shared" si="11"/>
        <v>52644433.217172816</v>
      </c>
      <c r="AG207" s="3">
        <f t="shared" si="29"/>
        <v>49375029.464183748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143</v>
      </c>
      <c r="C208" s="7"/>
      <c r="D208" s="2" t="e">
        <f t="shared" si="12"/>
        <v>#N/A</v>
      </c>
      <c r="E208" s="2" t="e">
        <f t="shared" si="22"/>
        <v>#N/A</v>
      </c>
      <c r="F208" s="2">
        <v>1373086.1102744937</v>
      </c>
      <c r="G208" s="2">
        <f t="shared" si="41"/>
        <v>746135.85714285716</v>
      </c>
      <c r="H208" s="2">
        <f t="shared" si="39"/>
        <v>116065981.07431528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1092202.4285714275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1372941.5160450339</v>
      </c>
      <c r="Q208" s="2">
        <f t="shared" si="42"/>
        <v>750000</v>
      </c>
      <c r="R208" s="2">
        <f t="shared" si="40"/>
        <v>117098462.47318673</v>
      </c>
      <c r="S208" s="2">
        <f t="shared" si="17"/>
        <v>746135.85714285076</v>
      </c>
      <c r="T208" s="2">
        <f t="shared" si="18"/>
        <v>3864.1428571429569</v>
      </c>
      <c r="U208" s="2">
        <f t="shared" si="19"/>
        <v>750000</v>
      </c>
      <c r="V208" s="2">
        <f t="shared" si="34"/>
        <v>53390569.074315675</v>
      </c>
      <c r="W208" s="2">
        <f t="shared" si="20"/>
        <v>746135.85714285821</v>
      </c>
      <c r="X208" s="2">
        <f t="shared" si="6"/>
        <v>3864.1428571417928</v>
      </c>
      <c r="Y208" s="2">
        <f t="shared" si="37"/>
        <v>63707893.398871072</v>
      </c>
      <c r="Z208" s="2" t="str">
        <f t="shared" si="8"/>
        <v>HERE</v>
      </c>
      <c r="AA208" s="2">
        <f>IF(Z208="HERE",Y208,AA207+Graph!$G$1*1000)</f>
        <v>63707893.398871072</v>
      </c>
      <c r="AB208" s="2">
        <f t="shared" si="21"/>
        <v>3864.1428571417928</v>
      </c>
      <c r="AC208" s="2">
        <f t="shared" si="38"/>
        <v>53390569.074315675</v>
      </c>
      <c r="AD208" s="3">
        <f t="shared" si="10"/>
        <v>52800000</v>
      </c>
      <c r="AE208" s="2">
        <f>IF(AE206&gt;=52800000,52800000,IF(AB187=Graph!G$1*1000,AE207+Graph!G$1*1000,AC208))</f>
        <v>53390569.074315675</v>
      </c>
      <c r="AF208" s="3">
        <f t="shared" si="11"/>
        <v>52800000</v>
      </c>
      <c r="AG208" s="3">
        <f t="shared" si="29"/>
        <v>49410495.087062001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144</v>
      </c>
      <c r="C209" s="7"/>
      <c r="D209" s="2" t="e">
        <f t="shared" si="12"/>
        <v>#N/A</v>
      </c>
      <c r="E209" s="2" t="e">
        <f t="shared" si="22"/>
        <v>#N/A</v>
      </c>
      <c r="F209" s="2">
        <v>1379407.7641098499</v>
      </c>
      <c r="G209" s="2">
        <f t="shared" si="41"/>
        <v>746135.85714285716</v>
      </c>
      <c r="H209" s="2">
        <f t="shared" si="39"/>
        <v>116812116.93145813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1096066.5714285704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1379241.166220963</v>
      </c>
      <c r="Q209" s="2">
        <f t="shared" si="42"/>
        <v>750000</v>
      </c>
      <c r="R209" s="2">
        <f t="shared" si="40"/>
        <v>117848462.47318673</v>
      </c>
      <c r="S209" s="2">
        <f t="shared" si="17"/>
        <v>746135.85714285076</v>
      </c>
      <c r="T209" s="2">
        <f t="shared" si="18"/>
        <v>3864.1428571429569</v>
      </c>
      <c r="U209" s="2">
        <f t="shared" si="19"/>
        <v>750000</v>
      </c>
      <c r="V209" s="2">
        <f t="shared" si="34"/>
        <v>54136704.931458533</v>
      </c>
      <c r="W209" s="2">
        <f t="shared" si="20"/>
        <v>746135.85714285821</v>
      </c>
      <c r="X209" s="2">
        <f t="shared" si="6"/>
        <v>3864.1428571417928</v>
      </c>
      <c r="Y209" s="2">
        <f t="shared" si="37"/>
        <v>63711757.541728213</v>
      </c>
      <c r="Z209" s="2" t="str">
        <f t="shared" si="8"/>
        <v>HERE</v>
      </c>
      <c r="AA209" s="2">
        <f>IF(Z209="HERE",Y209,AA208+Graph!$G$1*1000)</f>
        <v>63711757.541728213</v>
      </c>
      <c r="AB209" s="2">
        <f t="shared" si="21"/>
        <v>3864.1428571417928</v>
      </c>
      <c r="AC209" s="2">
        <f t="shared" si="38"/>
        <v>54136704.931458533</v>
      </c>
      <c r="AD209" s="3">
        <f t="shared" si="10"/>
        <v>52800000</v>
      </c>
      <c r="AE209" s="2">
        <f>IF(AE207&gt;=52800000,52800000,IF(AB188=Graph!G$1*1000,AE208+Graph!G$1*1000,AC209))</f>
        <v>54136704.931458533</v>
      </c>
      <c r="AF209" s="3">
        <f t="shared" si="11"/>
        <v>52800000</v>
      </c>
      <c r="AG209" s="3">
        <f t="shared" si="29"/>
        <v>49446276.792632028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145</v>
      </c>
      <c r="C210" s="7"/>
      <c r="D210" s="2" t="e">
        <f t="shared" si="12"/>
        <v>#N/A</v>
      </c>
      <c r="E210" s="2" t="e">
        <f t="shared" si="22"/>
        <v>#N/A</v>
      </c>
      <c r="F210" s="2">
        <v>1385729.4179451466</v>
      </c>
      <c r="G210" s="2">
        <f t="shared" si="41"/>
        <v>746135.85714285716</v>
      </c>
      <c r="H210" s="2">
        <f t="shared" si="39"/>
        <v>117558252.78860098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1099930.7142857134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1385540.8163968921</v>
      </c>
      <c r="Q210" s="2">
        <f t="shared" si="42"/>
        <v>750000</v>
      </c>
      <c r="R210" s="2">
        <f t="shared" si="40"/>
        <v>118598462.47318673</v>
      </c>
      <c r="S210" s="2">
        <f t="shared" si="17"/>
        <v>746135.85714285076</v>
      </c>
      <c r="T210" s="2">
        <f t="shared" si="18"/>
        <v>3864.1428571429569</v>
      </c>
      <c r="U210" s="2">
        <f t="shared" si="19"/>
        <v>750000</v>
      </c>
      <c r="V210" s="2">
        <f t="shared" si="34"/>
        <v>54882840.788601391</v>
      </c>
      <c r="W210" s="2">
        <f t="shared" si="20"/>
        <v>746135.85714285821</v>
      </c>
      <c r="X210" s="2">
        <f t="shared" si="6"/>
        <v>3864.1428571417928</v>
      </c>
      <c r="Y210" s="2">
        <f t="shared" si="37"/>
        <v>63715621.684585355</v>
      </c>
      <c r="Z210" s="2" t="str">
        <f t="shared" si="8"/>
        <v>HERE</v>
      </c>
      <c r="AA210" s="2">
        <f>IF(Z210="HERE",Y210,AA209+Graph!$G$1*1000)</f>
        <v>63715621.684585355</v>
      </c>
      <c r="AB210" s="2">
        <f t="shared" si="21"/>
        <v>3864.1428571417928</v>
      </c>
      <c r="AC210" s="2">
        <f t="shared" si="38"/>
        <v>54882840.788601391</v>
      </c>
      <c r="AD210" s="3">
        <f t="shared" si="10"/>
        <v>52800000</v>
      </c>
      <c r="AE210" s="2">
        <f>IF(AE208&gt;=52800000,52800000,IF(AB189=Graph!G$1*1000,AE209+Graph!G$1*1000,AC210))</f>
        <v>52800000</v>
      </c>
      <c r="AF210" s="3">
        <f t="shared" si="11"/>
        <v>52800000</v>
      </c>
      <c r="AG210" s="3">
        <f t="shared" si="29"/>
        <v>49482374.580893815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146</v>
      </c>
      <c r="C211" s="7"/>
      <c r="D211" s="2" t="e">
        <f t="shared" si="12"/>
        <v>#N/A</v>
      </c>
      <c r="E211" s="2" t="e">
        <f t="shared" si="22"/>
        <v>#N/A</v>
      </c>
      <c r="F211" s="2">
        <v>1392051.0717805028</v>
      </c>
      <c r="G211" s="2">
        <f t="shared" si="41"/>
        <v>746135.85714285716</v>
      </c>
      <c r="H211" s="2">
        <f t="shared" si="39"/>
        <v>118304388.64574383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1103794.8571428563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1391840.4665728211</v>
      </c>
      <c r="Q211" s="2">
        <f t="shared" si="42"/>
        <v>750000</v>
      </c>
      <c r="R211" s="2">
        <f t="shared" si="40"/>
        <v>119348462.47318673</v>
      </c>
      <c r="S211" s="2">
        <f t="shared" si="17"/>
        <v>746135.85714285076</v>
      </c>
      <c r="T211" s="2">
        <f t="shared" si="18"/>
        <v>3864.1428571429569</v>
      </c>
      <c r="U211" s="2">
        <f t="shared" si="19"/>
        <v>750000</v>
      </c>
      <c r="V211" s="2">
        <f t="shared" si="34"/>
        <v>55628976.645744249</v>
      </c>
      <c r="W211" s="2">
        <f t="shared" si="20"/>
        <v>746135.85714285821</v>
      </c>
      <c r="X211" s="2">
        <f t="shared" si="6"/>
        <v>3864.1428571417928</v>
      </c>
      <c r="Y211" s="2">
        <f t="shared" si="37"/>
        <v>63719485.827442497</v>
      </c>
      <c r="Z211" s="2" t="str">
        <f t="shared" si="8"/>
        <v>HERE</v>
      </c>
      <c r="AA211" s="2">
        <f>IF(Z211="HERE",Y211,AA210+Graph!$G$1*1000)</f>
        <v>63719485.827442497</v>
      </c>
      <c r="AB211" s="2">
        <f t="shared" si="21"/>
        <v>3864.1428571417928</v>
      </c>
      <c r="AC211" s="2">
        <f t="shared" si="38"/>
        <v>55628976.645744249</v>
      </c>
      <c r="AD211" s="3">
        <f t="shared" si="10"/>
        <v>52800000</v>
      </c>
      <c r="AE211" s="2">
        <f>IF(AE209&gt;=52800000,52800000,IF(AB190=Graph!G$1*1000,AE210+Graph!G$1*1000,AC211))</f>
        <v>52800000</v>
      </c>
      <c r="AF211" s="3">
        <f t="shared" si="11"/>
        <v>52800000</v>
      </c>
      <c r="AG211" s="3">
        <f t="shared" si="29"/>
        <v>49518788.451847374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147</v>
      </c>
      <c r="C212" s="7"/>
      <c r="D212" s="2" t="e">
        <f t="shared" si="12"/>
        <v>#N/A</v>
      </c>
      <c r="E212" s="2" t="e">
        <f t="shared" si="22"/>
        <v>#N/A</v>
      </c>
      <c r="F212" s="2">
        <v>1398372.7256157994</v>
      </c>
      <c r="G212" s="2">
        <f t="shared" si="41"/>
        <v>746135.85714285716</v>
      </c>
      <c r="H212" s="2">
        <f t="shared" si="39"/>
        <v>119050524.50288668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1107658.9999999993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1398140.1167487502</v>
      </c>
      <c r="Q212" s="2">
        <f t="shared" si="42"/>
        <v>750000</v>
      </c>
      <c r="R212" s="2">
        <f t="shared" si="40"/>
        <v>120098462.47318673</v>
      </c>
      <c r="S212" s="2">
        <f t="shared" si="17"/>
        <v>746135.85714285076</v>
      </c>
      <c r="T212" s="2">
        <f t="shared" si="18"/>
        <v>3864.1428571429569</v>
      </c>
      <c r="U212" s="2">
        <f t="shared" si="19"/>
        <v>750000</v>
      </c>
      <c r="V212" s="2">
        <f t="shared" si="34"/>
        <v>56375112.502887107</v>
      </c>
      <c r="W212" s="2">
        <f t="shared" si="20"/>
        <v>746135.85714285821</v>
      </c>
      <c r="X212" s="2">
        <f t="shared" si="6"/>
        <v>3864.1428571417928</v>
      </c>
      <c r="Y212" s="2">
        <f t="shared" si="37"/>
        <v>63723349.970299639</v>
      </c>
      <c r="Z212" s="2" t="str">
        <f t="shared" si="8"/>
        <v>HERE</v>
      </c>
      <c r="AA212" s="2">
        <f>IF(Z212="HERE",Y212,AA211+Graph!$G$1*1000)</f>
        <v>63723349.970299639</v>
      </c>
      <c r="AB212" s="2">
        <f t="shared" si="21"/>
        <v>3864.1428571417928</v>
      </c>
      <c r="AC212" s="2">
        <f t="shared" si="38"/>
        <v>56375112.502887107</v>
      </c>
      <c r="AD212" s="3">
        <f t="shared" si="10"/>
        <v>52800000</v>
      </c>
      <c r="AE212" s="2">
        <f>IF(AE210&gt;=52800000,52800000,IF(AB191=Graph!G$1*1000,AE211+Graph!G$1*1000,AC212))</f>
        <v>52800000</v>
      </c>
      <c r="AF212" s="3">
        <f t="shared" si="11"/>
        <v>52800000</v>
      </c>
      <c r="AG212" s="3">
        <f t="shared" si="29"/>
        <v>49555518.405492693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148</v>
      </c>
      <c r="C213" s="7"/>
      <c r="D213" s="2" t="e">
        <f t="shared" si="12"/>
        <v>#N/A</v>
      </c>
      <c r="E213" s="2" t="e">
        <f t="shared" si="22"/>
        <v>#N/A</v>
      </c>
      <c r="F213" s="2">
        <v>1404694.3794511557</v>
      </c>
      <c r="G213" s="2">
        <f t="shared" si="41"/>
        <v>746135.85714285716</v>
      </c>
      <c r="H213" s="2">
        <f t="shared" si="39"/>
        <v>119796660.36002953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1111523.1428571423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1404439.7669246793</v>
      </c>
      <c r="Q213" s="2">
        <f t="shared" si="42"/>
        <v>750000</v>
      </c>
      <c r="R213" s="2">
        <f t="shared" si="40"/>
        <v>120848462.47318673</v>
      </c>
      <c r="S213" s="2">
        <f t="shared" si="17"/>
        <v>746135.85714285076</v>
      </c>
      <c r="T213" s="2">
        <f t="shared" si="18"/>
        <v>3864.1428571429569</v>
      </c>
      <c r="U213" s="2">
        <f t="shared" si="19"/>
        <v>750000</v>
      </c>
      <c r="V213" s="2">
        <f t="shared" si="34"/>
        <v>57121248.360029966</v>
      </c>
      <c r="W213" s="2">
        <f t="shared" si="20"/>
        <v>746135.85714285821</v>
      </c>
      <c r="X213" s="2">
        <f t="shared" si="6"/>
        <v>3864.1428571417928</v>
      </c>
      <c r="Y213" s="2">
        <f t="shared" si="37"/>
        <v>63727214.113156781</v>
      </c>
      <c r="Z213" s="2" t="str">
        <f t="shared" si="8"/>
        <v>HERE</v>
      </c>
      <c r="AA213" s="2">
        <f>IF(Z213="HERE",Y213,AA212+Graph!$G$1*1000)</f>
        <v>63727214.113156781</v>
      </c>
      <c r="AB213" s="2">
        <f t="shared" si="21"/>
        <v>3864.1428571417928</v>
      </c>
      <c r="AC213" s="2">
        <f t="shared" si="38"/>
        <v>57121248.360029966</v>
      </c>
      <c r="AD213" s="3">
        <f t="shared" si="10"/>
        <v>52800000</v>
      </c>
      <c r="AE213" s="2">
        <f>IF(AE211&gt;=52800000,52800000,IF(AB192=Graph!G$1*1000,AE212+Graph!G$1*1000,AC213))</f>
        <v>52800000</v>
      </c>
      <c r="AF213" s="3">
        <f t="shared" si="11"/>
        <v>52800000</v>
      </c>
      <c r="AG213" s="3">
        <f t="shared" si="29"/>
        <v>49592564.441829786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149</v>
      </c>
      <c r="C214" s="7"/>
      <c r="D214" s="2" t="e">
        <f t="shared" si="12"/>
        <v>#N/A</v>
      </c>
      <c r="E214" s="2" t="e">
        <f t="shared" si="22"/>
        <v>#N/A</v>
      </c>
      <c r="F214" s="2">
        <v>1411016.0332864523</v>
      </c>
      <c r="G214" s="2">
        <f t="shared" si="41"/>
        <v>746135.85714285716</v>
      </c>
      <c r="H214" s="2">
        <f t="shared" si="39"/>
        <v>120542796.21717238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1115387.2857142852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1410739.4171006083</v>
      </c>
      <c r="Q214" s="2">
        <f t="shared" si="42"/>
        <v>750000</v>
      </c>
      <c r="R214" s="2">
        <f t="shared" si="40"/>
        <v>121598462.47318673</v>
      </c>
      <c r="S214" s="2">
        <f t="shared" si="17"/>
        <v>746135.85714285076</v>
      </c>
      <c r="T214" s="2">
        <f t="shared" si="18"/>
        <v>3864.1428571429569</v>
      </c>
      <c r="U214" s="2">
        <f t="shared" si="19"/>
        <v>750000</v>
      </c>
      <c r="V214" s="2">
        <f t="shared" si="34"/>
        <v>57867384.217172824</v>
      </c>
      <c r="W214" s="2">
        <f t="shared" si="20"/>
        <v>746135.85714285821</v>
      </c>
      <c r="X214" s="2">
        <f t="shared" si="6"/>
        <v>3864.1428571417928</v>
      </c>
      <c r="Y214" s="2">
        <f t="shared" si="37"/>
        <v>63731078.256013922</v>
      </c>
      <c r="Z214" s="2" t="str">
        <f t="shared" si="8"/>
        <v>HERE</v>
      </c>
      <c r="AA214" s="2">
        <f>IF(Z214="HERE",Y214,AA213+Graph!$G$1*1000)</f>
        <v>63731078.256013922</v>
      </c>
      <c r="AB214" s="2">
        <f t="shared" si="21"/>
        <v>3864.1428571417928</v>
      </c>
      <c r="AC214" s="2">
        <f t="shared" si="38"/>
        <v>57867384.217172824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9"/>
        <v>49629926.560858637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150</v>
      </c>
      <c r="C215" s="7"/>
      <c r="D215" s="2" t="e">
        <f t="shared" si="12"/>
        <v>#N/A</v>
      </c>
      <c r="E215" s="2" t="e">
        <f t="shared" si="22"/>
        <v>#N/A</v>
      </c>
      <c r="F215" s="2">
        <v>1417337.6871218085</v>
      </c>
      <c r="G215" s="2">
        <f t="shared" si="41"/>
        <v>746135.85714285716</v>
      </c>
      <c r="H215" s="2">
        <f t="shared" si="39"/>
        <v>121288932.07431524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1119251.4285714282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1417039.0672765374</v>
      </c>
      <c r="Q215" s="2">
        <f t="shared" si="42"/>
        <v>750000</v>
      </c>
      <c r="R215" s="2">
        <f t="shared" si="40"/>
        <v>122348462.47318673</v>
      </c>
      <c r="S215" s="2">
        <f t="shared" si="17"/>
        <v>746135.85714285076</v>
      </c>
      <c r="T215" s="2">
        <f t="shared" si="18"/>
        <v>3864.1428571429569</v>
      </c>
      <c r="U215" s="2">
        <f t="shared" si="19"/>
        <v>750000</v>
      </c>
      <c r="V215" s="2">
        <f t="shared" si="34"/>
        <v>58613520.074315682</v>
      </c>
      <c r="W215" s="2">
        <f t="shared" si="20"/>
        <v>746135.85714285821</v>
      </c>
      <c r="X215" s="2">
        <f t="shared" si="6"/>
        <v>3864.1428571417928</v>
      </c>
      <c r="Y215" s="2">
        <f t="shared" si="37"/>
        <v>63734942.398871064</v>
      </c>
      <c r="Z215" s="2" t="str">
        <f t="shared" si="8"/>
        <v>HERE</v>
      </c>
      <c r="AA215" s="2">
        <f>IF(Z215="HERE",Y215,AA214+Graph!$G$1*1000)</f>
        <v>63734942.398871064</v>
      </c>
      <c r="AB215" s="2">
        <f t="shared" si="21"/>
        <v>3864.1428571417928</v>
      </c>
      <c r="AC215" s="2">
        <f t="shared" si="38"/>
        <v>58613520.074315682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49667233.353715785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151</v>
      </c>
      <c r="C216" s="7"/>
      <c r="D216" s="2" t="e">
        <f t="shared" si="12"/>
        <v>#N/A</v>
      </c>
      <c r="E216" s="2" t="e">
        <f t="shared" si="22"/>
        <v>#N/A</v>
      </c>
      <c r="F216" s="2">
        <v>1423659.3409571052</v>
      </c>
      <c r="G216" s="2">
        <f t="shared" si="41"/>
        <v>746135.85714285716</v>
      </c>
      <c r="H216" s="2">
        <f t="shared" si="39"/>
        <v>122035067.93145809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1123115.5714285711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1423338.7174524665</v>
      </c>
      <c r="Q216" s="2">
        <f t="shared" si="42"/>
        <v>750000</v>
      </c>
      <c r="R216" s="2">
        <f t="shared" si="40"/>
        <v>123098462.47318673</v>
      </c>
      <c r="S216" s="2">
        <f t="shared" si="17"/>
        <v>746135.85714285076</v>
      </c>
      <c r="T216" s="2">
        <f t="shared" si="18"/>
        <v>3864.1428571429569</v>
      </c>
      <c r="U216" s="2">
        <f t="shared" si="19"/>
        <v>750000</v>
      </c>
      <c r="V216" s="2">
        <f t="shared" si="34"/>
        <v>59359655.93145854</v>
      </c>
      <c r="W216" s="2">
        <f t="shared" si="20"/>
        <v>746135.85714285821</v>
      </c>
      <c r="X216" s="2">
        <f t="shared" si="6"/>
        <v>3864.1428571417928</v>
      </c>
      <c r="Y216" s="2">
        <f t="shared" si="37"/>
        <v>63738806.541728206</v>
      </c>
      <c r="Z216" s="2" t="str">
        <f t="shared" si="8"/>
        <v>HERE</v>
      </c>
      <c r="AA216" s="2">
        <f>IF(Z216="HERE",Y216,AA215+Graph!$G$1*1000)</f>
        <v>63738806.541728206</v>
      </c>
      <c r="AB216" s="2">
        <f t="shared" si="21"/>
        <v>3864.1428571417928</v>
      </c>
      <c r="AC216" s="2">
        <f t="shared" si="38"/>
        <v>59359655.93145854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49704540.146572925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152</v>
      </c>
      <c r="C217" s="7"/>
      <c r="D217" s="2" t="e">
        <f t="shared" si="12"/>
        <v>#N/A</v>
      </c>
      <c r="E217" s="2" t="e">
        <f t="shared" si="22"/>
        <v>#N/A</v>
      </c>
      <c r="F217" s="2">
        <v>1429980.9947924614</v>
      </c>
      <c r="G217" s="2">
        <f t="shared" si="41"/>
        <v>746135.85714285716</v>
      </c>
      <c r="H217" s="2">
        <f t="shared" si="39"/>
        <v>122781203.78860094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1126979.7142857141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1429638.3676283956</v>
      </c>
      <c r="Q217" s="2">
        <f t="shared" si="42"/>
        <v>750000</v>
      </c>
      <c r="R217" s="2">
        <f t="shared" si="40"/>
        <v>123848462.47318673</v>
      </c>
      <c r="S217" s="2">
        <f t="shared" si="17"/>
        <v>746135.85714285076</v>
      </c>
      <c r="T217" s="2">
        <f t="shared" si="18"/>
        <v>3864.1428571429569</v>
      </c>
      <c r="U217" s="2">
        <f t="shared" si="19"/>
        <v>750000</v>
      </c>
      <c r="V217" s="2">
        <f t="shared" si="34"/>
        <v>60105791.788601398</v>
      </c>
      <c r="W217" s="2">
        <f t="shared" si="20"/>
        <v>746135.85714285821</v>
      </c>
      <c r="X217" s="2">
        <f t="shared" si="6"/>
        <v>3864.1428571417928</v>
      </c>
      <c r="Y217" s="2">
        <f t="shared" si="37"/>
        <v>63742670.684585348</v>
      </c>
      <c r="Z217" s="2" t="str">
        <f t="shared" si="8"/>
        <v>HERE</v>
      </c>
      <c r="AA217" s="2">
        <f>IF(Z217="HERE",Y217,AA216+Graph!$G$1*1000)</f>
        <v>63742670.684585348</v>
      </c>
      <c r="AB217" s="2">
        <f t="shared" si="21"/>
        <v>3864.1428571417928</v>
      </c>
      <c r="AC217" s="2">
        <f t="shared" si="38"/>
        <v>60105791.788601398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49741846.939430065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153</v>
      </c>
      <c r="C218" s="7"/>
      <c r="D218" s="2" t="e">
        <f t="shared" si="12"/>
        <v>#N/A</v>
      </c>
      <c r="E218" s="2" t="e">
        <f t="shared" si="22"/>
        <v>#N/A</v>
      </c>
      <c r="F218" s="2">
        <v>1436302.648627758</v>
      </c>
      <c r="G218" s="2">
        <f t="shared" si="41"/>
        <v>746135.85714285716</v>
      </c>
      <c r="H218" s="2">
        <f t="shared" si="39"/>
        <v>123527339.64574379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1130843.857142857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1435938.0178043246</v>
      </c>
      <c r="Q218" s="2">
        <f t="shared" si="42"/>
        <v>750000</v>
      </c>
      <c r="R218" s="2">
        <f t="shared" si="40"/>
        <v>124598462.47318673</v>
      </c>
      <c r="S218" s="2">
        <f t="shared" si="17"/>
        <v>746135.85714285076</v>
      </c>
      <c r="T218" s="2">
        <f t="shared" si="18"/>
        <v>3864.1428571429569</v>
      </c>
      <c r="U218" s="2">
        <f t="shared" si="19"/>
        <v>750000</v>
      </c>
      <c r="V218" s="2">
        <f t="shared" si="34"/>
        <v>60851927.645744257</v>
      </c>
      <c r="W218" s="2">
        <f t="shared" si="20"/>
        <v>746135.85714285821</v>
      </c>
      <c r="X218" s="2">
        <f t="shared" si="6"/>
        <v>3864.1428571417928</v>
      </c>
      <c r="Y218" s="2">
        <f t="shared" si="37"/>
        <v>63746534.82744249</v>
      </c>
      <c r="Z218" s="2" t="str">
        <f t="shared" si="8"/>
        <v>HERE</v>
      </c>
      <c r="AA218" s="2">
        <f>IF(Z218="HERE",Y218,AA217+Graph!$G$1*1000)</f>
        <v>63746534.82744249</v>
      </c>
      <c r="AB218" s="2">
        <f t="shared" si="21"/>
        <v>3864.1428571417928</v>
      </c>
      <c r="AC218" s="2">
        <f t="shared" si="38"/>
        <v>60851927.645744257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49779153.732287213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154</v>
      </c>
      <c r="C219" s="7"/>
      <c r="D219" s="2" t="e">
        <f t="shared" si="12"/>
        <v>#N/A</v>
      </c>
      <c r="E219" s="2" t="e">
        <f t="shared" si="22"/>
        <v>#N/A</v>
      </c>
      <c r="F219" s="2">
        <v>1442624.3024631143</v>
      </c>
      <c r="G219" s="2">
        <f t="shared" si="41"/>
        <v>746135.85714285716</v>
      </c>
      <c r="H219" s="2">
        <f t="shared" si="39"/>
        <v>124273475.50288664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1134708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1442237.6679802537</v>
      </c>
      <c r="Q219" s="2">
        <f t="shared" si="42"/>
        <v>750000</v>
      </c>
      <c r="R219" s="2">
        <f t="shared" si="40"/>
        <v>125348462.47318673</v>
      </c>
      <c r="S219" s="2">
        <f t="shared" si="17"/>
        <v>746135.85714285076</v>
      </c>
      <c r="T219" s="2">
        <f t="shared" si="18"/>
        <v>3864.1428571429569</v>
      </c>
      <c r="U219" s="2">
        <f t="shared" si="19"/>
        <v>750000</v>
      </c>
      <c r="V219" s="2">
        <f t="shared" si="34"/>
        <v>61598063.502887115</v>
      </c>
      <c r="W219" s="2">
        <f t="shared" si="20"/>
        <v>746135.85714285821</v>
      </c>
      <c r="X219" s="2">
        <f t="shared" si="6"/>
        <v>3864.1428571417928</v>
      </c>
      <c r="Y219" s="2">
        <f t="shared" si="37"/>
        <v>63750398.970299631</v>
      </c>
      <c r="Z219" s="2" t="str">
        <f t="shared" si="8"/>
        <v>HERE</v>
      </c>
      <c r="AA219" s="2">
        <f>IF(Z219="HERE",Y219,AA218+Graph!$G$1*1000)</f>
        <v>63750398.970299631</v>
      </c>
      <c r="AB219" s="2">
        <f t="shared" si="21"/>
        <v>3864.1428571417928</v>
      </c>
      <c r="AC219" s="2">
        <f t="shared" si="38"/>
        <v>61598063.502887115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49816460.525144354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155</v>
      </c>
      <c r="C220" s="7"/>
      <c r="D220" s="2" t="e">
        <f t="shared" si="12"/>
        <v>#N/A</v>
      </c>
      <c r="E220" s="2" t="e">
        <f t="shared" si="22"/>
        <v>#N/A</v>
      </c>
      <c r="F220" s="2">
        <v>1448945.9562984109</v>
      </c>
      <c r="G220" s="2">
        <f t="shared" si="41"/>
        <v>746135.85714285716</v>
      </c>
      <c r="H220" s="2">
        <f t="shared" si="39"/>
        <v>125019611.36002949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1138572.142857143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1448537.3181561828</v>
      </c>
      <c r="Q220" s="2">
        <f t="shared" si="42"/>
        <v>750000</v>
      </c>
      <c r="R220" s="2">
        <f t="shared" si="40"/>
        <v>126098462.47318673</v>
      </c>
      <c r="S220" s="2">
        <f t="shared" si="17"/>
        <v>746135.85714285076</v>
      </c>
      <c r="T220" s="2">
        <f t="shared" si="18"/>
        <v>3864.1428571429569</v>
      </c>
      <c r="U220" s="2">
        <f t="shared" si="19"/>
        <v>750000</v>
      </c>
      <c r="V220" s="2">
        <f t="shared" si="34"/>
        <v>62344199.360029973</v>
      </c>
      <c r="W220" s="2">
        <f t="shared" si="20"/>
        <v>746135.85714285821</v>
      </c>
      <c r="X220" s="2">
        <f t="shared" si="6"/>
        <v>3864.1428571417928</v>
      </c>
      <c r="Y220" s="2">
        <f t="shared" si="37"/>
        <v>63754263.113156773</v>
      </c>
      <c r="Z220" s="2" t="str">
        <f t="shared" si="8"/>
        <v>HERE</v>
      </c>
      <c r="AA220" s="2">
        <f>IF(Z220="HERE",Y220,AA219+Graph!$G$1*1000)</f>
        <v>63754263.113156773</v>
      </c>
      <c r="AB220" s="2">
        <f t="shared" si="21"/>
        <v>3864.1428571417928</v>
      </c>
      <c r="AC220" s="2">
        <f t="shared" si="38"/>
        <v>62344199.360029973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49853767.318001494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156</v>
      </c>
      <c r="C221" s="7"/>
      <c r="D221" s="2" t="e">
        <f t="shared" si="12"/>
        <v>#N/A</v>
      </c>
      <c r="E221" s="2" t="e">
        <f t="shared" si="22"/>
        <v>#N/A</v>
      </c>
      <c r="F221" s="2">
        <v>1455267.6101337671</v>
      </c>
      <c r="G221" s="2">
        <f t="shared" si="41"/>
        <v>746135.85714285716</v>
      </c>
      <c r="H221" s="2">
        <f t="shared" si="39"/>
        <v>125765747.21717234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1142436.2857142859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1454836.9683321118</v>
      </c>
      <c r="Q221" s="2">
        <f t="shared" si="42"/>
        <v>750000</v>
      </c>
      <c r="R221" s="2">
        <f t="shared" si="40"/>
        <v>126848462.47318673</v>
      </c>
      <c r="S221" s="2">
        <f t="shared" si="17"/>
        <v>746135.85714285076</v>
      </c>
      <c r="T221" s="2">
        <f t="shared" si="18"/>
        <v>3864.1428571429569</v>
      </c>
      <c r="U221" s="2">
        <f t="shared" si="19"/>
        <v>750000</v>
      </c>
      <c r="V221" s="2">
        <f t="shared" si="34"/>
        <v>63090335.217172831</v>
      </c>
      <c r="W221" s="2">
        <f t="shared" si="20"/>
        <v>746135.85714285821</v>
      </c>
      <c r="X221" s="2">
        <f t="shared" si="6"/>
        <v>3864.1428571417928</v>
      </c>
      <c r="Y221" s="2">
        <f t="shared" si="37"/>
        <v>63758127.256013915</v>
      </c>
      <c r="Z221" s="2" t="str">
        <f t="shared" si="8"/>
        <v>HERE</v>
      </c>
      <c r="AA221" s="2">
        <f>IF(Z221="HERE",Y221,AA220+Graph!$G$1*1000)</f>
        <v>63758127.256013915</v>
      </c>
      <c r="AB221" s="2">
        <f t="shared" si="21"/>
        <v>3864.1428571417928</v>
      </c>
      <c r="AC221" s="2">
        <f t="shared" si="38"/>
        <v>62344199.360029973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49891074.110858642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157</v>
      </c>
      <c r="C222" s="7"/>
      <c r="D222" s="2" t="e">
        <f t="shared" si="12"/>
        <v>#N/A</v>
      </c>
      <c r="E222" s="2" t="e">
        <f t="shared" si="22"/>
        <v>#N/A</v>
      </c>
      <c r="F222" s="2">
        <v>1461589.2639690638</v>
      </c>
      <c r="G222" s="2">
        <f t="shared" si="41"/>
        <v>746135.85714285716</v>
      </c>
      <c r="H222" s="2">
        <f t="shared" si="39"/>
        <v>126511883.07431519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1146300.4285714289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1461136.6185080409</v>
      </c>
      <c r="Q222" s="2">
        <f t="shared" si="42"/>
        <v>750000</v>
      </c>
      <c r="R222" s="2">
        <f t="shared" si="40"/>
        <v>127598462.47318673</v>
      </c>
      <c r="S222" s="2">
        <f t="shared" si="17"/>
        <v>746135.85714285076</v>
      </c>
      <c r="T222" s="2">
        <f t="shared" si="18"/>
        <v>3864.1428571429569</v>
      </c>
      <c r="U222" s="2">
        <f t="shared" si="19"/>
        <v>750000</v>
      </c>
      <c r="V222" s="2">
        <f t="shared" si="34"/>
        <v>63836471.07431569</v>
      </c>
      <c r="W222" s="2">
        <f t="shared" si="20"/>
        <v>746135.85714285821</v>
      </c>
      <c r="X222" s="2">
        <f t="shared" si="6"/>
        <v>3864.1428571417928</v>
      </c>
      <c r="Y222" s="2">
        <f t="shared" si="37"/>
        <v>63761991.398871057</v>
      </c>
      <c r="Z222" s="2" t="str">
        <f t="shared" si="8"/>
        <v>MEEP</v>
      </c>
      <c r="AA222" s="2">
        <f>IF(Z222="HERE",Y222,AA221+Graph!$G$1*1000)</f>
        <v>64558127.256013915</v>
      </c>
      <c r="AB222" s="2">
        <f t="shared" si="21"/>
        <v>800000</v>
      </c>
      <c r="AC222" s="2">
        <f t="shared" si="38"/>
        <v>62344199.360029973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49928380.903715782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158</v>
      </c>
      <c r="C223" s="7"/>
      <c r="D223" s="2" t="e">
        <f t="shared" si="12"/>
        <v>#N/A</v>
      </c>
      <c r="E223" s="2" t="e">
        <f t="shared" si="22"/>
        <v>#N/A</v>
      </c>
      <c r="F223" s="2">
        <v>1467910.91780442</v>
      </c>
      <c r="G223" s="2">
        <f t="shared" si="41"/>
        <v>746135.85714285716</v>
      </c>
      <c r="H223" s="2">
        <f t="shared" si="39"/>
        <v>127258018.93145804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1150164.5714285718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1467436.26868397</v>
      </c>
      <c r="Q223" s="2">
        <f t="shared" si="42"/>
        <v>750000</v>
      </c>
      <c r="R223" s="2">
        <f t="shared" si="40"/>
        <v>128348462.47318673</v>
      </c>
      <c r="S223" s="2">
        <f t="shared" si="17"/>
        <v>746135.85714285076</v>
      </c>
      <c r="T223" s="2">
        <f t="shared" si="18"/>
        <v>3864.1428571429569</v>
      </c>
      <c r="U223" s="2">
        <f t="shared" si="19"/>
        <v>750000</v>
      </c>
      <c r="V223" s="2">
        <f t="shared" si="34"/>
        <v>64582606.931458548</v>
      </c>
      <c r="W223" s="2">
        <f t="shared" si="20"/>
        <v>746135.85714285821</v>
      </c>
      <c r="X223" s="2">
        <f t="shared" si="6"/>
        <v>3864.1428571417928</v>
      </c>
      <c r="Y223" s="2">
        <f t="shared" ref="Y223:Y286" si="43">IF(COUNT($C224)=0,IF(COUNT($C223)=1,C223,SUM(Y222+X223)),C223)</f>
        <v>63765855.541728199</v>
      </c>
      <c r="Z223" s="2" t="str">
        <f t="shared" si="8"/>
        <v>MEEP</v>
      </c>
      <c r="AA223" s="2">
        <f>IF(Z223="HERE",Y223,AA222+Graph!$G$1*1000)</f>
        <v>65358127.256013915</v>
      </c>
      <c r="AB223" s="2">
        <f t="shared" si="21"/>
        <v>800000</v>
      </c>
      <c r="AC223" s="2">
        <f t="shared" ref="AC223:AC286" si="44">IF(Z224="HERE",V223,AC222)</f>
        <v>62344199.360029973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49965687.69657293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159</v>
      </c>
      <c r="C224" s="7"/>
      <c r="D224" s="2" t="e">
        <f t="shared" si="12"/>
        <v>#N/A</v>
      </c>
      <c r="E224" s="2" t="e">
        <f t="shared" si="22"/>
        <v>#N/A</v>
      </c>
      <c r="F224" s="2">
        <v>1474232.5716397166</v>
      </c>
      <c r="G224" s="2">
        <f t="shared" si="41"/>
        <v>746135.85714285716</v>
      </c>
      <c r="H224" s="2">
        <f t="shared" ref="H224:H287" si="45">IF(COUNT($C225)=0,IF(COUNT($C224)=1,C224,SUM(H223+G224)),C224)</f>
        <v>128004154.78860089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1154028.7142857148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1473735.918859899</v>
      </c>
      <c r="Q224" s="2">
        <f t="shared" si="42"/>
        <v>750000</v>
      </c>
      <c r="R224" s="2">
        <f t="shared" ref="R224:R287" si="46">IF(COUNT($C225)=0,IF(COUNT($C224)=1,M224,SUM(R223+Q224)),M224)</f>
        <v>129098462.47318673</v>
      </c>
      <c r="S224" s="2">
        <f t="shared" si="17"/>
        <v>746135.85714285076</v>
      </c>
      <c r="T224" s="2">
        <f t="shared" si="18"/>
        <v>3864.1428571429569</v>
      </c>
      <c r="U224" s="2">
        <f t="shared" si="19"/>
        <v>750000</v>
      </c>
      <c r="V224" s="2">
        <f t="shared" si="34"/>
        <v>65328742.788601406</v>
      </c>
      <c r="W224" s="2">
        <f t="shared" si="20"/>
        <v>746135.85714285821</v>
      </c>
      <c r="X224" s="2">
        <f t="shared" si="6"/>
        <v>3864.1428571417928</v>
      </c>
      <c r="Y224" s="2">
        <f t="shared" si="43"/>
        <v>63769719.68458534</v>
      </c>
      <c r="Z224" s="2" t="str">
        <f t="shared" si="8"/>
        <v>MEEP</v>
      </c>
      <c r="AA224" s="2">
        <f>IF(Z224="HERE",Y224,AA223+Graph!$G$1*1000)</f>
        <v>66158127.256013915</v>
      </c>
      <c r="AB224" s="2">
        <f t="shared" si="21"/>
        <v>800000</v>
      </c>
      <c r="AC224" s="2">
        <f t="shared" si="44"/>
        <v>62344199.360029973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50002994.48943007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160</v>
      </c>
      <c r="C225" s="7"/>
      <c r="D225" s="2" t="e">
        <f t="shared" si="12"/>
        <v>#N/A</v>
      </c>
      <c r="E225" s="2" t="e">
        <f t="shared" si="22"/>
        <v>#N/A</v>
      </c>
      <c r="F225" s="2">
        <v>1480554.2254750729</v>
      </c>
      <c r="G225" s="2">
        <f t="shared" si="41"/>
        <v>746135.85714285716</v>
      </c>
      <c r="H225" s="2">
        <f t="shared" si="45"/>
        <v>128750290.64574374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1157892.8571428577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1480035.5690358877</v>
      </c>
      <c r="Q225" s="2">
        <f t="shared" si="42"/>
        <v>750000</v>
      </c>
      <c r="R225" s="2">
        <f t="shared" si="46"/>
        <v>129848462.47318673</v>
      </c>
      <c r="S225" s="2">
        <f t="shared" si="17"/>
        <v>746135.85714285076</v>
      </c>
      <c r="T225" s="2">
        <f t="shared" si="18"/>
        <v>3864.1428571429569</v>
      </c>
      <c r="U225" s="2">
        <f t="shared" si="19"/>
        <v>750000</v>
      </c>
      <c r="V225" s="2">
        <f t="shared" si="34"/>
        <v>66074878.645744264</v>
      </c>
      <c r="W225" s="2">
        <f t="shared" si="20"/>
        <v>746135.85714285821</v>
      </c>
      <c r="X225" s="2">
        <f t="shared" si="6"/>
        <v>3864.1428571417928</v>
      </c>
      <c r="Y225" s="2">
        <f t="shared" si="43"/>
        <v>63773583.827442482</v>
      </c>
      <c r="Z225" s="2" t="str">
        <f t="shared" si="8"/>
        <v>MEEP</v>
      </c>
      <c r="AA225" s="2">
        <f>IF(Z225="HERE",Y225,AA224+Graph!$G$1*1000)</f>
        <v>66958127.256013915</v>
      </c>
      <c r="AB225" s="2">
        <f t="shared" si="21"/>
        <v>800000</v>
      </c>
      <c r="AC225" s="2">
        <f t="shared" si="44"/>
        <v>62344199.360029973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50040301.28228721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161</v>
      </c>
      <c r="C226" s="7"/>
      <c r="D226" s="2" t="e">
        <f t="shared" si="12"/>
        <v>#N/A</v>
      </c>
      <c r="E226" s="2" t="e">
        <f t="shared" si="22"/>
        <v>#N/A</v>
      </c>
      <c r="F226" s="2">
        <v>1486875.8793103695</v>
      </c>
      <c r="G226" s="2">
        <f t="shared" si="41"/>
        <v>746135.85714285716</v>
      </c>
      <c r="H226" s="2">
        <f t="shared" si="45"/>
        <v>129496426.50288659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1161757.0000000007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1486335.2192118168</v>
      </c>
      <c r="Q226" s="2">
        <f t="shared" si="42"/>
        <v>750000</v>
      </c>
      <c r="R226" s="2">
        <f t="shared" si="46"/>
        <v>130598462.47318673</v>
      </c>
      <c r="S226" s="2">
        <f t="shared" si="17"/>
        <v>746135.85714285076</v>
      </c>
      <c r="T226" s="2">
        <f t="shared" si="18"/>
        <v>3864.1428571429569</v>
      </c>
      <c r="U226" s="2">
        <f t="shared" si="19"/>
        <v>750000</v>
      </c>
      <c r="V226" s="2">
        <f t="shared" si="34"/>
        <v>66821014.502887122</v>
      </c>
      <c r="W226" s="2">
        <f t="shared" si="20"/>
        <v>746135.85714285821</v>
      </c>
      <c r="X226" s="2">
        <f t="shared" si="6"/>
        <v>3864.1428571417928</v>
      </c>
      <c r="Y226" s="2">
        <f t="shared" si="43"/>
        <v>63777447.970299624</v>
      </c>
      <c r="Z226" s="2" t="str">
        <f t="shared" si="8"/>
        <v>MEEP</v>
      </c>
      <c r="AA226" s="2">
        <f>IF(Z226="HERE",Y226,AA225+Graph!$G$1*1000)</f>
        <v>67758127.256013915</v>
      </c>
      <c r="AB226" s="2">
        <f t="shared" si="21"/>
        <v>800000</v>
      </c>
      <c r="AC226" s="2">
        <f t="shared" si="44"/>
        <v>62344199.360029973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50077608.075144358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162</v>
      </c>
      <c r="C227" s="7"/>
      <c r="D227" s="2" t="e">
        <f t="shared" si="12"/>
        <v>#N/A</v>
      </c>
      <c r="E227" s="2" t="e">
        <f t="shared" si="22"/>
        <v>#N/A</v>
      </c>
      <c r="F227" s="2">
        <v>1493197.5331457257</v>
      </c>
      <c r="G227" s="2">
        <f t="shared" si="41"/>
        <v>746135.85714285716</v>
      </c>
      <c r="H227" s="2">
        <f t="shared" si="45"/>
        <v>130242562.36002944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1165621.1428571437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1492634.8693877459</v>
      </c>
      <c r="Q227" s="2">
        <f t="shared" si="42"/>
        <v>750000</v>
      </c>
      <c r="R227" s="2">
        <f t="shared" si="46"/>
        <v>131348462.47318673</v>
      </c>
      <c r="S227" s="2">
        <f t="shared" si="17"/>
        <v>746135.85714285076</v>
      </c>
      <c r="T227" s="2">
        <f t="shared" si="18"/>
        <v>3864.1428571429569</v>
      </c>
      <c r="U227" s="2">
        <f t="shared" si="19"/>
        <v>750000</v>
      </c>
      <c r="V227" s="2">
        <f t="shared" si="34"/>
        <v>67567150.360029981</v>
      </c>
      <c r="W227" s="2">
        <f t="shared" si="20"/>
        <v>746135.85714285821</v>
      </c>
      <c r="X227" s="2">
        <f t="shared" si="6"/>
        <v>3864.1428571417928</v>
      </c>
      <c r="Y227" s="2">
        <f t="shared" si="43"/>
        <v>63781312.113156766</v>
      </c>
      <c r="Z227" s="2" t="str">
        <f t="shared" si="8"/>
        <v>MEEP</v>
      </c>
      <c r="AA227" s="2">
        <f>IF(Z227="HERE",Y227,AA226+Graph!$G$1*1000)</f>
        <v>68558127.256013915</v>
      </c>
      <c r="AB227" s="2">
        <f t="shared" si="21"/>
        <v>800000</v>
      </c>
      <c r="AC227" s="2">
        <f t="shared" si="44"/>
        <v>62344199.360029973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50114914.868001498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163</v>
      </c>
      <c r="C228" s="7"/>
      <c r="D228" s="2" t="e">
        <f t="shared" si="12"/>
        <v>#N/A</v>
      </c>
      <c r="E228" s="2" t="e">
        <f t="shared" si="22"/>
        <v>#N/A</v>
      </c>
      <c r="F228" s="2">
        <v>1499519.1869810224</v>
      </c>
      <c r="G228" s="2">
        <f t="shared" si="41"/>
        <v>746135.85714285716</v>
      </c>
      <c r="H228" s="2">
        <f t="shared" si="45"/>
        <v>130988698.21717229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1169485.2857142866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1498934.5195636749</v>
      </c>
      <c r="Q228" s="2">
        <f t="shared" si="42"/>
        <v>750000</v>
      </c>
      <c r="R228" s="2">
        <f t="shared" si="46"/>
        <v>132098462.47318673</v>
      </c>
      <c r="S228" s="2">
        <f t="shared" si="17"/>
        <v>746135.85714285076</v>
      </c>
      <c r="T228" s="2">
        <f t="shared" si="18"/>
        <v>3864.1428571429569</v>
      </c>
      <c r="U228" s="2">
        <f t="shared" si="19"/>
        <v>750000</v>
      </c>
      <c r="V228" s="2">
        <f t="shared" si="34"/>
        <v>68313286.217172831</v>
      </c>
      <c r="W228" s="2">
        <f t="shared" si="20"/>
        <v>746135.85714285076</v>
      </c>
      <c r="X228" s="2">
        <f t="shared" si="6"/>
        <v>3864.1428571492434</v>
      </c>
      <c r="Y228" s="2">
        <f t="shared" si="43"/>
        <v>63785176.256013915</v>
      </c>
      <c r="Z228" s="2" t="str">
        <f t="shared" si="8"/>
        <v>MEEP</v>
      </c>
      <c r="AA228" s="2">
        <f>IF(Z228="HERE",Y228,AA227+Graph!$G$1*1000)</f>
        <v>69358127.256013915</v>
      </c>
      <c r="AB228" s="2">
        <f t="shared" si="21"/>
        <v>800000</v>
      </c>
      <c r="AC228" s="2">
        <f t="shared" si="44"/>
        <v>62344199.360029973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50152221.660858639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164</v>
      </c>
      <c r="C229" s="7"/>
      <c r="D229" s="2" t="e">
        <f t="shared" si="12"/>
        <v>#N/A</v>
      </c>
      <c r="E229" s="2" t="e">
        <f t="shared" si="22"/>
        <v>#N/A</v>
      </c>
      <c r="F229" s="2">
        <v>1505840.8408163786</v>
      </c>
      <c r="G229" s="2">
        <f t="shared" si="41"/>
        <v>746135.85714285716</v>
      </c>
      <c r="H229" s="2">
        <f t="shared" si="45"/>
        <v>131734834.07431515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1173349.4285714296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1505234.169739604</v>
      </c>
      <c r="Q229" s="2">
        <f t="shared" si="42"/>
        <v>750000</v>
      </c>
      <c r="R229" s="2">
        <f t="shared" si="46"/>
        <v>132848462.47318673</v>
      </c>
      <c r="S229" s="2">
        <f t="shared" si="17"/>
        <v>746135.85714285076</v>
      </c>
      <c r="T229" s="2">
        <f t="shared" si="18"/>
        <v>3864.1428571429569</v>
      </c>
      <c r="U229" s="2">
        <f t="shared" si="19"/>
        <v>750000</v>
      </c>
      <c r="V229" s="2">
        <f t="shared" si="34"/>
        <v>69059422.074315682</v>
      </c>
      <c r="W229" s="2">
        <f t="shared" si="20"/>
        <v>746135.85714285076</v>
      </c>
      <c r="X229" s="2">
        <f t="shared" si="6"/>
        <v>3864.1428571492434</v>
      </c>
      <c r="Y229" s="2">
        <f t="shared" si="43"/>
        <v>63789040.398871064</v>
      </c>
      <c r="Z229" s="2" t="str">
        <f t="shared" si="8"/>
        <v>MEEP</v>
      </c>
      <c r="AA229" s="2">
        <f>IF(Z229="HERE",Y229,AA228+Graph!$G$1*1000)</f>
        <v>70158127.256013915</v>
      </c>
      <c r="AB229" s="2">
        <f t="shared" si="21"/>
        <v>800000</v>
      </c>
      <c r="AC229" s="2">
        <f t="shared" si="44"/>
        <v>62344199.360029973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50160000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165</v>
      </c>
      <c r="C230" s="7"/>
      <c r="D230" s="2" t="e">
        <f t="shared" si="12"/>
        <v>#N/A</v>
      </c>
      <c r="E230" s="2" t="e">
        <f t="shared" si="22"/>
        <v>#N/A</v>
      </c>
      <c r="F230" s="2">
        <v>1512162.4946516752</v>
      </c>
      <c r="G230" s="2">
        <f t="shared" ref="G230:G293" si="47">IF(F230&gt;750000,$AK$31*1000,F230)</f>
        <v>746135.85714285716</v>
      </c>
      <c r="H230" s="2">
        <f t="shared" si="45"/>
        <v>132480969.931458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1177213.5714285725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1511533.8199155331</v>
      </c>
      <c r="Q230" s="2">
        <f t="shared" ref="Q230:Q293" si="48">IF(P230&gt;750000,750000,P230)</f>
        <v>750000</v>
      </c>
      <c r="R230" s="2">
        <f t="shared" si="46"/>
        <v>133598462.47318673</v>
      </c>
      <c r="S230" s="2">
        <f t="shared" si="17"/>
        <v>746135.85714285076</v>
      </c>
      <c r="T230" s="2">
        <f t="shared" si="18"/>
        <v>3864.1428571429569</v>
      </c>
      <c r="U230" s="2">
        <f t="shared" si="19"/>
        <v>750000</v>
      </c>
      <c r="V230" s="2">
        <f t="shared" si="34"/>
        <v>69805557.931458533</v>
      </c>
      <c r="W230" s="2">
        <f t="shared" si="20"/>
        <v>746135.85714285076</v>
      </c>
      <c r="X230" s="2">
        <f t="shared" si="6"/>
        <v>3864.1428571492434</v>
      </c>
      <c r="Y230" s="2">
        <f t="shared" si="43"/>
        <v>63792904.541728213</v>
      </c>
      <c r="Z230" s="2" t="str">
        <f t="shared" si="8"/>
        <v>MEEP</v>
      </c>
      <c r="AA230" s="2">
        <f>IF(Z230="HERE",Y230,AA229+Graph!$G$1*1000)</f>
        <v>70958127.256013915</v>
      </c>
      <c r="AB230" s="2">
        <f t="shared" si="21"/>
        <v>800000</v>
      </c>
      <c r="AC230" s="2">
        <f t="shared" si="44"/>
        <v>62344199.360029973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50160000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166</v>
      </c>
      <c r="C231" s="7"/>
      <c r="D231" s="2" t="e">
        <f t="shared" si="12"/>
        <v>#N/A</v>
      </c>
      <c r="E231" s="2" t="e">
        <f t="shared" si="22"/>
        <v>#N/A</v>
      </c>
      <c r="F231" s="2">
        <v>1518484.1484870315</v>
      </c>
      <c r="G231" s="2">
        <f t="shared" si="47"/>
        <v>746135.85714285716</v>
      </c>
      <c r="H231" s="2">
        <f t="shared" si="45"/>
        <v>133227105.78860085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1181077.7142857155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1517833.4700914621</v>
      </c>
      <c r="Q231" s="2">
        <f t="shared" si="48"/>
        <v>750000</v>
      </c>
      <c r="R231" s="2">
        <f t="shared" si="46"/>
        <v>134348462.47318673</v>
      </c>
      <c r="S231" s="2">
        <f t="shared" si="17"/>
        <v>746135.85714285076</v>
      </c>
      <c r="T231" s="2">
        <f t="shared" si="18"/>
        <v>3864.1428571429569</v>
      </c>
      <c r="U231" s="2">
        <f t="shared" si="19"/>
        <v>750000</v>
      </c>
      <c r="V231" s="2">
        <f t="shared" si="34"/>
        <v>70551693.788601384</v>
      </c>
      <c r="W231" s="2">
        <f t="shared" si="20"/>
        <v>746135.85714285076</v>
      </c>
      <c r="X231" s="2">
        <f t="shared" si="6"/>
        <v>3864.1428571492434</v>
      </c>
      <c r="Y231" s="2">
        <f t="shared" si="43"/>
        <v>63796768.684585363</v>
      </c>
      <c r="Z231" s="2" t="str">
        <f t="shared" si="8"/>
        <v>MEEP</v>
      </c>
      <c r="AA231" s="2">
        <f>IF(Z231="HERE",Y231,AA230+Graph!$G$1*1000)</f>
        <v>71758127.256013915</v>
      </c>
      <c r="AB231" s="2">
        <f t="shared" si="21"/>
        <v>800000</v>
      </c>
      <c r="AC231" s="2">
        <f t="shared" si="44"/>
        <v>62344199.360029973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50160000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167</v>
      </c>
      <c r="C232" s="7"/>
      <c r="D232" s="2" t="e">
        <f t="shared" si="12"/>
        <v>#N/A</v>
      </c>
      <c r="E232" s="2" t="e">
        <f t="shared" si="22"/>
        <v>#N/A</v>
      </c>
      <c r="F232" s="2">
        <v>1524805.8023223281</v>
      </c>
      <c r="G232" s="2">
        <f t="shared" si="47"/>
        <v>746135.85714285716</v>
      </c>
      <c r="H232" s="2">
        <f t="shared" si="45"/>
        <v>133973241.6457437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1184941.8571428584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1524133.1202673912</v>
      </c>
      <c r="Q232" s="2">
        <f t="shared" si="48"/>
        <v>750000</v>
      </c>
      <c r="R232" s="2">
        <f t="shared" si="46"/>
        <v>135098462.47318673</v>
      </c>
      <c r="S232" s="2">
        <f t="shared" si="17"/>
        <v>746135.85714285076</v>
      </c>
      <c r="T232" s="2">
        <f t="shared" si="18"/>
        <v>3864.1428571429569</v>
      </c>
      <c r="U232" s="2">
        <f t="shared" si="19"/>
        <v>750000</v>
      </c>
      <c r="V232" s="2">
        <f t="shared" si="34"/>
        <v>71297829.645744234</v>
      </c>
      <c r="W232" s="2">
        <f t="shared" si="20"/>
        <v>746135.85714285076</v>
      </c>
      <c r="X232" s="2">
        <f t="shared" si="6"/>
        <v>3864.1428571492434</v>
      </c>
      <c r="Y232" s="2">
        <f t="shared" si="43"/>
        <v>63800632.827442512</v>
      </c>
      <c r="Z232" s="2" t="str">
        <f t="shared" si="8"/>
        <v>MEEP</v>
      </c>
      <c r="AA232" s="2">
        <f>IF(Z232="HERE",Y232,AA231+Graph!$G$1*1000)</f>
        <v>72558127.256013915</v>
      </c>
      <c r="AB232" s="2">
        <f t="shared" si="21"/>
        <v>800000</v>
      </c>
      <c r="AC232" s="2">
        <f t="shared" si="44"/>
        <v>62344199.360029973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50160000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168</v>
      </c>
      <c r="C233" s="7"/>
      <c r="D233" s="2" t="e">
        <f t="shared" si="12"/>
        <v>#N/A</v>
      </c>
      <c r="E233" s="2" t="e">
        <f t="shared" si="22"/>
        <v>#N/A</v>
      </c>
      <c r="F233" s="2">
        <v>1531127.4561576843</v>
      </c>
      <c r="G233" s="2">
        <f t="shared" si="47"/>
        <v>746135.85714285716</v>
      </c>
      <c r="H233" s="2">
        <f t="shared" si="45"/>
        <v>134719377.50288656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1188806.0000000014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1530432.7704433203</v>
      </c>
      <c r="Q233" s="2">
        <f t="shared" si="48"/>
        <v>750000</v>
      </c>
      <c r="R233" s="2">
        <f t="shared" si="46"/>
        <v>135848462.47318673</v>
      </c>
      <c r="S233" s="2">
        <f t="shared" si="17"/>
        <v>746135.85714286566</v>
      </c>
      <c r="T233" s="2">
        <f t="shared" si="18"/>
        <v>3864.1428571429569</v>
      </c>
      <c r="U233" s="2">
        <f t="shared" si="19"/>
        <v>750000</v>
      </c>
      <c r="V233" s="2">
        <f t="shared" si="34"/>
        <v>72043965.502887085</v>
      </c>
      <c r="W233" s="2">
        <f t="shared" si="20"/>
        <v>746135.85714285076</v>
      </c>
      <c r="X233" s="2">
        <f t="shared" si="6"/>
        <v>3864.1428571492434</v>
      </c>
      <c r="Y233" s="2">
        <f t="shared" si="43"/>
        <v>63804496.970299661</v>
      </c>
      <c r="Z233" s="2" t="str">
        <f t="shared" si="8"/>
        <v>MEEP</v>
      </c>
      <c r="AA233" s="2">
        <f>IF(Z233="HERE",Y233,AA232+Graph!$G$1*1000)</f>
        <v>73358127.256013915</v>
      </c>
      <c r="AB233" s="2">
        <f t="shared" si="21"/>
        <v>800000</v>
      </c>
      <c r="AC233" s="2">
        <f t="shared" si="44"/>
        <v>62344199.360029973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169</v>
      </c>
      <c r="C234" s="7"/>
      <c r="D234" s="2" t="e">
        <f t="shared" si="12"/>
        <v>#N/A</v>
      </c>
      <c r="E234" s="2" t="e">
        <f t="shared" si="22"/>
        <v>#N/A</v>
      </c>
      <c r="F234" s="2">
        <v>1537449.109992981</v>
      </c>
      <c r="G234" s="2">
        <f t="shared" si="47"/>
        <v>746135.85714285716</v>
      </c>
      <c r="H234" s="2">
        <f t="shared" si="45"/>
        <v>135465513.36002943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1192670.1428571444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1536732.4206192493</v>
      </c>
      <c r="Q234" s="2">
        <f t="shared" si="48"/>
        <v>750000</v>
      </c>
      <c r="R234" s="2">
        <f t="shared" si="46"/>
        <v>136598462.47318673</v>
      </c>
      <c r="S234" s="2">
        <f t="shared" si="17"/>
        <v>746135.85714286566</v>
      </c>
      <c r="T234" s="2">
        <f t="shared" si="18"/>
        <v>3864.1428571429569</v>
      </c>
      <c r="U234" s="2">
        <f t="shared" si="19"/>
        <v>750000</v>
      </c>
      <c r="V234" s="2">
        <f t="shared" si="34"/>
        <v>72790101.360029936</v>
      </c>
      <c r="W234" s="2">
        <f t="shared" si="20"/>
        <v>746135.85714285076</v>
      </c>
      <c r="X234" s="2">
        <f t="shared" si="6"/>
        <v>3864.1428571492434</v>
      </c>
      <c r="Y234" s="2">
        <f t="shared" si="43"/>
        <v>63808361.11315681</v>
      </c>
      <c r="Z234" s="2" t="str">
        <f t="shared" si="8"/>
        <v>MEEP</v>
      </c>
      <c r="AA234" s="2">
        <f>IF(Z234="HERE",Y234,AA233+Graph!$G$1*1000)</f>
        <v>74158127.256013915</v>
      </c>
      <c r="AB234" s="2">
        <f t="shared" si="21"/>
        <v>800000</v>
      </c>
      <c r="AC234" s="2">
        <f t="shared" si="44"/>
        <v>62344199.360029973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170</v>
      </c>
      <c r="C235" s="7"/>
      <c r="D235" s="2" t="e">
        <f t="shared" si="12"/>
        <v>#N/A</v>
      </c>
      <c r="E235" s="2" t="e">
        <f t="shared" si="22"/>
        <v>#N/A</v>
      </c>
      <c r="F235" s="2">
        <v>1543770.7638283372</v>
      </c>
      <c r="G235" s="2">
        <f t="shared" si="47"/>
        <v>746135.85714285716</v>
      </c>
      <c r="H235" s="2">
        <f t="shared" si="45"/>
        <v>136211649.21717229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1196534.2857142873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1543032.0707951784</v>
      </c>
      <c r="Q235" s="2">
        <f t="shared" si="48"/>
        <v>750000</v>
      </c>
      <c r="R235" s="2">
        <f t="shared" si="46"/>
        <v>137348462.47318673</v>
      </c>
      <c r="S235" s="2">
        <f t="shared" si="17"/>
        <v>746135.85714286566</v>
      </c>
      <c r="T235" s="2">
        <f t="shared" si="18"/>
        <v>3864.1428571429569</v>
      </c>
      <c r="U235" s="2">
        <f t="shared" si="19"/>
        <v>750000</v>
      </c>
      <c r="V235" s="2">
        <f t="shared" si="34"/>
        <v>73536237.217172787</v>
      </c>
      <c r="W235" s="2">
        <f t="shared" si="20"/>
        <v>746135.85714285076</v>
      </c>
      <c r="X235" s="2">
        <f t="shared" si="6"/>
        <v>3864.1428571492434</v>
      </c>
      <c r="Y235" s="2">
        <f t="shared" si="43"/>
        <v>63812225.25601396</v>
      </c>
      <c r="Z235" s="2" t="str">
        <f t="shared" si="8"/>
        <v>MEEP</v>
      </c>
      <c r="AA235" s="2">
        <f>IF(Z235="HERE",Y235,AA234+Graph!$G$1*1000)</f>
        <v>74958127.256013915</v>
      </c>
      <c r="AB235" s="2">
        <f t="shared" si="21"/>
        <v>800000</v>
      </c>
      <c r="AC235" s="2">
        <f t="shared" si="44"/>
        <v>62344199.360029973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171</v>
      </c>
      <c r="C236" s="7"/>
      <c r="D236" s="2" t="e">
        <f t="shared" si="12"/>
        <v>#N/A</v>
      </c>
      <c r="E236" s="2" t="e">
        <f t="shared" si="22"/>
        <v>#N/A</v>
      </c>
      <c r="F236" s="2">
        <v>1550092.4176636338</v>
      </c>
      <c r="G236" s="2">
        <f t="shared" si="47"/>
        <v>746135.85714285716</v>
      </c>
      <c r="H236" s="2">
        <f t="shared" si="45"/>
        <v>136957785.07431516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1200398.4285714303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1549331.7209711075</v>
      </c>
      <c r="Q236" s="2">
        <f t="shared" si="48"/>
        <v>750000</v>
      </c>
      <c r="R236" s="2">
        <f t="shared" si="46"/>
        <v>138098462.47318673</v>
      </c>
      <c r="S236" s="2">
        <f t="shared" si="17"/>
        <v>746135.85714286566</v>
      </c>
      <c r="T236" s="2">
        <f t="shared" si="18"/>
        <v>3864.1428571429569</v>
      </c>
      <c r="U236" s="2">
        <f t="shared" si="19"/>
        <v>750000</v>
      </c>
      <c r="V236" s="2">
        <f t="shared" si="34"/>
        <v>74282373.074315637</v>
      </c>
      <c r="W236" s="2">
        <f t="shared" si="20"/>
        <v>746135.85714285076</v>
      </c>
      <c r="X236" s="2">
        <f t="shared" si="6"/>
        <v>3864.1428571492434</v>
      </c>
      <c r="Y236" s="2">
        <f t="shared" si="43"/>
        <v>63816089.398871109</v>
      </c>
      <c r="Z236" s="2" t="str">
        <f t="shared" si="8"/>
        <v>MEEP</v>
      </c>
      <c r="AA236" s="2">
        <f>IF(Z236="HERE",Y236,AA235+Graph!$G$1*1000)</f>
        <v>75758127.256013915</v>
      </c>
      <c r="AB236" s="2">
        <f t="shared" si="21"/>
        <v>800000</v>
      </c>
      <c r="AC236" s="2">
        <f t="shared" si="44"/>
        <v>62344199.360029973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172</v>
      </c>
      <c r="C237" s="7"/>
      <c r="D237" s="2" t="e">
        <f t="shared" si="12"/>
        <v>#N/A</v>
      </c>
      <c r="E237" s="2" t="e">
        <f t="shared" si="22"/>
        <v>#N/A</v>
      </c>
      <c r="F237" s="2">
        <v>1556414.0714989901</v>
      </c>
      <c r="G237" s="2">
        <f t="shared" si="47"/>
        <v>746135.85714285716</v>
      </c>
      <c r="H237" s="2">
        <f t="shared" si="45"/>
        <v>137703920.93145803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1204262.5714285732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1555631.3711470366</v>
      </c>
      <c r="Q237" s="2">
        <f t="shared" si="48"/>
        <v>750000</v>
      </c>
      <c r="R237" s="2">
        <f t="shared" si="46"/>
        <v>138848462.47318673</v>
      </c>
      <c r="S237" s="2">
        <f t="shared" si="17"/>
        <v>746135.85714286566</v>
      </c>
      <c r="T237" s="2">
        <f t="shared" si="18"/>
        <v>3864.1428571429569</v>
      </c>
      <c r="U237" s="2">
        <f t="shared" si="19"/>
        <v>750000</v>
      </c>
      <c r="V237" s="2">
        <f t="shared" si="34"/>
        <v>75028508.931458488</v>
      </c>
      <c r="W237" s="2">
        <f t="shared" si="20"/>
        <v>746135.85714285076</v>
      </c>
      <c r="X237" s="2">
        <f t="shared" si="6"/>
        <v>3864.1428571492434</v>
      </c>
      <c r="Y237" s="2">
        <f t="shared" si="43"/>
        <v>63819953.541728258</v>
      </c>
      <c r="Z237" s="2" t="str">
        <f t="shared" si="8"/>
        <v>MEEP</v>
      </c>
      <c r="AA237" s="2">
        <f>IF(Z237="HERE",Y237,AA236+Graph!$G$1*1000)</f>
        <v>76558127.256013915</v>
      </c>
      <c r="AB237" s="2">
        <f t="shared" si="21"/>
        <v>800000</v>
      </c>
      <c r="AC237" s="2">
        <f t="shared" si="44"/>
        <v>62344199.360029973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173</v>
      </c>
      <c r="C238" s="7"/>
      <c r="D238" s="2" t="e">
        <f t="shared" si="12"/>
        <v>#N/A</v>
      </c>
      <c r="E238" s="2" t="e">
        <f t="shared" si="22"/>
        <v>#N/A</v>
      </c>
      <c r="F238" s="2">
        <v>1562735.7253342867</v>
      </c>
      <c r="G238" s="2">
        <f t="shared" si="47"/>
        <v>746135.85714285716</v>
      </c>
      <c r="H238" s="2">
        <f t="shared" si="45"/>
        <v>138450056.78860089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1208126.7142857162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1561931.0213229656</v>
      </c>
      <c r="Q238" s="2">
        <f t="shared" si="48"/>
        <v>750000</v>
      </c>
      <c r="R238" s="2">
        <f t="shared" si="46"/>
        <v>139598462.47318673</v>
      </c>
      <c r="S238" s="2">
        <f t="shared" si="17"/>
        <v>746135.85714286566</v>
      </c>
      <c r="T238" s="2">
        <f t="shared" si="18"/>
        <v>3864.1428571429569</v>
      </c>
      <c r="U238" s="2">
        <f t="shared" si="19"/>
        <v>750000</v>
      </c>
      <c r="V238" s="2">
        <f t="shared" si="34"/>
        <v>75774644.788601339</v>
      </c>
      <c r="W238" s="2">
        <f t="shared" si="20"/>
        <v>746135.85714285076</v>
      </c>
      <c r="X238" s="2">
        <f t="shared" si="6"/>
        <v>3864.1428571492434</v>
      </c>
      <c r="Y238" s="2">
        <f t="shared" si="43"/>
        <v>63823817.684585407</v>
      </c>
      <c r="Z238" s="2" t="str">
        <f t="shared" si="8"/>
        <v>MEEP</v>
      </c>
      <c r="AA238" s="2">
        <f>IF(Z238="HERE",Y238,AA237+Graph!$G$1*1000)</f>
        <v>77358127.256013915</v>
      </c>
      <c r="AB238" s="2">
        <f t="shared" si="21"/>
        <v>800000</v>
      </c>
      <c r="AC238" s="2">
        <f t="shared" si="44"/>
        <v>62344199.360029973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174</v>
      </c>
      <c r="C239" s="7"/>
      <c r="D239" s="2" t="e">
        <f t="shared" si="12"/>
        <v>#N/A</v>
      </c>
      <c r="E239" s="2" t="e">
        <f t="shared" si="22"/>
        <v>#N/A</v>
      </c>
      <c r="F239" s="2">
        <v>1569057.3791696429</v>
      </c>
      <c r="G239" s="2">
        <f t="shared" si="47"/>
        <v>746135.85714285716</v>
      </c>
      <c r="H239" s="2">
        <f t="shared" si="45"/>
        <v>139196192.64574376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1211990.8571428591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1568230.6714988947</v>
      </c>
      <c r="Q239" s="2">
        <f t="shared" si="48"/>
        <v>750000</v>
      </c>
      <c r="R239" s="2">
        <f t="shared" si="46"/>
        <v>140348462.47318673</v>
      </c>
      <c r="S239" s="2">
        <f t="shared" si="17"/>
        <v>746135.85714286566</v>
      </c>
      <c r="T239" s="2">
        <f t="shared" si="18"/>
        <v>3864.1428571429569</v>
      </c>
      <c r="U239" s="2">
        <f t="shared" si="19"/>
        <v>750000</v>
      </c>
      <c r="V239" s="2">
        <f t="shared" si="34"/>
        <v>76520780.64574419</v>
      </c>
      <c r="W239" s="2">
        <f t="shared" si="20"/>
        <v>746135.85714285076</v>
      </c>
      <c r="X239" s="2">
        <f t="shared" si="6"/>
        <v>3864.1428571492434</v>
      </c>
      <c r="Y239" s="2">
        <f t="shared" si="43"/>
        <v>63827681.827442557</v>
      </c>
      <c r="Z239" s="2" t="str">
        <f t="shared" si="8"/>
        <v>MEEP</v>
      </c>
      <c r="AA239" s="2">
        <f>IF(Z239="HERE",Y239,AA238+Graph!$G$1*1000)</f>
        <v>78158127.256013915</v>
      </c>
      <c r="AB239" s="2">
        <f t="shared" si="21"/>
        <v>800000</v>
      </c>
      <c r="AC239" s="2">
        <f t="shared" si="44"/>
        <v>62344199.360029973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175</v>
      </c>
      <c r="C240" s="7"/>
      <c r="D240" s="2" t="e">
        <f t="shared" si="12"/>
        <v>#N/A</v>
      </c>
      <c r="E240" s="2" t="e">
        <f t="shared" si="22"/>
        <v>#N/A</v>
      </c>
      <c r="F240" s="2">
        <v>1575379.0330049396</v>
      </c>
      <c r="G240" s="2">
        <f t="shared" si="47"/>
        <v>746135.85714285716</v>
      </c>
      <c r="H240" s="2">
        <f t="shared" si="45"/>
        <v>139942328.50288662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1215855.0000000021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1574530.3216748238</v>
      </c>
      <c r="Q240" s="2">
        <f t="shared" si="48"/>
        <v>750000</v>
      </c>
      <c r="R240" s="2">
        <f t="shared" si="46"/>
        <v>141098462.47318673</v>
      </c>
      <c r="S240" s="2">
        <f t="shared" si="17"/>
        <v>746135.85714286566</v>
      </c>
      <c r="T240" s="2">
        <f t="shared" si="18"/>
        <v>3864.1428571429569</v>
      </c>
      <c r="U240" s="2">
        <f t="shared" si="19"/>
        <v>750000</v>
      </c>
      <c r="V240" s="2">
        <f t="shared" si="34"/>
        <v>77266916.50288704</v>
      </c>
      <c r="W240" s="2">
        <f t="shared" si="20"/>
        <v>746135.85714285076</v>
      </c>
      <c r="X240" s="2">
        <f t="shared" si="6"/>
        <v>3864.1428571492434</v>
      </c>
      <c r="Y240" s="2">
        <f t="shared" si="43"/>
        <v>63831545.970299706</v>
      </c>
      <c r="Z240" s="2" t="str">
        <f t="shared" si="8"/>
        <v>MEEP</v>
      </c>
      <c r="AA240" s="2">
        <f>IF(Z240="HERE",Y240,AA239+Graph!$G$1*1000)</f>
        <v>78958127.256013915</v>
      </c>
      <c r="AB240" s="2">
        <f t="shared" si="21"/>
        <v>800000</v>
      </c>
      <c r="AC240" s="2">
        <f t="shared" si="44"/>
        <v>62344199.360029973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176</v>
      </c>
      <c r="C241" s="7"/>
      <c r="D241" s="2" t="e">
        <f t="shared" si="12"/>
        <v>#N/A</v>
      </c>
      <c r="E241" s="2" t="e">
        <f t="shared" si="22"/>
        <v>#N/A</v>
      </c>
      <c r="F241" s="2">
        <v>1581700.6868402958</v>
      </c>
      <c r="G241" s="2">
        <f t="shared" si="47"/>
        <v>746135.85714285716</v>
      </c>
      <c r="H241" s="2">
        <f t="shared" si="45"/>
        <v>140688464.36002949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1219719.1428571451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1580829.9718507528</v>
      </c>
      <c r="Q241" s="2">
        <f t="shared" si="48"/>
        <v>750000</v>
      </c>
      <c r="R241" s="2">
        <f t="shared" si="46"/>
        <v>141848462.47318673</v>
      </c>
      <c r="S241" s="2">
        <f t="shared" si="17"/>
        <v>746135.85714286566</v>
      </c>
      <c r="T241" s="2">
        <f t="shared" si="18"/>
        <v>3864.1428571429569</v>
      </c>
      <c r="U241" s="2">
        <f t="shared" si="19"/>
        <v>750000</v>
      </c>
      <c r="V241" s="2">
        <f t="shared" si="34"/>
        <v>78013052.360029891</v>
      </c>
      <c r="W241" s="2">
        <f t="shared" si="20"/>
        <v>746135.85714285076</v>
      </c>
      <c r="X241" s="2">
        <f t="shared" si="6"/>
        <v>3864.1428571492434</v>
      </c>
      <c r="Y241" s="2">
        <f t="shared" si="43"/>
        <v>63835410.113156855</v>
      </c>
      <c r="Z241" s="2" t="str">
        <f t="shared" si="8"/>
        <v>MEEP</v>
      </c>
      <c r="AA241" s="2">
        <f>IF(Z241="HERE",Y241,AA240+Graph!$G$1*1000)</f>
        <v>79758127.256013915</v>
      </c>
      <c r="AB241" s="2">
        <f t="shared" si="21"/>
        <v>800000</v>
      </c>
      <c r="AC241" s="2">
        <f t="shared" si="44"/>
        <v>62344199.360029973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177</v>
      </c>
      <c r="C242" s="7"/>
      <c r="D242" s="2" t="e">
        <f t="shared" si="12"/>
        <v>#N/A</v>
      </c>
      <c r="E242" s="2" t="e">
        <f t="shared" si="22"/>
        <v>#N/A</v>
      </c>
      <c r="F242" s="2">
        <v>1588022.3406755924</v>
      </c>
      <c r="G242" s="2">
        <f t="shared" si="47"/>
        <v>746135.85714285716</v>
      </c>
      <c r="H242" s="2">
        <f t="shared" si="45"/>
        <v>141434600.21717235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1223583.285714288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1587129.6220267415</v>
      </c>
      <c r="Q242" s="2">
        <f t="shared" si="48"/>
        <v>750000</v>
      </c>
      <c r="R242" s="2">
        <f t="shared" si="46"/>
        <v>142598462.47318673</v>
      </c>
      <c r="S242" s="2">
        <f t="shared" si="17"/>
        <v>746135.85714286566</v>
      </c>
      <c r="T242" s="2">
        <f t="shared" si="18"/>
        <v>3864.1428571429569</v>
      </c>
      <c r="U242" s="2">
        <f t="shared" si="19"/>
        <v>750000</v>
      </c>
      <c r="V242" s="2">
        <f t="shared" si="34"/>
        <v>78759188.217172742</v>
      </c>
      <c r="W242" s="2">
        <f t="shared" si="20"/>
        <v>746135.85714285076</v>
      </c>
      <c r="X242" s="2">
        <f t="shared" si="6"/>
        <v>3864.1428571492434</v>
      </c>
      <c r="Y242" s="2">
        <f t="shared" si="43"/>
        <v>63839274.256014004</v>
      </c>
      <c r="Z242" s="2" t="str">
        <f t="shared" si="8"/>
        <v>MEEP</v>
      </c>
      <c r="AA242" s="2">
        <f>IF(Z242="HERE",Y242,AA241+Graph!$G$1*1000)</f>
        <v>80558127.256013915</v>
      </c>
      <c r="AB242" s="2">
        <f t="shared" si="21"/>
        <v>800000</v>
      </c>
      <c r="AC242" s="2">
        <f t="shared" si="44"/>
        <v>62344199.360029973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178</v>
      </c>
      <c r="C243" s="7"/>
      <c r="D243" s="2" t="e">
        <f t="shared" si="12"/>
        <v>#N/A</v>
      </c>
      <c r="E243" s="2" t="e">
        <f t="shared" si="22"/>
        <v>#N/A</v>
      </c>
      <c r="F243" s="2">
        <v>1594343.9945109487</v>
      </c>
      <c r="G243" s="2">
        <f t="shared" si="47"/>
        <v>746135.85714285716</v>
      </c>
      <c r="H243" s="2">
        <f t="shared" si="45"/>
        <v>142180736.07431522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1227447.428571431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1593429.2722026706</v>
      </c>
      <c r="Q243" s="2">
        <f t="shared" si="48"/>
        <v>750000</v>
      </c>
      <c r="R243" s="2">
        <f t="shared" si="46"/>
        <v>143348462.47318673</v>
      </c>
      <c r="S243" s="2">
        <f t="shared" si="17"/>
        <v>746135.85714286566</v>
      </c>
      <c r="T243" s="2">
        <f t="shared" si="18"/>
        <v>3864.1428571429569</v>
      </c>
      <c r="U243" s="2">
        <f t="shared" si="19"/>
        <v>750000</v>
      </c>
      <c r="V243" s="2">
        <f t="shared" si="34"/>
        <v>79505324.074315593</v>
      </c>
      <c r="W243" s="2">
        <f t="shared" si="20"/>
        <v>746135.85714285076</v>
      </c>
      <c r="X243" s="2">
        <f t="shared" si="6"/>
        <v>3864.1428571492434</v>
      </c>
      <c r="Y243" s="2">
        <f t="shared" si="43"/>
        <v>63843138.398871154</v>
      </c>
      <c r="Z243" s="2" t="str">
        <f t="shared" si="8"/>
        <v>MEEP</v>
      </c>
      <c r="AA243" s="2">
        <f>IF(Z243="HERE",Y243,AA242+Graph!$G$1*1000)</f>
        <v>81358127.256013915</v>
      </c>
      <c r="AB243" s="2">
        <f t="shared" si="21"/>
        <v>800000</v>
      </c>
      <c r="AC243" s="2">
        <f t="shared" si="44"/>
        <v>62344199.360029973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179</v>
      </c>
      <c r="C244" s="7"/>
      <c r="D244" s="2" t="e">
        <f t="shared" si="12"/>
        <v>#N/A</v>
      </c>
      <c r="E244" s="2" t="e">
        <f t="shared" si="22"/>
        <v>#N/A</v>
      </c>
      <c r="F244" s="2">
        <v>1600665.6483463049</v>
      </c>
      <c r="G244" s="2">
        <f t="shared" si="47"/>
        <v>746135.85714285716</v>
      </c>
      <c r="H244" s="2">
        <f t="shared" si="45"/>
        <v>142926871.93145809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1231311.5714285739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1599728.9223785996</v>
      </c>
      <c r="Q244" s="2">
        <f t="shared" si="48"/>
        <v>750000</v>
      </c>
      <c r="R244" s="2">
        <f t="shared" si="46"/>
        <v>144098462.47318673</v>
      </c>
      <c r="S244" s="2">
        <f t="shared" si="17"/>
        <v>746135.85714286566</v>
      </c>
      <c r="T244" s="2">
        <f t="shared" si="18"/>
        <v>3864.1428571429569</v>
      </c>
      <c r="U244" s="2">
        <f t="shared" si="19"/>
        <v>750000</v>
      </c>
      <c r="V244" s="2">
        <f t="shared" si="34"/>
        <v>80251459.931458443</v>
      </c>
      <c r="W244" s="2">
        <f t="shared" si="20"/>
        <v>746135.85714285076</v>
      </c>
      <c r="X244" s="2">
        <f t="shared" si="6"/>
        <v>3864.1428571492434</v>
      </c>
      <c r="Y244" s="2">
        <f t="shared" si="43"/>
        <v>63847002.541728303</v>
      </c>
      <c r="Z244" s="2" t="str">
        <f t="shared" si="8"/>
        <v>MEEP</v>
      </c>
      <c r="AA244" s="2">
        <f>IF(Z244="HERE",Y244,AA243+Graph!$G$1*1000)</f>
        <v>82158127.256013915</v>
      </c>
      <c r="AB244" s="2">
        <f t="shared" si="21"/>
        <v>800000</v>
      </c>
      <c r="AC244" s="2">
        <f t="shared" si="44"/>
        <v>62344199.360029973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180</v>
      </c>
      <c r="C245" s="7"/>
      <c r="D245" s="2" t="e">
        <f t="shared" si="12"/>
        <v>#N/A</v>
      </c>
      <c r="E245" s="2" t="e">
        <f t="shared" si="22"/>
        <v>#N/A</v>
      </c>
      <c r="F245" s="2">
        <v>1606987.3021816015</v>
      </c>
      <c r="G245" s="2">
        <f t="shared" si="47"/>
        <v>746135.85714285716</v>
      </c>
      <c r="H245" s="2">
        <f t="shared" si="45"/>
        <v>143673007.78860095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1235175.7142857169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1606028.5725545287</v>
      </c>
      <c r="Q245" s="2">
        <f t="shared" si="48"/>
        <v>750000</v>
      </c>
      <c r="R245" s="2">
        <f t="shared" si="46"/>
        <v>144848462.47318673</v>
      </c>
      <c r="S245" s="2">
        <f t="shared" si="17"/>
        <v>746135.85714286566</v>
      </c>
      <c r="T245" s="2">
        <f t="shared" si="18"/>
        <v>3864.1428571429569</v>
      </c>
      <c r="U245" s="2">
        <f t="shared" si="19"/>
        <v>750000</v>
      </c>
      <c r="V245" s="2">
        <f t="shared" si="34"/>
        <v>80997595.788601294</v>
      </c>
      <c r="W245" s="2">
        <f t="shared" si="20"/>
        <v>746135.85714285076</v>
      </c>
      <c r="X245" s="2">
        <f t="shared" si="6"/>
        <v>3864.1428571492434</v>
      </c>
      <c r="Y245" s="2">
        <f t="shared" si="43"/>
        <v>63850866.684585452</v>
      </c>
      <c r="Z245" s="2" t="str">
        <f t="shared" si="8"/>
        <v>MEEP</v>
      </c>
      <c r="AA245" s="2">
        <f>IF(Z245="HERE",Y245,AA244+Graph!$G$1*1000)</f>
        <v>82958127.256013915</v>
      </c>
      <c r="AB245" s="2">
        <f t="shared" si="21"/>
        <v>800000</v>
      </c>
      <c r="AC245" s="2">
        <f t="shared" si="44"/>
        <v>62344199.360029973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181</v>
      </c>
      <c r="C246" s="7"/>
      <c r="D246" s="2" t="e">
        <f t="shared" si="12"/>
        <v>#N/A</v>
      </c>
      <c r="E246" s="2" t="e">
        <f t="shared" si="22"/>
        <v>#N/A</v>
      </c>
      <c r="F246" s="2">
        <v>1613308.9560169578</v>
      </c>
      <c r="G246" s="2">
        <f t="shared" si="47"/>
        <v>746135.85714285716</v>
      </c>
      <c r="H246" s="2">
        <f t="shared" si="45"/>
        <v>144419143.64574382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1239039.8571428598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1612328.2227304578</v>
      </c>
      <c r="Q246" s="2">
        <f t="shared" si="48"/>
        <v>750000</v>
      </c>
      <c r="R246" s="2">
        <f t="shared" si="46"/>
        <v>145598462.47318673</v>
      </c>
      <c r="S246" s="2">
        <f t="shared" si="17"/>
        <v>746135.85714286566</v>
      </c>
      <c r="T246" s="2">
        <f t="shared" si="18"/>
        <v>3864.1428571429569</v>
      </c>
      <c r="U246" s="2">
        <f t="shared" si="19"/>
        <v>750000</v>
      </c>
      <c r="V246" s="2">
        <f t="shared" si="34"/>
        <v>81743731.645744145</v>
      </c>
      <c r="W246" s="2">
        <f t="shared" si="20"/>
        <v>746135.85714285076</v>
      </c>
      <c r="X246" s="2">
        <f t="shared" si="6"/>
        <v>3864.1428571492434</v>
      </c>
      <c r="Y246" s="2">
        <f t="shared" si="43"/>
        <v>63854730.827442601</v>
      </c>
      <c r="Z246" s="2" t="str">
        <f t="shared" si="8"/>
        <v>MEEP</v>
      </c>
      <c r="AA246" s="2">
        <f>IF(Z246="HERE",Y246,AA245+Graph!$G$1*1000)</f>
        <v>83758127.256013915</v>
      </c>
      <c r="AB246" s="2">
        <f t="shared" si="21"/>
        <v>800000</v>
      </c>
      <c r="AC246" s="2">
        <f t="shared" si="44"/>
        <v>62344199.360029973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182</v>
      </c>
      <c r="C247" s="7"/>
      <c r="D247" s="2" t="e">
        <f t="shared" si="12"/>
        <v>#N/A</v>
      </c>
      <c r="E247" s="2" t="e">
        <f t="shared" si="22"/>
        <v>#N/A</v>
      </c>
      <c r="F247" s="2">
        <v>1619630.6098522544</v>
      </c>
      <c r="G247" s="2">
        <f t="shared" si="47"/>
        <v>746135.85714285716</v>
      </c>
      <c r="H247" s="2">
        <f t="shared" si="45"/>
        <v>145165279.50288668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1242904.0000000028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1618627.8729063869</v>
      </c>
      <c r="Q247" s="2">
        <f t="shared" si="48"/>
        <v>750000</v>
      </c>
      <c r="R247" s="2">
        <f t="shared" si="46"/>
        <v>146348462.47318673</v>
      </c>
      <c r="S247" s="2">
        <f t="shared" si="17"/>
        <v>746135.85714286566</v>
      </c>
      <c r="T247" s="2">
        <f t="shared" si="18"/>
        <v>3864.1428571429569</v>
      </c>
      <c r="U247" s="2">
        <f t="shared" si="19"/>
        <v>750000</v>
      </c>
      <c r="V247" s="2">
        <f t="shared" si="34"/>
        <v>82489867.502886996</v>
      </c>
      <c r="W247" s="2">
        <f t="shared" si="20"/>
        <v>746135.85714285076</v>
      </c>
      <c r="X247" s="2">
        <f t="shared" si="6"/>
        <v>3864.1428571492434</v>
      </c>
      <c r="Y247" s="2">
        <f t="shared" si="43"/>
        <v>63858594.970299751</v>
      </c>
      <c r="Z247" s="2" t="str">
        <f t="shared" si="8"/>
        <v>MEEP</v>
      </c>
      <c r="AA247" s="2">
        <f>IF(Z247="HERE",Y247,AA246+Graph!$G$1*1000)</f>
        <v>84558127.256013915</v>
      </c>
      <c r="AB247" s="2">
        <f t="shared" si="21"/>
        <v>800000</v>
      </c>
      <c r="AC247" s="2">
        <f t="shared" si="44"/>
        <v>62344199.360029973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183</v>
      </c>
      <c r="C248" s="7"/>
      <c r="D248" s="2" t="e">
        <f t="shared" si="12"/>
        <v>#N/A</v>
      </c>
      <c r="E248" s="2" t="e">
        <f t="shared" si="22"/>
        <v>#N/A</v>
      </c>
      <c r="F248" s="2">
        <v>1625952.2636876106</v>
      </c>
      <c r="G248" s="2">
        <f t="shared" si="47"/>
        <v>746135.85714285716</v>
      </c>
      <c r="H248" s="2">
        <f t="shared" si="45"/>
        <v>145911415.36002955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1246768.1428571458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1624927.5230823159</v>
      </c>
      <c r="Q248" s="2">
        <f t="shared" si="48"/>
        <v>750000</v>
      </c>
      <c r="R248" s="2">
        <f t="shared" si="46"/>
        <v>147098462.47318673</v>
      </c>
      <c r="S248" s="2">
        <f t="shared" si="17"/>
        <v>746135.85714286566</v>
      </c>
      <c r="T248" s="2">
        <f t="shared" si="18"/>
        <v>3864.1428571429569</v>
      </c>
      <c r="U248" s="2">
        <f t="shared" si="19"/>
        <v>750000</v>
      </c>
      <c r="V248" s="2">
        <f t="shared" si="34"/>
        <v>83236003.360029846</v>
      </c>
      <c r="W248" s="2">
        <f t="shared" si="20"/>
        <v>746135.85714285076</v>
      </c>
      <c r="X248" s="2">
        <f t="shared" si="6"/>
        <v>3864.1428571492434</v>
      </c>
      <c r="Y248" s="2">
        <f t="shared" si="43"/>
        <v>63862459.1131569</v>
      </c>
      <c r="Z248" s="2" t="str">
        <f t="shared" si="8"/>
        <v>MEEP</v>
      </c>
      <c r="AA248" s="2">
        <f>IF(Z248="HERE",Y248,AA247+Graph!$G$1*1000)</f>
        <v>85358127.256013915</v>
      </c>
      <c r="AB248" s="2">
        <f t="shared" si="21"/>
        <v>800000</v>
      </c>
      <c r="AC248" s="2">
        <f t="shared" si="44"/>
        <v>62344199.360029973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184</v>
      </c>
      <c r="C249" s="7"/>
      <c r="D249" s="2" t="e">
        <f t="shared" si="12"/>
        <v>#N/A</v>
      </c>
      <c r="E249" s="2" t="e">
        <f t="shared" si="22"/>
        <v>#N/A</v>
      </c>
      <c r="F249" s="2">
        <v>1632273.9175229073</v>
      </c>
      <c r="G249" s="2">
        <f t="shared" si="47"/>
        <v>746135.85714285716</v>
      </c>
      <c r="H249" s="2">
        <f t="shared" si="45"/>
        <v>146657551.21717241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1250632.2857142887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1631227.173258245</v>
      </c>
      <c r="Q249" s="2">
        <f t="shared" si="48"/>
        <v>750000</v>
      </c>
      <c r="R249" s="2">
        <f t="shared" si="46"/>
        <v>147848462.47318673</v>
      </c>
      <c r="S249" s="2">
        <f t="shared" si="17"/>
        <v>746135.85714286566</v>
      </c>
      <c r="T249" s="2">
        <f t="shared" si="18"/>
        <v>3864.1428571429569</v>
      </c>
      <c r="U249" s="2">
        <f t="shared" si="19"/>
        <v>750000</v>
      </c>
      <c r="V249" s="2">
        <f t="shared" si="34"/>
        <v>83982139.217172697</v>
      </c>
      <c r="W249" s="2">
        <f t="shared" si="20"/>
        <v>746135.85714285076</v>
      </c>
      <c r="X249" s="2">
        <f t="shared" si="6"/>
        <v>3864.1428571492434</v>
      </c>
      <c r="Y249" s="2">
        <f t="shared" si="43"/>
        <v>63866323.256014049</v>
      </c>
      <c r="Z249" s="2" t="str">
        <f t="shared" si="8"/>
        <v>MEEP</v>
      </c>
      <c r="AA249" s="2">
        <f>IF(Z249="HERE",Y249,AA248+Graph!$G$1*1000)</f>
        <v>86158127.256013915</v>
      </c>
      <c r="AB249" s="2">
        <f t="shared" si="21"/>
        <v>800000</v>
      </c>
      <c r="AC249" s="2">
        <f t="shared" si="44"/>
        <v>62344199.360029973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185</v>
      </c>
      <c r="C250" s="7"/>
      <c r="D250" s="2" t="e">
        <f t="shared" si="12"/>
        <v>#N/A</v>
      </c>
      <c r="E250" s="2" t="e">
        <f t="shared" si="22"/>
        <v>#N/A</v>
      </c>
      <c r="F250" s="2">
        <v>1638595.5713582635</v>
      </c>
      <c r="G250" s="2">
        <f t="shared" si="47"/>
        <v>746135.85714285716</v>
      </c>
      <c r="H250" s="2">
        <f t="shared" si="45"/>
        <v>147403687.07431528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1254496.4285714317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1637526.8234341741</v>
      </c>
      <c r="Q250" s="2">
        <f t="shared" si="48"/>
        <v>750000</v>
      </c>
      <c r="R250" s="2">
        <f t="shared" si="46"/>
        <v>148598462.47318673</v>
      </c>
      <c r="S250" s="2">
        <f t="shared" si="17"/>
        <v>746135.85714286566</v>
      </c>
      <c r="T250" s="2">
        <f t="shared" si="18"/>
        <v>3864.1428571429569</v>
      </c>
      <c r="U250" s="2">
        <f t="shared" si="19"/>
        <v>750000</v>
      </c>
      <c r="V250" s="2">
        <f t="shared" si="34"/>
        <v>84728275.074315548</v>
      </c>
      <c r="W250" s="2">
        <f t="shared" si="20"/>
        <v>746135.85714285076</v>
      </c>
      <c r="X250" s="2">
        <f t="shared" si="6"/>
        <v>3864.1428571492434</v>
      </c>
      <c r="Y250" s="2">
        <f t="shared" si="43"/>
        <v>63870187.398871198</v>
      </c>
      <c r="Z250" s="2" t="str">
        <f t="shared" si="8"/>
        <v>MEEP</v>
      </c>
      <c r="AA250" s="2">
        <f>IF(Z250="HERE",Y250,AA249+Graph!$G$1*1000)</f>
        <v>86958127.256013915</v>
      </c>
      <c r="AB250" s="2">
        <f t="shared" si="21"/>
        <v>800000</v>
      </c>
      <c r="AC250" s="2">
        <f t="shared" si="44"/>
        <v>62344199.360029973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186</v>
      </c>
      <c r="C251" s="7"/>
      <c r="D251" s="2" t="e">
        <f t="shared" si="12"/>
        <v>#N/A</v>
      </c>
      <c r="E251" s="2" t="e">
        <f t="shared" si="22"/>
        <v>#N/A</v>
      </c>
      <c r="F251" s="2">
        <v>1644917.2251935601</v>
      </c>
      <c r="G251" s="2">
        <f t="shared" si="47"/>
        <v>746135.85714285716</v>
      </c>
      <c r="H251" s="2">
        <f t="shared" si="45"/>
        <v>148149822.93145815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1258360.5714285746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1643826.4736101031</v>
      </c>
      <c r="Q251" s="2">
        <f t="shared" si="48"/>
        <v>750000</v>
      </c>
      <c r="R251" s="2">
        <f t="shared" si="46"/>
        <v>149348462.47318673</v>
      </c>
      <c r="S251" s="2">
        <f t="shared" si="17"/>
        <v>746135.85714286566</v>
      </c>
      <c r="T251" s="2">
        <f t="shared" si="18"/>
        <v>3864.1428571429569</v>
      </c>
      <c r="U251" s="2">
        <f t="shared" si="19"/>
        <v>750000</v>
      </c>
      <c r="V251" s="2">
        <f t="shared" si="34"/>
        <v>85474410.931458399</v>
      </c>
      <c r="W251" s="2">
        <f t="shared" si="20"/>
        <v>746135.85714285076</v>
      </c>
      <c r="X251" s="2">
        <f t="shared" si="6"/>
        <v>3864.1428571492434</v>
      </c>
      <c r="Y251" s="2">
        <f t="shared" si="43"/>
        <v>63874051.541728348</v>
      </c>
      <c r="Z251" s="2" t="str">
        <f t="shared" si="8"/>
        <v>MEEP</v>
      </c>
      <c r="AA251" s="2">
        <f>IF(Z251="HERE",Y251,AA250+Graph!$G$1*1000)</f>
        <v>87758127.256013915</v>
      </c>
      <c r="AB251" s="2">
        <f t="shared" si="21"/>
        <v>800000</v>
      </c>
      <c r="AC251" s="2">
        <f t="shared" si="44"/>
        <v>62344199.360029973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187</v>
      </c>
      <c r="C252" s="7"/>
      <c r="D252" s="2" t="e">
        <f t="shared" si="12"/>
        <v>#N/A</v>
      </c>
      <c r="E252" s="2" t="e">
        <f t="shared" si="22"/>
        <v>#N/A</v>
      </c>
      <c r="F252" s="2">
        <v>1651238.8790289164</v>
      </c>
      <c r="G252" s="2">
        <f t="shared" si="47"/>
        <v>746135.85714285716</v>
      </c>
      <c r="H252" s="2">
        <f t="shared" si="45"/>
        <v>148895958.78860101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1262224.7142857176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1650126.1237860322</v>
      </c>
      <c r="Q252" s="2">
        <f t="shared" si="48"/>
        <v>750000</v>
      </c>
      <c r="R252" s="2">
        <f t="shared" si="46"/>
        <v>150098462.47318673</v>
      </c>
      <c r="S252" s="2">
        <f t="shared" si="17"/>
        <v>746135.85714286566</v>
      </c>
      <c r="T252" s="2">
        <f t="shared" si="18"/>
        <v>3864.1428571429569</v>
      </c>
      <c r="U252" s="2">
        <f t="shared" si="19"/>
        <v>750000</v>
      </c>
      <c r="V252" s="2">
        <f t="shared" si="34"/>
        <v>86220546.788601249</v>
      </c>
      <c r="W252" s="2">
        <f t="shared" si="20"/>
        <v>746135.85714285076</v>
      </c>
      <c r="X252" s="2">
        <f t="shared" si="6"/>
        <v>3864.1428571492434</v>
      </c>
      <c r="Y252" s="2">
        <f t="shared" si="43"/>
        <v>63877915.684585497</v>
      </c>
      <c r="Z252" s="2" t="str">
        <f t="shared" si="8"/>
        <v>MEEP</v>
      </c>
      <c r="AA252" s="2">
        <f>IF(Z252="HERE",Y252,AA251+Graph!$G$1*1000)</f>
        <v>88558127.256013915</v>
      </c>
      <c r="AB252" s="2">
        <f t="shared" si="21"/>
        <v>800000</v>
      </c>
      <c r="AC252" s="2">
        <f t="shared" si="44"/>
        <v>62344199.360029973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188</v>
      </c>
      <c r="C253" s="7"/>
      <c r="D253" s="2" t="e">
        <f t="shared" si="12"/>
        <v>#N/A</v>
      </c>
      <c r="E253" s="2" t="e">
        <f t="shared" si="22"/>
        <v>#N/A</v>
      </c>
      <c r="F253" s="2">
        <v>1657560.532864213</v>
      </c>
      <c r="G253" s="2">
        <f t="shared" si="47"/>
        <v>746135.85714285716</v>
      </c>
      <c r="H253" s="2">
        <f t="shared" si="45"/>
        <v>149642094.64574388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1266088.8571428605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1656425.7739619613</v>
      </c>
      <c r="Q253" s="2">
        <f t="shared" si="48"/>
        <v>750000</v>
      </c>
      <c r="R253" s="2">
        <f t="shared" si="46"/>
        <v>150848462.47318673</v>
      </c>
      <c r="S253" s="2">
        <f t="shared" si="17"/>
        <v>746135.85714286566</v>
      </c>
      <c r="T253" s="2">
        <f t="shared" si="18"/>
        <v>3864.1428571429569</v>
      </c>
      <c r="U253" s="2">
        <f t="shared" si="19"/>
        <v>750000</v>
      </c>
      <c r="V253" s="2">
        <f t="shared" si="34"/>
        <v>86966682.6457441</v>
      </c>
      <c r="W253" s="2">
        <f t="shared" si="20"/>
        <v>746135.85714285076</v>
      </c>
      <c r="X253" s="2">
        <f t="shared" si="6"/>
        <v>3864.1428571492434</v>
      </c>
      <c r="Y253" s="2">
        <f t="shared" si="43"/>
        <v>63881779.827442646</v>
      </c>
      <c r="Z253" s="2" t="str">
        <f t="shared" si="8"/>
        <v>MEEP</v>
      </c>
      <c r="AA253" s="2">
        <f>IF(Z253="HERE",Y253,AA252+Graph!$G$1*1000)</f>
        <v>89358127.256013915</v>
      </c>
      <c r="AB253" s="2">
        <f t="shared" si="21"/>
        <v>800000</v>
      </c>
      <c r="AC253" s="2">
        <f t="shared" si="44"/>
        <v>62344199.360029973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189</v>
      </c>
      <c r="C254" s="7"/>
      <c r="D254" s="2" t="e">
        <f t="shared" si="12"/>
        <v>#N/A</v>
      </c>
      <c r="E254" s="2" t="e">
        <f t="shared" si="22"/>
        <v>#N/A</v>
      </c>
      <c r="F254" s="2">
        <v>1663882.1866995692</v>
      </c>
      <c r="G254" s="2">
        <f t="shared" si="47"/>
        <v>746135.85714285716</v>
      </c>
      <c r="H254" s="2">
        <f t="shared" si="45"/>
        <v>150388230.50288674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1269953.0000000035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1662725.4241378903</v>
      </c>
      <c r="Q254" s="2">
        <f t="shared" si="48"/>
        <v>750000</v>
      </c>
      <c r="R254" s="2">
        <f t="shared" si="46"/>
        <v>151598462.47318673</v>
      </c>
      <c r="S254" s="2">
        <f t="shared" si="17"/>
        <v>746135.85714286566</v>
      </c>
      <c r="T254" s="2">
        <f t="shared" si="18"/>
        <v>3864.1428571429569</v>
      </c>
      <c r="U254" s="2">
        <f t="shared" si="19"/>
        <v>750000</v>
      </c>
      <c r="V254" s="2">
        <f t="shared" si="34"/>
        <v>87712818.502886951</v>
      </c>
      <c r="W254" s="2">
        <f t="shared" si="20"/>
        <v>746135.85714285076</v>
      </c>
      <c r="X254" s="2">
        <f t="shared" si="6"/>
        <v>3864.1428571492434</v>
      </c>
      <c r="Y254" s="2">
        <f t="shared" si="43"/>
        <v>63885643.970299795</v>
      </c>
      <c r="Z254" s="2" t="str">
        <f t="shared" si="8"/>
        <v>MEEP</v>
      </c>
      <c r="AA254" s="2">
        <f>IF(Z254="HERE",Y254,AA253+Graph!$G$1*1000)</f>
        <v>90158127.256013915</v>
      </c>
      <c r="AB254" s="2">
        <f t="shared" si="21"/>
        <v>800000</v>
      </c>
      <c r="AC254" s="2">
        <f t="shared" si="44"/>
        <v>62344199.360029973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190</v>
      </c>
      <c r="C255" s="7"/>
      <c r="D255" s="2" t="e">
        <f t="shared" si="12"/>
        <v>#N/A</v>
      </c>
      <c r="E255" s="2" t="e">
        <f t="shared" si="22"/>
        <v>#N/A</v>
      </c>
      <c r="F255" s="2">
        <v>1670203.8405348659</v>
      </c>
      <c r="G255" s="2">
        <f t="shared" si="47"/>
        <v>746135.85714285716</v>
      </c>
      <c r="H255" s="2">
        <f t="shared" si="45"/>
        <v>151134366.36002961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1273817.1428571464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1669025.0743138194</v>
      </c>
      <c r="Q255" s="2">
        <f t="shared" si="48"/>
        <v>750000</v>
      </c>
      <c r="R255" s="2">
        <f t="shared" si="46"/>
        <v>152348462.47318673</v>
      </c>
      <c r="S255" s="2">
        <f t="shared" si="17"/>
        <v>746135.85714286566</v>
      </c>
      <c r="T255" s="2">
        <f t="shared" si="18"/>
        <v>3864.1428571429569</v>
      </c>
      <c r="U255" s="2">
        <f t="shared" si="19"/>
        <v>750000</v>
      </c>
      <c r="V255" s="2">
        <f t="shared" si="34"/>
        <v>88458954.360029802</v>
      </c>
      <c r="W255" s="2">
        <f t="shared" si="20"/>
        <v>746135.85714285076</v>
      </c>
      <c r="X255" s="2">
        <f t="shared" si="6"/>
        <v>3864.1428571492434</v>
      </c>
      <c r="Y255" s="2">
        <f t="shared" si="43"/>
        <v>63889508.113156945</v>
      </c>
      <c r="Z255" s="2" t="str">
        <f t="shared" si="8"/>
        <v>MEEP</v>
      </c>
      <c r="AA255" s="2">
        <f>IF(Z255="HERE",Y255,AA254+Graph!$G$1*1000)</f>
        <v>90958127.256013915</v>
      </c>
      <c r="AB255" s="2">
        <f t="shared" si="21"/>
        <v>800000</v>
      </c>
      <c r="AC255" s="2">
        <f t="shared" si="44"/>
        <v>62344199.360029973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191</v>
      </c>
      <c r="C256" s="7"/>
      <c r="D256" s="2" t="e">
        <f t="shared" si="12"/>
        <v>#N/A</v>
      </c>
      <c r="E256" s="2" t="e">
        <f t="shared" si="22"/>
        <v>#N/A</v>
      </c>
      <c r="F256" s="2">
        <v>1676525.4943702221</v>
      </c>
      <c r="G256" s="2">
        <f t="shared" si="47"/>
        <v>746135.85714285716</v>
      </c>
      <c r="H256" s="2">
        <f t="shared" si="45"/>
        <v>151880502.21717247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1277681.2857142894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1675324.7244897485</v>
      </c>
      <c r="Q256" s="2">
        <f t="shared" si="48"/>
        <v>750000</v>
      </c>
      <c r="R256" s="2">
        <f t="shared" si="46"/>
        <v>153098462.47318673</v>
      </c>
      <c r="S256" s="2">
        <f t="shared" si="17"/>
        <v>746135.85714286566</v>
      </c>
      <c r="T256" s="2">
        <f t="shared" si="18"/>
        <v>3864.1428571429569</v>
      </c>
      <c r="U256" s="2">
        <f t="shared" si="19"/>
        <v>750000</v>
      </c>
      <c r="V256" s="2">
        <f t="shared" si="34"/>
        <v>89205090.217172652</v>
      </c>
      <c r="W256" s="2">
        <f t="shared" si="20"/>
        <v>746135.85714285076</v>
      </c>
      <c r="X256" s="2">
        <f t="shared" si="6"/>
        <v>3864.1428571492434</v>
      </c>
      <c r="Y256" s="2">
        <f t="shared" si="43"/>
        <v>63893372.256014094</v>
      </c>
      <c r="Z256" s="2" t="str">
        <f t="shared" si="8"/>
        <v>MEEP</v>
      </c>
      <c r="AA256" s="2">
        <f>IF(Z256="HERE",Y256,AA255+Graph!$G$1*1000)</f>
        <v>91758127.256013915</v>
      </c>
      <c r="AB256" s="2">
        <f t="shared" si="21"/>
        <v>800000</v>
      </c>
      <c r="AC256" s="2">
        <f t="shared" si="44"/>
        <v>62344199.360029973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192</v>
      </c>
      <c r="C257" s="7"/>
      <c r="D257" s="2" t="e">
        <f t="shared" si="12"/>
        <v>#N/A</v>
      </c>
      <c r="E257" s="2" t="e">
        <f t="shared" si="22"/>
        <v>#N/A</v>
      </c>
      <c r="F257" s="2">
        <v>1682847.1482055187</v>
      </c>
      <c r="G257" s="2">
        <f t="shared" si="47"/>
        <v>746135.85714285716</v>
      </c>
      <c r="H257" s="2">
        <f t="shared" si="45"/>
        <v>152626638.07431534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1281545.4285714324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1681624.3746656775</v>
      </c>
      <c r="Q257" s="2">
        <f t="shared" si="48"/>
        <v>750000</v>
      </c>
      <c r="R257" s="2">
        <f t="shared" si="46"/>
        <v>153848462.47318673</v>
      </c>
      <c r="S257" s="2">
        <f t="shared" si="17"/>
        <v>746135.85714286566</v>
      </c>
      <c r="T257" s="2">
        <f t="shared" si="18"/>
        <v>3864.1428571429569</v>
      </c>
      <c r="U257" s="2">
        <f t="shared" si="19"/>
        <v>750000</v>
      </c>
      <c r="V257" s="2">
        <f t="shared" si="34"/>
        <v>89951226.074315503</v>
      </c>
      <c r="W257" s="2">
        <f t="shared" si="20"/>
        <v>746135.85714285076</v>
      </c>
      <c r="X257" s="2">
        <f t="shared" si="6"/>
        <v>3864.1428571492434</v>
      </c>
      <c r="Y257" s="2">
        <f t="shared" si="43"/>
        <v>63897236.398871243</v>
      </c>
      <c r="Z257" s="2" t="str">
        <f t="shared" si="8"/>
        <v>MEEP</v>
      </c>
      <c r="AA257" s="2">
        <f>IF(Z257="HERE",Y257,AA256+Graph!$G$1*1000)</f>
        <v>92558127.256013915</v>
      </c>
      <c r="AB257" s="2">
        <f t="shared" si="21"/>
        <v>800000</v>
      </c>
      <c r="AC257" s="2">
        <f t="shared" si="44"/>
        <v>62344199.360029973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193</v>
      </c>
      <c r="C258" s="7"/>
      <c r="D258" s="2" t="e">
        <f t="shared" si="12"/>
        <v>#N/A</v>
      </c>
      <c r="E258" s="2" t="e">
        <f t="shared" si="22"/>
        <v>#N/A</v>
      </c>
      <c r="F258" s="2">
        <v>1689168.802040875</v>
      </c>
      <c r="G258" s="2">
        <f t="shared" si="47"/>
        <v>746135.85714285716</v>
      </c>
      <c r="H258" s="2">
        <f t="shared" si="45"/>
        <v>153372773.9314582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1285409.5714285753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1687924.0248416066</v>
      </c>
      <c r="Q258" s="2">
        <f t="shared" si="48"/>
        <v>750000</v>
      </c>
      <c r="R258" s="2">
        <f t="shared" si="46"/>
        <v>154598462.47318673</v>
      </c>
      <c r="S258" s="2">
        <f t="shared" si="17"/>
        <v>746135.85714286566</v>
      </c>
      <c r="T258" s="2">
        <f t="shared" si="18"/>
        <v>3864.1428571429569</v>
      </c>
      <c r="U258" s="2">
        <f t="shared" si="19"/>
        <v>750000</v>
      </c>
      <c r="V258" s="2">
        <f t="shared" si="34"/>
        <v>90697361.931458354</v>
      </c>
      <c r="W258" s="2">
        <f t="shared" si="20"/>
        <v>746135.85714285076</v>
      </c>
      <c r="X258" s="2">
        <f t="shared" si="6"/>
        <v>3864.1428571492434</v>
      </c>
      <c r="Y258" s="2">
        <f t="shared" si="43"/>
        <v>63901100.541728392</v>
      </c>
      <c r="Z258" s="2" t="str">
        <f t="shared" si="8"/>
        <v>MEEP</v>
      </c>
      <c r="AA258" s="2">
        <f>IF(Z258="HERE",Y258,AA257+Graph!$G$1*1000)</f>
        <v>93358127.256013915</v>
      </c>
      <c r="AB258" s="2">
        <f t="shared" si="21"/>
        <v>800000</v>
      </c>
      <c r="AC258" s="2">
        <f t="shared" si="44"/>
        <v>62344199.360029973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194</v>
      </c>
      <c r="C259" s="7"/>
      <c r="D259" s="2" t="e">
        <f t="shared" si="12"/>
        <v>#N/A</v>
      </c>
      <c r="E259" s="2" t="e">
        <f t="shared" si="22"/>
        <v>#N/A</v>
      </c>
      <c r="F259" s="2">
        <v>1695490.4558761716</v>
      </c>
      <c r="G259" s="2">
        <f t="shared" si="47"/>
        <v>746135.85714285716</v>
      </c>
      <c r="H259" s="2">
        <f t="shared" si="45"/>
        <v>154118909.78860107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1289273.7142857183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1694223.6750175357</v>
      </c>
      <c r="Q259" s="2">
        <f t="shared" si="48"/>
        <v>750000</v>
      </c>
      <c r="R259" s="2">
        <f t="shared" si="46"/>
        <v>155348462.47318673</v>
      </c>
      <c r="S259" s="2">
        <f t="shared" si="17"/>
        <v>746135.85714286566</v>
      </c>
      <c r="T259" s="2">
        <f t="shared" si="18"/>
        <v>3864.1428571429569</v>
      </c>
      <c r="U259" s="2">
        <f t="shared" si="19"/>
        <v>750000</v>
      </c>
      <c r="V259" s="2">
        <f t="shared" si="34"/>
        <v>91443497.788601205</v>
      </c>
      <c r="W259" s="2">
        <f t="shared" si="20"/>
        <v>746135.85714285076</v>
      </c>
      <c r="X259" s="2">
        <f t="shared" si="6"/>
        <v>3864.1428571492434</v>
      </c>
      <c r="Y259" s="2">
        <f t="shared" si="43"/>
        <v>63904964.684585541</v>
      </c>
      <c r="Z259" s="2" t="str">
        <f t="shared" si="8"/>
        <v>MEEP</v>
      </c>
      <c r="AA259" s="2">
        <f>IF(Z259="HERE",Y259,AA258+Graph!$G$1*1000)</f>
        <v>94158127.256013915</v>
      </c>
      <c r="AB259" s="2">
        <f t="shared" si="21"/>
        <v>800000</v>
      </c>
      <c r="AC259" s="2">
        <f t="shared" si="44"/>
        <v>62344199.360029973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195</v>
      </c>
      <c r="C260" s="7"/>
      <c r="D260" s="2" t="e">
        <f t="shared" si="12"/>
        <v>#N/A</v>
      </c>
      <c r="E260" s="2" t="e">
        <f t="shared" si="22"/>
        <v>#N/A</v>
      </c>
      <c r="F260" s="2">
        <v>1701812.1097115278</v>
      </c>
      <c r="G260" s="2">
        <f t="shared" si="47"/>
        <v>746135.85714285716</v>
      </c>
      <c r="H260" s="2">
        <f t="shared" si="45"/>
        <v>154865045.64574394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1293137.8571428612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1700523.3251935244</v>
      </c>
      <c r="Q260" s="2">
        <f t="shared" si="48"/>
        <v>750000</v>
      </c>
      <c r="R260" s="2">
        <f t="shared" si="46"/>
        <v>156098462.47318673</v>
      </c>
      <c r="S260" s="2">
        <f t="shared" si="17"/>
        <v>746135.85714286566</v>
      </c>
      <c r="T260" s="2">
        <f t="shared" si="18"/>
        <v>3864.1428571429569</v>
      </c>
      <c r="U260" s="2">
        <f t="shared" si="19"/>
        <v>750000</v>
      </c>
      <c r="V260" s="2">
        <f t="shared" si="34"/>
        <v>92189633.645744056</v>
      </c>
      <c r="W260" s="2">
        <f t="shared" si="20"/>
        <v>746135.85714285076</v>
      </c>
      <c r="X260" s="2">
        <f t="shared" si="6"/>
        <v>3864.1428571492434</v>
      </c>
      <c r="Y260" s="2">
        <f t="shared" si="43"/>
        <v>63908828.827442691</v>
      </c>
      <c r="Z260" s="2" t="str">
        <f t="shared" si="8"/>
        <v>MEEP</v>
      </c>
      <c r="AA260" s="2">
        <f>IF(Z260="HERE",Y260,AA259+Graph!$G$1*1000)</f>
        <v>94958127.256013915</v>
      </c>
      <c r="AB260" s="2">
        <f t="shared" si="21"/>
        <v>800000</v>
      </c>
      <c r="AC260" s="2">
        <f t="shared" si="44"/>
        <v>62344199.360029973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196</v>
      </c>
      <c r="C261" s="7"/>
      <c r="D261" s="2" t="e">
        <f t="shared" si="12"/>
        <v>#N/A</v>
      </c>
      <c r="E261" s="2" t="e">
        <f t="shared" si="22"/>
        <v>#N/A</v>
      </c>
      <c r="F261" s="2">
        <v>1708133.7635468245</v>
      </c>
      <c r="G261" s="2">
        <f t="shared" si="47"/>
        <v>746135.85714285716</v>
      </c>
      <c r="H261" s="2">
        <f t="shared" si="45"/>
        <v>155611181.5028868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1297002.0000000042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1706822.9753694534</v>
      </c>
      <c r="Q261" s="2">
        <f t="shared" si="48"/>
        <v>750000</v>
      </c>
      <c r="R261" s="2">
        <f t="shared" si="46"/>
        <v>156848462.47318673</v>
      </c>
      <c r="S261" s="2">
        <f t="shared" si="17"/>
        <v>746135.85714286566</v>
      </c>
      <c r="T261" s="2">
        <f t="shared" si="18"/>
        <v>3864.1428571429569</v>
      </c>
      <c r="U261" s="2">
        <f t="shared" si="19"/>
        <v>750000</v>
      </c>
      <c r="V261" s="2">
        <f t="shared" si="34"/>
        <v>92935769.502886906</v>
      </c>
      <c r="W261" s="2">
        <f t="shared" si="20"/>
        <v>746135.85714285076</v>
      </c>
      <c r="X261" s="2">
        <f t="shared" si="6"/>
        <v>3864.1428571492434</v>
      </c>
      <c r="Y261" s="2">
        <f t="shared" si="43"/>
        <v>63912692.97029984</v>
      </c>
      <c r="Z261" s="2" t="str">
        <f t="shared" si="8"/>
        <v>MEEP</v>
      </c>
      <c r="AA261" s="2">
        <f>IF(Z261="HERE",Y261,AA260+Graph!$G$1*1000)</f>
        <v>95758127.256013915</v>
      </c>
      <c r="AB261" s="2">
        <f t="shared" si="21"/>
        <v>800000</v>
      </c>
      <c r="AC261" s="2">
        <f t="shared" si="44"/>
        <v>62344199.360029973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197</v>
      </c>
      <c r="C262" s="7"/>
      <c r="D262" s="2" t="e">
        <f t="shared" si="12"/>
        <v>#N/A</v>
      </c>
      <c r="E262" s="2" t="e">
        <f t="shared" si="22"/>
        <v>#N/A</v>
      </c>
      <c r="F262" s="2">
        <v>1714455.4173821807</v>
      </c>
      <c r="G262" s="2">
        <f t="shared" si="47"/>
        <v>746135.85714285716</v>
      </c>
      <c r="H262" s="2">
        <f t="shared" si="45"/>
        <v>156357317.36002967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1300866.1428571471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1713122.6255453825</v>
      </c>
      <c r="Q262" s="2">
        <f t="shared" si="48"/>
        <v>750000</v>
      </c>
      <c r="R262" s="2">
        <f t="shared" si="46"/>
        <v>157598462.47318673</v>
      </c>
      <c r="S262" s="2">
        <f t="shared" si="17"/>
        <v>746135.85714286566</v>
      </c>
      <c r="T262" s="2">
        <f t="shared" si="18"/>
        <v>3864.1428571429569</v>
      </c>
      <c r="U262" s="2">
        <f t="shared" si="19"/>
        <v>750000</v>
      </c>
      <c r="V262" s="2">
        <f t="shared" si="34"/>
        <v>93681905.360029757</v>
      </c>
      <c r="W262" s="2">
        <f t="shared" si="20"/>
        <v>746135.85714285076</v>
      </c>
      <c r="X262" s="2">
        <f t="shared" si="6"/>
        <v>3864.1428571492434</v>
      </c>
      <c r="Y262" s="2">
        <f t="shared" si="43"/>
        <v>63916557.113156989</v>
      </c>
      <c r="Z262" s="2" t="str">
        <f t="shared" si="8"/>
        <v>MEEP</v>
      </c>
      <c r="AA262" s="2">
        <f>IF(Z262="HERE",Y262,AA261+Graph!$G$1*1000)</f>
        <v>96558127.256013915</v>
      </c>
      <c r="AB262" s="2">
        <f t="shared" si="21"/>
        <v>800000</v>
      </c>
      <c r="AC262" s="2">
        <f t="shared" si="44"/>
        <v>62344199.360029973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198</v>
      </c>
      <c r="C263" s="7"/>
      <c r="D263" s="2" t="e">
        <f t="shared" si="12"/>
        <v>#N/A</v>
      </c>
      <c r="E263" s="2" t="e">
        <f t="shared" si="22"/>
        <v>#N/A</v>
      </c>
      <c r="F263" s="2">
        <v>1720777.0712174773</v>
      </c>
      <c r="G263" s="2">
        <f t="shared" si="47"/>
        <v>746135.85714285716</v>
      </c>
      <c r="H263" s="2">
        <f t="shared" si="45"/>
        <v>157103453.21717253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1304730.2857142901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1719422.2757213116</v>
      </c>
      <c r="Q263" s="2">
        <f t="shared" si="48"/>
        <v>750000</v>
      </c>
      <c r="R263" s="2">
        <f t="shared" si="46"/>
        <v>158348462.47318673</v>
      </c>
      <c r="S263" s="2">
        <f t="shared" si="17"/>
        <v>746135.85714286566</v>
      </c>
      <c r="T263" s="2">
        <f t="shared" si="18"/>
        <v>3864.1428571429569</v>
      </c>
      <c r="U263" s="2">
        <f t="shared" si="19"/>
        <v>750000</v>
      </c>
      <c r="V263" s="2">
        <f t="shared" si="34"/>
        <v>94428041.217172608</v>
      </c>
      <c r="W263" s="2">
        <f t="shared" si="20"/>
        <v>746135.85714285076</v>
      </c>
      <c r="X263" s="2">
        <f t="shared" si="6"/>
        <v>3864.1428571492434</v>
      </c>
      <c r="Y263" s="2">
        <f t="shared" si="43"/>
        <v>63920421.256014138</v>
      </c>
      <c r="Z263" s="2" t="str">
        <f t="shared" si="8"/>
        <v>MEEP</v>
      </c>
      <c r="AA263" s="2">
        <f>IF(Z263="HERE",Y263,AA262+Graph!$G$1*1000)</f>
        <v>97358127.256013915</v>
      </c>
      <c r="AB263" s="2">
        <f t="shared" si="21"/>
        <v>800000</v>
      </c>
      <c r="AC263" s="2">
        <f t="shared" si="44"/>
        <v>62344199.360029973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199</v>
      </c>
      <c r="C264" s="7"/>
      <c r="D264" s="2" t="e">
        <f t="shared" si="12"/>
        <v>#N/A</v>
      </c>
      <c r="E264" s="2" t="e">
        <f t="shared" si="22"/>
        <v>#N/A</v>
      </c>
      <c r="F264" s="2">
        <v>1727098.7250528336</v>
      </c>
      <c r="G264" s="2">
        <f t="shared" si="47"/>
        <v>746135.85714285716</v>
      </c>
      <c r="H264" s="2">
        <f t="shared" si="45"/>
        <v>157849589.0743154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1308594.4285714331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1725721.9258972406</v>
      </c>
      <c r="Q264" s="2">
        <f t="shared" si="48"/>
        <v>750000</v>
      </c>
      <c r="R264" s="2">
        <f t="shared" si="46"/>
        <v>159098462.47318673</v>
      </c>
      <c r="S264" s="2">
        <f t="shared" si="17"/>
        <v>746135.85714286566</v>
      </c>
      <c r="T264" s="2">
        <f t="shared" si="18"/>
        <v>3864.1428571429569</v>
      </c>
      <c r="U264" s="2">
        <f t="shared" si="19"/>
        <v>750000</v>
      </c>
      <c r="V264" s="2">
        <f t="shared" si="34"/>
        <v>95174177.074315459</v>
      </c>
      <c r="W264" s="2">
        <f t="shared" si="20"/>
        <v>746135.85714285076</v>
      </c>
      <c r="X264" s="2">
        <f t="shared" si="6"/>
        <v>3864.1428571492434</v>
      </c>
      <c r="Y264" s="2">
        <f t="shared" si="43"/>
        <v>63924285.398871288</v>
      </c>
      <c r="Z264" s="2" t="str">
        <f t="shared" si="8"/>
        <v>MEEP</v>
      </c>
      <c r="AA264" s="2">
        <f>IF(Z264="HERE",Y264,AA263+Graph!$G$1*1000)</f>
        <v>98158127.256013915</v>
      </c>
      <c r="AB264" s="2">
        <f t="shared" si="21"/>
        <v>800000</v>
      </c>
      <c r="AC264" s="2">
        <f t="shared" si="44"/>
        <v>62344199.360029973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200</v>
      </c>
      <c r="C265" s="7"/>
      <c r="D265" s="2" t="e">
        <f t="shared" si="12"/>
        <v>#N/A</v>
      </c>
      <c r="E265" s="2" t="e">
        <f t="shared" si="22"/>
        <v>#N/A</v>
      </c>
      <c r="F265" s="2">
        <v>1733420.3788881302</v>
      </c>
      <c r="G265" s="2">
        <f t="shared" si="47"/>
        <v>746135.85714285716</v>
      </c>
      <c r="H265" s="2">
        <f t="shared" si="45"/>
        <v>158595724.93145826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1312458.571428576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1732021.5760731697</v>
      </c>
      <c r="Q265" s="2">
        <f t="shared" si="48"/>
        <v>750000</v>
      </c>
      <c r="R265" s="2">
        <f t="shared" si="46"/>
        <v>159848462.47318673</v>
      </c>
      <c r="S265" s="2">
        <f t="shared" si="17"/>
        <v>746135.85714286566</v>
      </c>
      <c r="T265" s="2">
        <f t="shared" si="18"/>
        <v>3864.1428571429569</v>
      </c>
      <c r="U265" s="2">
        <f t="shared" si="19"/>
        <v>750000</v>
      </c>
      <c r="V265" s="2">
        <f t="shared" si="34"/>
        <v>95920312.931458309</v>
      </c>
      <c r="W265" s="2">
        <f t="shared" si="20"/>
        <v>746135.85714285076</v>
      </c>
      <c r="X265" s="2">
        <f t="shared" si="6"/>
        <v>3864.1428571492434</v>
      </c>
      <c r="Y265" s="2">
        <f t="shared" si="43"/>
        <v>63928149.541728437</v>
      </c>
      <c r="Z265" s="2" t="str">
        <f t="shared" si="8"/>
        <v>MEEP</v>
      </c>
      <c r="AA265" s="2">
        <f>IF(Z265="HERE",Y265,AA264+Graph!$G$1*1000)</f>
        <v>98958127.256013915</v>
      </c>
      <c r="AB265" s="2">
        <f t="shared" si="21"/>
        <v>800000</v>
      </c>
      <c r="AC265" s="2">
        <f t="shared" si="44"/>
        <v>62344199.360029973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201</v>
      </c>
      <c r="C266" s="7"/>
      <c r="D266" s="2" t="e">
        <f t="shared" si="12"/>
        <v>#N/A</v>
      </c>
      <c r="E266" s="2" t="e">
        <f t="shared" si="22"/>
        <v>#N/A</v>
      </c>
      <c r="F266" s="2">
        <v>1739742.0327234864</v>
      </c>
      <c r="G266" s="2">
        <f t="shared" si="47"/>
        <v>746135.85714285716</v>
      </c>
      <c r="H266" s="2">
        <f t="shared" si="45"/>
        <v>159341860.78860113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1316322.714285719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1738321.2262490988</v>
      </c>
      <c r="Q266" s="2">
        <f t="shared" si="48"/>
        <v>750000</v>
      </c>
      <c r="R266" s="2">
        <f t="shared" si="46"/>
        <v>160598462.47318673</v>
      </c>
      <c r="S266" s="2">
        <f t="shared" si="17"/>
        <v>746135.85714286566</v>
      </c>
      <c r="T266" s="2">
        <f t="shared" si="18"/>
        <v>3864.1428571429569</v>
      </c>
      <c r="U266" s="2">
        <f t="shared" si="19"/>
        <v>750000</v>
      </c>
      <c r="V266" s="2">
        <f t="shared" si="34"/>
        <v>96666448.78860116</v>
      </c>
      <c r="W266" s="2">
        <f t="shared" si="20"/>
        <v>746135.85714285076</v>
      </c>
      <c r="X266" s="2">
        <f t="shared" si="6"/>
        <v>3864.1428571492434</v>
      </c>
      <c r="Y266" s="2">
        <f t="shared" si="43"/>
        <v>63932013.684585586</v>
      </c>
      <c r="Z266" s="2" t="str">
        <f t="shared" si="8"/>
        <v>MEEP</v>
      </c>
      <c r="AA266" s="2">
        <f>IF(Z266="HERE",Y266,AA265+Graph!$G$1*1000)</f>
        <v>99758127.256013915</v>
      </c>
      <c r="AB266" s="2">
        <f t="shared" si="21"/>
        <v>800000</v>
      </c>
      <c r="AC266" s="2">
        <f t="shared" si="44"/>
        <v>62344199.360029973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202</v>
      </c>
      <c r="C267" s="7"/>
      <c r="D267" s="2" t="e">
        <f t="shared" si="12"/>
        <v>#N/A</v>
      </c>
      <c r="E267" s="2" t="e">
        <f t="shared" si="22"/>
        <v>#N/A</v>
      </c>
      <c r="F267" s="2">
        <v>1746063.6865587831</v>
      </c>
      <c r="G267" s="2">
        <f t="shared" si="47"/>
        <v>746135.85714285716</v>
      </c>
      <c r="H267" s="2">
        <f t="shared" si="45"/>
        <v>160087996.645744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1320186.8571428619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1744620.8764250278</v>
      </c>
      <c r="Q267" s="2">
        <f t="shared" si="48"/>
        <v>750000</v>
      </c>
      <c r="R267" s="2">
        <f t="shared" si="46"/>
        <v>161348462.47318673</v>
      </c>
      <c r="S267" s="2">
        <f t="shared" si="17"/>
        <v>746135.85714286566</v>
      </c>
      <c r="T267" s="2">
        <f t="shared" si="18"/>
        <v>3864.1428571429569</v>
      </c>
      <c r="U267" s="2">
        <f t="shared" si="19"/>
        <v>750000</v>
      </c>
      <c r="V267" s="2">
        <f t="shared" si="34"/>
        <v>97412584.645744011</v>
      </c>
      <c r="W267" s="2">
        <f t="shared" si="20"/>
        <v>746135.85714285076</v>
      </c>
      <c r="X267" s="2">
        <f t="shared" si="6"/>
        <v>3864.1428571492434</v>
      </c>
      <c r="Y267" s="2">
        <f t="shared" si="43"/>
        <v>63935877.827442735</v>
      </c>
      <c r="Z267" s="2" t="str">
        <f t="shared" si="8"/>
        <v>MEEP</v>
      </c>
      <c r="AA267" s="2">
        <f>IF(Z267="HERE",Y267,AA266+Graph!$G$1*1000)</f>
        <v>100558127.25601391</v>
      </c>
      <c r="AB267" s="2">
        <f t="shared" si="21"/>
        <v>800000</v>
      </c>
      <c r="AC267" s="2">
        <f t="shared" si="44"/>
        <v>62344199.360029973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203</v>
      </c>
      <c r="C268" s="7"/>
      <c r="D268" s="2" t="e">
        <f t="shared" si="12"/>
        <v>#N/A</v>
      </c>
      <c r="E268" s="2" t="e">
        <f t="shared" si="22"/>
        <v>#N/A</v>
      </c>
      <c r="F268" s="2">
        <v>1752385.3403941393</v>
      </c>
      <c r="G268" s="2">
        <f t="shared" si="47"/>
        <v>746135.85714285716</v>
      </c>
      <c r="H268" s="2">
        <f t="shared" si="45"/>
        <v>160834132.50288686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1324051.0000000049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1750920.5266009569</v>
      </c>
      <c r="Q268" s="2">
        <f t="shared" si="48"/>
        <v>750000</v>
      </c>
      <c r="R268" s="2">
        <f t="shared" si="46"/>
        <v>162098462.47318673</v>
      </c>
      <c r="S268" s="2">
        <f t="shared" si="17"/>
        <v>746135.85714286566</v>
      </c>
      <c r="T268" s="2">
        <f t="shared" si="18"/>
        <v>3864.1428571429569</v>
      </c>
      <c r="U268" s="2">
        <f t="shared" si="19"/>
        <v>750000</v>
      </c>
      <c r="V268" s="2">
        <f t="shared" si="34"/>
        <v>98158720.502886862</v>
      </c>
      <c r="W268" s="2">
        <f t="shared" si="20"/>
        <v>746135.85714285076</v>
      </c>
      <c r="X268" s="2">
        <f t="shared" si="6"/>
        <v>3864.1428571492434</v>
      </c>
      <c r="Y268" s="2">
        <f t="shared" si="43"/>
        <v>63939741.970299885</v>
      </c>
      <c r="Z268" s="2" t="str">
        <f t="shared" si="8"/>
        <v>MEEP</v>
      </c>
      <c r="AA268" s="2">
        <f>IF(Z268="HERE",Y268,AA267+Graph!$G$1*1000)</f>
        <v>101358127.25601391</v>
      </c>
      <c r="AB268" s="2">
        <f t="shared" si="21"/>
        <v>800000</v>
      </c>
      <c r="AC268" s="2">
        <f t="shared" si="44"/>
        <v>62344199.360029973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204</v>
      </c>
      <c r="C269" s="7"/>
      <c r="D269" s="2" t="e">
        <f t="shared" si="12"/>
        <v>#N/A</v>
      </c>
      <c r="E269" s="2" t="e">
        <f t="shared" si="22"/>
        <v>#N/A</v>
      </c>
      <c r="F269" s="2">
        <v>1758706.9942294359</v>
      </c>
      <c r="G269" s="2">
        <f t="shared" si="47"/>
        <v>746135.85714285716</v>
      </c>
      <c r="H269" s="2">
        <f t="shared" si="45"/>
        <v>161580268.36002973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1327915.1428571478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1757220.176776886</v>
      </c>
      <c r="Q269" s="2">
        <f t="shared" si="48"/>
        <v>750000</v>
      </c>
      <c r="R269" s="2">
        <f t="shared" si="46"/>
        <v>162848462.47318673</v>
      </c>
      <c r="S269" s="2">
        <f t="shared" si="17"/>
        <v>746135.85714286566</v>
      </c>
      <c r="T269" s="2">
        <f t="shared" si="18"/>
        <v>3864.1428571429569</v>
      </c>
      <c r="U269" s="2">
        <f t="shared" si="19"/>
        <v>750000</v>
      </c>
      <c r="V269" s="2">
        <f t="shared" si="34"/>
        <v>98904856.360029712</v>
      </c>
      <c r="W269" s="2">
        <f t="shared" si="20"/>
        <v>746135.85714285076</v>
      </c>
      <c r="X269" s="2">
        <f t="shared" si="6"/>
        <v>3864.1428571492434</v>
      </c>
      <c r="Y269" s="2">
        <f t="shared" si="43"/>
        <v>63943606.113157034</v>
      </c>
      <c r="Z269" s="2" t="str">
        <f t="shared" si="8"/>
        <v>MEEP</v>
      </c>
      <c r="AA269" s="2">
        <f>IF(Z269="HERE",Y269,AA268+Graph!$G$1*1000)</f>
        <v>102158127.25601391</v>
      </c>
      <c r="AB269" s="2">
        <f t="shared" si="21"/>
        <v>800000</v>
      </c>
      <c r="AC269" s="2">
        <f t="shared" si="44"/>
        <v>62344199.360029973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205</v>
      </c>
      <c r="C270" s="7"/>
      <c r="D270" s="2" t="e">
        <f t="shared" si="12"/>
        <v>#N/A</v>
      </c>
      <c r="E270" s="2" t="e">
        <f t="shared" si="22"/>
        <v>#N/A</v>
      </c>
      <c r="F270" s="2">
        <v>1765028.6480647922</v>
      </c>
      <c r="G270" s="2">
        <f t="shared" si="47"/>
        <v>746135.85714285716</v>
      </c>
      <c r="H270" s="2">
        <f t="shared" si="45"/>
        <v>162326404.21717259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1331779.2857142908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1763519.8269528151</v>
      </c>
      <c r="Q270" s="2">
        <f t="shared" si="48"/>
        <v>750000</v>
      </c>
      <c r="R270" s="2">
        <f t="shared" si="46"/>
        <v>163598462.47318673</v>
      </c>
      <c r="S270" s="2">
        <f t="shared" si="17"/>
        <v>746135.85714286566</v>
      </c>
      <c r="T270" s="2">
        <f t="shared" si="18"/>
        <v>3864.1428571429569</v>
      </c>
      <c r="U270" s="2">
        <f t="shared" si="19"/>
        <v>750000</v>
      </c>
      <c r="V270" s="2">
        <f t="shared" si="34"/>
        <v>99650992.217172563</v>
      </c>
      <c r="W270" s="2">
        <f t="shared" si="20"/>
        <v>746135.85714285076</v>
      </c>
      <c r="X270" s="2">
        <f t="shared" si="6"/>
        <v>3864.1428571492434</v>
      </c>
      <c r="Y270" s="2">
        <f t="shared" si="43"/>
        <v>63947470.256014183</v>
      </c>
      <c r="Z270" s="2" t="str">
        <f t="shared" si="8"/>
        <v>MEEP</v>
      </c>
      <c r="AA270" s="2">
        <f>IF(Z270="HERE",Y270,AA269+Graph!$G$1*1000)</f>
        <v>102958127.25601391</v>
      </c>
      <c r="AB270" s="2">
        <f t="shared" si="21"/>
        <v>800000</v>
      </c>
      <c r="AC270" s="2">
        <f t="shared" si="44"/>
        <v>62344199.360029973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206</v>
      </c>
      <c r="C271" s="7"/>
      <c r="D271" s="2" t="e">
        <f t="shared" si="12"/>
        <v>#N/A</v>
      </c>
      <c r="E271" s="2" t="e">
        <f t="shared" si="22"/>
        <v>#N/A</v>
      </c>
      <c r="F271" s="2">
        <v>1771350.3019000888</v>
      </c>
      <c r="G271" s="2">
        <f t="shared" si="47"/>
        <v>746135.85714285716</v>
      </c>
      <c r="H271" s="2">
        <f t="shared" si="45"/>
        <v>163072540.07431546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1335643.4285714338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1769819.4771287441</v>
      </c>
      <c r="Q271" s="2">
        <f t="shared" si="48"/>
        <v>750000</v>
      </c>
      <c r="R271" s="2">
        <f t="shared" si="46"/>
        <v>164348462.47318673</v>
      </c>
      <c r="S271" s="2">
        <f t="shared" si="17"/>
        <v>746135.85714286566</v>
      </c>
      <c r="T271" s="2">
        <f t="shared" si="18"/>
        <v>3864.1428571429569</v>
      </c>
      <c r="U271" s="2">
        <f t="shared" si="19"/>
        <v>750000</v>
      </c>
      <c r="V271" s="2">
        <f t="shared" si="34"/>
        <v>100397128.07431541</v>
      </c>
      <c r="W271" s="2">
        <f t="shared" si="20"/>
        <v>746135.85714285076</v>
      </c>
      <c r="X271" s="2">
        <f t="shared" si="6"/>
        <v>3864.1428571492434</v>
      </c>
      <c r="Y271" s="2">
        <f t="shared" si="43"/>
        <v>63951334.398871332</v>
      </c>
      <c r="Z271" s="2" t="str">
        <f t="shared" si="8"/>
        <v>MEEP</v>
      </c>
      <c r="AA271" s="2">
        <f>IF(Z271="HERE",Y271,AA270+Graph!$G$1*1000)</f>
        <v>103758127.25601391</v>
      </c>
      <c r="AB271" s="2">
        <f t="shared" si="21"/>
        <v>800000</v>
      </c>
      <c r="AC271" s="2">
        <f t="shared" si="44"/>
        <v>62344199.360029973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207</v>
      </c>
      <c r="C272" s="7"/>
      <c r="D272" s="2" t="e">
        <f t="shared" si="12"/>
        <v>#N/A</v>
      </c>
      <c r="E272" s="2" t="e">
        <f t="shared" si="22"/>
        <v>#N/A</v>
      </c>
      <c r="F272" s="2">
        <v>1777671.955735445</v>
      </c>
      <c r="G272" s="2">
        <f t="shared" si="47"/>
        <v>746135.85714285716</v>
      </c>
      <c r="H272" s="2">
        <f t="shared" si="45"/>
        <v>163818675.93145832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1339507.5714285767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1776119.1273046732</v>
      </c>
      <c r="Q272" s="2">
        <f t="shared" si="48"/>
        <v>750000</v>
      </c>
      <c r="R272" s="2">
        <f t="shared" si="46"/>
        <v>165098462.47318673</v>
      </c>
      <c r="S272" s="2">
        <f t="shared" si="17"/>
        <v>746135.85714286566</v>
      </c>
      <c r="T272" s="2">
        <f t="shared" si="18"/>
        <v>3864.1428571429569</v>
      </c>
      <c r="U272" s="2">
        <f t="shared" si="19"/>
        <v>750000</v>
      </c>
      <c r="V272" s="2">
        <f t="shared" si="34"/>
        <v>101143263.93145826</v>
      </c>
      <c r="W272" s="2">
        <f t="shared" si="20"/>
        <v>746135.85714285076</v>
      </c>
      <c r="X272" s="2">
        <f t="shared" si="6"/>
        <v>3864.1428571492434</v>
      </c>
      <c r="Y272" s="2">
        <f t="shared" si="43"/>
        <v>63955198.541728482</v>
      </c>
      <c r="Z272" s="2" t="str">
        <f t="shared" si="8"/>
        <v>MEEP</v>
      </c>
      <c r="AA272" s="2">
        <f>IF(Z272="HERE",Y272,AA271+Graph!$G$1*1000)</f>
        <v>104558127.25601391</v>
      </c>
      <c r="AB272" s="2">
        <f t="shared" si="21"/>
        <v>800000</v>
      </c>
      <c r="AC272" s="2">
        <f t="shared" si="44"/>
        <v>62344199.360029973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208</v>
      </c>
      <c r="C273" s="7"/>
      <c r="D273" s="2" t="e">
        <f t="shared" si="12"/>
        <v>#N/A</v>
      </c>
      <c r="E273" s="2" t="e">
        <f t="shared" si="22"/>
        <v>#N/A</v>
      </c>
      <c r="F273" s="2">
        <v>1783993.6095707417</v>
      </c>
      <c r="G273" s="2">
        <f t="shared" si="47"/>
        <v>746135.85714285716</v>
      </c>
      <c r="H273" s="2">
        <f t="shared" si="45"/>
        <v>164564811.78860119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1343371.7142857197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1782418.7774806023</v>
      </c>
      <c r="Q273" s="2">
        <f t="shared" si="48"/>
        <v>750000</v>
      </c>
      <c r="R273" s="2">
        <f t="shared" si="46"/>
        <v>165848462.47318673</v>
      </c>
      <c r="S273" s="2">
        <f t="shared" si="17"/>
        <v>746135.85714286566</v>
      </c>
      <c r="T273" s="2">
        <f t="shared" si="18"/>
        <v>3864.1428571429569</v>
      </c>
      <c r="U273" s="2">
        <f t="shared" si="19"/>
        <v>750000</v>
      </c>
      <c r="V273" s="2">
        <f t="shared" si="34"/>
        <v>101889399.78860112</v>
      </c>
      <c r="W273" s="2">
        <f t="shared" si="20"/>
        <v>746135.85714285076</v>
      </c>
      <c r="X273" s="2">
        <f t="shared" si="6"/>
        <v>3864.1428571492434</v>
      </c>
      <c r="Y273" s="2">
        <f t="shared" si="43"/>
        <v>63959062.684585631</v>
      </c>
      <c r="Z273" s="2" t="str">
        <f t="shared" si="8"/>
        <v>MEEP</v>
      </c>
      <c r="AA273" s="2">
        <f>IF(Z273="HERE",Y273,AA272+Graph!$G$1*1000)</f>
        <v>105358127.25601391</v>
      </c>
      <c r="AB273" s="2">
        <f t="shared" si="21"/>
        <v>800000</v>
      </c>
      <c r="AC273" s="2">
        <f t="shared" si="44"/>
        <v>62344199.360029973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209</v>
      </c>
      <c r="C274" s="7"/>
      <c r="D274" s="2" t="e">
        <f t="shared" si="12"/>
        <v>#N/A</v>
      </c>
      <c r="E274" s="2" t="e">
        <f t="shared" si="22"/>
        <v>#N/A</v>
      </c>
      <c r="F274" s="2">
        <v>1790315.2634060979</v>
      </c>
      <c r="G274" s="2">
        <f t="shared" si="47"/>
        <v>746135.85714285716</v>
      </c>
      <c r="H274" s="2">
        <f t="shared" si="45"/>
        <v>165310947.64574406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1347235.8571428626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1788718.4276565313</v>
      </c>
      <c r="Q274" s="2">
        <f t="shared" si="48"/>
        <v>750000</v>
      </c>
      <c r="R274" s="2">
        <f t="shared" si="46"/>
        <v>166598462.47318673</v>
      </c>
      <c r="S274" s="2">
        <f t="shared" si="17"/>
        <v>746135.85714286566</v>
      </c>
      <c r="T274" s="2">
        <f t="shared" si="18"/>
        <v>3864.1428571429569</v>
      </c>
      <c r="U274" s="2">
        <f t="shared" si="19"/>
        <v>750000</v>
      </c>
      <c r="V274" s="2">
        <f t="shared" si="34"/>
        <v>102635535.64574397</v>
      </c>
      <c r="W274" s="2">
        <f t="shared" si="20"/>
        <v>746135.85714285076</v>
      </c>
      <c r="X274" s="2">
        <f t="shared" si="6"/>
        <v>3864.1428571492434</v>
      </c>
      <c r="Y274" s="2">
        <f t="shared" si="43"/>
        <v>63962926.82744278</v>
      </c>
      <c r="Z274" s="2" t="str">
        <f t="shared" si="8"/>
        <v>MEEP</v>
      </c>
      <c r="AA274" s="2">
        <f>IF(Z274="HERE",Y274,AA273+Graph!$G$1*1000)</f>
        <v>106158127.25601391</v>
      </c>
      <c r="AB274" s="2">
        <f t="shared" si="21"/>
        <v>800000</v>
      </c>
      <c r="AC274" s="2">
        <f t="shared" si="44"/>
        <v>62344199.360029973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210</v>
      </c>
      <c r="C275" s="7"/>
      <c r="D275" s="2" t="e">
        <f t="shared" si="12"/>
        <v>#N/A</v>
      </c>
      <c r="E275" s="2" t="e">
        <f t="shared" si="22"/>
        <v>#N/A</v>
      </c>
      <c r="F275" s="2">
        <v>1796636.9172413945</v>
      </c>
      <c r="G275" s="2">
        <f t="shared" si="47"/>
        <v>746135.85714285716</v>
      </c>
      <c r="H275" s="2">
        <f t="shared" si="45"/>
        <v>166057083.50288692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1351100.0000000056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1795018.0778324604</v>
      </c>
      <c r="Q275" s="2">
        <f t="shared" si="48"/>
        <v>750000</v>
      </c>
      <c r="R275" s="2">
        <f t="shared" si="46"/>
        <v>167348462.47318673</v>
      </c>
      <c r="S275" s="2">
        <f t="shared" si="17"/>
        <v>746135.85714286566</v>
      </c>
      <c r="T275" s="2">
        <f t="shared" si="18"/>
        <v>3864.1428571429569</v>
      </c>
      <c r="U275" s="2">
        <f t="shared" si="19"/>
        <v>750000</v>
      </c>
      <c r="V275" s="2">
        <f t="shared" si="34"/>
        <v>103381671.50288682</v>
      </c>
      <c r="W275" s="2">
        <f t="shared" si="20"/>
        <v>746135.85714285076</v>
      </c>
      <c r="X275" s="2">
        <f t="shared" si="6"/>
        <v>3864.1428571492434</v>
      </c>
      <c r="Y275" s="2">
        <f t="shared" si="43"/>
        <v>63966790.970299929</v>
      </c>
      <c r="Z275" s="2" t="str">
        <f t="shared" si="8"/>
        <v>MEEP</v>
      </c>
      <c r="AA275" s="2">
        <f>IF(Z275="HERE",Y275,AA274+Graph!$G$1*1000)</f>
        <v>106958127.25601391</v>
      </c>
      <c r="AB275" s="2">
        <f t="shared" si="21"/>
        <v>800000</v>
      </c>
      <c r="AC275" s="2">
        <f t="shared" si="44"/>
        <v>62344199.360029973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211</v>
      </c>
      <c r="C276" s="7"/>
      <c r="D276" s="2" t="e">
        <f t="shared" si="12"/>
        <v>#N/A</v>
      </c>
      <c r="E276" s="2" t="e">
        <f t="shared" si="22"/>
        <v>#N/A</v>
      </c>
      <c r="F276" s="2">
        <v>1802958.5710767508</v>
      </c>
      <c r="G276" s="2">
        <f t="shared" si="47"/>
        <v>746135.85714285716</v>
      </c>
      <c r="H276" s="2">
        <f t="shared" si="45"/>
        <v>166803219.36002979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1354964.1428571485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1801317.7280083895</v>
      </c>
      <c r="Q276" s="2">
        <f t="shared" si="48"/>
        <v>750000</v>
      </c>
      <c r="R276" s="2">
        <f t="shared" si="46"/>
        <v>168098462.47318673</v>
      </c>
      <c r="S276" s="2">
        <f t="shared" si="17"/>
        <v>746135.85714286566</v>
      </c>
      <c r="T276" s="2">
        <f t="shared" si="18"/>
        <v>3864.1428571429569</v>
      </c>
      <c r="U276" s="2">
        <f t="shared" si="19"/>
        <v>750000</v>
      </c>
      <c r="V276" s="2">
        <f t="shared" si="34"/>
        <v>104127807.36002967</v>
      </c>
      <c r="W276" s="2">
        <f t="shared" si="20"/>
        <v>746135.85714285076</v>
      </c>
      <c r="X276" s="2">
        <f t="shared" si="6"/>
        <v>3864.1428571492434</v>
      </c>
      <c r="Y276" s="2">
        <f t="shared" si="43"/>
        <v>63970655.113157079</v>
      </c>
      <c r="Z276" s="2" t="str">
        <f t="shared" si="8"/>
        <v>MEEP</v>
      </c>
      <c r="AA276" s="2">
        <f>IF(Z276="HERE",Y276,AA275+Graph!$G$1*1000)</f>
        <v>107758127.25601391</v>
      </c>
      <c r="AB276" s="2">
        <f t="shared" si="21"/>
        <v>800000</v>
      </c>
      <c r="AC276" s="2">
        <f t="shared" si="44"/>
        <v>62344199.360029973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212</v>
      </c>
      <c r="C277" s="7"/>
      <c r="D277" s="2" t="e">
        <f t="shared" si="12"/>
        <v>#N/A</v>
      </c>
      <c r="E277" s="2" t="e">
        <f t="shared" si="22"/>
        <v>#N/A</v>
      </c>
      <c r="F277" s="2">
        <v>1809280.2249120474</v>
      </c>
      <c r="G277" s="2">
        <f t="shared" si="47"/>
        <v>746135.85714285716</v>
      </c>
      <c r="H277" s="2">
        <f t="shared" si="45"/>
        <v>167549355.21717265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1358828.2857142915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1807617.3781843185</v>
      </c>
      <c r="Q277" s="2">
        <f t="shared" si="48"/>
        <v>750000</v>
      </c>
      <c r="R277" s="2">
        <f t="shared" si="46"/>
        <v>168848462.47318673</v>
      </c>
      <c r="S277" s="2">
        <f t="shared" si="17"/>
        <v>746135.85714286566</v>
      </c>
      <c r="T277" s="2">
        <f t="shared" si="18"/>
        <v>3864.1428571429569</v>
      </c>
      <c r="U277" s="2">
        <f t="shared" si="19"/>
        <v>750000</v>
      </c>
      <c r="V277" s="2">
        <f t="shared" si="34"/>
        <v>104873943.21717252</v>
      </c>
      <c r="W277" s="2">
        <f t="shared" si="20"/>
        <v>746135.85714285076</v>
      </c>
      <c r="X277" s="2">
        <f t="shared" si="6"/>
        <v>3864.1428571492434</v>
      </c>
      <c r="Y277" s="2">
        <f t="shared" si="43"/>
        <v>63974519.256014228</v>
      </c>
      <c r="Z277" s="2" t="str">
        <f t="shared" si="8"/>
        <v>MEEP</v>
      </c>
      <c r="AA277" s="2">
        <f>IF(Z277="HERE",Y277,AA276+Graph!$G$1*1000)</f>
        <v>108558127.25601391</v>
      </c>
      <c r="AB277" s="2">
        <f t="shared" si="21"/>
        <v>800000</v>
      </c>
      <c r="AC277" s="2">
        <f t="shared" si="44"/>
        <v>62344199.360029973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213</v>
      </c>
      <c r="C278" s="7"/>
      <c r="D278" s="2" t="e">
        <f t="shared" si="12"/>
        <v>#N/A</v>
      </c>
      <c r="E278" s="2" t="e">
        <f t="shared" si="22"/>
        <v>#N/A</v>
      </c>
      <c r="F278" s="2">
        <v>1815601.8787474036</v>
      </c>
      <c r="G278" s="2">
        <f t="shared" si="47"/>
        <v>746135.85714285716</v>
      </c>
      <c r="H278" s="2">
        <f t="shared" si="45"/>
        <v>168295491.07431552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1362692.4285714345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1813917.0283603072</v>
      </c>
      <c r="Q278" s="2">
        <f t="shared" si="48"/>
        <v>750000</v>
      </c>
      <c r="R278" s="2">
        <f t="shared" si="46"/>
        <v>169598462.47318673</v>
      </c>
      <c r="S278" s="2">
        <f t="shared" si="17"/>
        <v>746135.85714286566</v>
      </c>
      <c r="T278" s="2">
        <f t="shared" si="18"/>
        <v>3864.1428571429569</v>
      </c>
      <c r="U278" s="2">
        <f t="shared" si="19"/>
        <v>750000</v>
      </c>
      <c r="V278" s="2">
        <f t="shared" si="34"/>
        <v>105620079.07431537</v>
      </c>
      <c r="W278" s="2">
        <f t="shared" si="20"/>
        <v>746135.85714285076</v>
      </c>
      <c r="X278" s="2">
        <f t="shared" si="6"/>
        <v>3864.1428571492434</v>
      </c>
      <c r="Y278" s="2">
        <f t="shared" si="43"/>
        <v>63978383.398871377</v>
      </c>
      <c r="Z278" s="2" t="str">
        <f t="shared" si="8"/>
        <v>MEEP</v>
      </c>
      <c r="AA278" s="2">
        <f>IF(Z278="HERE",Y278,AA277+Graph!$G$1*1000)</f>
        <v>109358127.25601391</v>
      </c>
      <c r="AB278" s="2">
        <f t="shared" si="21"/>
        <v>800000</v>
      </c>
      <c r="AC278" s="2">
        <f t="shared" si="44"/>
        <v>62344199.360029973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214</v>
      </c>
      <c r="C279" s="7"/>
      <c r="D279" s="2" t="e">
        <f t="shared" si="12"/>
        <v>#N/A</v>
      </c>
      <c r="E279" s="2" t="e">
        <f t="shared" si="22"/>
        <v>#N/A</v>
      </c>
      <c r="F279" s="2">
        <v>1821923.5325827003</v>
      </c>
      <c r="G279" s="2">
        <f t="shared" si="47"/>
        <v>746135.85714285716</v>
      </c>
      <c r="H279" s="2">
        <f t="shared" si="45"/>
        <v>169041626.93145838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1366556.5714285774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1820216.6785362363</v>
      </c>
      <c r="Q279" s="2">
        <f t="shared" si="48"/>
        <v>750000</v>
      </c>
      <c r="R279" s="2">
        <f t="shared" si="46"/>
        <v>170348462.47318673</v>
      </c>
      <c r="S279" s="2">
        <f t="shared" si="17"/>
        <v>746135.85714286566</v>
      </c>
      <c r="T279" s="2">
        <f t="shared" si="18"/>
        <v>3864.1428571429569</v>
      </c>
      <c r="U279" s="2">
        <f t="shared" si="19"/>
        <v>750000</v>
      </c>
      <c r="V279" s="2">
        <f t="shared" si="34"/>
        <v>106366214.93145822</v>
      </c>
      <c r="W279" s="2">
        <f t="shared" si="20"/>
        <v>746135.85714285076</v>
      </c>
      <c r="X279" s="2">
        <f t="shared" si="6"/>
        <v>3864.1428571492434</v>
      </c>
      <c r="Y279" s="2">
        <f t="shared" si="43"/>
        <v>63982247.541728526</v>
      </c>
      <c r="Z279" s="2" t="str">
        <f t="shared" si="8"/>
        <v>MEEP</v>
      </c>
      <c r="AA279" s="2">
        <f>IF(Z279="HERE",Y279,AA278+Graph!$G$1*1000)</f>
        <v>110158127.25601391</v>
      </c>
      <c r="AB279" s="2">
        <f t="shared" si="21"/>
        <v>800000</v>
      </c>
      <c r="AC279" s="2">
        <f t="shared" si="44"/>
        <v>62344199.360029973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215</v>
      </c>
      <c r="C280" s="7"/>
      <c r="D280" s="2" t="e">
        <f t="shared" si="12"/>
        <v>#N/A</v>
      </c>
      <c r="E280" s="2" t="e">
        <f t="shared" si="22"/>
        <v>#N/A</v>
      </c>
      <c r="F280" s="2">
        <v>1828245.1864180565</v>
      </c>
      <c r="G280" s="2">
        <f t="shared" si="47"/>
        <v>746135.85714285716</v>
      </c>
      <c r="H280" s="2">
        <f t="shared" si="45"/>
        <v>169787762.78860125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1370420.7142857204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1826516.3287121654</v>
      </c>
      <c r="Q280" s="2">
        <f t="shared" si="48"/>
        <v>750000</v>
      </c>
      <c r="R280" s="2">
        <f t="shared" si="46"/>
        <v>171098462.47318673</v>
      </c>
      <c r="S280" s="2">
        <f t="shared" si="17"/>
        <v>746135.85714286566</v>
      </c>
      <c r="T280" s="2">
        <f t="shared" si="18"/>
        <v>3864.1428571429569</v>
      </c>
      <c r="U280" s="2">
        <f t="shared" si="19"/>
        <v>750000</v>
      </c>
      <c r="V280" s="2">
        <f t="shared" si="34"/>
        <v>107112350.78860107</v>
      </c>
      <c r="W280" s="2">
        <f t="shared" si="20"/>
        <v>746135.85714285076</v>
      </c>
      <c r="X280" s="2">
        <f t="shared" si="6"/>
        <v>3864.1428571492434</v>
      </c>
      <c r="Y280" s="2">
        <f t="shared" si="43"/>
        <v>63986111.684585676</v>
      </c>
      <c r="Z280" s="2" t="str">
        <f t="shared" si="8"/>
        <v>MEEP</v>
      </c>
      <c r="AA280" s="2">
        <f>IF(Z280="HERE",Y280,AA279+Graph!$G$1*1000)</f>
        <v>110958127.25601391</v>
      </c>
      <c r="AB280" s="2">
        <f t="shared" si="21"/>
        <v>800000</v>
      </c>
      <c r="AC280" s="2">
        <f t="shared" si="44"/>
        <v>62344199.360029973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216</v>
      </c>
      <c r="C281" s="7"/>
      <c r="D281" s="2" t="e">
        <f t="shared" si="12"/>
        <v>#N/A</v>
      </c>
      <c r="E281" s="2" t="e">
        <f t="shared" si="22"/>
        <v>#N/A</v>
      </c>
      <c r="F281" s="2">
        <v>1834566.8402534127</v>
      </c>
      <c r="G281" s="2">
        <f t="shared" si="47"/>
        <v>746135.85714285716</v>
      </c>
      <c r="H281" s="2">
        <f t="shared" si="45"/>
        <v>170533898.64574412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1374284.8571428633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1832815.9788880944</v>
      </c>
      <c r="Q281" s="2">
        <f t="shared" si="48"/>
        <v>750000</v>
      </c>
      <c r="R281" s="2">
        <f t="shared" si="46"/>
        <v>171848462.47318673</v>
      </c>
      <c r="S281" s="2">
        <f t="shared" si="17"/>
        <v>746135.85714286566</v>
      </c>
      <c r="T281" s="2">
        <f t="shared" si="18"/>
        <v>3864.1428571429569</v>
      </c>
      <c r="U281" s="2">
        <f t="shared" si="19"/>
        <v>750000</v>
      </c>
      <c r="V281" s="2">
        <f t="shared" si="34"/>
        <v>107858486.64574392</v>
      </c>
      <c r="W281" s="2">
        <f t="shared" si="20"/>
        <v>746135.85714285076</v>
      </c>
      <c r="X281" s="2">
        <f t="shared" si="6"/>
        <v>3864.1428571492434</v>
      </c>
      <c r="Y281" s="2">
        <f t="shared" si="43"/>
        <v>63989975.827442825</v>
      </c>
      <c r="Z281" s="2" t="str">
        <f t="shared" si="8"/>
        <v>MEEP</v>
      </c>
      <c r="AA281" s="2">
        <f>IF(Z281="HERE",Y281,AA280+Graph!$G$1*1000)</f>
        <v>111758127.25601391</v>
      </c>
      <c r="AB281" s="2">
        <f t="shared" si="21"/>
        <v>800000</v>
      </c>
      <c r="AC281" s="2">
        <f t="shared" si="44"/>
        <v>62344199.360029973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217</v>
      </c>
      <c r="C282" s="7"/>
      <c r="D282" s="2" t="e">
        <f t="shared" si="12"/>
        <v>#N/A</v>
      </c>
      <c r="E282" s="2" t="e">
        <f t="shared" si="22"/>
        <v>#N/A</v>
      </c>
      <c r="F282" s="2">
        <v>1840888.4940887094</v>
      </c>
      <c r="G282" s="2">
        <f t="shared" si="47"/>
        <v>746135.85714285716</v>
      </c>
      <c r="H282" s="2">
        <f t="shared" si="45"/>
        <v>171280034.50288698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1378149.0000000063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1839115.6290640235</v>
      </c>
      <c r="Q282" s="2">
        <f t="shared" si="48"/>
        <v>750000</v>
      </c>
      <c r="R282" s="2">
        <f t="shared" si="46"/>
        <v>172598462.47318673</v>
      </c>
      <c r="S282" s="2">
        <f t="shared" si="17"/>
        <v>746135.85714286566</v>
      </c>
      <c r="T282" s="2">
        <f t="shared" si="18"/>
        <v>3864.1428571429569</v>
      </c>
      <c r="U282" s="2">
        <f t="shared" si="19"/>
        <v>750000</v>
      </c>
      <c r="V282" s="2">
        <f t="shared" si="34"/>
        <v>108604622.50288677</v>
      </c>
      <c r="W282" s="2">
        <f t="shared" si="20"/>
        <v>746135.85714285076</v>
      </c>
      <c r="X282" s="2">
        <f t="shared" si="6"/>
        <v>3864.1428571492434</v>
      </c>
      <c r="Y282" s="2">
        <f t="shared" si="43"/>
        <v>63993839.970299974</v>
      </c>
      <c r="Z282" s="2" t="str">
        <f t="shared" si="8"/>
        <v>MEEP</v>
      </c>
      <c r="AA282" s="2">
        <f>IF(Z282="HERE",Y282,AA281+Graph!$G$1*1000)</f>
        <v>112558127.25601391</v>
      </c>
      <c r="AB282" s="2">
        <f t="shared" si="21"/>
        <v>800000</v>
      </c>
      <c r="AC282" s="2">
        <f t="shared" si="44"/>
        <v>62344199.360029973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218</v>
      </c>
      <c r="C283" s="7"/>
      <c r="D283" s="2" t="e">
        <f t="shared" si="12"/>
        <v>#N/A</v>
      </c>
      <c r="E283" s="2" t="e">
        <f t="shared" si="22"/>
        <v>#N/A</v>
      </c>
      <c r="F283" s="2">
        <v>1847210.1479240656</v>
      </c>
      <c r="G283" s="2">
        <f t="shared" si="47"/>
        <v>746135.85714285716</v>
      </c>
      <c r="H283" s="2">
        <f t="shared" si="45"/>
        <v>172026170.36002985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1382013.1428571492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1845415.2792399526</v>
      </c>
      <c r="Q283" s="2">
        <f t="shared" si="48"/>
        <v>750000</v>
      </c>
      <c r="R283" s="2">
        <f t="shared" si="46"/>
        <v>173348462.47318673</v>
      </c>
      <c r="S283" s="2">
        <f t="shared" si="17"/>
        <v>746135.85714286566</v>
      </c>
      <c r="T283" s="2">
        <f t="shared" si="18"/>
        <v>3864.1428571429569</v>
      </c>
      <c r="U283" s="2">
        <f t="shared" si="19"/>
        <v>750000</v>
      </c>
      <c r="V283" s="2">
        <f t="shared" si="34"/>
        <v>109350758.36002962</v>
      </c>
      <c r="W283" s="2">
        <f t="shared" si="20"/>
        <v>746135.85714285076</v>
      </c>
      <c r="X283" s="2">
        <f t="shared" si="6"/>
        <v>3864.1428571492434</v>
      </c>
      <c r="Y283" s="2">
        <f t="shared" si="43"/>
        <v>63997704.113157123</v>
      </c>
      <c r="Z283" s="2" t="str">
        <f t="shared" si="8"/>
        <v>MEEP</v>
      </c>
      <c r="AA283" s="2">
        <f>IF(Z283="HERE",Y283,AA282+Graph!$G$1*1000)</f>
        <v>113358127.25601391</v>
      </c>
      <c r="AB283" s="2">
        <f t="shared" si="21"/>
        <v>800000</v>
      </c>
      <c r="AC283" s="2">
        <f t="shared" si="44"/>
        <v>62344199.360029973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219</v>
      </c>
      <c r="C284" s="7"/>
      <c r="D284" s="2" t="e">
        <f t="shared" si="12"/>
        <v>#N/A</v>
      </c>
      <c r="E284" s="2" t="e">
        <f t="shared" si="22"/>
        <v>#N/A</v>
      </c>
      <c r="F284" s="2">
        <v>1853531.8017593622</v>
      </c>
      <c r="G284" s="2">
        <f t="shared" si="47"/>
        <v>746135.85714285716</v>
      </c>
      <c r="H284" s="2">
        <f t="shared" si="45"/>
        <v>172772306.21717271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1385877.2857142922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1851714.9294158816</v>
      </c>
      <c r="Q284" s="2">
        <f t="shared" si="48"/>
        <v>750000</v>
      </c>
      <c r="R284" s="2">
        <f t="shared" si="46"/>
        <v>174098462.47318673</v>
      </c>
      <c r="S284" s="2">
        <f t="shared" si="17"/>
        <v>746135.85714286566</v>
      </c>
      <c r="T284" s="2">
        <f t="shared" si="18"/>
        <v>3864.1428571429569</v>
      </c>
      <c r="U284" s="2">
        <f t="shared" si="19"/>
        <v>750000</v>
      </c>
      <c r="V284" s="2">
        <f t="shared" si="34"/>
        <v>110096894.21717247</v>
      </c>
      <c r="W284" s="2">
        <f t="shared" si="20"/>
        <v>746135.85714285076</v>
      </c>
      <c r="X284" s="2">
        <f t="shared" si="6"/>
        <v>3864.1428571492434</v>
      </c>
      <c r="Y284" s="2">
        <f t="shared" si="43"/>
        <v>64001568.256014273</v>
      </c>
      <c r="Z284" s="2" t="str">
        <f t="shared" si="8"/>
        <v>MEEP</v>
      </c>
      <c r="AA284" s="2">
        <f>IF(Z284="HERE",Y284,AA283+Graph!$G$1*1000)</f>
        <v>114158127.25601391</v>
      </c>
      <c r="AB284" s="2">
        <f t="shared" si="21"/>
        <v>800000</v>
      </c>
      <c r="AC284" s="2">
        <f t="shared" si="44"/>
        <v>62344199.360029973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220</v>
      </c>
      <c r="C285" s="7"/>
      <c r="D285" s="2" t="e">
        <f t="shared" si="12"/>
        <v>#N/A</v>
      </c>
      <c r="E285" s="2" t="e">
        <f t="shared" si="22"/>
        <v>#N/A</v>
      </c>
      <c r="F285" s="2">
        <v>1859853.4555947185</v>
      </c>
      <c r="G285" s="2">
        <f t="shared" si="47"/>
        <v>746135.85714285716</v>
      </c>
      <c r="H285" s="2">
        <f t="shared" si="45"/>
        <v>173518442.07431558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1389741.4285714352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1858014.5795918107</v>
      </c>
      <c r="Q285" s="2">
        <f t="shared" si="48"/>
        <v>750000</v>
      </c>
      <c r="R285" s="2">
        <f t="shared" si="46"/>
        <v>174848462.47318673</v>
      </c>
      <c r="S285" s="2">
        <f t="shared" si="17"/>
        <v>746135.85714286566</v>
      </c>
      <c r="T285" s="2">
        <f t="shared" si="18"/>
        <v>3864.1428571429569</v>
      </c>
      <c r="U285" s="2">
        <f t="shared" si="19"/>
        <v>750000</v>
      </c>
      <c r="V285" s="2">
        <f t="shared" si="34"/>
        <v>110843030.07431532</v>
      </c>
      <c r="W285" s="2">
        <f t="shared" si="20"/>
        <v>746135.85714285076</v>
      </c>
      <c r="X285" s="2">
        <f t="shared" si="6"/>
        <v>3864.1428571492434</v>
      </c>
      <c r="Y285" s="2">
        <f t="shared" si="43"/>
        <v>64005432.398871422</v>
      </c>
      <c r="Z285" s="2" t="str">
        <f t="shared" si="8"/>
        <v>MEEP</v>
      </c>
      <c r="AA285" s="2">
        <f>IF(Z285="HERE",Y285,AA284+Graph!$G$1*1000)</f>
        <v>114958127.25601391</v>
      </c>
      <c r="AB285" s="2">
        <f t="shared" si="21"/>
        <v>800000</v>
      </c>
      <c r="AC285" s="2">
        <f t="shared" si="44"/>
        <v>62344199.360029973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221</v>
      </c>
      <c r="C286" s="7"/>
      <c r="D286" s="2" t="e">
        <f t="shared" si="12"/>
        <v>#N/A</v>
      </c>
      <c r="E286" s="2" t="e">
        <f t="shared" si="22"/>
        <v>#N/A</v>
      </c>
      <c r="F286" s="2">
        <v>1866175.1094300151</v>
      </c>
      <c r="G286" s="2">
        <f t="shared" si="47"/>
        <v>746135.85714285716</v>
      </c>
      <c r="H286" s="2">
        <f t="shared" si="45"/>
        <v>174264577.93145844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1393605.5714285781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1864314.2297677398</v>
      </c>
      <c r="Q286" s="2">
        <f t="shared" si="48"/>
        <v>750000</v>
      </c>
      <c r="R286" s="2">
        <f t="shared" si="46"/>
        <v>175598462.47318673</v>
      </c>
      <c r="S286" s="2">
        <f t="shared" si="17"/>
        <v>746135.85714286566</v>
      </c>
      <c r="T286" s="2">
        <f t="shared" si="18"/>
        <v>3864.1428571429569</v>
      </c>
      <c r="U286" s="2">
        <f t="shared" si="19"/>
        <v>750000</v>
      </c>
      <c r="V286" s="2">
        <f t="shared" si="34"/>
        <v>111589165.93145818</v>
      </c>
      <c r="W286" s="2">
        <f t="shared" si="20"/>
        <v>746135.85714285076</v>
      </c>
      <c r="X286" s="2">
        <f t="shared" ref="X286:X385" si="51">SUM(U286-W286)</f>
        <v>3864.1428571492434</v>
      </c>
      <c r="Y286" s="2">
        <f t="shared" si="43"/>
        <v>64009296.541728571</v>
      </c>
      <c r="Z286" s="2" t="str">
        <f t="shared" ref="Z286:Z385" si="52">IF(V286&lt;Y286,"HERE","MEEP")</f>
        <v>MEEP</v>
      </c>
      <c r="AA286" s="2">
        <f>IF(Z286="HERE",Y286,AA285+Graph!$G$1*1000)</f>
        <v>115758127.25601391</v>
      </c>
      <c r="AB286" s="2">
        <f t="shared" si="21"/>
        <v>800000</v>
      </c>
      <c r="AC286" s="2">
        <f t="shared" si="44"/>
        <v>62344199.360029973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222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1872496.7632653713</v>
      </c>
      <c r="G287" s="2">
        <f t="shared" si="47"/>
        <v>746135.85714285716</v>
      </c>
      <c r="H287" s="2">
        <f t="shared" si="45"/>
        <v>175010713.78860131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1397469.7142857211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1870613.8799436688</v>
      </c>
      <c r="Q287" s="2">
        <f t="shared" si="48"/>
        <v>750000</v>
      </c>
      <c r="R287" s="2">
        <f t="shared" si="46"/>
        <v>176348462.47318673</v>
      </c>
      <c r="S287" s="2">
        <f t="shared" ref="S287:S385" si="58">SUM(H287-H286)</f>
        <v>746135.85714286566</v>
      </c>
      <c r="T287" s="2">
        <f t="shared" ref="T287:T385" si="59">SUM(L287-L286)</f>
        <v>3864.1428571429569</v>
      </c>
      <c r="U287" s="2">
        <f t="shared" ref="U287:U385" si="60">SUM(R287-R286)</f>
        <v>750000</v>
      </c>
      <c r="V287" s="2">
        <f t="shared" si="34"/>
        <v>112335301.78860103</v>
      </c>
      <c r="W287" s="2">
        <f t="shared" ref="W287:W385" si="61">SUM(V287-V286)</f>
        <v>746135.85714285076</v>
      </c>
      <c r="X287" s="2">
        <f t="shared" si="51"/>
        <v>3864.1428571492434</v>
      </c>
      <c r="Y287" s="2">
        <f t="shared" ref="Y287:Y350" si="62">IF(COUNT($C288)=0,IF(COUNT($C287)=1,C287,SUM(Y286+X287)),C287)</f>
        <v>64013160.68458572</v>
      </c>
      <c r="Z287" s="2" t="str">
        <f t="shared" si="52"/>
        <v>MEEP</v>
      </c>
      <c r="AA287" s="2">
        <f>IF(Z287="HERE",Y287,AA286+Graph!$G$1*1000)</f>
        <v>116558127.25601391</v>
      </c>
      <c r="AB287" s="2">
        <f t="shared" ref="AB287:AB385" si="63">SUM(AA287-AA286)</f>
        <v>800000</v>
      </c>
      <c r="AC287" s="2">
        <f t="shared" ref="AC287:AC350" si="64">IF(Z288="HERE",V287,AC286)</f>
        <v>62344199.360029973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223</v>
      </c>
      <c r="C288" s="7"/>
      <c r="D288" s="2" t="e">
        <f t="shared" si="55"/>
        <v>#N/A</v>
      </c>
      <c r="E288" s="2" t="e">
        <f t="shared" si="22"/>
        <v>#N/A</v>
      </c>
      <c r="F288" s="2">
        <v>1878818.417100668</v>
      </c>
      <c r="G288" s="2">
        <f t="shared" si="47"/>
        <v>746135.85714285716</v>
      </c>
      <c r="H288" s="2">
        <f t="shared" ref="H288:H351" si="65">IF(COUNT($C289)=0,IF(COUNT($C288)=1,C288,SUM(H287+G288)),C288)</f>
        <v>175756849.64574417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1401333.857142864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1876913.5301195979</v>
      </c>
      <c r="Q288" s="2">
        <f t="shared" si="48"/>
        <v>750000</v>
      </c>
      <c r="R288" s="2">
        <f t="shared" ref="R288:R351" si="66">IF(COUNT($C289)=0,IF(COUNT($C288)=1,M288,SUM(R287+Q288)),M288)</f>
        <v>177098462.47318673</v>
      </c>
      <c r="S288" s="2">
        <f t="shared" si="58"/>
        <v>746135.85714286566</v>
      </c>
      <c r="T288" s="2">
        <f t="shared" si="59"/>
        <v>3864.1428571429569</v>
      </c>
      <c r="U288" s="2">
        <f t="shared" si="60"/>
        <v>750000</v>
      </c>
      <c r="V288" s="2">
        <f t="shared" si="34"/>
        <v>113081437.64574388</v>
      </c>
      <c r="W288" s="2">
        <f t="shared" si="61"/>
        <v>746135.85714285076</v>
      </c>
      <c r="X288" s="2">
        <f t="shared" si="51"/>
        <v>3864.1428571492434</v>
      </c>
      <c r="Y288" s="2">
        <f t="shared" si="62"/>
        <v>64017024.82744287</v>
      </c>
      <c r="Z288" s="2" t="str">
        <f t="shared" si="52"/>
        <v>MEEP</v>
      </c>
      <c r="AA288" s="2">
        <f>IF(Z288="HERE",Y288,AA287+Graph!$G$1*1000)</f>
        <v>117358127.25601391</v>
      </c>
      <c r="AB288" s="2">
        <f t="shared" si="63"/>
        <v>800000</v>
      </c>
      <c r="AC288" s="2">
        <f t="shared" si="64"/>
        <v>62344199.360029973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224</v>
      </c>
      <c r="C289" s="7"/>
      <c r="D289" s="2" t="e">
        <f t="shared" si="55"/>
        <v>#N/A</v>
      </c>
      <c r="E289" s="2" t="e">
        <f t="shared" si="22"/>
        <v>#N/A</v>
      </c>
      <c r="F289" s="2">
        <v>1885140.0709360242</v>
      </c>
      <c r="G289" s="2">
        <f t="shared" si="47"/>
        <v>746135.85714285716</v>
      </c>
      <c r="H289" s="2">
        <f t="shared" si="65"/>
        <v>176502985.50288704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1405198.000000007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1883213.180295527</v>
      </c>
      <c r="Q289" s="2">
        <f t="shared" si="48"/>
        <v>750000</v>
      </c>
      <c r="R289" s="2">
        <f t="shared" si="66"/>
        <v>177848462.47318673</v>
      </c>
      <c r="S289" s="2">
        <f t="shared" si="58"/>
        <v>746135.85714286566</v>
      </c>
      <c r="T289" s="2">
        <f t="shared" si="59"/>
        <v>3864.1428571429569</v>
      </c>
      <c r="U289" s="2">
        <f t="shared" si="60"/>
        <v>750000</v>
      </c>
      <c r="V289" s="2">
        <f t="shared" si="34"/>
        <v>113827573.50288673</v>
      </c>
      <c r="W289" s="2">
        <f t="shared" si="61"/>
        <v>746135.85714285076</v>
      </c>
      <c r="X289" s="2">
        <f t="shared" si="51"/>
        <v>3864.1428571492434</v>
      </c>
      <c r="Y289" s="2">
        <f t="shared" si="62"/>
        <v>64020888.970300019</v>
      </c>
      <c r="Z289" s="2" t="str">
        <f t="shared" si="52"/>
        <v>MEEP</v>
      </c>
      <c r="AA289" s="2">
        <f>IF(Z289="HERE",Y289,AA288+Graph!$G$1*1000)</f>
        <v>118158127.25601391</v>
      </c>
      <c r="AB289" s="2">
        <f t="shared" si="63"/>
        <v>800000</v>
      </c>
      <c r="AC289" s="2">
        <f t="shared" si="64"/>
        <v>62344199.360029973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225</v>
      </c>
      <c r="C290" s="7"/>
      <c r="D290" s="2" t="e">
        <f t="shared" si="55"/>
        <v>#N/A</v>
      </c>
      <c r="E290" s="2" t="e">
        <f t="shared" si="22"/>
        <v>#N/A</v>
      </c>
      <c r="F290" s="2">
        <v>1891461.7247713208</v>
      </c>
      <c r="G290" s="2">
        <f t="shared" si="47"/>
        <v>746135.85714285716</v>
      </c>
      <c r="H290" s="2">
        <f t="shared" si="65"/>
        <v>177249121.36002991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1409062.1428571499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1889512.8304714561</v>
      </c>
      <c r="Q290" s="2">
        <f t="shared" si="48"/>
        <v>750000</v>
      </c>
      <c r="R290" s="2">
        <f t="shared" si="66"/>
        <v>178598462.47318673</v>
      </c>
      <c r="S290" s="2">
        <f t="shared" si="58"/>
        <v>746135.85714286566</v>
      </c>
      <c r="T290" s="2">
        <f t="shared" si="59"/>
        <v>3864.1428571429569</v>
      </c>
      <c r="U290" s="2">
        <f t="shared" si="60"/>
        <v>750000</v>
      </c>
      <c r="V290" s="2">
        <f t="shared" si="34"/>
        <v>114573709.36002958</v>
      </c>
      <c r="W290" s="2">
        <f t="shared" si="61"/>
        <v>746135.85714285076</v>
      </c>
      <c r="X290" s="2">
        <f t="shared" si="51"/>
        <v>3864.1428571492434</v>
      </c>
      <c r="Y290" s="2">
        <f t="shared" si="62"/>
        <v>64024753.113157168</v>
      </c>
      <c r="Z290" s="2" t="str">
        <f t="shared" si="52"/>
        <v>MEEP</v>
      </c>
      <c r="AA290" s="2">
        <f>IF(Z290="HERE",Y290,AA289+Graph!$G$1*1000)</f>
        <v>118958127.25601391</v>
      </c>
      <c r="AB290" s="2">
        <f t="shared" si="63"/>
        <v>800000</v>
      </c>
      <c r="AC290" s="2">
        <f t="shared" si="64"/>
        <v>62344199.360029973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226</v>
      </c>
      <c r="C291" s="7"/>
      <c r="D291" s="2" t="e">
        <f t="shared" si="55"/>
        <v>#N/A</v>
      </c>
      <c r="E291" s="2" t="e">
        <f t="shared" si="22"/>
        <v>#N/A</v>
      </c>
      <c r="F291" s="2">
        <v>1897783.3786066771</v>
      </c>
      <c r="G291" s="2">
        <f t="shared" si="47"/>
        <v>746135.85714285716</v>
      </c>
      <c r="H291" s="2">
        <f t="shared" si="65"/>
        <v>177995257.21717277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1412926.2857142929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1895812.4806473851</v>
      </c>
      <c r="Q291" s="2">
        <f t="shared" si="48"/>
        <v>750000</v>
      </c>
      <c r="R291" s="2">
        <f t="shared" si="66"/>
        <v>179348462.47318673</v>
      </c>
      <c r="S291" s="2">
        <f t="shared" si="58"/>
        <v>746135.85714286566</v>
      </c>
      <c r="T291" s="2">
        <f t="shared" si="59"/>
        <v>3864.1428571429569</v>
      </c>
      <c r="U291" s="2">
        <f t="shared" si="60"/>
        <v>750000</v>
      </c>
      <c r="V291" s="2">
        <f t="shared" si="34"/>
        <v>115319845.21717243</v>
      </c>
      <c r="W291" s="2">
        <f t="shared" si="61"/>
        <v>746135.85714285076</v>
      </c>
      <c r="X291" s="2">
        <f t="shared" si="51"/>
        <v>3864.1428571492434</v>
      </c>
      <c r="Y291" s="2">
        <f t="shared" si="62"/>
        <v>64028617.256014317</v>
      </c>
      <c r="Z291" s="2" t="str">
        <f t="shared" si="52"/>
        <v>MEEP</v>
      </c>
      <c r="AA291" s="2">
        <f>IF(Z291="HERE",Y291,AA290+Graph!$G$1*1000)</f>
        <v>119758127.25601391</v>
      </c>
      <c r="AB291" s="2">
        <f t="shared" si="63"/>
        <v>800000</v>
      </c>
      <c r="AC291" s="2">
        <f t="shared" si="64"/>
        <v>62344199.360029973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227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1904105.0324419737</v>
      </c>
      <c r="G292" s="2">
        <f t="shared" si="47"/>
        <v>746135.85714285716</v>
      </c>
      <c r="H292" s="2">
        <f t="shared" si="65"/>
        <v>178741393.07431564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1416790.4285714359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1902112.1308233142</v>
      </c>
      <c r="Q292" s="2">
        <f t="shared" si="48"/>
        <v>750000</v>
      </c>
      <c r="R292" s="2">
        <f t="shared" si="66"/>
        <v>180098462.47318673</v>
      </c>
      <c r="S292" s="2">
        <f t="shared" si="58"/>
        <v>746135.85714286566</v>
      </c>
      <c r="T292" s="2">
        <f t="shared" si="59"/>
        <v>3864.1428571429569</v>
      </c>
      <c r="U292" s="2">
        <f t="shared" si="60"/>
        <v>750000</v>
      </c>
      <c r="V292" s="2">
        <f t="shared" si="34"/>
        <v>116065981.07431528</v>
      </c>
      <c r="W292" s="2">
        <f t="shared" si="61"/>
        <v>746135.85714285076</v>
      </c>
      <c r="X292" s="2">
        <f t="shared" si="51"/>
        <v>3864.1428571492434</v>
      </c>
      <c r="Y292" s="2">
        <f t="shared" si="62"/>
        <v>64032481.398871467</v>
      </c>
      <c r="Z292" s="2" t="str">
        <f t="shared" si="52"/>
        <v>MEEP</v>
      </c>
      <c r="AA292" s="2">
        <f>IF(Z292="HERE",Y292,AA291+Graph!$G$1*1000)</f>
        <v>120558127.25601391</v>
      </c>
      <c r="AB292" s="2">
        <f t="shared" si="63"/>
        <v>800000</v>
      </c>
      <c r="AC292" s="2">
        <f t="shared" si="64"/>
        <v>62344199.360029973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228</v>
      </c>
      <c r="C293" s="7"/>
      <c r="D293" s="2" t="e">
        <f t="shared" si="55"/>
        <v>#N/A</v>
      </c>
      <c r="E293" s="2" t="e">
        <f t="shared" si="67"/>
        <v>#N/A</v>
      </c>
      <c r="F293" s="2">
        <v>1910426.6862773299</v>
      </c>
      <c r="G293" s="2">
        <f t="shared" si="47"/>
        <v>746135.85714285716</v>
      </c>
      <c r="H293" s="2">
        <f t="shared" si="65"/>
        <v>179487528.9314585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1420654.5714285788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1908411.7809992433</v>
      </c>
      <c r="Q293" s="2">
        <f t="shared" si="48"/>
        <v>750000</v>
      </c>
      <c r="R293" s="2">
        <f t="shared" si="66"/>
        <v>180848462.47318673</v>
      </c>
      <c r="S293" s="2">
        <f t="shared" si="58"/>
        <v>746135.85714286566</v>
      </c>
      <c r="T293" s="2">
        <f t="shared" si="59"/>
        <v>3864.1428571429569</v>
      </c>
      <c r="U293" s="2">
        <f t="shared" si="60"/>
        <v>750000</v>
      </c>
      <c r="V293" s="2">
        <f t="shared" si="34"/>
        <v>116812116.93145813</v>
      </c>
      <c r="W293" s="2">
        <f t="shared" si="61"/>
        <v>746135.85714285076</v>
      </c>
      <c r="X293" s="2">
        <f t="shared" si="51"/>
        <v>3864.1428571492434</v>
      </c>
      <c r="Y293" s="2">
        <f t="shared" si="62"/>
        <v>64036345.541728616</v>
      </c>
      <c r="Z293" s="2" t="str">
        <f t="shared" si="52"/>
        <v>MEEP</v>
      </c>
      <c r="AA293" s="2">
        <f>IF(Z293="HERE",Y293,AA292+Graph!$G$1*1000)</f>
        <v>121358127.25601391</v>
      </c>
      <c r="AB293" s="2">
        <f t="shared" si="63"/>
        <v>800000</v>
      </c>
      <c r="AC293" s="2">
        <f t="shared" si="64"/>
        <v>62344199.360029973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229</v>
      </c>
      <c r="C294" s="7"/>
      <c r="D294" s="2" t="e">
        <f t="shared" si="55"/>
        <v>#N/A</v>
      </c>
      <c r="E294" s="2" t="e">
        <f t="shared" si="67"/>
        <v>#N/A</v>
      </c>
      <c r="F294" s="2">
        <v>1916748.3401126266</v>
      </c>
      <c r="G294" s="2">
        <f t="shared" ref="G294:G357" si="70">IF(F294&gt;750000,$AK$31*1000,F294)</f>
        <v>746135.85714285716</v>
      </c>
      <c r="H294" s="2">
        <f t="shared" si="65"/>
        <v>180233664.78860137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1424518.7142857218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1914711.4311751723</v>
      </c>
      <c r="Q294" s="2">
        <f t="shared" ref="Q294:Q357" si="71">IF(P294&gt;750000,750000,P294)</f>
        <v>750000</v>
      </c>
      <c r="R294" s="2">
        <f t="shared" si="66"/>
        <v>181598462.47318673</v>
      </c>
      <c r="S294" s="2">
        <f t="shared" si="58"/>
        <v>746135.85714286566</v>
      </c>
      <c r="T294" s="2">
        <f t="shared" si="59"/>
        <v>3864.1428571429569</v>
      </c>
      <c r="U294" s="2">
        <f t="shared" si="60"/>
        <v>750000</v>
      </c>
      <c r="V294" s="2">
        <f t="shared" si="34"/>
        <v>117558252.78860098</v>
      </c>
      <c r="W294" s="2">
        <f t="shared" si="61"/>
        <v>746135.85714285076</v>
      </c>
      <c r="X294" s="2">
        <f t="shared" si="51"/>
        <v>3864.1428571492434</v>
      </c>
      <c r="Y294" s="2">
        <f t="shared" si="62"/>
        <v>64040209.684585765</v>
      </c>
      <c r="Z294" s="2" t="str">
        <f t="shared" si="52"/>
        <v>MEEP</v>
      </c>
      <c r="AA294" s="2">
        <f>IF(Z294="HERE",Y294,AA293+Graph!$G$1*1000)</f>
        <v>122158127.25601391</v>
      </c>
      <c r="AB294" s="2">
        <f t="shared" si="63"/>
        <v>800000</v>
      </c>
      <c r="AC294" s="2">
        <f t="shared" si="64"/>
        <v>62344199.360029973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230</v>
      </c>
      <c r="C295" s="7"/>
      <c r="D295" s="2" t="e">
        <f t="shared" si="55"/>
        <v>#N/A</v>
      </c>
      <c r="E295" s="2" t="e">
        <f t="shared" si="67"/>
        <v>#N/A</v>
      </c>
      <c r="F295" s="2">
        <v>1923069.9939479828</v>
      </c>
      <c r="G295" s="2">
        <f t="shared" si="70"/>
        <v>746135.85714285716</v>
      </c>
      <c r="H295" s="2">
        <f t="shared" si="65"/>
        <v>180979800.64574423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1428382.8571428647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1921011.081351161</v>
      </c>
      <c r="Q295" s="2">
        <f t="shared" si="71"/>
        <v>750000</v>
      </c>
      <c r="R295" s="2">
        <f t="shared" si="66"/>
        <v>182348462.47318673</v>
      </c>
      <c r="S295" s="2">
        <f t="shared" si="58"/>
        <v>746135.85714286566</v>
      </c>
      <c r="T295" s="2">
        <f t="shared" si="59"/>
        <v>3864.1428571429569</v>
      </c>
      <c r="U295" s="2">
        <f t="shared" si="60"/>
        <v>750000</v>
      </c>
      <c r="V295" s="2">
        <f t="shared" si="34"/>
        <v>118304388.64574383</v>
      </c>
      <c r="W295" s="2">
        <f t="shared" si="61"/>
        <v>746135.85714285076</v>
      </c>
      <c r="X295" s="2">
        <f t="shared" si="51"/>
        <v>3864.1428571492434</v>
      </c>
      <c r="Y295" s="2">
        <f t="shared" si="62"/>
        <v>64044073.827442914</v>
      </c>
      <c r="Z295" s="2" t="str">
        <f t="shared" si="52"/>
        <v>MEEP</v>
      </c>
      <c r="AA295" s="2">
        <f>IF(Z295="HERE",Y295,AA294+Graph!$G$1*1000)</f>
        <v>122958127.25601391</v>
      </c>
      <c r="AB295" s="2">
        <f t="shared" si="63"/>
        <v>800000</v>
      </c>
      <c r="AC295" s="2">
        <f t="shared" si="64"/>
        <v>62344199.360029973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231</v>
      </c>
      <c r="C296" s="7"/>
      <c r="D296" s="2" t="e">
        <f t="shared" si="55"/>
        <v>#N/A</v>
      </c>
      <c r="E296" s="2" t="e">
        <f t="shared" si="67"/>
        <v>#N/A</v>
      </c>
      <c r="F296" s="2">
        <v>1929391.6477832794</v>
      </c>
      <c r="G296" s="2">
        <f t="shared" si="70"/>
        <v>746135.85714285716</v>
      </c>
      <c r="H296" s="2">
        <f t="shared" si="65"/>
        <v>181725936.5028871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1432247.0000000077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1927310.7315270901</v>
      </c>
      <c r="Q296" s="2">
        <f t="shared" si="71"/>
        <v>750000</v>
      </c>
      <c r="R296" s="2">
        <f t="shared" si="66"/>
        <v>183098462.47318673</v>
      </c>
      <c r="S296" s="2">
        <f t="shared" si="58"/>
        <v>746135.85714286566</v>
      </c>
      <c r="T296" s="2">
        <f t="shared" si="59"/>
        <v>3864.1428571429569</v>
      </c>
      <c r="U296" s="2">
        <f t="shared" si="60"/>
        <v>750000</v>
      </c>
      <c r="V296" s="2">
        <f t="shared" si="34"/>
        <v>119050524.50288668</v>
      </c>
      <c r="W296" s="2">
        <f t="shared" si="61"/>
        <v>746135.85714285076</v>
      </c>
      <c r="X296" s="2">
        <f t="shared" si="51"/>
        <v>3864.1428571492434</v>
      </c>
      <c r="Y296" s="2">
        <f t="shared" si="62"/>
        <v>64047937.970300063</v>
      </c>
      <c r="Z296" s="2" t="str">
        <f t="shared" si="52"/>
        <v>MEEP</v>
      </c>
      <c r="AA296" s="2">
        <f>IF(Z296="HERE",Y296,AA295+Graph!$G$1*1000)</f>
        <v>123758127.25601391</v>
      </c>
      <c r="AB296" s="2">
        <f t="shared" si="63"/>
        <v>800000</v>
      </c>
      <c r="AC296" s="2">
        <f t="shared" si="64"/>
        <v>62344199.360029973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232</v>
      </c>
      <c r="C297" s="7"/>
      <c r="D297" s="2" t="e">
        <f t="shared" si="55"/>
        <v>#N/A</v>
      </c>
      <c r="E297" s="2" t="e">
        <f t="shared" si="67"/>
        <v>#N/A</v>
      </c>
      <c r="F297" s="2">
        <v>1935713.3016186357</v>
      </c>
      <c r="G297" s="2">
        <f t="shared" si="70"/>
        <v>746135.85714285716</v>
      </c>
      <c r="H297" s="2">
        <f t="shared" si="65"/>
        <v>182472072.36002997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1436111.1428571506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1933610.3817030191</v>
      </c>
      <c r="Q297" s="2">
        <f t="shared" si="71"/>
        <v>750000</v>
      </c>
      <c r="R297" s="2">
        <f t="shared" si="66"/>
        <v>183848462.47318673</v>
      </c>
      <c r="S297" s="2">
        <f t="shared" si="58"/>
        <v>746135.85714286566</v>
      </c>
      <c r="T297" s="2">
        <f t="shared" si="59"/>
        <v>3864.1428571429569</v>
      </c>
      <c r="U297" s="2">
        <f t="shared" si="60"/>
        <v>750000</v>
      </c>
      <c r="V297" s="2">
        <f t="shared" si="34"/>
        <v>119796660.36002953</v>
      </c>
      <c r="W297" s="2">
        <f t="shared" si="61"/>
        <v>746135.85714285076</v>
      </c>
      <c r="X297" s="2">
        <f t="shared" si="51"/>
        <v>3864.1428571492434</v>
      </c>
      <c r="Y297" s="2">
        <f t="shared" si="62"/>
        <v>64051802.113157213</v>
      </c>
      <c r="Z297" s="2" t="str">
        <f t="shared" si="52"/>
        <v>MEEP</v>
      </c>
      <c r="AA297" s="2">
        <f>IF(Z297="HERE",Y297,AA296+Graph!$G$1*1000)</f>
        <v>124558127.25601391</v>
      </c>
      <c r="AB297" s="2">
        <f t="shared" si="63"/>
        <v>800000</v>
      </c>
      <c r="AC297" s="2">
        <f t="shared" si="64"/>
        <v>62344199.360029973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233</v>
      </c>
      <c r="C298" s="7"/>
      <c r="D298" s="2" t="e">
        <f t="shared" si="55"/>
        <v>#N/A</v>
      </c>
      <c r="E298" s="2" t="e">
        <f t="shared" si="67"/>
        <v>#N/A</v>
      </c>
      <c r="F298" s="2">
        <v>1942034.9554539323</v>
      </c>
      <c r="G298" s="2">
        <f t="shared" si="70"/>
        <v>746135.85714285716</v>
      </c>
      <c r="H298" s="2">
        <f t="shared" si="65"/>
        <v>183218208.21717283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1439975.2857142936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1939910.0318789482</v>
      </c>
      <c r="Q298" s="2">
        <f t="shared" si="71"/>
        <v>750000</v>
      </c>
      <c r="R298" s="2">
        <f t="shared" si="66"/>
        <v>184598462.47318673</v>
      </c>
      <c r="S298" s="2">
        <f t="shared" si="58"/>
        <v>746135.85714286566</v>
      </c>
      <c r="T298" s="2">
        <f t="shared" si="59"/>
        <v>3864.1428571429569</v>
      </c>
      <c r="U298" s="2">
        <f t="shared" si="60"/>
        <v>750000</v>
      </c>
      <c r="V298" s="2">
        <f t="shared" si="34"/>
        <v>120542796.21717238</v>
      </c>
      <c r="W298" s="2">
        <f t="shared" si="61"/>
        <v>746135.85714285076</v>
      </c>
      <c r="X298" s="2">
        <f t="shared" si="51"/>
        <v>3864.1428571492434</v>
      </c>
      <c r="Y298" s="2">
        <f t="shared" si="62"/>
        <v>64055666.256014362</v>
      </c>
      <c r="Z298" s="2" t="str">
        <f t="shared" si="52"/>
        <v>MEEP</v>
      </c>
      <c r="AA298" s="2">
        <f>IF(Z298="HERE",Y298,AA297+Graph!$G$1*1000)</f>
        <v>125358127.25601391</v>
      </c>
      <c r="AB298" s="2">
        <f t="shared" si="63"/>
        <v>800000</v>
      </c>
      <c r="AC298" s="2">
        <f t="shared" si="64"/>
        <v>62344199.360029973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234</v>
      </c>
      <c r="C299" s="7"/>
      <c r="D299" s="2" t="e">
        <f t="shared" si="55"/>
        <v>#N/A</v>
      </c>
      <c r="E299" s="2" t="e">
        <f t="shared" si="67"/>
        <v>#N/A</v>
      </c>
      <c r="F299" s="2">
        <v>1948356.6092892885</v>
      </c>
      <c r="G299" s="2">
        <f t="shared" si="70"/>
        <v>746135.85714285716</v>
      </c>
      <c r="H299" s="2">
        <f t="shared" si="65"/>
        <v>183964344.0743157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1443839.4285714366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1946209.6820548773</v>
      </c>
      <c r="Q299" s="2">
        <f t="shared" si="71"/>
        <v>750000</v>
      </c>
      <c r="R299" s="2">
        <f t="shared" si="66"/>
        <v>185348462.47318673</v>
      </c>
      <c r="S299" s="2">
        <f t="shared" si="58"/>
        <v>746135.85714286566</v>
      </c>
      <c r="T299" s="2">
        <f t="shared" si="59"/>
        <v>3864.1428571429569</v>
      </c>
      <c r="U299" s="2">
        <f t="shared" si="60"/>
        <v>750000</v>
      </c>
      <c r="V299" s="2">
        <f t="shared" si="34"/>
        <v>121288932.07431524</v>
      </c>
      <c r="W299" s="2">
        <f t="shared" si="61"/>
        <v>746135.85714285076</v>
      </c>
      <c r="X299" s="2">
        <f t="shared" si="51"/>
        <v>3864.1428571492434</v>
      </c>
      <c r="Y299" s="2">
        <f t="shared" si="62"/>
        <v>64059530.398871511</v>
      </c>
      <c r="Z299" s="2" t="str">
        <f t="shared" si="52"/>
        <v>MEEP</v>
      </c>
      <c r="AA299" s="2">
        <f>IF(Z299="HERE",Y299,AA298+Graph!$G$1*1000)</f>
        <v>126158127.25601391</v>
      </c>
      <c r="AB299" s="2">
        <f t="shared" si="63"/>
        <v>800000</v>
      </c>
      <c r="AC299" s="2">
        <f t="shared" si="64"/>
        <v>62344199.360029973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235</v>
      </c>
      <c r="C300" s="7"/>
      <c r="D300" s="2" t="e">
        <f t="shared" si="55"/>
        <v>#N/A</v>
      </c>
      <c r="E300" s="2" t="e">
        <f t="shared" si="67"/>
        <v>#N/A</v>
      </c>
      <c r="F300" s="2">
        <v>1954678.2631245852</v>
      </c>
      <c r="G300" s="2">
        <f t="shared" si="70"/>
        <v>746135.85714285716</v>
      </c>
      <c r="H300" s="2">
        <f t="shared" si="65"/>
        <v>184710479.93145856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1447703.5714285795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1952509.3322308064</v>
      </c>
      <c r="Q300" s="2">
        <f t="shared" si="71"/>
        <v>750000</v>
      </c>
      <c r="R300" s="2">
        <f t="shared" si="66"/>
        <v>186098462.47318673</v>
      </c>
      <c r="S300" s="2">
        <f t="shared" si="58"/>
        <v>746135.85714286566</v>
      </c>
      <c r="T300" s="2">
        <f t="shared" si="59"/>
        <v>3864.1428571429569</v>
      </c>
      <c r="U300" s="2">
        <f t="shared" si="60"/>
        <v>750000</v>
      </c>
      <c r="V300" s="2">
        <f t="shared" si="34"/>
        <v>122035067.93145809</v>
      </c>
      <c r="W300" s="2">
        <f t="shared" si="61"/>
        <v>746135.85714285076</v>
      </c>
      <c r="X300" s="2">
        <f t="shared" si="51"/>
        <v>3864.1428571492434</v>
      </c>
      <c r="Y300" s="2">
        <f t="shared" si="62"/>
        <v>64063394.54172866</v>
      </c>
      <c r="Z300" s="2" t="str">
        <f t="shared" si="52"/>
        <v>MEEP</v>
      </c>
      <c r="AA300" s="2">
        <f>IF(Z300="HERE",Y300,AA299+Graph!$G$1*1000)</f>
        <v>126958127.25601391</v>
      </c>
      <c r="AB300" s="2">
        <f t="shared" si="63"/>
        <v>800000</v>
      </c>
      <c r="AC300" s="2">
        <f t="shared" si="64"/>
        <v>62344199.360029973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236</v>
      </c>
      <c r="C301" s="7"/>
      <c r="D301" s="2" t="e">
        <f t="shared" si="55"/>
        <v>#N/A</v>
      </c>
      <c r="E301" s="2" t="e">
        <f t="shared" si="67"/>
        <v>#N/A</v>
      </c>
      <c r="F301" s="2">
        <v>1960999.9169599414</v>
      </c>
      <c r="G301" s="2">
        <f t="shared" si="70"/>
        <v>746135.85714285716</v>
      </c>
      <c r="H301" s="2">
        <f t="shared" si="65"/>
        <v>185456615.78860143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1451567.7142857225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1958808.9824067354</v>
      </c>
      <c r="Q301" s="2">
        <f t="shared" si="71"/>
        <v>750000</v>
      </c>
      <c r="R301" s="2">
        <f t="shared" si="66"/>
        <v>186848462.47318673</v>
      </c>
      <c r="S301" s="2">
        <f t="shared" si="58"/>
        <v>746135.85714286566</v>
      </c>
      <c r="T301" s="2">
        <f t="shared" si="59"/>
        <v>3864.1428571429569</v>
      </c>
      <c r="U301" s="2">
        <f t="shared" si="60"/>
        <v>750000</v>
      </c>
      <c r="V301" s="2">
        <f t="shared" si="34"/>
        <v>122781203.78860094</v>
      </c>
      <c r="W301" s="2">
        <f t="shared" si="61"/>
        <v>746135.85714285076</v>
      </c>
      <c r="X301" s="2">
        <f t="shared" si="51"/>
        <v>3864.1428571492434</v>
      </c>
      <c r="Y301" s="2">
        <f t="shared" si="62"/>
        <v>64067258.68458581</v>
      </c>
      <c r="Z301" s="2" t="str">
        <f t="shared" si="52"/>
        <v>MEEP</v>
      </c>
      <c r="AA301" s="2">
        <f>IF(Z301="HERE",Y301,AA300+Graph!$G$1*1000)</f>
        <v>127758127.25601391</v>
      </c>
      <c r="AB301" s="2">
        <f t="shared" si="63"/>
        <v>800000</v>
      </c>
      <c r="AC301" s="2">
        <f t="shared" si="64"/>
        <v>62344199.360029973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237</v>
      </c>
      <c r="C302" s="7"/>
      <c r="D302" s="2" t="e">
        <f t="shared" si="55"/>
        <v>#N/A</v>
      </c>
      <c r="E302" s="2" t="e">
        <f t="shared" si="67"/>
        <v>#N/A</v>
      </c>
      <c r="F302" s="2">
        <v>1967321.570795238</v>
      </c>
      <c r="G302" s="2">
        <f t="shared" si="70"/>
        <v>746135.85714285716</v>
      </c>
      <c r="H302" s="2">
        <f t="shared" si="65"/>
        <v>186202751.64574429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1455431.8571428654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1965108.6325826645</v>
      </c>
      <c r="Q302" s="2">
        <f t="shared" si="71"/>
        <v>750000</v>
      </c>
      <c r="R302" s="2">
        <f t="shared" si="66"/>
        <v>187598462.47318673</v>
      </c>
      <c r="S302" s="2">
        <f t="shared" si="58"/>
        <v>746135.85714286566</v>
      </c>
      <c r="T302" s="2">
        <f t="shared" si="59"/>
        <v>3864.1428571429569</v>
      </c>
      <c r="U302" s="2">
        <f t="shared" si="60"/>
        <v>750000</v>
      </c>
      <c r="V302" s="2">
        <f t="shared" si="34"/>
        <v>123527339.64574379</v>
      </c>
      <c r="W302" s="2">
        <f t="shared" si="61"/>
        <v>746135.85714285076</v>
      </c>
      <c r="X302" s="2">
        <f t="shared" si="51"/>
        <v>3864.1428571492434</v>
      </c>
      <c r="Y302" s="2">
        <f t="shared" si="62"/>
        <v>64071122.827442959</v>
      </c>
      <c r="Z302" s="2" t="str">
        <f t="shared" si="52"/>
        <v>MEEP</v>
      </c>
      <c r="AA302" s="2">
        <f>IF(Z302="HERE",Y302,AA301+Graph!$G$1*1000)</f>
        <v>128558127.25601391</v>
      </c>
      <c r="AB302" s="2">
        <f t="shared" si="63"/>
        <v>800000</v>
      </c>
      <c r="AC302" s="2">
        <f t="shared" si="64"/>
        <v>62344199.360029973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238</v>
      </c>
      <c r="C303" s="7"/>
      <c r="D303" s="2" t="e">
        <f t="shared" si="55"/>
        <v>#N/A</v>
      </c>
      <c r="E303" s="2" t="e">
        <f t="shared" si="67"/>
        <v>#N/A</v>
      </c>
      <c r="F303" s="2">
        <v>1973643.2246305943</v>
      </c>
      <c r="G303" s="2">
        <f t="shared" si="70"/>
        <v>746135.85714285716</v>
      </c>
      <c r="H303" s="2">
        <f t="shared" si="65"/>
        <v>186948887.50288716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1459296.0000000084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1971408.2827585936</v>
      </c>
      <c r="Q303" s="2">
        <f t="shared" si="71"/>
        <v>750000</v>
      </c>
      <c r="R303" s="2">
        <f t="shared" si="66"/>
        <v>188348462.47318673</v>
      </c>
      <c r="S303" s="2">
        <f t="shared" si="58"/>
        <v>746135.85714286566</v>
      </c>
      <c r="T303" s="2">
        <f t="shared" si="59"/>
        <v>3864.1428571429569</v>
      </c>
      <c r="U303" s="2">
        <f t="shared" si="60"/>
        <v>750000</v>
      </c>
      <c r="V303" s="2">
        <f t="shared" si="34"/>
        <v>124273475.50288664</v>
      </c>
      <c r="W303" s="2">
        <f t="shared" si="61"/>
        <v>746135.85714285076</v>
      </c>
      <c r="X303" s="2">
        <f t="shared" si="51"/>
        <v>3864.1428571492434</v>
      </c>
      <c r="Y303" s="2">
        <f t="shared" si="62"/>
        <v>64074986.970300108</v>
      </c>
      <c r="Z303" s="2" t="str">
        <f t="shared" si="52"/>
        <v>MEEP</v>
      </c>
      <c r="AA303" s="2">
        <f>IF(Z303="HERE",Y303,AA302+Graph!$G$1*1000)</f>
        <v>129358127.25601391</v>
      </c>
      <c r="AB303" s="2">
        <f t="shared" si="63"/>
        <v>800000</v>
      </c>
      <c r="AC303" s="2">
        <f t="shared" si="64"/>
        <v>62344199.360029973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239</v>
      </c>
      <c r="C304" s="7"/>
      <c r="D304" s="2" t="e">
        <f t="shared" si="55"/>
        <v>#N/A</v>
      </c>
      <c r="E304" s="2" t="e">
        <f t="shared" si="67"/>
        <v>#N/A</v>
      </c>
      <c r="F304" s="2">
        <v>1979964.8784658909</v>
      </c>
      <c r="G304" s="2">
        <f t="shared" si="70"/>
        <v>746135.85714285716</v>
      </c>
      <c r="H304" s="2">
        <f t="shared" si="65"/>
        <v>187695023.36003003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1463160.1428571513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1977707.9329345226</v>
      </c>
      <c r="Q304" s="2">
        <f t="shared" si="71"/>
        <v>750000</v>
      </c>
      <c r="R304" s="2">
        <f t="shared" si="66"/>
        <v>189098462.47318673</v>
      </c>
      <c r="S304" s="2">
        <f t="shared" si="58"/>
        <v>746135.85714286566</v>
      </c>
      <c r="T304" s="2">
        <f t="shared" si="59"/>
        <v>3864.1428571429569</v>
      </c>
      <c r="U304" s="2">
        <f t="shared" si="60"/>
        <v>750000</v>
      </c>
      <c r="V304" s="2">
        <f t="shared" si="34"/>
        <v>125019611.36002949</v>
      </c>
      <c r="W304" s="2">
        <f t="shared" si="61"/>
        <v>746135.85714285076</v>
      </c>
      <c r="X304" s="2">
        <f t="shared" si="51"/>
        <v>3864.1428571492434</v>
      </c>
      <c r="Y304" s="2">
        <f t="shared" si="62"/>
        <v>64078851.113157257</v>
      </c>
      <c r="Z304" s="2" t="str">
        <f t="shared" si="52"/>
        <v>MEEP</v>
      </c>
      <c r="AA304" s="2">
        <f>IF(Z304="HERE",Y304,AA303+Graph!$G$1*1000)</f>
        <v>130158127.25601391</v>
      </c>
      <c r="AB304" s="2">
        <f t="shared" si="63"/>
        <v>800000</v>
      </c>
      <c r="AC304" s="2">
        <f t="shared" si="64"/>
        <v>62344199.360029973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240</v>
      </c>
      <c r="C305" s="7"/>
      <c r="D305" s="2" t="e">
        <f t="shared" si="55"/>
        <v>#N/A</v>
      </c>
      <c r="E305" s="2" t="e">
        <f t="shared" si="67"/>
        <v>#N/A</v>
      </c>
      <c r="F305" s="2">
        <v>1986286.5323012471</v>
      </c>
      <c r="G305" s="2">
        <f t="shared" si="70"/>
        <v>746135.85714285716</v>
      </c>
      <c r="H305" s="2">
        <f t="shared" si="65"/>
        <v>188441159.21717289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1467024.2857142943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1984007.5831104517</v>
      </c>
      <c r="Q305" s="2">
        <f t="shared" si="71"/>
        <v>750000</v>
      </c>
      <c r="R305" s="2">
        <f t="shared" si="66"/>
        <v>189848462.47318673</v>
      </c>
      <c r="S305" s="2">
        <f t="shared" si="58"/>
        <v>746135.85714286566</v>
      </c>
      <c r="T305" s="2">
        <f t="shared" si="59"/>
        <v>3864.1428571429569</v>
      </c>
      <c r="U305" s="2">
        <f t="shared" si="60"/>
        <v>750000</v>
      </c>
      <c r="V305" s="2">
        <f t="shared" si="34"/>
        <v>125765747.21717234</v>
      </c>
      <c r="W305" s="2">
        <f t="shared" si="61"/>
        <v>746135.85714285076</v>
      </c>
      <c r="X305" s="2">
        <f t="shared" si="51"/>
        <v>3864.1428571492434</v>
      </c>
      <c r="Y305" s="2">
        <f t="shared" si="62"/>
        <v>64082715.256014407</v>
      </c>
      <c r="Z305" s="2" t="str">
        <f t="shared" si="52"/>
        <v>MEEP</v>
      </c>
      <c r="AA305" s="2">
        <f>IF(Z305="HERE",Y305,AA304+Graph!$G$1*1000)</f>
        <v>130958127.25601391</v>
      </c>
      <c r="AB305" s="2">
        <f t="shared" si="63"/>
        <v>800000</v>
      </c>
      <c r="AC305" s="2">
        <f t="shared" si="64"/>
        <v>62344199.360029973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241</v>
      </c>
      <c r="C306" s="7"/>
      <c r="D306" s="2" t="e">
        <f t="shared" si="55"/>
        <v>#N/A</v>
      </c>
      <c r="E306" s="2" t="e">
        <f t="shared" si="67"/>
        <v>#N/A</v>
      </c>
      <c r="F306" s="2">
        <v>1992608.1861365438</v>
      </c>
      <c r="G306" s="2">
        <f t="shared" si="70"/>
        <v>746135.85714285716</v>
      </c>
      <c r="H306" s="2">
        <f t="shared" si="65"/>
        <v>189187295.07431576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1470888.4285714373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1990307.2332863808</v>
      </c>
      <c r="Q306" s="2">
        <f t="shared" si="71"/>
        <v>750000</v>
      </c>
      <c r="R306" s="2">
        <f t="shared" si="66"/>
        <v>190598462.47318673</v>
      </c>
      <c r="S306" s="2">
        <f t="shared" si="58"/>
        <v>746135.85714286566</v>
      </c>
      <c r="T306" s="2">
        <f t="shared" si="59"/>
        <v>3864.1428571429569</v>
      </c>
      <c r="U306" s="2">
        <f t="shared" si="60"/>
        <v>750000</v>
      </c>
      <c r="V306" s="2">
        <f t="shared" si="34"/>
        <v>126511883.07431519</v>
      </c>
      <c r="W306" s="2">
        <f t="shared" si="61"/>
        <v>746135.85714285076</v>
      </c>
      <c r="X306" s="2">
        <f t="shared" si="51"/>
        <v>3864.1428571492434</v>
      </c>
      <c r="Y306" s="2">
        <f t="shared" si="62"/>
        <v>64086579.398871556</v>
      </c>
      <c r="Z306" s="2" t="str">
        <f t="shared" si="52"/>
        <v>MEEP</v>
      </c>
      <c r="AA306" s="2">
        <f>IF(Z306="HERE",Y306,AA305+Graph!$G$1*1000)</f>
        <v>131758127.25601391</v>
      </c>
      <c r="AB306" s="2">
        <f t="shared" si="63"/>
        <v>800000</v>
      </c>
      <c r="AC306" s="2">
        <f t="shared" si="64"/>
        <v>62344199.360029973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242</v>
      </c>
      <c r="C307" s="7"/>
      <c r="D307" s="2" t="e">
        <f t="shared" si="55"/>
        <v>#N/A</v>
      </c>
      <c r="E307" s="2" t="e">
        <f t="shared" si="67"/>
        <v>#N/A</v>
      </c>
      <c r="F307" s="2">
        <v>1998929.8399719</v>
      </c>
      <c r="G307" s="2">
        <f t="shared" si="70"/>
        <v>746135.85714285716</v>
      </c>
      <c r="H307" s="2">
        <f t="shared" si="65"/>
        <v>189933430.93145862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1474752.5714285802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1996606.8834623098</v>
      </c>
      <c r="Q307" s="2">
        <f t="shared" si="71"/>
        <v>750000</v>
      </c>
      <c r="R307" s="2">
        <f t="shared" si="66"/>
        <v>191348462.47318673</v>
      </c>
      <c r="S307" s="2">
        <f t="shared" si="58"/>
        <v>746135.85714286566</v>
      </c>
      <c r="T307" s="2">
        <f t="shared" si="59"/>
        <v>3864.1428571429569</v>
      </c>
      <c r="U307" s="2">
        <f t="shared" si="60"/>
        <v>750000</v>
      </c>
      <c r="V307" s="2">
        <f t="shared" si="34"/>
        <v>127258018.93145804</v>
      </c>
      <c r="W307" s="2">
        <f t="shared" si="61"/>
        <v>746135.85714285076</v>
      </c>
      <c r="X307" s="2">
        <f t="shared" si="51"/>
        <v>3864.1428571492434</v>
      </c>
      <c r="Y307" s="2">
        <f t="shared" si="62"/>
        <v>64090443.541728705</v>
      </c>
      <c r="Z307" s="2" t="str">
        <f t="shared" si="52"/>
        <v>MEEP</v>
      </c>
      <c r="AA307" s="2">
        <f>IF(Z307="HERE",Y307,AA306+Graph!$G$1*1000)</f>
        <v>132558127.25601391</v>
      </c>
      <c r="AB307" s="2">
        <f t="shared" si="63"/>
        <v>800000</v>
      </c>
      <c r="AC307" s="2">
        <f t="shared" si="64"/>
        <v>62344199.360029973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243</v>
      </c>
      <c r="C308" s="7"/>
      <c r="D308" s="2" t="e">
        <f t="shared" si="55"/>
        <v>#N/A</v>
      </c>
      <c r="E308" s="2" t="e">
        <f t="shared" si="67"/>
        <v>#N/A</v>
      </c>
      <c r="F308" s="2">
        <v>2005251.4938071966</v>
      </c>
      <c r="G308" s="2">
        <f t="shared" si="70"/>
        <v>746135.85714285716</v>
      </c>
      <c r="H308" s="2">
        <f t="shared" si="65"/>
        <v>190679566.78860149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1478616.7142857232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2002906.5336382389</v>
      </c>
      <c r="Q308" s="2">
        <f t="shared" si="71"/>
        <v>750000</v>
      </c>
      <c r="R308" s="2">
        <f t="shared" si="66"/>
        <v>192098462.47318673</v>
      </c>
      <c r="S308" s="2">
        <f t="shared" si="58"/>
        <v>746135.85714286566</v>
      </c>
      <c r="T308" s="2">
        <f t="shared" si="59"/>
        <v>3864.1428571429569</v>
      </c>
      <c r="U308" s="2">
        <f t="shared" si="60"/>
        <v>750000</v>
      </c>
      <c r="V308" s="2">
        <f t="shared" si="34"/>
        <v>128004154.78860089</v>
      </c>
      <c r="W308" s="2">
        <f t="shared" si="61"/>
        <v>746135.85714285076</v>
      </c>
      <c r="X308" s="2">
        <f t="shared" si="51"/>
        <v>3864.1428571492434</v>
      </c>
      <c r="Y308" s="2">
        <f t="shared" si="62"/>
        <v>64094307.684585854</v>
      </c>
      <c r="Z308" s="2" t="str">
        <f t="shared" si="52"/>
        <v>MEEP</v>
      </c>
      <c r="AA308" s="2">
        <f>IF(Z308="HERE",Y308,AA307+Graph!$G$1*1000)</f>
        <v>133358127.25601391</v>
      </c>
      <c r="AB308" s="2">
        <f t="shared" si="63"/>
        <v>800000</v>
      </c>
      <c r="AC308" s="2">
        <f t="shared" si="64"/>
        <v>62344199.360029973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244</v>
      </c>
      <c r="C309" s="7"/>
      <c r="D309" s="2" t="e">
        <f t="shared" si="55"/>
        <v>#N/A</v>
      </c>
      <c r="E309" s="2" t="e">
        <f t="shared" si="67"/>
        <v>#N/A</v>
      </c>
      <c r="F309" s="2">
        <v>2011573.1476425529</v>
      </c>
      <c r="G309" s="2">
        <f t="shared" si="70"/>
        <v>746135.85714285716</v>
      </c>
      <c r="H309" s="2">
        <f t="shared" si="65"/>
        <v>191425702.64574435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1482480.8571428661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2009206.183814168</v>
      </c>
      <c r="Q309" s="2">
        <f t="shared" si="71"/>
        <v>750000</v>
      </c>
      <c r="R309" s="2">
        <f t="shared" si="66"/>
        <v>192848462.47318673</v>
      </c>
      <c r="S309" s="2">
        <f t="shared" si="58"/>
        <v>746135.85714286566</v>
      </c>
      <c r="T309" s="2">
        <f t="shared" si="59"/>
        <v>3864.1428571429569</v>
      </c>
      <c r="U309" s="2">
        <f t="shared" si="60"/>
        <v>750000</v>
      </c>
      <c r="V309" s="2">
        <f t="shared" si="34"/>
        <v>128750290.64574374</v>
      </c>
      <c r="W309" s="2">
        <f t="shared" si="61"/>
        <v>746135.85714285076</v>
      </c>
      <c r="X309" s="2">
        <f t="shared" si="51"/>
        <v>3864.1428571492434</v>
      </c>
      <c r="Y309" s="2">
        <f t="shared" si="62"/>
        <v>64098171.827443004</v>
      </c>
      <c r="Z309" s="2" t="str">
        <f t="shared" si="52"/>
        <v>MEEP</v>
      </c>
      <c r="AA309" s="2">
        <f>IF(Z309="HERE",Y309,AA308+Graph!$G$1*1000)</f>
        <v>134158127.25601391</v>
      </c>
      <c r="AB309" s="2">
        <f t="shared" si="63"/>
        <v>800000</v>
      </c>
      <c r="AC309" s="2">
        <f t="shared" si="64"/>
        <v>62344199.360029973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245</v>
      </c>
      <c r="C310" s="7"/>
      <c r="D310" s="2" t="e">
        <f t="shared" si="55"/>
        <v>#N/A</v>
      </c>
      <c r="E310" s="2" t="e">
        <f t="shared" si="67"/>
        <v>#N/A</v>
      </c>
      <c r="F310" s="2">
        <v>2017894.8014778495</v>
      </c>
      <c r="G310" s="2">
        <f t="shared" si="70"/>
        <v>746135.85714285716</v>
      </c>
      <c r="H310" s="2">
        <f t="shared" si="65"/>
        <v>192171838.50288722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1486345.0000000091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2015505.833990097</v>
      </c>
      <c r="Q310" s="2">
        <f t="shared" si="71"/>
        <v>750000</v>
      </c>
      <c r="R310" s="2">
        <f t="shared" si="66"/>
        <v>193598462.47318673</v>
      </c>
      <c r="S310" s="2">
        <f t="shared" si="58"/>
        <v>746135.85714286566</v>
      </c>
      <c r="T310" s="2">
        <f t="shared" si="59"/>
        <v>3864.1428571429569</v>
      </c>
      <c r="U310" s="2">
        <f t="shared" si="60"/>
        <v>750000</v>
      </c>
      <c r="V310" s="2">
        <f t="shared" si="34"/>
        <v>129496426.50288659</v>
      </c>
      <c r="W310" s="2">
        <f t="shared" si="61"/>
        <v>746135.85714285076</v>
      </c>
      <c r="X310" s="2">
        <f t="shared" si="51"/>
        <v>3864.1428571492434</v>
      </c>
      <c r="Y310" s="2">
        <f t="shared" si="62"/>
        <v>64102035.970300153</v>
      </c>
      <c r="Z310" s="2" t="str">
        <f t="shared" si="52"/>
        <v>MEEP</v>
      </c>
      <c r="AA310" s="2">
        <f>IF(Z310="HERE",Y310,AA309+Graph!$G$1*1000)</f>
        <v>134958127.25601393</v>
      </c>
      <c r="AB310" s="2">
        <f t="shared" si="63"/>
        <v>800000.0000000149</v>
      </c>
      <c r="AC310" s="2">
        <f t="shared" si="64"/>
        <v>62344199.360029973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246</v>
      </c>
      <c r="C311" s="7"/>
      <c r="D311" s="2" t="e">
        <f t="shared" si="55"/>
        <v>#N/A</v>
      </c>
      <c r="E311" s="2" t="e">
        <f t="shared" si="67"/>
        <v>#N/A</v>
      </c>
      <c r="F311" s="2">
        <v>2024216.4553132057</v>
      </c>
      <c r="G311" s="2">
        <f t="shared" si="70"/>
        <v>746135.85714285716</v>
      </c>
      <c r="H311" s="2">
        <f t="shared" si="65"/>
        <v>192917974.36003008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1490209.142857152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2021805.4841660261</v>
      </c>
      <c r="Q311" s="2">
        <f t="shared" si="71"/>
        <v>750000</v>
      </c>
      <c r="R311" s="2">
        <f t="shared" si="66"/>
        <v>194348462.47318673</v>
      </c>
      <c r="S311" s="2">
        <f t="shared" si="58"/>
        <v>746135.85714286566</v>
      </c>
      <c r="T311" s="2">
        <f t="shared" si="59"/>
        <v>3864.1428571429569</v>
      </c>
      <c r="U311" s="2">
        <f t="shared" si="60"/>
        <v>750000</v>
      </c>
      <c r="V311" s="2">
        <f t="shared" si="34"/>
        <v>130242562.36002944</v>
      </c>
      <c r="W311" s="2">
        <f t="shared" si="61"/>
        <v>746135.85714285076</v>
      </c>
      <c r="X311" s="2">
        <f t="shared" si="51"/>
        <v>3864.1428571492434</v>
      </c>
      <c r="Y311" s="2">
        <f t="shared" si="62"/>
        <v>64105900.113157302</v>
      </c>
      <c r="Z311" s="2" t="str">
        <f t="shared" si="52"/>
        <v>MEEP</v>
      </c>
      <c r="AA311" s="2">
        <f>IF(Z311="HERE",Y311,AA310+Graph!$G$1*1000)</f>
        <v>135758127.25601393</v>
      </c>
      <c r="AB311" s="2">
        <f t="shared" si="63"/>
        <v>800000</v>
      </c>
      <c r="AC311" s="2">
        <f t="shared" si="64"/>
        <v>62344199.360029973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247</v>
      </c>
      <c r="C312" s="7"/>
      <c r="D312" s="2" t="e">
        <f t="shared" si="55"/>
        <v>#N/A</v>
      </c>
      <c r="E312" s="2" t="e">
        <f t="shared" si="67"/>
        <v>#N/A</v>
      </c>
      <c r="F312" s="2">
        <v>2030538.1091485023</v>
      </c>
      <c r="G312" s="2">
        <f t="shared" si="70"/>
        <v>746135.85714285716</v>
      </c>
      <c r="H312" s="2">
        <f t="shared" si="65"/>
        <v>193664110.21717295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1494073.285714295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2028105.1343419552</v>
      </c>
      <c r="Q312" s="2">
        <f t="shared" si="71"/>
        <v>750000</v>
      </c>
      <c r="R312" s="2">
        <f t="shared" si="66"/>
        <v>195098462.47318673</v>
      </c>
      <c r="S312" s="2">
        <f t="shared" si="58"/>
        <v>746135.85714286566</v>
      </c>
      <c r="T312" s="2">
        <f t="shared" si="59"/>
        <v>3864.1428571429569</v>
      </c>
      <c r="U312" s="2">
        <f t="shared" si="60"/>
        <v>750000</v>
      </c>
      <c r="V312" s="2">
        <f t="shared" si="34"/>
        <v>130988698.21717229</v>
      </c>
      <c r="W312" s="2">
        <f t="shared" si="61"/>
        <v>746135.85714285076</v>
      </c>
      <c r="X312" s="2">
        <f t="shared" si="51"/>
        <v>3864.1428571492434</v>
      </c>
      <c r="Y312" s="2">
        <f t="shared" si="62"/>
        <v>64109764.256014451</v>
      </c>
      <c r="Z312" s="2" t="str">
        <f t="shared" si="52"/>
        <v>MEEP</v>
      </c>
      <c r="AA312" s="2">
        <f>IF(Z312="HERE",Y312,AA311+Graph!$G$1*1000)</f>
        <v>136558127.25601393</v>
      </c>
      <c r="AB312" s="2">
        <f t="shared" si="63"/>
        <v>800000</v>
      </c>
      <c r="AC312" s="2">
        <f t="shared" si="64"/>
        <v>62344199.360029973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248</v>
      </c>
      <c r="C313" s="7"/>
      <c r="D313" s="2" t="e">
        <f t="shared" si="55"/>
        <v>#N/A</v>
      </c>
      <c r="E313" s="2" t="e">
        <f t="shared" si="67"/>
        <v>#N/A</v>
      </c>
      <c r="F313" s="2">
        <v>2036859.7629838586</v>
      </c>
      <c r="G313" s="2">
        <f t="shared" si="70"/>
        <v>746135.85714285716</v>
      </c>
      <c r="H313" s="2">
        <f t="shared" si="65"/>
        <v>194410246.07431582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1497937.428571438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2034404.7845179439</v>
      </c>
      <c r="Q313" s="2">
        <f t="shared" si="71"/>
        <v>750000</v>
      </c>
      <c r="R313" s="2">
        <f t="shared" si="66"/>
        <v>195848462.47318673</v>
      </c>
      <c r="S313" s="2">
        <f t="shared" si="58"/>
        <v>746135.85714286566</v>
      </c>
      <c r="T313" s="2">
        <f t="shared" si="59"/>
        <v>3864.1428571429569</v>
      </c>
      <c r="U313" s="2">
        <f t="shared" si="60"/>
        <v>750000</v>
      </c>
      <c r="V313" s="2">
        <f t="shared" si="34"/>
        <v>131734834.07431515</v>
      </c>
      <c r="W313" s="2">
        <f t="shared" si="61"/>
        <v>746135.85714285076</v>
      </c>
      <c r="X313" s="2">
        <f t="shared" si="51"/>
        <v>3864.1428571492434</v>
      </c>
      <c r="Y313" s="2">
        <f t="shared" si="62"/>
        <v>64113628.398871601</v>
      </c>
      <c r="Z313" s="2" t="str">
        <f t="shared" si="52"/>
        <v>MEEP</v>
      </c>
      <c r="AA313" s="2">
        <f>IF(Z313="HERE",Y313,AA312+Graph!$G$1*1000)</f>
        <v>137358127.25601393</v>
      </c>
      <c r="AB313" s="2">
        <f t="shared" si="63"/>
        <v>800000</v>
      </c>
      <c r="AC313" s="2">
        <f t="shared" si="64"/>
        <v>62344199.360029973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249</v>
      </c>
      <c r="C314" s="7"/>
      <c r="D314" s="2" t="e">
        <f t="shared" si="55"/>
        <v>#N/A</v>
      </c>
      <c r="E314" s="2" t="e">
        <f t="shared" si="67"/>
        <v>#N/A</v>
      </c>
      <c r="F314" s="2">
        <v>2043181.4168191552</v>
      </c>
      <c r="G314" s="2">
        <f t="shared" si="70"/>
        <v>746135.85714285716</v>
      </c>
      <c r="H314" s="2">
        <f t="shared" si="65"/>
        <v>195156381.93145868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1501801.5714285809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2040704.4346938729</v>
      </c>
      <c r="Q314" s="2">
        <f t="shared" si="71"/>
        <v>750000</v>
      </c>
      <c r="R314" s="2">
        <f t="shared" si="66"/>
        <v>196598462.47318673</v>
      </c>
      <c r="S314" s="2">
        <f t="shared" si="58"/>
        <v>746135.85714286566</v>
      </c>
      <c r="T314" s="2">
        <f t="shared" si="59"/>
        <v>3864.1428571429569</v>
      </c>
      <c r="U314" s="2">
        <f t="shared" si="60"/>
        <v>750000</v>
      </c>
      <c r="V314" s="2">
        <f t="shared" si="34"/>
        <v>132480969.931458</v>
      </c>
      <c r="W314" s="2">
        <f t="shared" si="61"/>
        <v>746135.85714285076</v>
      </c>
      <c r="X314" s="2">
        <f t="shared" si="51"/>
        <v>3864.1428571492434</v>
      </c>
      <c r="Y314" s="2">
        <f t="shared" si="62"/>
        <v>64117492.54172875</v>
      </c>
      <c r="Z314" s="2" t="str">
        <f t="shared" si="52"/>
        <v>MEEP</v>
      </c>
      <c r="AA314" s="2">
        <f>IF(Z314="HERE",Y314,AA313+Graph!$G$1*1000)</f>
        <v>138158127.25601393</v>
      </c>
      <c r="AB314" s="2">
        <f t="shared" si="63"/>
        <v>800000</v>
      </c>
      <c r="AC314" s="2">
        <f t="shared" si="64"/>
        <v>62344199.360029973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250</v>
      </c>
      <c r="C315" s="7"/>
      <c r="D315" s="2" t="e">
        <f t="shared" si="55"/>
        <v>#N/A</v>
      </c>
      <c r="E315" s="2" t="e">
        <f t="shared" si="67"/>
        <v>#N/A</v>
      </c>
      <c r="F315" s="2">
        <v>2049503.0706545115</v>
      </c>
      <c r="G315" s="2">
        <f t="shared" si="70"/>
        <v>746135.85714285716</v>
      </c>
      <c r="H315" s="2">
        <f t="shared" si="65"/>
        <v>195902517.78860155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1505665.7142857239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2047004.084869802</v>
      </c>
      <c r="Q315" s="2">
        <f t="shared" si="71"/>
        <v>750000</v>
      </c>
      <c r="R315" s="2">
        <f t="shared" si="66"/>
        <v>197348462.47318673</v>
      </c>
      <c r="S315" s="2">
        <f t="shared" si="58"/>
        <v>746135.85714286566</v>
      </c>
      <c r="T315" s="2">
        <f t="shared" si="59"/>
        <v>3864.1428571429569</v>
      </c>
      <c r="U315" s="2">
        <f t="shared" si="60"/>
        <v>750000</v>
      </c>
      <c r="V315" s="2">
        <f t="shared" si="34"/>
        <v>133227105.78860085</v>
      </c>
      <c r="W315" s="2">
        <f t="shared" si="61"/>
        <v>746135.85714285076</v>
      </c>
      <c r="X315" s="2">
        <f t="shared" si="51"/>
        <v>3864.1428571492434</v>
      </c>
      <c r="Y315" s="2">
        <f t="shared" si="62"/>
        <v>64121356.684585899</v>
      </c>
      <c r="Z315" s="2" t="str">
        <f t="shared" si="52"/>
        <v>MEEP</v>
      </c>
      <c r="AA315" s="2">
        <f>IF(Z315="HERE",Y315,AA314+Graph!$G$1*1000)</f>
        <v>138958127.25601393</v>
      </c>
      <c r="AB315" s="2">
        <f t="shared" si="63"/>
        <v>800000</v>
      </c>
      <c r="AC315" s="2">
        <f t="shared" si="64"/>
        <v>62344199.360029973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251</v>
      </c>
      <c r="C316" s="7"/>
      <c r="D316" s="2" t="e">
        <f t="shared" si="55"/>
        <v>#N/A</v>
      </c>
      <c r="E316" s="2" t="e">
        <f t="shared" si="67"/>
        <v>#N/A</v>
      </c>
      <c r="F316" s="2">
        <v>2055824.7244898677</v>
      </c>
      <c r="G316" s="2">
        <f t="shared" si="70"/>
        <v>746135.85714285716</v>
      </c>
      <c r="H316" s="2">
        <f t="shared" si="65"/>
        <v>196648653.64574441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1509529.8571428668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2053303.7350457311</v>
      </c>
      <c r="Q316" s="2">
        <f t="shared" si="71"/>
        <v>750000</v>
      </c>
      <c r="R316" s="2">
        <f t="shared" si="66"/>
        <v>198098462.47318673</v>
      </c>
      <c r="S316" s="2">
        <f t="shared" si="58"/>
        <v>746135.85714286566</v>
      </c>
      <c r="T316" s="2">
        <f t="shared" si="59"/>
        <v>3864.1428571429569</v>
      </c>
      <c r="U316" s="2">
        <f t="shared" si="60"/>
        <v>750000</v>
      </c>
      <c r="V316" s="2">
        <f t="shared" si="34"/>
        <v>133973241.6457437</v>
      </c>
      <c r="W316" s="2">
        <f t="shared" si="61"/>
        <v>746135.85714285076</v>
      </c>
      <c r="X316" s="2">
        <f t="shared" si="51"/>
        <v>3864.1428571492434</v>
      </c>
      <c r="Y316" s="2">
        <f t="shared" si="62"/>
        <v>64125220.827443048</v>
      </c>
      <c r="Z316" s="2" t="str">
        <f t="shared" si="52"/>
        <v>MEEP</v>
      </c>
      <c r="AA316" s="2">
        <f>IF(Z316="HERE",Y316,AA315+Graph!$G$1*1000)</f>
        <v>139758127.25601393</v>
      </c>
      <c r="AB316" s="2">
        <f t="shared" si="63"/>
        <v>800000</v>
      </c>
      <c r="AC316" s="2">
        <f t="shared" si="64"/>
        <v>62344199.360029973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252</v>
      </c>
      <c r="C317" s="7"/>
      <c r="D317" s="2" t="e">
        <f t="shared" si="55"/>
        <v>#N/A</v>
      </c>
      <c r="E317" s="2" t="e">
        <f t="shared" si="67"/>
        <v>#N/A</v>
      </c>
      <c r="F317" s="2">
        <v>2062146.3783251643</v>
      </c>
      <c r="G317" s="2">
        <f t="shared" si="70"/>
        <v>746135.85714285716</v>
      </c>
      <c r="H317" s="2">
        <f t="shared" si="65"/>
        <v>197394789.50288728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1513394.0000000098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2059603.3852216601</v>
      </c>
      <c r="Q317" s="2">
        <f t="shared" si="71"/>
        <v>750000</v>
      </c>
      <c r="R317" s="2">
        <f t="shared" si="66"/>
        <v>198848462.47318673</v>
      </c>
      <c r="S317" s="2">
        <f t="shared" si="58"/>
        <v>746135.85714286566</v>
      </c>
      <c r="T317" s="2">
        <f t="shared" si="59"/>
        <v>3864.1428571429569</v>
      </c>
      <c r="U317" s="2">
        <f t="shared" si="60"/>
        <v>750000</v>
      </c>
      <c r="V317" s="2">
        <f t="shared" si="34"/>
        <v>134719377.50288656</v>
      </c>
      <c r="W317" s="2">
        <f t="shared" si="61"/>
        <v>746135.85714286566</v>
      </c>
      <c r="X317" s="2">
        <f t="shared" si="51"/>
        <v>3864.1428571343422</v>
      </c>
      <c r="Y317" s="2">
        <f t="shared" si="62"/>
        <v>64129084.970300183</v>
      </c>
      <c r="Z317" s="2" t="str">
        <f t="shared" si="52"/>
        <v>MEEP</v>
      </c>
      <c r="AA317" s="2">
        <f>IF(Z317="HERE",Y317,AA316+Graph!$G$1*1000)</f>
        <v>140558127.25601393</v>
      </c>
      <c r="AB317" s="2">
        <f t="shared" si="63"/>
        <v>800000</v>
      </c>
      <c r="AC317" s="2">
        <f t="shared" si="64"/>
        <v>62344199.360029973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253</v>
      </c>
      <c r="C318" s="7"/>
      <c r="D318" s="2" t="e">
        <f t="shared" si="55"/>
        <v>#N/A</v>
      </c>
      <c r="E318" s="2" t="e">
        <f t="shared" si="67"/>
        <v>#N/A</v>
      </c>
      <c r="F318" s="2">
        <v>2068468.0321605206</v>
      </c>
      <c r="G318" s="2">
        <f t="shared" si="70"/>
        <v>746135.85714285716</v>
      </c>
      <c r="H318" s="2">
        <f t="shared" si="65"/>
        <v>198140925.36003014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1517258.1428571527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2065903.0353975892</v>
      </c>
      <c r="Q318" s="2">
        <f t="shared" si="71"/>
        <v>750000</v>
      </c>
      <c r="R318" s="2">
        <f t="shared" si="66"/>
        <v>199598462.47318673</v>
      </c>
      <c r="S318" s="2">
        <f t="shared" si="58"/>
        <v>746135.85714286566</v>
      </c>
      <c r="T318" s="2">
        <f t="shared" si="59"/>
        <v>3864.1428571429569</v>
      </c>
      <c r="U318" s="2">
        <f t="shared" si="60"/>
        <v>750000</v>
      </c>
      <c r="V318" s="2">
        <f t="shared" si="34"/>
        <v>135465513.36002943</v>
      </c>
      <c r="W318" s="2">
        <f t="shared" si="61"/>
        <v>746135.85714286566</v>
      </c>
      <c r="X318" s="2">
        <f t="shared" si="51"/>
        <v>3864.1428571343422</v>
      </c>
      <c r="Y318" s="2">
        <f t="shared" si="62"/>
        <v>64132949.113157317</v>
      </c>
      <c r="Z318" s="2" t="str">
        <f t="shared" si="52"/>
        <v>MEEP</v>
      </c>
      <c r="AA318" s="2">
        <f>IF(Z318="HERE",Y318,AA317+Graph!$G$1*1000)</f>
        <v>141358127.25601393</v>
      </c>
      <c r="AB318" s="2">
        <f t="shared" si="63"/>
        <v>800000</v>
      </c>
      <c r="AC318" s="2">
        <f t="shared" si="64"/>
        <v>62344199.360029973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254</v>
      </c>
      <c r="C319" s="7"/>
      <c r="D319" s="2" t="e">
        <f t="shared" si="55"/>
        <v>#N/A</v>
      </c>
      <c r="E319" s="2" t="e">
        <f t="shared" si="67"/>
        <v>#N/A</v>
      </c>
      <c r="F319" s="2">
        <v>2074789.6859958172</v>
      </c>
      <c r="G319" s="2">
        <f t="shared" si="70"/>
        <v>746135.85714285716</v>
      </c>
      <c r="H319" s="2">
        <f t="shared" si="65"/>
        <v>198887061.21717301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1521122.2857142957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2072202.6855735183</v>
      </c>
      <c r="Q319" s="2">
        <f t="shared" si="71"/>
        <v>750000</v>
      </c>
      <c r="R319" s="2">
        <f t="shared" si="66"/>
        <v>200348462.47318673</v>
      </c>
      <c r="S319" s="2">
        <f t="shared" si="58"/>
        <v>746135.85714286566</v>
      </c>
      <c r="T319" s="2">
        <f t="shared" si="59"/>
        <v>3864.1428571429569</v>
      </c>
      <c r="U319" s="2">
        <f t="shared" si="60"/>
        <v>750000</v>
      </c>
      <c r="V319" s="2">
        <f t="shared" si="34"/>
        <v>136211649.21717229</v>
      </c>
      <c r="W319" s="2">
        <f t="shared" si="61"/>
        <v>746135.85714286566</v>
      </c>
      <c r="X319" s="2">
        <f t="shared" si="51"/>
        <v>3864.1428571343422</v>
      </c>
      <c r="Y319" s="2">
        <f t="shared" si="62"/>
        <v>64136813.256014451</v>
      </c>
      <c r="Z319" s="2" t="str">
        <f t="shared" si="52"/>
        <v>MEEP</v>
      </c>
      <c r="AA319" s="2">
        <f>IF(Z319="HERE",Y319,AA318+Graph!$G$1*1000)</f>
        <v>142158127.25601393</v>
      </c>
      <c r="AB319" s="2">
        <f t="shared" si="63"/>
        <v>800000</v>
      </c>
      <c r="AC319" s="2">
        <f t="shared" si="64"/>
        <v>62344199.360029973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255</v>
      </c>
      <c r="C320" s="7"/>
      <c r="D320" s="2" t="e">
        <f t="shared" si="55"/>
        <v>#N/A</v>
      </c>
      <c r="E320" s="2" t="e">
        <f t="shared" si="67"/>
        <v>#N/A</v>
      </c>
      <c r="F320" s="2">
        <v>2081111.3398311734</v>
      </c>
      <c r="G320" s="2">
        <f t="shared" si="70"/>
        <v>746135.85714285716</v>
      </c>
      <c r="H320" s="2">
        <f t="shared" si="65"/>
        <v>199633197.07431588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1524986.4285714386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2078502.3357494473</v>
      </c>
      <c r="Q320" s="2">
        <f t="shared" si="71"/>
        <v>750000</v>
      </c>
      <c r="R320" s="2">
        <f t="shared" si="66"/>
        <v>201098462.47318673</v>
      </c>
      <c r="S320" s="2">
        <f t="shared" si="58"/>
        <v>746135.85714286566</v>
      </c>
      <c r="T320" s="2">
        <f t="shared" si="59"/>
        <v>3864.1428571429569</v>
      </c>
      <c r="U320" s="2">
        <f t="shared" si="60"/>
        <v>750000</v>
      </c>
      <c r="V320" s="2">
        <f t="shared" si="34"/>
        <v>136957785.07431516</v>
      </c>
      <c r="W320" s="2">
        <f t="shared" si="61"/>
        <v>746135.85714286566</v>
      </c>
      <c r="X320" s="2">
        <f t="shared" si="51"/>
        <v>3864.1428571343422</v>
      </c>
      <c r="Y320" s="2">
        <f t="shared" si="62"/>
        <v>64140677.398871586</v>
      </c>
      <c r="Z320" s="2" t="str">
        <f t="shared" si="52"/>
        <v>MEEP</v>
      </c>
      <c r="AA320" s="2">
        <f>IF(Z320="HERE",Y320,AA319+Graph!$G$1*1000)</f>
        <v>142958127.25601393</v>
      </c>
      <c r="AB320" s="2">
        <f t="shared" si="63"/>
        <v>800000</v>
      </c>
      <c r="AC320" s="2">
        <f t="shared" si="64"/>
        <v>62344199.360029973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256</v>
      </c>
      <c r="C321" s="7"/>
      <c r="D321" s="2" t="e">
        <f t="shared" si="55"/>
        <v>#N/A</v>
      </c>
      <c r="E321" s="2" t="e">
        <f t="shared" si="67"/>
        <v>#N/A</v>
      </c>
      <c r="F321" s="2">
        <v>2087432.9936664701</v>
      </c>
      <c r="G321" s="2">
        <f t="shared" si="70"/>
        <v>746135.85714285716</v>
      </c>
      <c r="H321" s="2">
        <f t="shared" si="65"/>
        <v>200379332.93145874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1528850.5714285816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2084801.9859253764</v>
      </c>
      <c r="Q321" s="2">
        <f t="shared" si="71"/>
        <v>750000</v>
      </c>
      <c r="R321" s="2">
        <f t="shared" si="66"/>
        <v>201848462.47318673</v>
      </c>
      <c r="S321" s="2">
        <f t="shared" si="58"/>
        <v>746135.85714286566</v>
      </c>
      <c r="T321" s="2">
        <f t="shared" si="59"/>
        <v>3864.1428571429569</v>
      </c>
      <c r="U321" s="2">
        <f t="shared" si="60"/>
        <v>750000</v>
      </c>
      <c r="V321" s="2">
        <f t="shared" si="34"/>
        <v>137703920.93145803</v>
      </c>
      <c r="W321" s="2">
        <f t="shared" si="61"/>
        <v>746135.85714286566</v>
      </c>
      <c r="X321" s="2">
        <f t="shared" si="51"/>
        <v>3864.1428571343422</v>
      </c>
      <c r="Y321" s="2">
        <f t="shared" si="62"/>
        <v>64144541.54172872</v>
      </c>
      <c r="Z321" s="2" t="str">
        <f t="shared" si="52"/>
        <v>MEEP</v>
      </c>
      <c r="AA321" s="2">
        <f>IF(Z321="HERE",Y321,AA320+Graph!$G$1*1000)</f>
        <v>143758127.25601393</v>
      </c>
      <c r="AB321" s="2">
        <f t="shared" si="63"/>
        <v>800000</v>
      </c>
      <c r="AC321" s="2">
        <f t="shared" si="64"/>
        <v>62344199.360029973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257</v>
      </c>
      <c r="C322" s="7"/>
      <c r="D322" s="2" t="e">
        <f t="shared" si="55"/>
        <v>#N/A</v>
      </c>
      <c r="E322" s="2" t="e">
        <f t="shared" si="67"/>
        <v>#N/A</v>
      </c>
      <c r="F322" s="2">
        <v>2093754.6475018263</v>
      </c>
      <c r="G322" s="2">
        <f t="shared" si="70"/>
        <v>746135.85714285716</v>
      </c>
      <c r="H322" s="2">
        <f t="shared" si="65"/>
        <v>201125468.78860161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1532714.7142857246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2091101.6361013055</v>
      </c>
      <c r="Q322" s="2">
        <f t="shared" si="71"/>
        <v>750000</v>
      </c>
      <c r="R322" s="2">
        <f t="shared" si="66"/>
        <v>202598462.47318673</v>
      </c>
      <c r="S322" s="2">
        <f t="shared" si="58"/>
        <v>746135.85714286566</v>
      </c>
      <c r="T322" s="2">
        <f t="shared" si="59"/>
        <v>3864.1428571429569</v>
      </c>
      <c r="U322" s="2">
        <f t="shared" si="60"/>
        <v>750000</v>
      </c>
      <c r="V322" s="2">
        <f t="shared" si="34"/>
        <v>138450056.78860089</v>
      </c>
      <c r="W322" s="2">
        <f t="shared" si="61"/>
        <v>746135.85714286566</v>
      </c>
      <c r="X322" s="2">
        <f t="shared" si="51"/>
        <v>3864.1428571343422</v>
      </c>
      <c r="Y322" s="2">
        <f t="shared" si="62"/>
        <v>64148405.684585854</v>
      </c>
      <c r="Z322" s="2" t="str">
        <f t="shared" si="52"/>
        <v>MEEP</v>
      </c>
      <c r="AA322" s="2">
        <f>IF(Z322="HERE",Y322,AA321+Graph!$G$1*1000)</f>
        <v>144558127.25601393</v>
      </c>
      <c r="AB322" s="2">
        <f t="shared" si="63"/>
        <v>800000</v>
      </c>
      <c r="AC322" s="2">
        <f t="shared" si="64"/>
        <v>62344199.360029973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258</v>
      </c>
      <c r="C323" s="7"/>
      <c r="D323" s="2" t="e">
        <f t="shared" si="55"/>
        <v>#N/A</v>
      </c>
      <c r="E323" s="2" t="e">
        <f t="shared" si="67"/>
        <v>#N/A</v>
      </c>
      <c r="F323" s="2">
        <v>2100076.3013371229</v>
      </c>
      <c r="G323" s="2">
        <f t="shared" si="70"/>
        <v>746135.85714285716</v>
      </c>
      <c r="H323" s="2">
        <f t="shared" si="65"/>
        <v>201871604.64574447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1536578.8571428675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2097401.2862772346</v>
      </c>
      <c r="Q323" s="2">
        <f t="shared" si="71"/>
        <v>750000</v>
      </c>
      <c r="R323" s="2">
        <f t="shared" si="66"/>
        <v>203348462.47318673</v>
      </c>
      <c r="S323" s="2">
        <f t="shared" si="58"/>
        <v>746135.85714286566</v>
      </c>
      <c r="T323" s="2">
        <f t="shared" si="59"/>
        <v>3864.1428571429569</v>
      </c>
      <c r="U323" s="2">
        <f t="shared" si="60"/>
        <v>750000</v>
      </c>
      <c r="V323" s="2">
        <f t="shared" si="34"/>
        <v>139196192.64574376</v>
      </c>
      <c r="W323" s="2">
        <f t="shared" si="61"/>
        <v>746135.85714286566</v>
      </c>
      <c r="X323" s="2">
        <f t="shared" si="51"/>
        <v>3864.1428571343422</v>
      </c>
      <c r="Y323" s="2">
        <f t="shared" si="62"/>
        <v>64152269.827442989</v>
      </c>
      <c r="Z323" s="2" t="str">
        <f t="shared" si="52"/>
        <v>MEEP</v>
      </c>
      <c r="AA323" s="2">
        <f>IF(Z323="HERE",Y323,AA322+Graph!$G$1*1000)</f>
        <v>145358127.25601393</v>
      </c>
      <c r="AB323" s="2">
        <f t="shared" si="63"/>
        <v>800000</v>
      </c>
      <c r="AC323" s="2">
        <f t="shared" si="64"/>
        <v>62344199.360029973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259</v>
      </c>
      <c r="C324" s="7"/>
      <c r="D324" s="2" t="e">
        <f t="shared" si="55"/>
        <v>#N/A</v>
      </c>
      <c r="E324" s="2" t="e">
        <f t="shared" si="67"/>
        <v>#N/A</v>
      </c>
      <c r="F324" s="2">
        <v>2106397.9551724792</v>
      </c>
      <c r="G324" s="2">
        <f t="shared" si="70"/>
        <v>746135.85714285716</v>
      </c>
      <c r="H324" s="2">
        <f t="shared" si="65"/>
        <v>202617740.50288734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1540443.0000000105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2103700.9364531636</v>
      </c>
      <c r="Q324" s="2">
        <f t="shared" si="71"/>
        <v>750000</v>
      </c>
      <c r="R324" s="2">
        <f t="shared" si="66"/>
        <v>204098462.47318673</v>
      </c>
      <c r="S324" s="2">
        <f t="shared" si="58"/>
        <v>746135.85714286566</v>
      </c>
      <c r="T324" s="2">
        <f t="shared" si="59"/>
        <v>3864.1428571429569</v>
      </c>
      <c r="U324" s="2">
        <f t="shared" si="60"/>
        <v>750000</v>
      </c>
      <c r="V324" s="2">
        <f t="shared" si="34"/>
        <v>139942328.50288662</v>
      </c>
      <c r="W324" s="2">
        <f t="shared" si="61"/>
        <v>746135.85714286566</v>
      </c>
      <c r="X324" s="2">
        <f t="shared" si="51"/>
        <v>3864.1428571343422</v>
      </c>
      <c r="Y324" s="2">
        <f t="shared" si="62"/>
        <v>64156133.970300123</v>
      </c>
      <c r="Z324" s="2" t="str">
        <f t="shared" si="52"/>
        <v>MEEP</v>
      </c>
      <c r="AA324" s="2">
        <f>IF(Z324="HERE",Y324,AA323+Graph!$G$1*1000)</f>
        <v>146158127.25601393</v>
      </c>
      <c r="AB324" s="2">
        <f t="shared" si="63"/>
        <v>800000</v>
      </c>
      <c r="AC324" s="2">
        <f t="shared" si="64"/>
        <v>62344199.360029973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260</v>
      </c>
      <c r="C325" s="7"/>
      <c r="D325" s="2" t="e">
        <f t="shared" si="55"/>
        <v>#N/A</v>
      </c>
      <c r="E325" s="2" t="e">
        <f t="shared" si="67"/>
        <v>#N/A</v>
      </c>
      <c r="F325" s="2">
        <v>2112719.6090077758</v>
      </c>
      <c r="G325" s="2">
        <f t="shared" si="70"/>
        <v>746135.85714285716</v>
      </c>
      <c r="H325" s="2">
        <f t="shared" si="65"/>
        <v>203363876.3600302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1544307.1428571534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2110000.5866290927</v>
      </c>
      <c r="Q325" s="2">
        <f t="shared" si="71"/>
        <v>750000</v>
      </c>
      <c r="R325" s="2">
        <f t="shared" si="66"/>
        <v>204848462.47318673</v>
      </c>
      <c r="S325" s="2">
        <f t="shared" si="58"/>
        <v>746135.85714286566</v>
      </c>
      <c r="T325" s="2">
        <f t="shared" si="59"/>
        <v>3864.1428571429569</v>
      </c>
      <c r="U325" s="2">
        <f t="shared" si="60"/>
        <v>750000</v>
      </c>
      <c r="V325" s="2">
        <f t="shared" si="34"/>
        <v>140688464.36002949</v>
      </c>
      <c r="W325" s="2">
        <f t="shared" si="61"/>
        <v>746135.85714286566</v>
      </c>
      <c r="X325" s="2">
        <f t="shared" si="51"/>
        <v>3864.1428571343422</v>
      </c>
      <c r="Y325" s="2">
        <f t="shared" si="62"/>
        <v>64159998.113157257</v>
      </c>
      <c r="Z325" s="2" t="str">
        <f t="shared" si="52"/>
        <v>MEEP</v>
      </c>
      <c r="AA325" s="2">
        <f>IF(Z325="HERE",Y325,AA324+Graph!$G$1*1000)</f>
        <v>146958127.25601393</v>
      </c>
      <c r="AB325" s="2">
        <f t="shared" si="63"/>
        <v>800000</v>
      </c>
      <c r="AC325" s="2">
        <f t="shared" si="64"/>
        <v>62344199.360029973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261</v>
      </c>
      <c r="C326" s="7"/>
      <c r="D326" s="2" t="e">
        <f t="shared" si="55"/>
        <v>#N/A</v>
      </c>
      <c r="E326" s="2" t="e">
        <f t="shared" si="67"/>
        <v>#N/A</v>
      </c>
      <c r="F326" s="2">
        <v>2119041.262843132</v>
      </c>
      <c r="G326" s="2">
        <f t="shared" si="70"/>
        <v>746135.85714285716</v>
      </c>
      <c r="H326" s="2">
        <f t="shared" si="65"/>
        <v>204110012.21717307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1548171.2857142964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2116300.2368050218</v>
      </c>
      <c r="Q326" s="2">
        <f t="shared" si="71"/>
        <v>750000</v>
      </c>
      <c r="R326" s="2">
        <f t="shared" si="66"/>
        <v>205598462.47318673</v>
      </c>
      <c r="S326" s="2">
        <f t="shared" si="58"/>
        <v>746135.85714286566</v>
      </c>
      <c r="T326" s="2">
        <f t="shared" si="59"/>
        <v>3864.1428571429569</v>
      </c>
      <c r="U326" s="2">
        <f t="shared" si="60"/>
        <v>750000</v>
      </c>
      <c r="V326" s="2">
        <f t="shared" si="34"/>
        <v>141434600.21717235</v>
      </c>
      <c r="W326" s="2">
        <f t="shared" si="61"/>
        <v>746135.85714286566</v>
      </c>
      <c r="X326" s="2">
        <f t="shared" si="51"/>
        <v>3864.1428571343422</v>
      </c>
      <c r="Y326" s="2">
        <f t="shared" si="62"/>
        <v>64163862.256014392</v>
      </c>
      <c r="Z326" s="2" t="str">
        <f t="shared" si="52"/>
        <v>MEEP</v>
      </c>
      <c r="AA326" s="2">
        <f>IF(Z326="HERE",Y326,AA325+Graph!$G$1*1000)</f>
        <v>147758127.25601393</v>
      </c>
      <c r="AB326" s="2">
        <f t="shared" si="63"/>
        <v>800000</v>
      </c>
      <c r="AC326" s="2">
        <f t="shared" si="64"/>
        <v>62344199.360029973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262</v>
      </c>
      <c r="C327" s="7"/>
      <c r="D327" s="2" t="e">
        <f t="shared" si="55"/>
        <v>#N/A</v>
      </c>
      <c r="E327" s="2" t="e">
        <f t="shared" si="67"/>
        <v>#N/A</v>
      </c>
      <c r="F327" s="2">
        <v>2125362.9166784286</v>
      </c>
      <c r="G327" s="2">
        <f t="shared" si="70"/>
        <v>746135.85714285716</v>
      </c>
      <c r="H327" s="2">
        <f t="shared" si="65"/>
        <v>204856148.07431594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1552035.4285714393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2122599.8869809508</v>
      </c>
      <c r="Q327" s="2">
        <f t="shared" si="71"/>
        <v>750000</v>
      </c>
      <c r="R327" s="2">
        <f t="shared" si="66"/>
        <v>206348462.47318673</v>
      </c>
      <c r="S327" s="2">
        <f t="shared" si="58"/>
        <v>746135.85714286566</v>
      </c>
      <c r="T327" s="2">
        <f t="shared" si="59"/>
        <v>3864.1428571429569</v>
      </c>
      <c r="U327" s="2">
        <f t="shared" si="60"/>
        <v>750000</v>
      </c>
      <c r="V327" s="2">
        <f t="shared" si="34"/>
        <v>142180736.07431522</v>
      </c>
      <c r="W327" s="2">
        <f t="shared" si="61"/>
        <v>746135.85714286566</v>
      </c>
      <c r="X327" s="2">
        <f t="shared" si="51"/>
        <v>3864.1428571343422</v>
      </c>
      <c r="Y327" s="2">
        <f t="shared" si="62"/>
        <v>64167726.398871526</v>
      </c>
      <c r="Z327" s="2" t="str">
        <f t="shared" si="52"/>
        <v>MEEP</v>
      </c>
      <c r="AA327" s="2">
        <f>IF(Z327="HERE",Y327,AA326+Graph!$G$1*1000)</f>
        <v>148558127.25601393</v>
      </c>
      <c r="AB327" s="2">
        <f t="shared" si="63"/>
        <v>800000</v>
      </c>
      <c r="AC327" s="2">
        <f t="shared" si="64"/>
        <v>62344199.360029973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263</v>
      </c>
      <c r="C328" s="7"/>
      <c r="D328" s="2" t="e">
        <f t="shared" si="55"/>
        <v>#N/A</v>
      </c>
      <c r="E328" s="2" t="e">
        <f t="shared" si="67"/>
        <v>#N/A</v>
      </c>
      <c r="F328" s="2">
        <v>2131684.5705137849</v>
      </c>
      <c r="G328" s="2">
        <f t="shared" si="70"/>
        <v>746135.85714285716</v>
      </c>
      <c r="H328" s="2">
        <f t="shared" si="65"/>
        <v>205602283.9314588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1555899.5714285823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2128899.5371568799</v>
      </c>
      <c r="Q328" s="2">
        <f t="shared" si="71"/>
        <v>750000</v>
      </c>
      <c r="R328" s="2">
        <f t="shared" si="66"/>
        <v>207098462.47318673</v>
      </c>
      <c r="S328" s="2">
        <f t="shared" si="58"/>
        <v>746135.85714286566</v>
      </c>
      <c r="T328" s="2">
        <f t="shared" si="59"/>
        <v>3864.1428571429569</v>
      </c>
      <c r="U328" s="2">
        <f t="shared" si="60"/>
        <v>750000</v>
      </c>
      <c r="V328" s="2">
        <f t="shared" si="34"/>
        <v>142926871.93145809</v>
      </c>
      <c r="W328" s="2">
        <f t="shared" si="61"/>
        <v>746135.85714286566</v>
      </c>
      <c r="X328" s="2">
        <f t="shared" si="51"/>
        <v>3864.1428571343422</v>
      </c>
      <c r="Y328" s="2">
        <f t="shared" si="62"/>
        <v>64171590.54172866</v>
      </c>
      <c r="Z328" s="2" t="str">
        <f t="shared" si="52"/>
        <v>MEEP</v>
      </c>
      <c r="AA328" s="2">
        <f>IF(Z328="HERE",Y328,AA327+Graph!$G$1*1000)</f>
        <v>149358127.25601393</v>
      </c>
      <c r="AB328" s="2">
        <f t="shared" si="63"/>
        <v>800000</v>
      </c>
      <c r="AC328" s="2">
        <f t="shared" si="64"/>
        <v>62344199.360029973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264</v>
      </c>
      <c r="C329" s="7"/>
      <c r="D329" s="2" t="e">
        <f t="shared" si="55"/>
        <v>#N/A</v>
      </c>
      <c r="E329" s="2" t="e">
        <f t="shared" si="67"/>
        <v>#N/A</v>
      </c>
      <c r="F329" s="2">
        <v>2138006.2243490815</v>
      </c>
      <c r="G329" s="2">
        <f t="shared" si="70"/>
        <v>746135.85714285716</v>
      </c>
      <c r="H329" s="2">
        <f t="shared" si="65"/>
        <v>206348419.78860167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1559763.7142857253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2135199.187332809</v>
      </c>
      <c r="Q329" s="2">
        <f t="shared" si="71"/>
        <v>750000</v>
      </c>
      <c r="R329" s="2">
        <f t="shared" si="66"/>
        <v>207848462.47318673</v>
      </c>
      <c r="S329" s="2">
        <f t="shared" si="58"/>
        <v>746135.85714286566</v>
      </c>
      <c r="T329" s="2">
        <f t="shared" si="59"/>
        <v>3864.1428571429569</v>
      </c>
      <c r="U329" s="2">
        <f t="shared" si="60"/>
        <v>750000</v>
      </c>
      <c r="V329" s="2">
        <f t="shared" si="34"/>
        <v>143673007.78860095</v>
      </c>
      <c r="W329" s="2">
        <f t="shared" si="61"/>
        <v>746135.85714286566</v>
      </c>
      <c r="X329" s="2">
        <f t="shared" si="51"/>
        <v>3864.1428571343422</v>
      </c>
      <c r="Y329" s="2">
        <f t="shared" si="62"/>
        <v>64175454.684585795</v>
      </c>
      <c r="Z329" s="2" t="str">
        <f t="shared" si="52"/>
        <v>MEEP</v>
      </c>
      <c r="AA329" s="2">
        <f>IF(Z329="HERE",Y329,AA328+Graph!$G$1*1000)</f>
        <v>150158127.25601393</v>
      </c>
      <c r="AB329" s="2">
        <f t="shared" si="63"/>
        <v>800000</v>
      </c>
      <c r="AC329" s="2">
        <f t="shared" si="64"/>
        <v>62344199.360029973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265</v>
      </c>
      <c r="C330" s="7"/>
      <c r="D330" s="2" t="e">
        <f t="shared" si="55"/>
        <v>#N/A</v>
      </c>
      <c r="E330" s="2" t="e">
        <f t="shared" si="67"/>
        <v>#N/A</v>
      </c>
      <c r="F330" s="2">
        <v>2144327.8781844378</v>
      </c>
      <c r="G330" s="2">
        <f t="shared" si="70"/>
        <v>746135.85714285716</v>
      </c>
      <c r="H330" s="2">
        <f t="shared" si="65"/>
        <v>207094555.64574453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1563627.8571428682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2141498.837508738</v>
      </c>
      <c r="Q330" s="2">
        <f t="shared" si="71"/>
        <v>750000</v>
      </c>
      <c r="R330" s="2">
        <f t="shared" si="66"/>
        <v>208598462.47318673</v>
      </c>
      <c r="S330" s="2">
        <f t="shared" si="58"/>
        <v>746135.85714286566</v>
      </c>
      <c r="T330" s="2">
        <f t="shared" si="59"/>
        <v>3864.1428571429569</v>
      </c>
      <c r="U330" s="2">
        <f t="shared" si="60"/>
        <v>750000</v>
      </c>
      <c r="V330" s="2">
        <f t="shared" si="34"/>
        <v>144419143.64574382</v>
      </c>
      <c r="W330" s="2">
        <f t="shared" si="61"/>
        <v>746135.85714286566</v>
      </c>
      <c r="X330" s="2">
        <f t="shared" si="51"/>
        <v>3864.1428571343422</v>
      </c>
      <c r="Y330" s="2">
        <f t="shared" si="62"/>
        <v>64179318.827442929</v>
      </c>
      <c r="Z330" s="2" t="str">
        <f t="shared" si="52"/>
        <v>MEEP</v>
      </c>
      <c r="AA330" s="2">
        <f>IF(Z330="HERE",Y330,AA329+Graph!$G$1*1000)</f>
        <v>150958127.25601393</v>
      </c>
      <c r="AB330" s="2">
        <f t="shared" si="63"/>
        <v>800000</v>
      </c>
      <c r="AC330" s="2">
        <f t="shared" si="64"/>
        <v>62344199.360029973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266</v>
      </c>
      <c r="C331" s="7"/>
      <c r="D331" s="2" t="e">
        <f t="shared" si="55"/>
        <v>#N/A</v>
      </c>
      <c r="E331" s="2" t="e">
        <f t="shared" si="67"/>
        <v>#N/A</v>
      </c>
      <c r="F331" s="2">
        <v>2150649.5320197344</v>
      </c>
      <c r="G331" s="2">
        <f t="shared" si="70"/>
        <v>746135.85714285716</v>
      </c>
      <c r="H331" s="2">
        <f t="shared" si="65"/>
        <v>207840691.5028874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1567492.0000000112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2147798.4876847267</v>
      </c>
      <c r="Q331" s="2">
        <f t="shared" si="71"/>
        <v>750000</v>
      </c>
      <c r="R331" s="2">
        <f t="shared" si="66"/>
        <v>209348462.47318673</v>
      </c>
      <c r="S331" s="2">
        <f t="shared" si="58"/>
        <v>746135.85714286566</v>
      </c>
      <c r="T331" s="2">
        <f t="shared" si="59"/>
        <v>3864.1428571429569</v>
      </c>
      <c r="U331" s="2">
        <f t="shared" si="60"/>
        <v>750000</v>
      </c>
      <c r="V331" s="2">
        <f t="shared" si="34"/>
        <v>145165279.50288668</v>
      </c>
      <c r="W331" s="2">
        <f t="shared" si="61"/>
        <v>746135.85714286566</v>
      </c>
      <c r="X331" s="2">
        <f t="shared" si="51"/>
        <v>3864.1428571343422</v>
      </c>
      <c r="Y331" s="2">
        <f t="shared" si="62"/>
        <v>64183182.970300063</v>
      </c>
      <c r="Z331" s="2" t="str">
        <f t="shared" si="52"/>
        <v>MEEP</v>
      </c>
      <c r="AA331" s="2">
        <f>IF(Z331="HERE",Y331,AA330+Graph!$G$1*1000)</f>
        <v>151758127.25601393</v>
      </c>
      <c r="AB331" s="2">
        <f t="shared" si="63"/>
        <v>800000</v>
      </c>
      <c r="AC331" s="2">
        <f t="shared" si="64"/>
        <v>62344199.360029973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267</v>
      </c>
      <c r="C332" s="7"/>
      <c r="D332" s="2" t="e">
        <f t="shared" si="55"/>
        <v>#N/A</v>
      </c>
      <c r="E332" s="2" t="e">
        <f t="shared" si="67"/>
        <v>#N/A</v>
      </c>
      <c r="F332" s="2">
        <v>2156971.1858550906</v>
      </c>
      <c r="G332" s="2">
        <f t="shared" si="70"/>
        <v>746135.85714285716</v>
      </c>
      <c r="H332" s="2">
        <f t="shared" si="65"/>
        <v>208586827.36003026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1571356.1428571541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2154098.1378606558</v>
      </c>
      <c r="Q332" s="2">
        <f t="shared" si="71"/>
        <v>750000</v>
      </c>
      <c r="R332" s="2">
        <f t="shared" si="66"/>
        <v>210098462.47318673</v>
      </c>
      <c r="S332" s="2">
        <f t="shared" si="58"/>
        <v>746135.85714286566</v>
      </c>
      <c r="T332" s="2">
        <f t="shared" si="59"/>
        <v>3864.1428571429569</v>
      </c>
      <c r="U332" s="2">
        <f t="shared" si="60"/>
        <v>750000</v>
      </c>
      <c r="V332" s="2">
        <f t="shared" si="34"/>
        <v>145911415.36002955</v>
      </c>
      <c r="W332" s="2">
        <f t="shared" si="61"/>
        <v>746135.85714286566</v>
      </c>
      <c r="X332" s="2">
        <f t="shared" si="51"/>
        <v>3864.1428571343422</v>
      </c>
      <c r="Y332" s="2">
        <f t="shared" si="62"/>
        <v>64187047.113157198</v>
      </c>
      <c r="Z332" s="2" t="str">
        <f t="shared" si="52"/>
        <v>MEEP</v>
      </c>
      <c r="AA332" s="2">
        <f>IF(Z332="HERE",Y332,AA331+Graph!$G$1*1000)</f>
        <v>152558127.25601393</v>
      </c>
      <c r="AB332" s="2">
        <f t="shared" si="63"/>
        <v>800000</v>
      </c>
      <c r="AC332" s="2">
        <f t="shared" si="64"/>
        <v>62344199.360029973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268</v>
      </c>
      <c r="C333" s="7"/>
      <c r="D333" s="2" t="e">
        <f t="shared" si="55"/>
        <v>#N/A</v>
      </c>
      <c r="E333" s="2" t="e">
        <f t="shared" si="67"/>
        <v>#N/A</v>
      </c>
      <c r="F333" s="2">
        <v>2163292.8396903872</v>
      </c>
      <c r="G333" s="2">
        <f t="shared" si="70"/>
        <v>746135.85714285716</v>
      </c>
      <c r="H333" s="2">
        <f t="shared" si="65"/>
        <v>209332963.21717313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1575220.2857142971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2160397.7880365849</v>
      </c>
      <c r="Q333" s="2">
        <f t="shared" si="71"/>
        <v>750000</v>
      </c>
      <c r="R333" s="2">
        <f t="shared" si="66"/>
        <v>210848462.47318673</v>
      </c>
      <c r="S333" s="2">
        <f t="shared" si="58"/>
        <v>746135.85714286566</v>
      </c>
      <c r="T333" s="2">
        <f t="shared" si="59"/>
        <v>3864.1428571429569</v>
      </c>
      <c r="U333" s="2">
        <f t="shared" si="60"/>
        <v>750000</v>
      </c>
      <c r="V333" s="2">
        <f t="shared" si="34"/>
        <v>146657551.21717241</v>
      </c>
      <c r="W333" s="2">
        <f t="shared" si="61"/>
        <v>746135.85714286566</v>
      </c>
      <c r="X333" s="2">
        <f t="shared" si="51"/>
        <v>3864.1428571343422</v>
      </c>
      <c r="Y333" s="2">
        <f t="shared" si="62"/>
        <v>64190911.256014332</v>
      </c>
      <c r="Z333" s="2" t="str">
        <f t="shared" si="52"/>
        <v>MEEP</v>
      </c>
      <c r="AA333" s="2">
        <f>IF(Z333="HERE",Y333,AA332+Graph!$G$1*1000)</f>
        <v>153358127.25601393</v>
      </c>
      <c r="AB333" s="2">
        <f t="shared" si="63"/>
        <v>800000</v>
      </c>
      <c r="AC333" s="2">
        <f t="shared" si="64"/>
        <v>62344199.360029973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269</v>
      </c>
      <c r="C334" s="7"/>
      <c r="D334" s="2" t="e">
        <f t="shared" si="55"/>
        <v>#N/A</v>
      </c>
      <c r="E334" s="2" t="e">
        <f t="shared" si="67"/>
        <v>#N/A</v>
      </c>
      <c r="F334" s="2">
        <v>2169614.4935257435</v>
      </c>
      <c r="G334" s="2">
        <f t="shared" si="70"/>
        <v>746135.85714285716</v>
      </c>
      <c r="H334" s="2">
        <f t="shared" si="65"/>
        <v>210079099.07431599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1579084.42857144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2166697.4382125139</v>
      </c>
      <c r="Q334" s="2">
        <f t="shared" si="71"/>
        <v>750000</v>
      </c>
      <c r="R334" s="2">
        <f t="shared" si="66"/>
        <v>211598462.47318673</v>
      </c>
      <c r="S334" s="2">
        <f t="shared" si="58"/>
        <v>746135.85714286566</v>
      </c>
      <c r="T334" s="2">
        <f t="shared" si="59"/>
        <v>3864.1428571429569</v>
      </c>
      <c r="U334" s="2">
        <f t="shared" si="60"/>
        <v>750000</v>
      </c>
      <c r="V334" s="2">
        <f t="shared" si="34"/>
        <v>147403687.07431528</v>
      </c>
      <c r="W334" s="2">
        <f t="shared" si="61"/>
        <v>746135.85714286566</v>
      </c>
      <c r="X334" s="2">
        <f t="shared" si="51"/>
        <v>3864.1428571343422</v>
      </c>
      <c r="Y334" s="2">
        <f t="shared" si="62"/>
        <v>64194775.398871467</v>
      </c>
      <c r="Z334" s="2" t="str">
        <f t="shared" si="52"/>
        <v>MEEP</v>
      </c>
      <c r="AA334" s="2">
        <f>IF(Z334="HERE",Y334,AA333+Graph!$G$1*1000)</f>
        <v>154158127.25601393</v>
      </c>
      <c r="AB334" s="2">
        <f t="shared" si="63"/>
        <v>800000</v>
      </c>
      <c r="AC334" s="2">
        <f t="shared" si="64"/>
        <v>62344199.360029973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270</v>
      </c>
      <c r="C335" s="7"/>
      <c r="D335" s="2" t="e">
        <f t="shared" si="55"/>
        <v>#N/A</v>
      </c>
      <c r="E335" s="2" t="e">
        <f t="shared" si="67"/>
        <v>#N/A</v>
      </c>
      <c r="F335" s="2">
        <v>2175936.1473610401</v>
      </c>
      <c r="G335" s="2">
        <f t="shared" si="70"/>
        <v>746135.85714285716</v>
      </c>
      <c r="H335" s="2">
        <f t="shared" si="65"/>
        <v>210825234.93145886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1582948.571428583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2172997.088388443</v>
      </c>
      <c r="Q335" s="2">
        <f t="shared" si="71"/>
        <v>750000</v>
      </c>
      <c r="R335" s="2">
        <f t="shared" si="66"/>
        <v>212348462.47318673</v>
      </c>
      <c r="S335" s="2">
        <f t="shared" si="58"/>
        <v>746135.85714286566</v>
      </c>
      <c r="T335" s="2">
        <f t="shared" si="59"/>
        <v>3864.1428571429569</v>
      </c>
      <c r="U335" s="2">
        <f t="shared" si="60"/>
        <v>750000</v>
      </c>
      <c r="V335" s="2">
        <f t="shared" si="34"/>
        <v>148149822.93145815</v>
      </c>
      <c r="W335" s="2">
        <f t="shared" si="61"/>
        <v>746135.85714286566</v>
      </c>
      <c r="X335" s="2">
        <f t="shared" si="51"/>
        <v>3864.1428571343422</v>
      </c>
      <c r="Y335" s="2">
        <f t="shared" si="62"/>
        <v>64198639.541728601</v>
      </c>
      <c r="Z335" s="2" t="str">
        <f t="shared" si="52"/>
        <v>MEEP</v>
      </c>
      <c r="AA335" s="2">
        <f>IF(Z335="HERE",Y335,AA334+Graph!$G$1*1000)</f>
        <v>154958127.25601393</v>
      </c>
      <c r="AB335" s="2">
        <f t="shared" si="63"/>
        <v>800000</v>
      </c>
      <c r="AC335" s="2">
        <f t="shared" si="64"/>
        <v>62344199.360029973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271</v>
      </c>
      <c r="C336" s="7"/>
      <c r="D336" s="2" t="e">
        <f t="shared" si="55"/>
        <v>#N/A</v>
      </c>
      <c r="E336" s="2" t="e">
        <f t="shared" si="67"/>
        <v>#N/A</v>
      </c>
      <c r="F336" s="2">
        <v>2182257.8011963964</v>
      </c>
      <c r="G336" s="2">
        <f t="shared" si="70"/>
        <v>746135.85714285716</v>
      </c>
      <c r="H336" s="2">
        <f t="shared" si="65"/>
        <v>211571370.78860173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1586812.714285726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2179296.7385643721</v>
      </c>
      <c r="Q336" s="2">
        <f t="shared" si="71"/>
        <v>750000</v>
      </c>
      <c r="R336" s="2">
        <f t="shared" si="66"/>
        <v>213098462.47318673</v>
      </c>
      <c r="S336" s="2">
        <f t="shared" si="58"/>
        <v>746135.85714286566</v>
      </c>
      <c r="T336" s="2">
        <f t="shared" si="59"/>
        <v>3864.1428571429569</v>
      </c>
      <c r="U336" s="2">
        <f t="shared" si="60"/>
        <v>750000</v>
      </c>
      <c r="V336" s="2">
        <f t="shared" si="34"/>
        <v>148895958.78860101</v>
      </c>
      <c r="W336" s="2">
        <f t="shared" si="61"/>
        <v>746135.85714286566</v>
      </c>
      <c r="X336" s="2">
        <f t="shared" si="51"/>
        <v>3864.1428571343422</v>
      </c>
      <c r="Y336" s="2">
        <f t="shared" si="62"/>
        <v>64202503.684585735</v>
      </c>
      <c r="Z336" s="2" t="str">
        <f t="shared" si="52"/>
        <v>MEEP</v>
      </c>
      <c r="AA336" s="2">
        <f>IF(Z336="HERE",Y336,AA335+Graph!$G$1*1000)</f>
        <v>155758127.25601393</v>
      </c>
      <c r="AB336" s="2">
        <f t="shared" si="63"/>
        <v>800000</v>
      </c>
      <c r="AC336" s="2">
        <f t="shared" si="64"/>
        <v>62344199.360029973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272</v>
      </c>
      <c r="C337" s="7"/>
      <c r="D337" s="2" t="e">
        <f t="shared" si="55"/>
        <v>#N/A</v>
      </c>
      <c r="E337" s="2" t="e">
        <f t="shared" si="67"/>
        <v>#N/A</v>
      </c>
      <c r="F337" s="2">
        <v>2188579.455031693</v>
      </c>
      <c r="G337" s="2">
        <f t="shared" si="70"/>
        <v>746135.85714285716</v>
      </c>
      <c r="H337" s="2">
        <f t="shared" si="65"/>
        <v>212317506.64574459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1590676.8571428689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2185596.3887403011</v>
      </c>
      <c r="Q337" s="2">
        <f t="shared" si="71"/>
        <v>750000</v>
      </c>
      <c r="R337" s="2">
        <f t="shared" si="66"/>
        <v>213848462.47318673</v>
      </c>
      <c r="S337" s="2">
        <f t="shared" si="58"/>
        <v>746135.85714286566</v>
      </c>
      <c r="T337" s="2">
        <f t="shared" si="59"/>
        <v>3864.1428571429569</v>
      </c>
      <c r="U337" s="2">
        <f t="shared" si="60"/>
        <v>750000</v>
      </c>
      <c r="V337" s="2">
        <f t="shared" si="34"/>
        <v>149642094.64574388</v>
      </c>
      <c r="W337" s="2">
        <f t="shared" si="61"/>
        <v>746135.85714286566</v>
      </c>
      <c r="X337" s="2">
        <f t="shared" si="51"/>
        <v>3864.1428571343422</v>
      </c>
      <c r="Y337" s="2">
        <f t="shared" si="62"/>
        <v>64206367.82744287</v>
      </c>
      <c r="Z337" s="2" t="str">
        <f t="shared" si="52"/>
        <v>MEEP</v>
      </c>
      <c r="AA337" s="2">
        <f>IF(Z337="HERE",Y337,AA336+Graph!$G$1*1000)</f>
        <v>156558127.25601393</v>
      </c>
      <c r="AB337" s="2">
        <f t="shared" si="63"/>
        <v>800000</v>
      </c>
      <c r="AC337" s="2">
        <f t="shared" si="64"/>
        <v>62344199.360029973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273</v>
      </c>
      <c r="C338" s="7"/>
      <c r="D338" s="2" t="e">
        <f t="shared" si="55"/>
        <v>#N/A</v>
      </c>
      <c r="E338" s="2" t="e">
        <f t="shared" si="67"/>
        <v>#N/A</v>
      </c>
      <c r="F338" s="2">
        <v>2194901.1088670492</v>
      </c>
      <c r="G338" s="2">
        <f t="shared" si="70"/>
        <v>746135.85714285716</v>
      </c>
      <c r="H338" s="2">
        <f t="shared" si="65"/>
        <v>213063642.50288746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1594541.0000000119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2191896.0389162302</v>
      </c>
      <c r="Q338" s="2">
        <f t="shared" si="71"/>
        <v>750000</v>
      </c>
      <c r="R338" s="2">
        <f t="shared" si="66"/>
        <v>214598462.47318673</v>
      </c>
      <c r="S338" s="2">
        <f t="shared" si="58"/>
        <v>746135.85714286566</v>
      </c>
      <c r="T338" s="2">
        <f t="shared" si="59"/>
        <v>3864.1428571429569</v>
      </c>
      <c r="U338" s="2">
        <f t="shared" si="60"/>
        <v>750000</v>
      </c>
      <c r="V338" s="2">
        <f t="shared" si="34"/>
        <v>150388230.50288674</v>
      </c>
      <c r="W338" s="2">
        <f t="shared" si="61"/>
        <v>746135.85714286566</v>
      </c>
      <c r="X338" s="2">
        <f t="shared" si="51"/>
        <v>3864.1428571343422</v>
      </c>
      <c r="Y338" s="2">
        <f t="shared" si="62"/>
        <v>64210231.970300004</v>
      </c>
      <c r="Z338" s="2" t="str">
        <f t="shared" si="52"/>
        <v>MEEP</v>
      </c>
      <c r="AA338" s="2">
        <f>IF(Z338="HERE",Y338,AA337+Graph!$G$1*1000)</f>
        <v>157358127.25601393</v>
      </c>
      <c r="AB338" s="2">
        <f t="shared" si="63"/>
        <v>800000</v>
      </c>
      <c r="AC338" s="2">
        <f t="shared" si="64"/>
        <v>62344199.360029973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274</v>
      </c>
      <c r="C339" s="7"/>
      <c r="D339" s="2" t="e">
        <f t="shared" si="55"/>
        <v>#N/A</v>
      </c>
      <c r="E339" s="2" t="e">
        <f t="shared" si="67"/>
        <v>#N/A</v>
      </c>
      <c r="F339" s="2">
        <v>2201222.7627023458</v>
      </c>
      <c r="G339" s="2">
        <f t="shared" si="70"/>
        <v>746135.85714285716</v>
      </c>
      <c r="H339" s="2">
        <f t="shared" si="65"/>
        <v>213809778.36003032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1598405.1428571548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2198195.6890921593</v>
      </c>
      <c r="Q339" s="2">
        <f t="shared" si="71"/>
        <v>750000</v>
      </c>
      <c r="R339" s="2">
        <f t="shared" si="66"/>
        <v>215348462.47318673</v>
      </c>
      <c r="S339" s="2">
        <f t="shared" si="58"/>
        <v>746135.85714286566</v>
      </c>
      <c r="T339" s="2">
        <f t="shared" si="59"/>
        <v>3864.1428571429569</v>
      </c>
      <c r="U339" s="2">
        <f t="shared" si="60"/>
        <v>750000</v>
      </c>
      <c r="V339" s="2">
        <f t="shared" si="34"/>
        <v>151134366.36002961</v>
      </c>
      <c r="W339" s="2">
        <f t="shared" si="61"/>
        <v>746135.85714286566</v>
      </c>
      <c r="X339" s="2">
        <f t="shared" si="51"/>
        <v>3864.1428571343422</v>
      </c>
      <c r="Y339" s="2">
        <f t="shared" si="62"/>
        <v>64214096.113157138</v>
      </c>
      <c r="Z339" s="2" t="str">
        <f t="shared" si="52"/>
        <v>MEEP</v>
      </c>
      <c r="AA339" s="2">
        <f>IF(Z339="HERE",Y339,AA338+Graph!$G$1*1000)</f>
        <v>158158127.25601393</v>
      </c>
      <c r="AB339" s="2">
        <f t="shared" si="63"/>
        <v>800000</v>
      </c>
      <c r="AC339" s="2">
        <f t="shared" si="64"/>
        <v>62344199.360029973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275</v>
      </c>
      <c r="C340" s="7"/>
      <c r="D340" s="2" t="e">
        <f t="shared" si="55"/>
        <v>#N/A</v>
      </c>
      <c r="E340" s="2" t="e">
        <f t="shared" si="67"/>
        <v>#N/A</v>
      </c>
      <c r="F340" s="2">
        <v>2207544.4165377021</v>
      </c>
      <c r="G340" s="2">
        <f t="shared" si="70"/>
        <v>746135.85714285716</v>
      </c>
      <c r="H340" s="2">
        <f t="shared" si="65"/>
        <v>214555914.21717319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1602269.2857142978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2204495.3392680883</v>
      </c>
      <c r="Q340" s="2">
        <f t="shared" si="71"/>
        <v>750000</v>
      </c>
      <c r="R340" s="2">
        <f t="shared" si="66"/>
        <v>216098462.47318673</v>
      </c>
      <c r="S340" s="2">
        <f t="shared" si="58"/>
        <v>746135.85714286566</v>
      </c>
      <c r="T340" s="2">
        <f t="shared" si="59"/>
        <v>3864.1428571429569</v>
      </c>
      <c r="U340" s="2">
        <f t="shared" si="60"/>
        <v>750000</v>
      </c>
      <c r="V340" s="2">
        <f t="shared" si="34"/>
        <v>151880502.21717247</v>
      </c>
      <c r="W340" s="2">
        <f t="shared" si="61"/>
        <v>746135.85714286566</v>
      </c>
      <c r="X340" s="2">
        <f t="shared" si="51"/>
        <v>3864.1428571343422</v>
      </c>
      <c r="Y340" s="2">
        <f t="shared" si="62"/>
        <v>64217960.256014273</v>
      </c>
      <c r="Z340" s="2" t="str">
        <f t="shared" si="52"/>
        <v>MEEP</v>
      </c>
      <c r="AA340" s="2">
        <f>IF(Z340="HERE",Y340,AA339+Graph!$G$1*1000)</f>
        <v>158958127.25601393</v>
      </c>
      <c r="AB340" s="2">
        <f t="shared" si="63"/>
        <v>800000</v>
      </c>
      <c r="AC340" s="2">
        <f t="shared" si="64"/>
        <v>62344199.360029973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276</v>
      </c>
      <c r="C341" s="7"/>
      <c r="D341" s="2" t="e">
        <f t="shared" si="55"/>
        <v>#N/A</v>
      </c>
      <c r="E341" s="2" t="e">
        <f t="shared" si="67"/>
        <v>#N/A</v>
      </c>
      <c r="F341" s="2">
        <v>2213866.0703729987</v>
      </c>
      <c r="G341" s="2">
        <f t="shared" si="70"/>
        <v>746135.85714285716</v>
      </c>
      <c r="H341" s="2">
        <f t="shared" si="65"/>
        <v>215302050.07431605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1606133.4285714407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2210794.9894440174</v>
      </c>
      <c r="Q341" s="2">
        <f t="shared" si="71"/>
        <v>750000</v>
      </c>
      <c r="R341" s="2">
        <f t="shared" si="66"/>
        <v>216848462.47318673</v>
      </c>
      <c r="S341" s="2">
        <f t="shared" si="58"/>
        <v>746135.85714286566</v>
      </c>
      <c r="T341" s="2">
        <f t="shared" si="59"/>
        <v>3864.1428571429569</v>
      </c>
      <c r="U341" s="2">
        <f t="shared" si="60"/>
        <v>750000</v>
      </c>
      <c r="V341" s="2">
        <f t="shared" si="34"/>
        <v>152626638.07431534</v>
      </c>
      <c r="W341" s="2">
        <f t="shared" si="61"/>
        <v>746135.85714286566</v>
      </c>
      <c r="X341" s="2">
        <f t="shared" si="51"/>
        <v>3864.1428571343422</v>
      </c>
      <c r="Y341" s="2">
        <f t="shared" si="62"/>
        <v>64221824.398871407</v>
      </c>
      <c r="Z341" s="2" t="str">
        <f t="shared" si="52"/>
        <v>MEEP</v>
      </c>
      <c r="AA341" s="2">
        <f>IF(Z341="HERE",Y341,AA340+Graph!$G$1*1000)</f>
        <v>159758127.25601393</v>
      </c>
      <c r="AB341" s="2">
        <f t="shared" si="63"/>
        <v>800000</v>
      </c>
      <c r="AC341" s="2">
        <f t="shared" si="64"/>
        <v>62344199.360029973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277</v>
      </c>
      <c r="C342" s="7"/>
      <c r="D342" s="2" t="e">
        <f t="shared" si="55"/>
        <v>#N/A</v>
      </c>
      <c r="E342" s="2" t="e">
        <f t="shared" si="67"/>
        <v>#N/A</v>
      </c>
      <c r="F342" s="2">
        <v>2220187.7242083549</v>
      </c>
      <c r="G342" s="2">
        <f t="shared" si="70"/>
        <v>746135.85714285716</v>
      </c>
      <c r="H342" s="2">
        <f t="shared" si="65"/>
        <v>216048185.93145892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1609997.5714285837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2217094.6396199465</v>
      </c>
      <c r="Q342" s="2">
        <f t="shared" si="71"/>
        <v>750000</v>
      </c>
      <c r="R342" s="2">
        <f t="shared" si="66"/>
        <v>217598462.47318673</v>
      </c>
      <c r="S342" s="2">
        <f t="shared" si="58"/>
        <v>746135.85714286566</v>
      </c>
      <c r="T342" s="2">
        <f t="shared" si="59"/>
        <v>3864.1428571429569</v>
      </c>
      <c r="U342" s="2">
        <f t="shared" si="60"/>
        <v>750000</v>
      </c>
      <c r="V342" s="2">
        <f t="shared" si="34"/>
        <v>153372773.9314582</v>
      </c>
      <c r="W342" s="2">
        <f t="shared" si="61"/>
        <v>746135.85714286566</v>
      </c>
      <c r="X342" s="2">
        <f t="shared" si="51"/>
        <v>3864.1428571343422</v>
      </c>
      <c r="Y342" s="2">
        <f t="shared" si="62"/>
        <v>64225688.541728541</v>
      </c>
      <c r="Z342" s="2" t="str">
        <f t="shared" si="52"/>
        <v>MEEP</v>
      </c>
      <c r="AA342" s="2">
        <f>IF(Z342="HERE",Y342,AA341+Graph!$G$1*1000)</f>
        <v>160558127.25601393</v>
      </c>
      <c r="AB342" s="2">
        <f t="shared" si="63"/>
        <v>800000</v>
      </c>
      <c r="AC342" s="2">
        <f t="shared" si="64"/>
        <v>62344199.360029973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278</v>
      </c>
      <c r="C343" s="7"/>
      <c r="D343" s="2" t="e">
        <f t="shared" si="55"/>
        <v>#N/A</v>
      </c>
      <c r="E343" s="2" t="e">
        <f t="shared" si="67"/>
        <v>#N/A</v>
      </c>
      <c r="F343" s="2">
        <v>2226509.3780436516</v>
      </c>
      <c r="G343" s="2">
        <f t="shared" si="70"/>
        <v>746135.85714285716</v>
      </c>
      <c r="H343" s="2">
        <f t="shared" si="65"/>
        <v>216794321.78860179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1613861.7142857267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2223394.2897958755</v>
      </c>
      <c r="Q343" s="2">
        <f t="shared" si="71"/>
        <v>750000</v>
      </c>
      <c r="R343" s="2">
        <f t="shared" si="66"/>
        <v>218348462.47318673</v>
      </c>
      <c r="S343" s="2">
        <f t="shared" si="58"/>
        <v>746135.85714286566</v>
      </c>
      <c r="T343" s="2">
        <f t="shared" si="59"/>
        <v>3864.1428571429569</v>
      </c>
      <c r="U343" s="2">
        <f t="shared" si="60"/>
        <v>750000</v>
      </c>
      <c r="V343" s="2">
        <f t="shared" si="34"/>
        <v>154118909.78860107</v>
      </c>
      <c r="W343" s="2">
        <f t="shared" si="61"/>
        <v>746135.85714286566</v>
      </c>
      <c r="X343" s="2">
        <f t="shared" si="51"/>
        <v>3864.1428571343422</v>
      </c>
      <c r="Y343" s="2">
        <f t="shared" si="62"/>
        <v>64229552.684585676</v>
      </c>
      <c r="Z343" s="2" t="str">
        <f t="shared" si="52"/>
        <v>MEEP</v>
      </c>
      <c r="AA343" s="2">
        <f>IF(Z343="HERE",Y343,AA342+Graph!$G$1*1000)</f>
        <v>161358127.25601393</v>
      </c>
      <c r="AB343" s="2">
        <f t="shared" si="63"/>
        <v>800000</v>
      </c>
      <c r="AC343" s="2">
        <f t="shared" si="64"/>
        <v>62344199.360029973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279</v>
      </c>
      <c r="C344" s="7"/>
      <c r="D344" s="2" t="e">
        <f t="shared" si="55"/>
        <v>#N/A</v>
      </c>
      <c r="E344" s="2" t="e">
        <f t="shared" si="67"/>
        <v>#N/A</v>
      </c>
      <c r="F344" s="2">
        <v>2232831.0318790078</v>
      </c>
      <c r="G344" s="2">
        <f t="shared" si="70"/>
        <v>746135.85714285716</v>
      </c>
      <c r="H344" s="2">
        <f t="shared" si="65"/>
        <v>217540457.64574465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1617725.8571428696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2229693.9399718046</v>
      </c>
      <c r="Q344" s="2">
        <f t="shared" si="71"/>
        <v>750000</v>
      </c>
      <c r="R344" s="2">
        <f t="shared" si="66"/>
        <v>219098462.47318673</v>
      </c>
      <c r="S344" s="2">
        <f t="shared" si="58"/>
        <v>746135.85714286566</v>
      </c>
      <c r="T344" s="2">
        <f t="shared" si="59"/>
        <v>3864.1428571429569</v>
      </c>
      <c r="U344" s="2">
        <f t="shared" si="60"/>
        <v>750000</v>
      </c>
      <c r="V344" s="2">
        <f t="shared" si="34"/>
        <v>154865045.64574394</v>
      </c>
      <c r="W344" s="2">
        <f t="shared" si="61"/>
        <v>746135.85714286566</v>
      </c>
      <c r="X344" s="2">
        <f t="shared" si="51"/>
        <v>3864.1428571343422</v>
      </c>
      <c r="Y344" s="2">
        <f t="shared" si="62"/>
        <v>64233416.82744281</v>
      </c>
      <c r="Z344" s="2" t="str">
        <f t="shared" si="52"/>
        <v>MEEP</v>
      </c>
      <c r="AA344" s="2">
        <f>IF(Z344="HERE",Y344,AA343+Graph!$G$1*1000)</f>
        <v>162158127.25601393</v>
      </c>
      <c r="AB344" s="2">
        <f t="shared" si="63"/>
        <v>800000</v>
      </c>
      <c r="AC344" s="2">
        <f t="shared" si="64"/>
        <v>62344199.360029973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280</v>
      </c>
      <c r="C345" s="7"/>
      <c r="D345" s="2" t="e">
        <f t="shared" si="55"/>
        <v>#N/A</v>
      </c>
      <c r="E345" s="2" t="e">
        <f t="shared" si="67"/>
        <v>#N/A</v>
      </c>
      <c r="F345" s="2">
        <v>2239152.6857143044</v>
      </c>
      <c r="G345" s="2">
        <f t="shared" si="70"/>
        <v>746135.85714285716</v>
      </c>
      <c r="H345" s="2">
        <f t="shared" si="65"/>
        <v>218286593.50288752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1621590.0000000126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2235993.5901477337</v>
      </c>
      <c r="Q345" s="2">
        <f t="shared" si="71"/>
        <v>750000</v>
      </c>
      <c r="R345" s="2">
        <f t="shared" si="66"/>
        <v>219848462.47318673</v>
      </c>
      <c r="S345" s="2">
        <f t="shared" si="58"/>
        <v>746135.85714286566</v>
      </c>
      <c r="T345" s="2">
        <f t="shared" si="59"/>
        <v>3864.1428571429569</v>
      </c>
      <c r="U345" s="2">
        <f t="shared" si="60"/>
        <v>750000</v>
      </c>
      <c r="V345" s="2">
        <f t="shared" si="34"/>
        <v>155611181.5028868</v>
      </c>
      <c r="W345" s="2">
        <f t="shared" si="61"/>
        <v>746135.85714286566</v>
      </c>
      <c r="X345" s="2">
        <f t="shared" si="51"/>
        <v>3864.1428571343422</v>
      </c>
      <c r="Y345" s="2">
        <f t="shared" si="62"/>
        <v>64237280.970299944</v>
      </c>
      <c r="Z345" s="2" t="str">
        <f t="shared" si="52"/>
        <v>MEEP</v>
      </c>
      <c r="AA345" s="2">
        <f>IF(Z345="HERE",Y345,AA344+Graph!$G$1*1000)</f>
        <v>162958127.25601393</v>
      </c>
      <c r="AB345" s="2">
        <f t="shared" si="63"/>
        <v>800000</v>
      </c>
      <c r="AC345" s="2">
        <f t="shared" si="64"/>
        <v>62344199.360029973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281</v>
      </c>
      <c r="C346" s="7"/>
      <c r="D346" s="2" t="e">
        <f t="shared" si="55"/>
        <v>#N/A</v>
      </c>
      <c r="E346" s="2" t="e">
        <f t="shared" si="67"/>
        <v>#N/A</v>
      </c>
      <c r="F346" s="2">
        <v>2245474.3395496607</v>
      </c>
      <c r="G346" s="2">
        <f t="shared" si="70"/>
        <v>746135.85714285716</v>
      </c>
      <c r="H346" s="2">
        <f t="shared" si="65"/>
        <v>219032729.36003038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1625454.1428571555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2242293.2403236628</v>
      </c>
      <c r="Q346" s="2">
        <f t="shared" si="71"/>
        <v>750000</v>
      </c>
      <c r="R346" s="2">
        <f t="shared" si="66"/>
        <v>220598462.47318673</v>
      </c>
      <c r="S346" s="2">
        <f t="shared" si="58"/>
        <v>746135.85714286566</v>
      </c>
      <c r="T346" s="2">
        <f t="shared" si="59"/>
        <v>3864.1428571429569</v>
      </c>
      <c r="U346" s="2">
        <f t="shared" si="60"/>
        <v>750000</v>
      </c>
      <c r="V346" s="2">
        <f t="shared" si="34"/>
        <v>156357317.36002967</v>
      </c>
      <c r="W346" s="2">
        <f t="shared" si="61"/>
        <v>746135.85714286566</v>
      </c>
      <c r="X346" s="2">
        <f t="shared" si="51"/>
        <v>3864.1428571343422</v>
      </c>
      <c r="Y346" s="2">
        <f t="shared" si="62"/>
        <v>64241145.113157079</v>
      </c>
      <c r="Z346" s="2" t="str">
        <f t="shared" si="52"/>
        <v>MEEP</v>
      </c>
      <c r="AA346" s="2">
        <f>IF(Z346="HERE",Y346,AA345+Graph!$G$1*1000)</f>
        <v>163758127.25601393</v>
      </c>
      <c r="AB346" s="2">
        <f t="shared" si="63"/>
        <v>800000</v>
      </c>
      <c r="AC346" s="2">
        <f t="shared" si="64"/>
        <v>62344199.360029973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282</v>
      </c>
      <c r="C347" s="7"/>
      <c r="D347" s="2" t="e">
        <f t="shared" si="55"/>
        <v>#N/A</v>
      </c>
      <c r="E347" s="2" t="e">
        <f t="shared" si="67"/>
        <v>#N/A</v>
      </c>
      <c r="F347" s="2">
        <v>2251795.9933849573</v>
      </c>
      <c r="G347" s="2">
        <f t="shared" si="70"/>
        <v>746135.85714285716</v>
      </c>
      <c r="H347" s="2">
        <f t="shared" si="65"/>
        <v>219778865.21717325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1629318.2857142985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2248592.8904995918</v>
      </c>
      <c r="Q347" s="2">
        <f t="shared" si="71"/>
        <v>750000</v>
      </c>
      <c r="R347" s="2">
        <f t="shared" si="66"/>
        <v>221348462.47318673</v>
      </c>
      <c r="S347" s="2">
        <f t="shared" si="58"/>
        <v>746135.85714286566</v>
      </c>
      <c r="T347" s="2">
        <f t="shared" si="59"/>
        <v>3864.1428571429569</v>
      </c>
      <c r="U347" s="2">
        <f t="shared" si="60"/>
        <v>750000</v>
      </c>
      <c r="V347" s="2">
        <f t="shared" si="34"/>
        <v>157103453.21717253</v>
      </c>
      <c r="W347" s="2">
        <f t="shared" si="61"/>
        <v>746135.85714286566</v>
      </c>
      <c r="X347" s="2">
        <f t="shared" si="51"/>
        <v>3864.1428571343422</v>
      </c>
      <c r="Y347" s="2">
        <f t="shared" si="62"/>
        <v>64245009.256014213</v>
      </c>
      <c r="Z347" s="2" t="str">
        <f t="shared" si="52"/>
        <v>MEEP</v>
      </c>
      <c r="AA347" s="2">
        <f>IF(Z347="HERE",Y347,AA346+Graph!$G$1*1000)</f>
        <v>164558127.25601393</v>
      </c>
      <c r="AB347" s="2">
        <f t="shared" si="63"/>
        <v>800000</v>
      </c>
      <c r="AC347" s="2">
        <f t="shared" si="64"/>
        <v>62344199.360029973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283</v>
      </c>
      <c r="C348" s="7"/>
      <c r="D348" s="2" t="e">
        <f t="shared" si="55"/>
        <v>#N/A</v>
      </c>
      <c r="E348" s="2" t="e">
        <f t="shared" si="67"/>
        <v>#N/A</v>
      </c>
      <c r="F348" s="2">
        <v>2258117.6472203135</v>
      </c>
      <c r="G348" s="2">
        <f t="shared" si="70"/>
        <v>746135.85714285716</v>
      </c>
      <c r="H348" s="2">
        <f t="shared" si="65"/>
        <v>220525001.07431611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1633182.4285714414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2254892.5406755805</v>
      </c>
      <c r="Q348" s="2">
        <f t="shared" si="71"/>
        <v>750000</v>
      </c>
      <c r="R348" s="2">
        <f t="shared" si="66"/>
        <v>222098462.47318673</v>
      </c>
      <c r="S348" s="2">
        <f t="shared" si="58"/>
        <v>746135.85714286566</v>
      </c>
      <c r="T348" s="2">
        <f t="shared" si="59"/>
        <v>3864.1428571429569</v>
      </c>
      <c r="U348" s="2">
        <f t="shared" si="60"/>
        <v>750000</v>
      </c>
      <c r="V348" s="2">
        <f t="shared" si="34"/>
        <v>157849589.0743154</v>
      </c>
      <c r="W348" s="2">
        <f t="shared" si="61"/>
        <v>746135.85714286566</v>
      </c>
      <c r="X348" s="2">
        <f t="shared" si="51"/>
        <v>3864.1428571343422</v>
      </c>
      <c r="Y348" s="2">
        <f t="shared" si="62"/>
        <v>64248873.398871347</v>
      </c>
      <c r="Z348" s="2" t="str">
        <f t="shared" si="52"/>
        <v>MEEP</v>
      </c>
      <c r="AA348" s="2">
        <f>IF(Z348="HERE",Y348,AA347+Graph!$G$1*1000)</f>
        <v>165358127.25601393</v>
      </c>
      <c r="AB348" s="2">
        <f t="shared" si="63"/>
        <v>800000</v>
      </c>
      <c r="AC348" s="2">
        <f t="shared" si="64"/>
        <v>62344199.360029973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284</v>
      </c>
      <c r="C349" s="7"/>
      <c r="D349" s="2" t="e">
        <f t="shared" si="55"/>
        <v>#N/A</v>
      </c>
      <c r="E349" s="2" t="e">
        <f t="shared" si="67"/>
        <v>#N/A</v>
      </c>
      <c r="F349" s="2">
        <v>2264439.3010556102</v>
      </c>
      <c r="G349" s="2">
        <f t="shared" si="70"/>
        <v>746135.85714285716</v>
      </c>
      <c r="H349" s="2">
        <f t="shared" si="65"/>
        <v>221271136.93145898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1637046.5714285844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2261192.1908515096</v>
      </c>
      <c r="Q349" s="2">
        <f t="shared" si="71"/>
        <v>750000</v>
      </c>
      <c r="R349" s="2">
        <f t="shared" si="66"/>
        <v>222848462.47318673</v>
      </c>
      <c r="S349" s="2">
        <f t="shared" si="58"/>
        <v>746135.85714286566</v>
      </c>
      <c r="T349" s="2">
        <f t="shared" si="59"/>
        <v>3864.1428571429569</v>
      </c>
      <c r="U349" s="2">
        <f t="shared" si="60"/>
        <v>750000</v>
      </c>
      <c r="V349" s="2">
        <f t="shared" si="34"/>
        <v>158595724.93145826</v>
      </c>
      <c r="W349" s="2">
        <f t="shared" si="61"/>
        <v>746135.85714286566</v>
      </c>
      <c r="X349" s="2">
        <f t="shared" si="51"/>
        <v>3864.1428571343422</v>
      </c>
      <c r="Y349" s="2">
        <f t="shared" si="62"/>
        <v>64252737.541728482</v>
      </c>
      <c r="Z349" s="2" t="str">
        <f t="shared" si="52"/>
        <v>MEEP</v>
      </c>
      <c r="AA349" s="2">
        <f>IF(Z349="HERE",Y349,AA348+Graph!$G$1*1000)</f>
        <v>166158127.25601393</v>
      </c>
      <c r="AB349" s="2">
        <f t="shared" si="63"/>
        <v>800000</v>
      </c>
      <c r="AC349" s="2">
        <f t="shared" si="64"/>
        <v>62344199.360029973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285</v>
      </c>
      <c r="C350" s="7"/>
      <c r="D350" s="2" t="e">
        <f t="shared" si="55"/>
        <v>#N/A</v>
      </c>
      <c r="E350" s="2" t="e">
        <f t="shared" si="67"/>
        <v>#N/A</v>
      </c>
      <c r="F350" s="2">
        <v>2270760.9548909664</v>
      </c>
      <c r="G350" s="2">
        <f t="shared" si="70"/>
        <v>746135.85714285716</v>
      </c>
      <c r="H350" s="2">
        <f t="shared" si="65"/>
        <v>222017272.78860185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1640910.7142857274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2267491.8410274386</v>
      </c>
      <c r="Q350" s="2">
        <f t="shared" si="71"/>
        <v>750000</v>
      </c>
      <c r="R350" s="2">
        <f t="shared" si="66"/>
        <v>223598462.47318673</v>
      </c>
      <c r="S350" s="2">
        <f t="shared" si="58"/>
        <v>746135.85714286566</v>
      </c>
      <c r="T350" s="2">
        <f t="shared" si="59"/>
        <v>3864.1428571429569</v>
      </c>
      <c r="U350" s="2">
        <f t="shared" si="60"/>
        <v>750000</v>
      </c>
      <c r="V350" s="2">
        <f t="shared" si="34"/>
        <v>159341860.78860113</v>
      </c>
      <c r="W350" s="2">
        <f t="shared" si="61"/>
        <v>746135.85714286566</v>
      </c>
      <c r="X350" s="2">
        <f t="shared" si="51"/>
        <v>3864.1428571343422</v>
      </c>
      <c r="Y350" s="2">
        <f t="shared" si="62"/>
        <v>64256601.684585616</v>
      </c>
      <c r="Z350" s="2" t="str">
        <f t="shared" si="52"/>
        <v>MEEP</v>
      </c>
      <c r="AA350" s="2">
        <f>IF(Z350="HERE",Y350,AA349+Graph!$G$1*1000)</f>
        <v>166958127.25601393</v>
      </c>
      <c r="AB350" s="2">
        <f t="shared" si="63"/>
        <v>800000</v>
      </c>
      <c r="AC350" s="2">
        <f t="shared" si="64"/>
        <v>62344199.360029973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286</v>
      </c>
      <c r="C351" s="7"/>
      <c r="D351" s="2" t="e">
        <f t="shared" si="55"/>
        <v>#N/A</v>
      </c>
      <c r="E351" s="2" t="e">
        <f t="shared" si="67"/>
        <v>#N/A</v>
      </c>
      <c r="F351" s="2">
        <v>2277082.608726263</v>
      </c>
      <c r="G351" s="2">
        <f t="shared" si="70"/>
        <v>746135.85714285716</v>
      </c>
      <c r="H351" s="2">
        <f t="shared" si="65"/>
        <v>222763408.64574471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1644774.8571428703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2273791.4912033677</v>
      </c>
      <c r="Q351" s="2">
        <f t="shared" si="71"/>
        <v>750000</v>
      </c>
      <c r="R351" s="2">
        <f t="shared" si="66"/>
        <v>224348462.47318673</v>
      </c>
      <c r="S351" s="2">
        <f t="shared" si="58"/>
        <v>746135.85714286566</v>
      </c>
      <c r="T351" s="2">
        <f t="shared" si="59"/>
        <v>3864.1428571429569</v>
      </c>
      <c r="U351" s="2">
        <f t="shared" si="60"/>
        <v>750000</v>
      </c>
      <c r="V351" s="2">
        <f t="shared" si="34"/>
        <v>160087996.645744</v>
      </c>
      <c r="W351" s="2">
        <f t="shared" si="61"/>
        <v>746135.85714286566</v>
      </c>
      <c r="X351" s="2">
        <f t="shared" si="51"/>
        <v>3864.1428571343422</v>
      </c>
      <c r="Y351" s="2">
        <f t="shared" ref="Y351:Y385" si="74">IF(COUNT($C352)=0,IF(COUNT($C351)=1,C351,SUM(Y350+X351)),C351)</f>
        <v>64260465.82744275</v>
      </c>
      <c r="Z351" s="2" t="str">
        <f t="shared" si="52"/>
        <v>MEEP</v>
      </c>
      <c r="AA351" s="2">
        <f>IF(Z351="HERE",Y351,AA350+Graph!$G$1*1000)</f>
        <v>167758127.25601393</v>
      </c>
      <c r="AB351" s="2">
        <f t="shared" si="63"/>
        <v>800000</v>
      </c>
      <c r="AC351" s="2">
        <f t="shared" ref="AC351:AC385" si="75">IF(Z352="HERE",V351,AC350)</f>
        <v>62344199.360029973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287</v>
      </c>
      <c r="C352" s="7"/>
      <c r="D352" s="2" t="e">
        <f t="shared" si="55"/>
        <v>#N/A</v>
      </c>
      <c r="E352" s="2" t="e">
        <f t="shared" si="67"/>
        <v>#N/A</v>
      </c>
      <c r="F352" s="2">
        <v>2283404.2625616193</v>
      </c>
      <c r="G352" s="2">
        <f t="shared" si="70"/>
        <v>746135.85714285716</v>
      </c>
      <c r="H352" s="2">
        <f t="shared" ref="H352:H385" si="76">IF(COUNT($C353)=0,IF(COUNT($C352)=1,C352,SUM(H351+G352)),C352)</f>
        <v>223509544.50288758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1648639.0000000133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2280091.1413792968</v>
      </c>
      <c r="Q352" s="2">
        <f t="shared" si="71"/>
        <v>750000</v>
      </c>
      <c r="R352" s="2">
        <f t="shared" ref="R352:R385" si="77">IF(COUNT($C353)=0,IF(COUNT($C352)=1,M352,SUM(R351+Q352)),M352)</f>
        <v>225098462.47318673</v>
      </c>
      <c r="S352" s="2">
        <f t="shared" si="58"/>
        <v>746135.85714286566</v>
      </c>
      <c r="T352" s="2">
        <f t="shared" si="59"/>
        <v>3864.1428571429569</v>
      </c>
      <c r="U352" s="2">
        <f t="shared" si="60"/>
        <v>750000</v>
      </c>
      <c r="V352" s="2">
        <f t="shared" si="34"/>
        <v>160834132.50288686</v>
      </c>
      <c r="W352" s="2">
        <f t="shared" si="61"/>
        <v>746135.85714286566</v>
      </c>
      <c r="X352" s="2">
        <f t="shared" si="51"/>
        <v>3864.1428571343422</v>
      </c>
      <c r="Y352" s="2">
        <f t="shared" si="74"/>
        <v>64264329.970299885</v>
      </c>
      <c r="Z352" s="2" t="str">
        <f t="shared" si="52"/>
        <v>MEEP</v>
      </c>
      <c r="AA352" s="2">
        <f>IF(Z352="HERE",Y352,AA351+Graph!$G$1*1000)</f>
        <v>168558127.25601393</v>
      </c>
      <c r="AB352" s="2">
        <f t="shared" si="63"/>
        <v>800000</v>
      </c>
      <c r="AC352" s="2">
        <f t="shared" si="75"/>
        <v>62344199.360029973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288</v>
      </c>
      <c r="C353" s="7"/>
      <c r="D353" s="2" t="e">
        <f t="shared" si="55"/>
        <v>#N/A</v>
      </c>
      <c r="E353" s="2" t="e">
        <f t="shared" si="67"/>
        <v>#N/A</v>
      </c>
      <c r="F353" s="2">
        <v>2289725.9163969755</v>
      </c>
      <c r="G353" s="2">
        <f t="shared" si="70"/>
        <v>746135.85714285716</v>
      </c>
      <c r="H353" s="2">
        <f t="shared" si="76"/>
        <v>224255680.36003044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1652503.1428571562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2286390.7915552258</v>
      </c>
      <c r="Q353" s="2">
        <f t="shared" si="71"/>
        <v>750000</v>
      </c>
      <c r="R353" s="2">
        <f t="shared" si="77"/>
        <v>225848462.47318673</v>
      </c>
      <c r="S353" s="2">
        <f t="shared" si="58"/>
        <v>746135.85714286566</v>
      </c>
      <c r="T353" s="2">
        <f t="shared" si="59"/>
        <v>3864.1428571429569</v>
      </c>
      <c r="U353" s="2">
        <f t="shared" si="60"/>
        <v>750000</v>
      </c>
      <c r="V353" s="2">
        <f t="shared" si="34"/>
        <v>161580268.36002973</v>
      </c>
      <c r="W353" s="2">
        <f t="shared" si="61"/>
        <v>746135.85714286566</v>
      </c>
      <c r="X353" s="2">
        <f t="shared" si="51"/>
        <v>3864.1428571343422</v>
      </c>
      <c r="Y353" s="2">
        <f t="shared" si="74"/>
        <v>64268194.113157019</v>
      </c>
      <c r="Z353" s="2" t="str">
        <f t="shared" si="52"/>
        <v>MEEP</v>
      </c>
      <c r="AA353" s="2">
        <f>IF(Z353="HERE",Y353,AA352+Graph!$G$1*1000)</f>
        <v>169358127.25601393</v>
      </c>
      <c r="AB353" s="2">
        <f t="shared" si="63"/>
        <v>800000</v>
      </c>
      <c r="AC353" s="2">
        <f t="shared" si="75"/>
        <v>62344199.360029973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289</v>
      </c>
      <c r="C354" s="7"/>
      <c r="D354" s="2" t="e">
        <f t="shared" si="55"/>
        <v>#N/A</v>
      </c>
      <c r="E354" s="2" t="e">
        <f t="shared" si="67"/>
        <v>#N/A</v>
      </c>
      <c r="F354" s="2">
        <v>2296047.5702322721</v>
      </c>
      <c r="G354" s="2">
        <f t="shared" si="70"/>
        <v>746135.85714285716</v>
      </c>
      <c r="H354" s="2">
        <f t="shared" si="76"/>
        <v>225001816.21717331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1656367.2857142992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2292690.4417311549</v>
      </c>
      <c r="Q354" s="2">
        <f t="shared" si="71"/>
        <v>750000</v>
      </c>
      <c r="R354" s="2">
        <f t="shared" si="77"/>
        <v>226598462.47318673</v>
      </c>
      <c r="S354" s="2">
        <f t="shared" si="58"/>
        <v>746135.85714286566</v>
      </c>
      <c r="T354" s="2">
        <f t="shared" si="59"/>
        <v>3864.1428571429569</v>
      </c>
      <c r="U354" s="2">
        <f t="shared" si="60"/>
        <v>750000</v>
      </c>
      <c r="V354" s="2">
        <f t="shared" si="34"/>
        <v>162326404.21717259</v>
      </c>
      <c r="W354" s="2">
        <f t="shared" si="61"/>
        <v>746135.85714286566</v>
      </c>
      <c r="X354" s="2">
        <f t="shared" si="51"/>
        <v>3864.1428571343422</v>
      </c>
      <c r="Y354" s="2">
        <f t="shared" si="74"/>
        <v>64272058.256014153</v>
      </c>
      <c r="Z354" s="2" t="str">
        <f t="shared" si="52"/>
        <v>MEEP</v>
      </c>
      <c r="AA354" s="2">
        <f>IF(Z354="HERE",Y354,AA353+Graph!$G$1*1000)</f>
        <v>170158127.25601393</v>
      </c>
      <c r="AB354" s="2">
        <f t="shared" si="63"/>
        <v>800000</v>
      </c>
      <c r="AC354" s="2">
        <f t="shared" si="75"/>
        <v>62344199.360029973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290</v>
      </c>
      <c r="C355" s="7"/>
      <c r="D355" s="2" t="e">
        <f t="shared" si="55"/>
        <v>#N/A</v>
      </c>
      <c r="E355" s="2" t="e">
        <f t="shared" si="67"/>
        <v>#N/A</v>
      </c>
      <c r="F355" s="2">
        <v>2302369.2240676284</v>
      </c>
      <c r="G355" s="2">
        <f t="shared" si="70"/>
        <v>746135.85714285716</v>
      </c>
      <c r="H355" s="2">
        <f t="shared" si="76"/>
        <v>225747952.07431617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1660231.4285714421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2298990.091907084</v>
      </c>
      <c r="Q355" s="2">
        <f t="shared" si="71"/>
        <v>750000</v>
      </c>
      <c r="R355" s="2">
        <f t="shared" si="77"/>
        <v>227348462.47318673</v>
      </c>
      <c r="S355" s="2">
        <f t="shared" si="58"/>
        <v>746135.85714286566</v>
      </c>
      <c r="T355" s="2">
        <f t="shared" si="59"/>
        <v>3864.1428571429569</v>
      </c>
      <c r="U355" s="2">
        <f t="shared" si="60"/>
        <v>750000</v>
      </c>
      <c r="V355" s="2">
        <f t="shared" si="34"/>
        <v>163072540.07431546</v>
      </c>
      <c r="W355" s="2">
        <f t="shared" si="61"/>
        <v>746135.85714286566</v>
      </c>
      <c r="X355" s="2">
        <f t="shared" si="51"/>
        <v>3864.1428571343422</v>
      </c>
      <c r="Y355" s="2">
        <f t="shared" si="74"/>
        <v>64275922.398871288</v>
      </c>
      <c r="Z355" s="2" t="str">
        <f t="shared" si="52"/>
        <v>MEEP</v>
      </c>
      <c r="AA355" s="2">
        <f>IF(Z355="HERE",Y355,AA354+Graph!$G$1*1000)</f>
        <v>170958127.25601393</v>
      </c>
      <c r="AB355" s="2">
        <f t="shared" si="63"/>
        <v>800000</v>
      </c>
      <c r="AC355" s="2">
        <f t="shared" si="75"/>
        <v>62344199.360029973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291</v>
      </c>
      <c r="C356" s="7"/>
      <c r="D356" s="2" t="e">
        <f t="shared" si="55"/>
        <v>#N/A</v>
      </c>
      <c r="E356" s="2" t="e">
        <f t="shared" si="67"/>
        <v>#N/A</v>
      </c>
      <c r="F356" s="2">
        <v>2308690.877902925</v>
      </c>
      <c r="G356" s="2">
        <f t="shared" si="70"/>
        <v>746135.85714285716</v>
      </c>
      <c r="H356" s="2">
        <f t="shared" si="76"/>
        <v>226494087.93145904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1664095.5714285851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2305289.7420830131</v>
      </c>
      <c r="Q356" s="2">
        <f t="shared" si="71"/>
        <v>750000</v>
      </c>
      <c r="R356" s="2">
        <f t="shared" si="77"/>
        <v>228098462.47318673</v>
      </c>
      <c r="S356" s="2">
        <f t="shared" si="58"/>
        <v>746135.85714286566</v>
      </c>
      <c r="T356" s="2">
        <f t="shared" si="59"/>
        <v>3864.1428571429569</v>
      </c>
      <c r="U356" s="2">
        <f t="shared" si="60"/>
        <v>750000</v>
      </c>
      <c r="V356" s="2">
        <f t="shared" ref="V356:V385" si="78">H272</f>
        <v>163818675.93145832</v>
      </c>
      <c r="W356" s="2">
        <f t="shared" si="61"/>
        <v>746135.85714286566</v>
      </c>
      <c r="X356" s="2">
        <f t="shared" si="51"/>
        <v>3864.1428571343422</v>
      </c>
      <c r="Y356" s="2">
        <f t="shared" si="74"/>
        <v>64279786.541728422</v>
      </c>
      <c r="Z356" s="2" t="str">
        <f t="shared" si="52"/>
        <v>MEEP</v>
      </c>
      <c r="AA356" s="2">
        <f>IF(Z356="HERE",Y356,AA355+Graph!$G$1*1000)</f>
        <v>171758127.25601393</v>
      </c>
      <c r="AB356" s="2">
        <f t="shared" si="63"/>
        <v>800000</v>
      </c>
      <c r="AC356" s="2">
        <f t="shared" si="75"/>
        <v>62344199.360029973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292</v>
      </c>
      <c r="C357" s="7"/>
      <c r="D357" s="2" t="e">
        <f t="shared" si="55"/>
        <v>#N/A</v>
      </c>
      <c r="E357" s="2" t="e">
        <f t="shared" si="67"/>
        <v>#N/A</v>
      </c>
      <c r="F357" s="2">
        <v>2315012.5317382813</v>
      </c>
      <c r="G357" s="2">
        <f t="shared" si="70"/>
        <v>746135.85714285716</v>
      </c>
      <c r="H357" s="2">
        <f t="shared" si="76"/>
        <v>227240223.78860191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1667959.7142857281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2311589.3922589421</v>
      </c>
      <c r="Q357" s="2">
        <f t="shared" si="71"/>
        <v>750000</v>
      </c>
      <c r="R357" s="2">
        <f t="shared" si="77"/>
        <v>228848462.47318673</v>
      </c>
      <c r="S357" s="2">
        <f t="shared" si="58"/>
        <v>746135.85714286566</v>
      </c>
      <c r="T357" s="2">
        <f t="shared" si="59"/>
        <v>3864.1428571429569</v>
      </c>
      <c r="U357" s="2">
        <f t="shared" si="60"/>
        <v>750000</v>
      </c>
      <c r="V357" s="2">
        <f t="shared" si="78"/>
        <v>164564811.78860119</v>
      </c>
      <c r="W357" s="2">
        <f t="shared" si="61"/>
        <v>746135.85714286566</v>
      </c>
      <c r="X357" s="2">
        <f t="shared" si="51"/>
        <v>3864.1428571343422</v>
      </c>
      <c r="Y357" s="2">
        <f t="shared" si="74"/>
        <v>64283650.684585556</v>
      </c>
      <c r="Z357" s="2" t="str">
        <f t="shared" si="52"/>
        <v>MEEP</v>
      </c>
      <c r="AA357" s="2">
        <f>IF(Z357="HERE",Y357,AA356+Graph!$G$1*1000)</f>
        <v>172558127.25601393</v>
      </c>
      <c r="AB357" s="2">
        <f t="shared" si="63"/>
        <v>800000</v>
      </c>
      <c r="AC357" s="2">
        <f t="shared" si="75"/>
        <v>62344199.360029973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293</v>
      </c>
      <c r="C358" s="7"/>
      <c r="D358" s="2" t="e">
        <f t="shared" si="55"/>
        <v>#N/A</v>
      </c>
      <c r="E358" s="2" t="e">
        <f t="shared" si="67"/>
        <v>#N/A</v>
      </c>
      <c r="F358" s="2">
        <v>2321334.1855735779</v>
      </c>
      <c r="G358" s="2">
        <f t="shared" ref="G358:G385" si="79">IF(F358&gt;750000,$AK$31*1000,F358)</f>
        <v>746135.85714285716</v>
      </c>
      <c r="H358" s="2">
        <f t="shared" si="76"/>
        <v>227986359.64574477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1671823.857142871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2317889.0424348712</v>
      </c>
      <c r="Q358" s="2">
        <f t="shared" ref="Q358:Q385" si="80">IF(P358&gt;750000,750000,P358)</f>
        <v>750000</v>
      </c>
      <c r="R358" s="2">
        <f t="shared" si="77"/>
        <v>229598462.47318673</v>
      </c>
      <c r="S358" s="2">
        <f t="shared" si="58"/>
        <v>746135.85714286566</v>
      </c>
      <c r="T358" s="2">
        <f t="shared" si="59"/>
        <v>3864.1428571429569</v>
      </c>
      <c r="U358" s="2">
        <f t="shared" si="60"/>
        <v>750000</v>
      </c>
      <c r="V358" s="2">
        <f t="shared" si="78"/>
        <v>165310947.64574406</v>
      </c>
      <c r="W358" s="2">
        <f t="shared" si="61"/>
        <v>746135.85714286566</v>
      </c>
      <c r="X358" s="2">
        <f t="shared" si="51"/>
        <v>3864.1428571343422</v>
      </c>
      <c r="Y358" s="2">
        <f t="shared" si="74"/>
        <v>64287514.827442691</v>
      </c>
      <c r="Z358" s="2" t="str">
        <f t="shared" si="52"/>
        <v>MEEP</v>
      </c>
      <c r="AA358" s="2">
        <f>IF(Z358="HERE",Y358,AA357+Graph!$G$1*1000)</f>
        <v>173358127.25601393</v>
      </c>
      <c r="AB358" s="2">
        <f t="shared" si="63"/>
        <v>800000</v>
      </c>
      <c r="AC358" s="2">
        <f t="shared" si="75"/>
        <v>62344199.360029973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294</v>
      </c>
      <c r="C359" s="7"/>
      <c r="D359" s="2" t="e">
        <f t="shared" si="55"/>
        <v>#N/A</v>
      </c>
      <c r="E359" s="2" t="e">
        <f t="shared" si="67"/>
        <v>#N/A</v>
      </c>
      <c r="F359" s="2">
        <v>2327655.8394089341</v>
      </c>
      <c r="G359" s="2">
        <f t="shared" si="79"/>
        <v>746135.85714285716</v>
      </c>
      <c r="H359" s="2">
        <f t="shared" si="76"/>
        <v>228732495.50288764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1675688.000000014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2324188.6926108003</v>
      </c>
      <c r="Q359" s="2">
        <f t="shared" si="80"/>
        <v>750000</v>
      </c>
      <c r="R359" s="2">
        <f t="shared" si="77"/>
        <v>230348462.47318673</v>
      </c>
      <c r="S359" s="2">
        <f t="shared" si="58"/>
        <v>746135.85714286566</v>
      </c>
      <c r="T359" s="2">
        <f t="shared" si="59"/>
        <v>3864.1428571429569</v>
      </c>
      <c r="U359" s="2">
        <f t="shared" si="60"/>
        <v>750000</v>
      </c>
      <c r="V359" s="2">
        <f t="shared" si="78"/>
        <v>166057083.50288692</v>
      </c>
      <c r="W359" s="2">
        <f t="shared" si="61"/>
        <v>746135.85714286566</v>
      </c>
      <c r="X359" s="2">
        <f t="shared" si="51"/>
        <v>3864.1428571343422</v>
      </c>
      <c r="Y359" s="2">
        <f t="shared" si="74"/>
        <v>64291378.970299825</v>
      </c>
      <c r="Z359" s="2" t="str">
        <f t="shared" si="52"/>
        <v>MEEP</v>
      </c>
      <c r="AA359" s="2">
        <f>IF(Z359="HERE",Y359,AA358+Graph!$G$1*1000)</f>
        <v>174158127.25601393</v>
      </c>
      <c r="AB359" s="2">
        <f t="shared" si="63"/>
        <v>800000</v>
      </c>
      <c r="AC359" s="2">
        <f t="shared" si="75"/>
        <v>62344199.360029973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295</v>
      </c>
      <c r="C360" s="7"/>
      <c r="D360" s="2" t="e">
        <f t="shared" si="55"/>
        <v>#N/A</v>
      </c>
      <c r="E360" s="2" t="e">
        <f t="shared" si="67"/>
        <v>#N/A</v>
      </c>
      <c r="F360" s="2">
        <v>2333977.4932442307</v>
      </c>
      <c r="G360" s="2">
        <f t="shared" si="79"/>
        <v>746135.85714285716</v>
      </c>
      <c r="H360" s="2">
        <f t="shared" si="76"/>
        <v>229478631.3600305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1679552.1428571569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2330488.3427867293</v>
      </c>
      <c r="Q360" s="2">
        <f t="shared" si="80"/>
        <v>750000</v>
      </c>
      <c r="R360" s="2">
        <f t="shared" si="77"/>
        <v>231098462.47318673</v>
      </c>
      <c r="S360" s="2">
        <f t="shared" si="58"/>
        <v>746135.85714286566</v>
      </c>
      <c r="T360" s="2">
        <f t="shared" si="59"/>
        <v>3864.1428571429569</v>
      </c>
      <c r="U360" s="2">
        <f t="shared" si="60"/>
        <v>750000</v>
      </c>
      <c r="V360" s="2">
        <f t="shared" si="78"/>
        <v>166803219.36002979</v>
      </c>
      <c r="W360" s="2">
        <f t="shared" si="61"/>
        <v>746135.85714286566</v>
      </c>
      <c r="X360" s="2">
        <f t="shared" si="51"/>
        <v>3864.1428571343422</v>
      </c>
      <c r="Y360" s="2">
        <f t="shared" si="74"/>
        <v>64295243.113156959</v>
      </c>
      <c r="Z360" s="2" t="str">
        <f t="shared" si="52"/>
        <v>MEEP</v>
      </c>
      <c r="AA360" s="2">
        <f>IF(Z360="HERE",Y360,AA359+Graph!$G$1*1000)</f>
        <v>174958127.25601393</v>
      </c>
      <c r="AB360" s="2">
        <f t="shared" si="63"/>
        <v>800000</v>
      </c>
      <c r="AC360" s="2">
        <f t="shared" si="75"/>
        <v>62344199.360029973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296</v>
      </c>
      <c r="C361" s="7"/>
      <c r="D361" s="2" t="e">
        <f t="shared" si="55"/>
        <v>#N/A</v>
      </c>
      <c r="E361" s="2" t="e">
        <f t="shared" si="67"/>
        <v>#N/A</v>
      </c>
      <c r="F361" s="2">
        <v>2340299.147079587</v>
      </c>
      <c r="G361" s="2">
        <f t="shared" si="79"/>
        <v>746135.85714285716</v>
      </c>
      <c r="H361" s="2">
        <f t="shared" si="76"/>
        <v>230224767.21717337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1683416.2857142999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2336787.9929626584</v>
      </c>
      <c r="Q361" s="2">
        <f t="shared" si="80"/>
        <v>750000</v>
      </c>
      <c r="R361" s="2">
        <f t="shared" si="77"/>
        <v>231848462.47318673</v>
      </c>
      <c r="S361" s="2">
        <f t="shared" si="58"/>
        <v>746135.85714286566</v>
      </c>
      <c r="T361" s="2">
        <f t="shared" si="59"/>
        <v>3864.1428571429569</v>
      </c>
      <c r="U361" s="2">
        <f t="shared" si="60"/>
        <v>750000</v>
      </c>
      <c r="V361" s="2">
        <f t="shared" si="78"/>
        <v>167549355.21717265</v>
      </c>
      <c r="W361" s="2">
        <f t="shared" si="61"/>
        <v>746135.85714286566</v>
      </c>
      <c r="X361" s="2">
        <f t="shared" si="51"/>
        <v>3864.1428571343422</v>
      </c>
      <c r="Y361" s="2">
        <f t="shared" si="74"/>
        <v>64299107.256014094</v>
      </c>
      <c r="Z361" s="2" t="str">
        <f t="shared" si="52"/>
        <v>MEEP</v>
      </c>
      <c r="AA361" s="2">
        <f>IF(Z361="HERE",Y361,AA360+Graph!$G$1*1000)</f>
        <v>175758127.25601393</v>
      </c>
      <c r="AB361" s="2">
        <f t="shared" si="63"/>
        <v>800000</v>
      </c>
      <c r="AC361" s="2">
        <f t="shared" si="75"/>
        <v>62344199.360029973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297</v>
      </c>
      <c r="C362" s="7"/>
      <c r="D362" s="2" t="e">
        <f t="shared" si="55"/>
        <v>#N/A</v>
      </c>
      <c r="E362" s="2" t="e">
        <f t="shared" si="67"/>
        <v>#N/A</v>
      </c>
      <c r="F362" s="2">
        <v>2346620.8009148836</v>
      </c>
      <c r="G362" s="2">
        <f t="shared" si="79"/>
        <v>746135.85714285716</v>
      </c>
      <c r="H362" s="2">
        <f t="shared" si="76"/>
        <v>230970903.07431623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1687280.4285714428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2343087.6431385875</v>
      </c>
      <c r="Q362" s="2">
        <f t="shared" si="80"/>
        <v>750000</v>
      </c>
      <c r="R362" s="2">
        <f t="shared" si="77"/>
        <v>232598462.47318673</v>
      </c>
      <c r="S362" s="2">
        <f t="shared" si="58"/>
        <v>746135.85714286566</v>
      </c>
      <c r="T362" s="2">
        <f t="shared" si="59"/>
        <v>3864.1428571429569</v>
      </c>
      <c r="U362" s="2">
        <f t="shared" si="60"/>
        <v>750000</v>
      </c>
      <c r="V362" s="2">
        <f t="shared" si="78"/>
        <v>168295491.07431552</v>
      </c>
      <c r="W362" s="2">
        <f t="shared" si="61"/>
        <v>746135.85714286566</v>
      </c>
      <c r="X362" s="2">
        <f t="shared" si="51"/>
        <v>3864.1428571343422</v>
      </c>
      <c r="Y362" s="2">
        <f t="shared" si="74"/>
        <v>64302971.398871228</v>
      </c>
      <c r="Z362" s="2" t="str">
        <f t="shared" si="52"/>
        <v>MEEP</v>
      </c>
      <c r="AA362" s="2">
        <f>IF(Z362="HERE",Y362,AA361+Graph!$G$1*1000)</f>
        <v>176558127.25601393</v>
      </c>
      <c r="AB362" s="2">
        <f t="shared" si="63"/>
        <v>800000</v>
      </c>
      <c r="AC362" s="2">
        <f t="shared" si="75"/>
        <v>62344199.360029973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298</v>
      </c>
      <c r="C363" s="7"/>
      <c r="D363" s="2" t="e">
        <f t="shared" si="55"/>
        <v>#N/A</v>
      </c>
      <c r="E363" s="2" t="e">
        <f t="shared" si="67"/>
        <v>#N/A</v>
      </c>
      <c r="F363" s="2">
        <v>2352942.4547502398</v>
      </c>
      <c r="G363" s="2">
        <f t="shared" si="79"/>
        <v>746135.85714285716</v>
      </c>
      <c r="H363" s="2">
        <f t="shared" si="76"/>
        <v>231717038.9314591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1691144.5714285858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2349387.2933145165</v>
      </c>
      <c r="Q363" s="2">
        <f t="shared" si="80"/>
        <v>750000</v>
      </c>
      <c r="R363" s="2">
        <f t="shared" si="77"/>
        <v>233348462.47318673</v>
      </c>
      <c r="S363" s="2">
        <f t="shared" si="58"/>
        <v>746135.85714286566</v>
      </c>
      <c r="T363" s="2">
        <f t="shared" si="59"/>
        <v>3864.1428571429569</v>
      </c>
      <c r="U363" s="2">
        <f t="shared" si="60"/>
        <v>750000</v>
      </c>
      <c r="V363" s="2">
        <f t="shared" si="78"/>
        <v>169041626.93145838</v>
      </c>
      <c r="W363" s="2">
        <f t="shared" si="61"/>
        <v>746135.85714286566</v>
      </c>
      <c r="X363" s="2">
        <f t="shared" si="51"/>
        <v>3864.1428571343422</v>
      </c>
      <c r="Y363" s="2">
        <f t="shared" si="74"/>
        <v>64306835.541728362</v>
      </c>
      <c r="Z363" s="2" t="str">
        <f t="shared" si="52"/>
        <v>MEEP</v>
      </c>
      <c r="AA363" s="2">
        <f>IF(Z363="HERE",Y363,AA362+Graph!$G$1*1000)</f>
        <v>177358127.25601393</v>
      </c>
      <c r="AB363" s="2">
        <f t="shared" si="63"/>
        <v>800000</v>
      </c>
      <c r="AC363" s="2">
        <f t="shared" si="75"/>
        <v>62344199.360029973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299</v>
      </c>
      <c r="C364" s="7"/>
      <c r="D364" s="2" t="e">
        <f t="shared" si="55"/>
        <v>#N/A</v>
      </c>
      <c r="E364" s="2" t="e">
        <f t="shared" si="67"/>
        <v>#N/A</v>
      </c>
      <c r="F364" s="2">
        <v>2359264.1085855365</v>
      </c>
      <c r="G364" s="2">
        <f t="shared" si="79"/>
        <v>746135.85714285716</v>
      </c>
      <c r="H364" s="2">
        <f t="shared" si="76"/>
        <v>232463174.78860196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1695008.7142857288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2355686.9434904456</v>
      </c>
      <c r="Q364" s="2">
        <f t="shared" si="80"/>
        <v>750000</v>
      </c>
      <c r="R364" s="2">
        <f t="shared" si="77"/>
        <v>234098462.47318673</v>
      </c>
      <c r="S364" s="2">
        <f t="shared" si="58"/>
        <v>746135.85714286566</v>
      </c>
      <c r="T364" s="2">
        <f t="shared" si="59"/>
        <v>3864.1428571429569</v>
      </c>
      <c r="U364" s="2">
        <f t="shared" si="60"/>
        <v>750000</v>
      </c>
      <c r="V364" s="2">
        <f t="shared" si="78"/>
        <v>169787762.78860125</v>
      </c>
      <c r="W364" s="2">
        <f t="shared" si="61"/>
        <v>746135.85714286566</v>
      </c>
      <c r="X364" s="2">
        <f t="shared" si="51"/>
        <v>3864.1428571343422</v>
      </c>
      <c r="Y364" s="2">
        <f t="shared" si="74"/>
        <v>64310699.684585497</v>
      </c>
      <c r="Z364" s="2" t="str">
        <f t="shared" si="52"/>
        <v>MEEP</v>
      </c>
      <c r="AA364" s="2">
        <f>IF(Z364="HERE",Y364,AA363+Graph!$G$1*1000)</f>
        <v>178158127.25601393</v>
      </c>
      <c r="AB364" s="2">
        <f t="shared" si="63"/>
        <v>800000</v>
      </c>
      <c r="AC364" s="2">
        <f t="shared" si="75"/>
        <v>62344199.360029973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300</v>
      </c>
      <c r="C365" s="7"/>
      <c r="D365" s="2" t="e">
        <f t="shared" si="55"/>
        <v>#N/A</v>
      </c>
      <c r="E365" s="2" t="e">
        <f t="shared" si="67"/>
        <v>#N/A</v>
      </c>
      <c r="F365" s="2">
        <v>2365585.7624208927</v>
      </c>
      <c r="G365" s="2">
        <f t="shared" si="79"/>
        <v>746135.85714285716</v>
      </c>
      <c r="H365" s="2">
        <f t="shared" si="76"/>
        <v>233209310.64574483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1698872.8571428717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2361986.5936663747</v>
      </c>
      <c r="Q365" s="2">
        <f t="shared" si="80"/>
        <v>750000</v>
      </c>
      <c r="R365" s="2">
        <f t="shared" si="77"/>
        <v>234848462.47318673</v>
      </c>
      <c r="S365" s="2">
        <f t="shared" si="58"/>
        <v>746135.85714286566</v>
      </c>
      <c r="T365" s="2">
        <f t="shared" si="59"/>
        <v>3864.1428571429569</v>
      </c>
      <c r="U365" s="2">
        <f t="shared" si="60"/>
        <v>750000</v>
      </c>
      <c r="V365" s="2">
        <f t="shared" si="78"/>
        <v>170533898.64574412</v>
      </c>
      <c r="W365" s="2">
        <f t="shared" si="61"/>
        <v>746135.85714286566</v>
      </c>
      <c r="X365" s="2">
        <f t="shared" si="51"/>
        <v>3864.1428571343422</v>
      </c>
      <c r="Y365" s="2">
        <f t="shared" si="74"/>
        <v>64314563.827442631</v>
      </c>
      <c r="Z365" s="2" t="str">
        <f t="shared" si="52"/>
        <v>MEEP</v>
      </c>
      <c r="AA365" s="2">
        <f>IF(Z365="HERE",Y365,AA364+Graph!$G$1*1000)</f>
        <v>178958127.25601393</v>
      </c>
      <c r="AB365" s="2">
        <f t="shared" si="63"/>
        <v>800000</v>
      </c>
      <c r="AC365" s="2">
        <f t="shared" si="75"/>
        <v>62344199.360029973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301</v>
      </c>
      <c r="C366" s="7"/>
      <c r="D366" s="2" t="e">
        <f t="shared" si="55"/>
        <v>#N/A</v>
      </c>
      <c r="E366" s="2" t="e">
        <f t="shared" si="67"/>
        <v>#N/A</v>
      </c>
      <c r="F366" s="2">
        <v>2371907.4162561893</v>
      </c>
      <c r="G366" s="2">
        <f t="shared" si="79"/>
        <v>746135.85714285716</v>
      </c>
      <c r="H366" s="2">
        <f t="shared" si="76"/>
        <v>233955446.5028877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1702737.0000000147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2368286.2438423634</v>
      </c>
      <c r="Q366" s="2">
        <f t="shared" si="80"/>
        <v>750000</v>
      </c>
      <c r="R366" s="2">
        <f t="shared" si="77"/>
        <v>235598462.47318673</v>
      </c>
      <c r="S366" s="2">
        <f t="shared" si="58"/>
        <v>746135.85714286566</v>
      </c>
      <c r="T366" s="2">
        <f t="shared" si="59"/>
        <v>3864.1428571429569</v>
      </c>
      <c r="U366" s="2">
        <f t="shared" si="60"/>
        <v>750000</v>
      </c>
      <c r="V366" s="2">
        <f t="shared" si="78"/>
        <v>171280034.50288698</v>
      </c>
      <c r="W366" s="2">
        <f t="shared" si="61"/>
        <v>746135.85714286566</v>
      </c>
      <c r="X366" s="2">
        <f t="shared" si="51"/>
        <v>3864.1428571343422</v>
      </c>
      <c r="Y366" s="2">
        <f t="shared" si="74"/>
        <v>64318427.970299765</v>
      </c>
      <c r="Z366" s="2" t="str">
        <f t="shared" si="52"/>
        <v>MEEP</v>
      </c>
      <c r="AA366" s="2">
        <f>IF(Z366="HERE",Y366,AA365+Graph!$G$1*1000)</f>
        <v>179758127.25601393</v>
      </c>
      <c r="AB366" s="2">
        <f t="shared" si="63"/>
        <v>800000</v>
      </c>
      <c r="AC366" s="2">
        <f t="shared" si="75"/>
        <v>62344199.360029973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302</v>
      </c>
      <c r="C367" s="7"/>
      <c r="D367" s="2" t="e">
        <f t="shared" si="55"/>
        <v>#N/A</v>
      </c>
      <c r="E367" s="2" t="e">
        <f t="shared" si="67"/>
        <v>#N/A</v>
      </c>
      <c r="F367" s="2">
        <v>2378229.0700915456</v>
      </c>
      <c r="G367" s="2">
        <f t="shared" si="79"/>
        <v>746135.85714285716</v>
      </c>
      <c r="H367" s="2">
        <f t="shared" si="76"/>
        <v>234701582.36003056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1706601.1428571576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2374585.8940182924</v>
      </c>
      <c r="Q367" s="2">
        <f t="shared" si="80"/>
        <v>750000</v>
      </c>
      <c r="R367" s="2">
        <f t="shared" si="77"/>
        <v>236348462.47318673</v>
      </c>
      <c r="S367" s="2">
        <f t="shared" si="58"/>
        <v>746135.85714286566</v>
      </c>
      <c r="T367" s="2">
        <f t="shared" si="59"/>
        <v>3864.1428571429569</v>
      </c>
      <c r="U367" s="2">
        <f t="shared" si="60"/>
        <v>750000</v>
      </c>
      <c r="V367" s="2">
        <f t="shared" si="78"/>
        <v>172026170.36002985</v>
      </c>
      <c r="W367" s="2">
        <f t="shared" si="61"/>
        <v>746135.85714286566</v>
      </c>
      <c r="X367" s="2">
        <f t="shared" si="51"/>
        <v>3864.1428571343422</v>
      </c>
      <c r="Y367" s="2">
        <f t="shared" si="74"/>
        <v>64322292.1131569</v>
      </c>
      <c r="Z367" s="2" t="str">
        <f t="shared" si="52"/>
        <v>MEEP</v>
      </c>
      <c r="AA367" s="2">
        <f>IF(Z367="HERE",Y367,AA366+Graph!$G$1*1000)</f>
        <v>180558127.25601393</v>
      </c>
      <c r="AB367" s="2">
        <f t="shared" si="63"/>
        <v>800000</v>
      </c>
      <c r="AC367" s="2">
        <f t="shared" si="75"/>
        <v>62344199.360029973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303</v>
      </c>
      <c r="C368" s="7"/>
      <c r="D368" s="2" t="e">
        <f t="shared" si="55"/>
        <v>#N/A</v>
      </c>
      <c r="E368" s="2" t="e">
        <f t="shared" si="67"/>
        <v>#N/A</v>
      </c>
      <c r="F368" s="2">
        <v>2384550.7239268422</v>
      </c>
      <c r="G368" s="2">
        <f t="shared" si="79"/>
        <v>746135.85714285716</v>
      </c>
      <c r="H368" s="2">
        <f t="shared" si="76"/>
        <v>235447718.21717343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1710465.2857143006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2380885.5441942215</v>
      </c>
      <c r="Q368" s="2">
        <f t="shared" si="80"/>
        <v>750000</v>
      </c>
      <c r="R368" s="2">
        <f t="shared" si="77"/>
        <v>237098462.47318673</v>
      </c>
      <c r="S368" s="2">
        <f t="shared" si="58"/>
        <v>746135.85714286566</v>
      </c>
      <c r="T368" s="2">
        <f t="shared" si="59"/>
        <v>3864.1428571429569</v>
      </c>
      <c r="U368" s="2">
        <f t="shared" si="60"/>
        <v>750000</v>
      </c>
      <c r="V368" s="2">
        <f t="shared" si="78"/>
        <v>172772306.21717271</v>
      </c>
      <c r="W368" s="2">
        <f t="shared" si="61"/>
        <v>746135.85714286566</v>
      </c>
      <c r="X368" s="2">
        <f t="shared" si="51"/>
        <v>3864.1428571343422</v>
      </c>
      <c r="Y368" s="2">
        <f t="shared" si="74"/>
        <v>64326156.256014034</v>
      </c>
      <c r="Z368" s="2" t="str">
        <f t="shared" si="52"/>
        <v>MEEP</v>
      </c>
      <c r="AA368" s="2">
        <f>IF(Z368="HERE",Y368,AA367+Graph!$G$1*1000)</f>
        <v>181358127.25601393</v>
      </c>
      <c r="AB368" s="2">
        <f t="shared" si="63"/>
        <v>800000</v>
      </c>
      <c r="AC368" s="2">
        <f t="shared" si="75"/>
        <v>62344199.360029973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304</v>
      </c>
      <c r="C369" s="7"/>
      <c r="D369" s="2" t="e">
        <f t="shared" si="55"/>
        <v>#N/A</v>
      </c>
      <c r="E369" s="2" t="e">
        <f t="shared" si="67"/>
        <v>#N/A</v>
      </c>
      <c r="F369" s="2">
        <v>2390872.3777621984</v>
      </c>
      <c r="G369" s="2">
        <f t="shared" si="79"/>
        <v>746135.85714285716</v>
      </c>
      <c r="H369" s="2">
        <f t="shared" si="76"/>
        <v>236193854.07431629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1714329.4285714435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2387185.1943701506</v>
      </c>
      <c r="Q369" s="2">
        <f t="shared" si="80"/>
        <v>750000</v>
      </c>
      <c r="R369" s="2">
        <f t="shared" si="77"/>
        <v>237848462.47318673</v>
      </c>
      <c r="S369" s="2">
        <f t="shared" si="58"/>
        <v>746135.85714286566</v>
      </c>
      <c r="T369" s="2">
        <f t="shared" si="59"/>
        <v>3864.1428571429569</v>
      </c>
      <c r="U369" s="2">
        <f t="shared" si="60"/>
        <v>750000</v>
      </c>
      <c r="V369" s="2">
        <f t="shared" si="78"/>
        <v>173518442.07431558</v>
      </c>
      <c r="W369" s="2">
        <f t="shared" si="61"/>
        <v>746135.85714286566</v>
      </c>
      <c r="X369" s="2">
        <f t="shared" si="51"/>
        <v>3864.1428571343422</v>
      </c>
      <c r="Y369" s="2">
        <f t="shared" si="74"/>
        <v>64330020.398871168</v>
      </c>
      <c r="Z369" s="2" t="str">
        <f t="shared" si="52"/>
        <v>MEEP</v>
      </c>
      <c r="AA369" s="2">
        <f>IF(Z369="HERE",Y369,AA368+Graph!$G$1*1000)</f>
        <v>182158127.25601393</v>
      </c>
      <c r="AB369" s="2">
        <f t="shared" si="63"/>
        <v>800000</v>
      </c>
      <c r="AC369" s="2">
        <f t="shared" si="75"/>
        <v>62344199.360029973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305</v>
      </c>
      <c r="C370" s="7"/>
      <c r="D370" s="2" t="e">
        <f t="shared" si="55"/>
        <v>#N/A</v>
      </c>
      <c r="E370" s="2" t="e">
        <f t="shared" si="67"/>
        <v>#N/A</v>
      </c>
      <c r="F370" s="2">
        <v>2397194.0315974951</v>
      </c>
      <c r="G370" s="2">
        <f t="shared" si="79"/>
        <v>746135.85714285716</v>
      </c>
      <c r="H370" s="2">
        <f t="shared" si="76"/>
        <v>236939989.93145916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1718193.5714285865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2393484.8445460796</v>
      </c>
      <c r="Q370" s="2">
        <f t="shared" si="80"/>
        <v>750000</v>
      </c>
      <c r="R370" s="2">
        <f t="shared" si="77"/>
        <v>238598462.47318673</v>
      </c>
      <c r="S370" s="2">
        <f t="shared" si="58"/>
        <v>746135.85714286566</v>
      </c>
      <c r="T370" s="2">
        <f t="shared" si="59"/>
        <v>3864.1428571429569</v>
      </c>
      <c r="U370" s="2">
        <f t="shared" si="60"/>
        <v>750000</v>
      </c>
      <c r="V370" s="2">
        <f t="shared" si="78"/>
        <v>174264577.93145844</v>
      </c>
      <c r="W370" s="2">
        <f t="shared" si="61"/>
        <v>746135.85714286566</v>
      </c>
      <c r="X370" s="2">
        <f t="shared" si="51"/>
        <v>3864.1428571343422</v>
      </c>
      <c r="Y370" s="2">
        <f t="shared" si="74"/>
        <v>64333884.541728303</v>
      </c>
      <c r="Z370" s="2" t="str">
        <f t="shared" si="52"/>
        <v>MEEP</v>
      </c>
      <c r="AA370" s="2">
        <f>IF(Z370="HERE",Y370,AA369+Graph!$G$1*1000)</f>
        <v>182958127.25601393</v>
      </c>
      <c r="AB370" s="2">
        <f t="shared" si="63"/>
        <v>800000</v>
      </c>
      <c r="AC370" s="2">
        <f t="shared" si="75"/>
        <v>62344199.360029973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306</v>
      </c>
      <c r="C371" s="7"/>
      <c r="D371" s="2" t="e">
        <f t="shared" si="55"/>
        <v>#N/A</v>
      </c>
      <c r="E371" s="2" t="e">
        <f t="shared" si="67"/>
        <v>#N/A</v>
      </c>
      <c r="F371" s="2">
        <v>2403515.6854328513</v>
      </c>
      <c r="G371" s="2">
        <f t="shared" si="79"/>
        <v>746135.85714285716</v>
      </c>
      <c r="H371" s="2">
        <f t="shared" si="76"/>
        <v>237686125.78860202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1722057.7142857295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2399784.4947220087</v>
      </c>
      <c r="Q371" s="2">
        <f t="shared" si="80"/>
        <v>750000</v>
      </c>
      <c r="R371" s="2">
        <f t="shared" si="77"/>
        <v>239348462.47318673</v>
      </c>
      <c r="S371" s="2">
        <f t="shared" si="58"/>
        <v>746135.85714286566</v>
      </c>
      <c r="T371" s="2">
        <f t="shared" si="59"/>
        <v>3864.1428571429569</v>
      </c>
      <c r="U371" s="2">
        <f t="shared" si="60"/>
        <v>750000</v>
      </c>
      <c r="V371" s="2">
        <f t="shared" si="78"/>
        <v>175010713.78860131</v>
      </c>
      <c r="W371" s="2">
        <f t="shared" si="61"/>
        <v>746135.85714286566</v>
      </c>
      <c r="X371" s="2">
        <f t="shared" si="51"/>
        <v>3864.1428571343422</v>
      </c>
      <c r="Y371" s="2">
        <f t="shared" si="74"/>
        <v>64337748.684585437</v>
      </c>
      <c r="Z371" s="2" t="str">
        <f t="shared" si="52"/>
        <v>MEEP</v>
      </c>
      <c r="AA371" s="2">
        <f>IF(Z371="HERE",Y371,AA370+Graph!$G$1*1000)</f>
        <v>183758127.25601393</v>
      </c>
      <c r="AB371" s="2">
        <f t="shared" si="63"/>
        <v>800000</v>
      </c>
      <c r="AC371" s="2">
        <f t="shared" si="75"/>
        <v>62344199.360029973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307</v>
      </c>
      <c r="C372" s="7"/>
      <c r="D372" s="2" t="e">
        <f t="shared" si="55"/>
        <v>#N/A</v>
      </c>
      <c r="E372" s="2" t="e">
        <f t="shared" si="67"/>
        <v>#N/A</v>
      </c>
      <c r="F372" s="2">
        <v>2409837.3392681479</v>
      </c>
      <c r="G372" s="2">
        <f t="shared" si="79"/>
        <v>746135.85714285716</v>
      </c>
      <c r="H372" s="2">
        <f t="shared" si="76"/>
        <v>238432261.64574489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1725921.8571428724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2406084.1448979378</v>
      </c>
      <c r="Q372" s="2">
        <f t="shared" si="80"/>
        <v>750000</v>
      </c>
      <c r="R372" s="2">
        <f t="shared" si="77"/>
        <v>240098462.47318673</v>
      </c>
      <c r="S372" s="2">
        <f t="shared" si="58"/>
        <v>746135.85714286566</v>
      </c>
      <c r="T372" s="2">
        <f t="shared" si="59"/>
        <v>3864.1428571429569</v>
      </c>
      <c r="U372" s="2">
        <f t="shared" si="60"/>
        <v>750000</v>
      </c>
      <c r="V372" s="2">
        <f t="shared" si="78"/>
        <v>175756849.64574417</v>
      </c>
      <c r="W372" s="2">
        <f t="shared" si="61"/>
        <v>746135.85714286566</v>
      </c>
      <c r="X372" s="2">
        <f t="shared" si="51"/>
        <v>3864.1428571343422</v>
      </c>
      <c r="Y372" s="2">
        <f t="shared" si="74"/>
        <v>64341612.827442572</v>
      </c>
      <c r="Z372" s="2" t="str">
        <f t="shared" si="52"/>
        <v>MEEP</v>
      </c>
      <c r="AA372" s="2">
        <f>IF(Z372="HERE",Y372,AA371+Graph!$G$1*1000)</f>
        <v>184558127.25601393</v>
      </c>
      <c r="AB372" s="2">
        <f t="shared" si="63"/>
        <v>800000</v>
      </c>
      <c r="AC372" s="2">
        <f t="shared" si="75"/>
        <v>62344199.360029973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308</v>
      </c>
      <c r="C373" s="7"/>
      <c r="D373" s="2" t="e">
        <f t="shared" si="55"/>
        <v>#N/A</v>
      </c>
      <c r="E373" s="2" t="e">
        <f t="shared" si="67"/>
        <v>#N/A</v>
      </c>
      <c r="F373" s="2">
        <v>2416158.9931035042</v>
      </c>
      <c r="G373" s="2">
        <f t="shared" si="79"/>
        <v>746135.85714285716</v>
      </c>
      <c r="H373" s="2">
        <f t="shared" si="76"/>
        <v>239178397.50288776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1729786.0000000154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2412383.7950738668</v>
      </c>
      <c r="Q373" s="2">
        <f t="shared" si="80"/>
        <v>750000</v>
      </c>
      <c r="R373" s="2">
        <f t="shared" si="77"/>
        <v>240848462.47318673</v>
      </c>
      <c r="S373" s="2">
        <f t="shared" si="58"/>
        <v>746135.85714286566</v>
      </c>
      <c r="T373" s="2">
        <f t="shared" si="59"/>
        <v>3864.1428571429569</v>
      </c>
      <c r="U373" s="2">
        <f t="shared" si="60"/>
        <v>750000</v>
      </c>
      <c r="V373" s="2">
        <f t="shared" si="78"/>
        <v>176502985.50288704</v>
      </c>
      <c r="W373" s="2">
        <f t="shared" si="61"/>
        <v>746135.85714286566</v>
      </c>
      <c r="X373" s="2">
        <f t="shared" si="51"/>
        <v>3864.1428571343422</v>
      </c>
      <c r="Y373" s="2">
        <f t="shared" si="74"/>
        <v>64345476.970299706</v>
      </c>
      <c r="Z373" s="2" t="str">
        <f t="shared" si="52"/>
        <v>MEEP</v>
      </c>
      <c r="AA373" s="2">
        <f>IF(Z373="HERE",Y373,AA372+Graph!$G$1*1000)</f>
        <v>185358127.25601393</v>
      </c>
      <c r="AB373" s="2">
        <f t="shared" si="63"/>
        <v>800000</v>
      </c>
      <c r="AC373" s="2">
        <f t="shared" si="75"/>
        <v>62344199.360029973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309</v>
      </c>
      <c r="C374" s="7"/>
      <c r="D374" s="2" t="e">
        <f t="shared" si="55"/>
        <v>#N/A</v>
      </c>
      <c r="E374" s="2" t="e">
        <f t="shared" si="67"/>
        <v>#N/A</v>
      </c>
      <c r="F374" s="2">
        <v>2422480.6469388008</v>
      </c>
      <c r="G374" s="2">
        <f t="shared" si="79"/>
        <v>746135.85714285716</v>
      </c>
      <c r="H374" s="2">
        <f t="shared" si="76"/>
        <v>239924533.36003062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1733650.1428571583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2418683.4452497959</v>
      </c>
      <c r="Q374" s="2">
        <f t="shared" si="80"/>
        <v>750000</v>
      </c>
      <c r="R374" s="2">
        <f t="shared" si="77"/>
        <v>241598462.47318673</v>
      </c>
      <c r="S374" s="2">
        <f t="shared" si="58"/>
        <v>746135.85714286566</v>
      </c>
      <c r="T374" s="2">
        <f t="shared" si="59"/>
        <v>3864.1428571429569</v>
      </c>
      <c r="U374" s="2">
        <f t="shared" si="60"/>
        <v>750000</v>
      </c>
      <c r="V374" s="2">
        <f t="shared" si="78"/>
        <v>177249121.36002991</v>
      </c>
      <c r="W374" s="2">
        <f t="shared" si="61"/>
        <v>746135.85714286566</v>
      </c>
      <c r="X374" s="2">
        <f t="shared" si="51"/>
        <v>3864.1428571343422</v>
      </c>
      <c r="Y374" s="2">
        <f t="shared" si="74"/>
        <v>64349341.11315684</v>
      </c>
      <c r="Z374" s="2" t="str">
        <f t="shared" si="52"/>
        <v>MEEP</v>
      </c>
      <c r="AA374" s="2">
        <f>IF(Z374="HERE",Y374,AA373+Graph!$G$1*1000)</f>
        <v>186158127.25601393</v>
      </c>
      <c r="AB374" s="2">
        <f t="shared" si="63"/>
        <v>800000</v>
      </c>
      <c r="AC374" s="2">
        <f t="shared" si="75"/>
        <v>62344199.360029973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310</v>
      </c>
      <c r="C375" s="7"/>
      <c r="D375" s="2" t="e">
        <f t="shared" si="55"/>
        <v>#N/A</v>
      </c>
      <c r="E375" s="2" t="e">
        <f t="shared" si="67"/>
        <v>#N/A</v>
      </c>
      <c r="F375" s="2">
        <v>2428802.300774157</v>
      </c>
      <c r="G375" s="2">
        <f t="shared" si="79"/>
        <v>746135.85714285716</v>
      </c>
      <c r="H375" s="2">
        <f t="shared" si="76"/>
        <v>240670669.21717349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1737514.2857143013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2424983.095425725</v>
      </c>
      <c r="Q375" s="2">
        <f t="shared" si="80"/>
        <v>750000</v>
      </c>
      <c r="R375" s="2">
        <f t="shared" si="77"/>
        <v>242348462.47318673</v>
      </c>
      <c r="S375" s="2">
        <f t="shared" si="58"/>
        <v>746135.85714286566</v>
      </c>
      <c r="T375" s="2">
        <f t="shared" si="59"/>
        <v>3864.1428571429569</v>
      </c>
      <c r="U375" s="2">
        <f t="shared" si="60"/>
        <v>750000</v>
      </c>
      <c r="V375" s="2">
        <f t="shared" si="78"/>
        <v>177995257.21717277</v>
      </c>
      <c r="W375" s="2">
        <f t="shared" si="61"/>
        <v>746135.85714286566</v>
      </c>
      <c r="X375" s="2">
        <f t="shared" si="51"/>
        <v>3864.1428571343422</v>
      </c>
      <c r="Y375" s="2">
        <f t="shared" si="74"/>
        <v>64353205.256013975</v>
      </c>
      <c r="Z375" s="2" t="str">
        <f t="shared" si="52"/>
        <v>MEEP</v>
      </c>
      <c r="AA375" s="2">
        <f>IF(Z375="HERE",Y375,AA374+Graph!$G$1*1000)</f>
        <v>186958127.25601393</v>
      </c>
      <c r="AB375" s="2">
        <f t="shared" si="63"/>
        <v>800000</v>
      </c>
      <c r="AC375" s="2">
        <f t="shared" si="75"/>
        <v>62344199.360029973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311</v>
      </c>
      <c r="C376" s="7"/>
      <c r="D376" s="2" t="e">
        <f t="shared" si="55"/>
        <v>#N/A</v>
      </c>
      <c r="E376" s="2" t="e">
        <f t="shared" si="67"/>
        <v>#N/A</v>
      </c>
      <c r="F376" s="2">
        <v>2435123.9546094537</v>
      </c>
      <c r="G376" s="2">
        <f t="shared" si="79"/>
        <v>746135.85714285716</v>
      </c>
      <c r="H376" s="2">
        <f t="shared" si="76"/>
        <v>241416805.07431635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1741378.4285714442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2431282.7456016541</v>
      </c>
      <c r="Q376" s="2">
        <f t="shared" si="80"/>
        <v>750000</v>
      </c>
      <c r="R376" s="2">
        <f t="shared" si="77"/>
        <v>243098462.47318673</v>
      </c>
      <c r="S376" s="2">
        <f t="shared" si="58"/>
        <v>746135.85714286566</v>
      </c>
      <c r="T376" s="2">
        <f t="shared" si="59"/>
        <v>3864.1428571429569</v>
      </c>
      <c r="U376" s="2">
        <f t="shared" si="60"/>
        <v>750000</v>
      </c>
      <c r="V376" s="2">
        <f t="shared" si="78"/>
        <v>178741393.07431564</v>
      </c>
      <c r="W376" s="2">
        <f t="shared" si="61"/>
        <v>746135.85714286566</v>
      </c>
      <c r="X376" s="2">
        <f t="shared" si="51"/>
        <v>3864.1428571343422</v>
      </c>
      <c r="Y376" s="2">
        <f t="shared" si="74"/>
        <v>64357069.398871109</v>
      </c>
      <c r="Z376" s="2" t="str">
        <f t="shared" si="52"/>
        <v>MEEP</v>
      </c>
      <c r="AA376" s="2">
        <f>IF(Z376="HERE",Y376,AA375+Graph!$G$1*1000)</f>
        <v>187758127.25601393</v>
      </c>
      <c r="AB376" s="2">
        <f t="shared" si="63"/>
        <v>800000</v>
      </c>
      <c r="AC376" s="2">
        <f t="shared" si="75"/>
        <v>62344199.360029973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312</v>
      </c>
      <c r="C377" s="7"/>
      <c r="D377" s="2" t="e">
        <f t="shared" si="55"/>
        <v>#N/A</v>
      </c>
      <c r="E377" s="2" t="e">
        <f t="shared" si="67"/>
        <v>#N/A</v>
      </c>
      <c r="F377" s="2">
        <v>2441445.6084448099</v>
      </c>
      <c r="G377" s="2">
        <f t="shared" si="79"/>
        <v>746135.85714285716</v>
      </c>
      <c r="H377" s="2">
        <f t="shared" si="76"/>
        <v>242162940.93145922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1745242.5714285872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2437582.3957775831</v>
      </c>
      <c r="Q377" s="2">
        <f t="shared" si="80"/>
        <v>750000</v>
      </c>
      <c r="R377" s="2">
        <f t="shared" si="77"/>
        <v>243848462.47318673</v>
      </c>
      <c r="S377" s="2">
        <f t="shared" si="58"/>
        <v>746135.85714286566</v>
      </c>
      <c r="T377" s="2">
        <f t="shared" si="59"/>
        <v>3864.1428571429569</v>
      </c>
      <c r="U377" s="2">
        <f t="shared" si="60"/>
        <v>750000</v>
      </c>
      <c r="V377" s="2">
        <f t="shared" si="78"/>
        <v>179487528.9314585</v>
      </c>
      <c r="W377" s="2">
        <f t="shared" si="61"/>
        <v>746135.85714286566</v>
      </c>
      <c r="X377" s="2">
        <f t="shared" si="51"/>
        <v>3864.1428571343422</v>
      </c>
      <c r="Y377" s="2">
        <f t="shared" si="74"/>
        <v>64360933.541728243</v>
      </c>
      <c r="Z377" s="2" t="str">
        <f t="shared" si="52"/>
        <v>MEEP</v>
      </c>
      <c r="AA377" s="2">
        <f>IF(Z377="HERE",Y377,AA376+Graph!$G$1*1000)</f>
        <v>188558127.25601393</v>
      </c>
      <c r="AB377" s="2">
        <f t="shared" si="63"/>
        <v>800000</v>
      </c>
      <c r="AC377" s="2">
        <f t="shared" si="75"/>
        <v>62344199.360029973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313</v>
      </c>
      <c r="C378" s="7"/>
      <c r="D378" s="2" t="e">
        <f t="shared" si="55"/>
        <v>#N/A</v>
      </c>
      <c r="E378" s="2" t="e">
        <f t="shared" si="67"/>
        <v>#N/A</v>
      </c>
      <c r="F378" s="2">
        <v>2447767.2622801065</v>
      </c>
      <c r="G378" s="2">
        <f t="shared" si="79"/>
        <v>746135.85714285716</v>
      </c>
      <c r="H378" s="2">
        <f t="shared" si="76"/>
        <v>242909076.78860208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1749106.7142857302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2443882.0459535122</v>
      </c>
      <c r="Q378" s="2">
        <f t="shared" si="80"/>
        <v>750000</v>
      </c>
      <c r="R378" s="2">
        <f t="shared" si="77"/>
        <v>244598462.47318673</v>
      </c>
      <c r="S378" s="2">
        <f t="shared" si="58"/>
        <v>746135.85714286566</v>
      </c>
      <c r="T378" s="2">
        <f t="shared" si="59"/>
        <v>3864.1428571429569</v>
      </c>
      <c r="U378" s="2">
        <f t="shared" si="60"/>
        <v>750000</v>
      </c>
      <c r="V378" s="2">
        <f t="shared" si="78"/>
        <v>180233664.78860137</v>
      </c>
      <c r="W378" s="2">
        <f t="shared" si="61"/>
        <v>746135.85714286566</v>
      </c>
      <c r="X378" s="2">
        <f t="shared" si="51"/>
        <v>3864.1428571343422</v>
      </c>
      <c r="Y378" s="2">
        <f t="shared" si="74"/>
        <v>64364797.684585378</v>
      </c>
      <c r="Z378" s="2" t="str">
        <f t="shared" si="52"/>
        <v>MEEP</v>
      </c>
      <c r="AA378" s="2">
        <f>IF(Z378="HERE",Y378,AA377+Graph!$G$1*1000)</f>
        <v>189358127.25601393</v>
      </c>
      <c r="AB378" s="2">
        <f t="shared" si="63"/>
        <v>800000</v>
      </c>
      <c r="AC378" s="2">
        <f t="shared" si="75"/>
        <v>62344199.360029973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314</v>
      </c>
      <c r="C379" s="7"/>
      <c r="D379" s="2" t="e">
        <f t="shared" si="55"/>
        <v>#N/A</v>
      </c>
      <c r="E379" s="2" t="e">
        <f t="shared" si="67"/>
        <v>#N/A</v>
      </c>
      <c r="F379" s="2">
        <v>2454088.9161154628</v>
      </c>
      <c r="G379" s="2">
        <f t="shared" si="79"/>
        <v>746135.85714285716</v>
      </c>
      <c r="H379" s="2">
        <f t="shared" si="76"/>
        <v>243655212.64574495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1752970.8571428731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2450181.6961294413</v>
      </c>
      <c r="Q379" s="2">
        <f t="shared" si="80"/>
        <v>750000</v>
      </c>
      <c r="R379" s="2">
        <f t="shared" si="77"/>
        <v>245348462.47318673</v>
      </c>
      <c r="S379" s="2">
        <f t="shared" si="58"/>
        <v>746135.85714286566</v>
      </c>
      <c r="T379" s="2">
        <f t="shared" si="59"/>
        <v>3864.1428571429569</v>
      </c>
      <c r="U379" s="2">
        <f t="shared" si="60"/>
        <v>750000</v>
      </c>
      <c r="V379" s="2">
        <f t="shared" si="78"/>
        <v>180979800.64574423</v>
      </c>
      <c r="W379" s="2">
        <f t="shared" si="61"/>
        <v>746135.85714286566</v>
      </c>
      <c r="X379" s="2">
        <f t="shared" si="51"/>
        <v>3864.1428571343422</v>
      </c>
      <c r="Y379" s="2">
        <f t="shared" si="74"/>
        <v>64368661.827442512</v>
      </c>
      <c r="Z379" s="2" t="str">
        <f t="shared" si="52"/>
        <v>MEEP</v>
      </c>
      <c r="AA379" s="2">
        <f>IF(Z379="HERE",Y379,AA378+Graph!$G$1*1000)</f>
        <v>190158127.25601393</v>
      </c>
      <c r="AB379" s="2">
        <f t="shared" si="63"/>
        <v>800000</v>
      </c>
      <c r="AC379" s="2">
        <f t="shared" si="75"/>
        <v>62344199.360029973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315</v>
      </c>
      <c r="C380" s="7"/>
      <c r="D380" s="2" t="e">
        <f t="shared" si="55"/>
        <v>#N/A</v>
      </c>
      <c r="E380" s="2" t="e">
        <f t="shared" si="67"/>
        <v>#N/A</v>
      </c>
      <c r="F380" s="2">
        <v>2460410.5699507594</v>
      </c>
      <c r="G380" s="2">
        <f t="shared" si="79"/>
        <v>746135.85714285716</v>
      </c>
      <c r="H380" s="2">
        <f t="shared" si="76"/>
        <v>244401348.50288782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1756835.0000000161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2456481.3463053703</v>
      </c>
      <c r="Q380" s="2">
        <f t="shared" si="80"/>
        <v>750000</v>
      </c>
      <c r="R380" s="2">
        <f t="shared" si="77"/>
        <v>246098462.47318673</v>
      </c>
      <c r="S380" s="2">
        <f t="shared" si="58"/>
        <v>746135.85714286566</v>
      </c>
      <c r="T380" s="2">
        <f t="shared" si="59"/>
        <v>3864.1428571429569</v>
      </c>
      <c r="U380" s="2">
        <f t="shared" si="60"/>
        <v>750000</v>
      </c>
      <c r="V380" s="2">
        <f t="shared" si="78"/>
        <v>181725936.5028871</v>
      </c>
      <c r="W380" s="2">
        <f t="shared" si="61"/>
        <v>746135.85714286566</v>
      </c>
      <c r="X380" s="2">
        <f t="shared" si="51"/>
        <v>3864.1428571343422</v>
      </c>
      <c r="Y380" s="2">
        <f t="shared" si="74"/>
        <v>64372525.970299646</v>
      </c>
      <c r="Z380" s="2" t="str">
        <f t="shared" si="52"/>
        <v>MEEP</v>
      </c>
      <c r="AA380" s="2">
        <f>IF(Z380="HERE",Y380,AA379+Graph!$G$1*1000)</f>
        <v>190958127.25601393</v>
      </c>
      <c r="AB380" s="2">
        <f t="shared" si="63"/>
        <v>800000</v>
      </c>
      <c r="AC380" s="2">
        <f t="shared" si="75"/>
        <v>62344199.360029973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316</v>
      </c>
      <c r="C381" s="7"/>
      <c r="D381" s="2" t="e">
        <f t="shared" si="55"/>
        <v>#N/A</v>
      </c>
      <c r="E381" s="2" t="e">
        <f t="shared" si="67"/>
        <v>#N/A</v>
      </c>
      <c r="F381" s="2">
        <v>2466732.2237861156</v>
      </c>
      <c r="G381" s="2">
        <f t="shared" si="79"/>
        <v>746135.85714285716</v>
      </c>
      <c r="H381" s="2">
        <f t="shared" si="76"/>
        <v>245147484.36003068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1760699.142857159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2462780.9964812994</v>
      </c>
      <c r="Q381" s="2">
        <f t="shared" si="80"/>
        <v>750000</v>
      </c>
      <c r="R381" s="2">
        <f t="shared" si="77"/>
        <v>246848462.47318673</v>
      </c>
      <c r="S381" s="2">
        <f t="shared" si="58"/>
        <v>746135.85714286566</v>
      </c>
      <c r="T381" s="2">
        <f t="shared" si="59"/>
        <v>3864.1428571429569</v>
      </c>
      <c r="U381" s="2">
        <f t="shared" si="60"/>
        <v>750000</v>
      </c>
      <c r="V381" s="2">
        <f t="shared" si="78"/>
        <v>182472072.36002997</v>
      </c>
      <c r="W381" s="2">
        <f t="shared" si="61"/>
        <v>746135.85714286566</v>
      </c>
      <c r="X381" s="2">
        <f t="shared" si="51"/>
        <v>3864.1428571343422</v>
      </c>
      <c r="Y381" s="2">
        <f t="shared" si="74"/>
        <v>64376390.113156781</v>
      </c>
      <c r="Z381" s="2" t="str">
        <f t="shared" si="52"/>
        <v>MEEP</v>
      </c>
      <c r="AA381" s="2">
        <f>IF(Z381="HERE",Y381,AA380+Graph!$G$1*1000)</f>
        <v>191758127.25601393</v>
      </c>
      <c r="AB381" s="2">
        <f t="shared" si="63"/>
        <v>800000</v>
      </c>
      <c r="AC381" s="2">
        <f t="shared" si="75"/>
        <v>62344199.360029973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317</v>
      </c>
      <c r="C382" s="7"/>
      <c r="D382" s="2" t="e">
        <f t="shared" si="55"/>
        <v>#N/A</v>
      </c>
      <c r="E382" s="2" t="e">
        <f t="shared" si="67"/>
        <v>#N/A</v>
      </c>
      <c r="F382" s="2">
        <v>2473053.8776214123</v>
      </c>
      <c r="G382" s="2">
        <f t="shared" si="79"/>
        <v>746135.85714285716</v>
      </c>
      <c r="H382" s="2">
        <f t="shared" si="76"/>
        <v>245893620.21717355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1764563.285714302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2469080.6466572285</v>
      </c>
      <c r="Q382" s="2">
        <f t="shared" si="80"/>
        <v>750000</v>
      </c>
      <c r="R382" s="2">
        <f t="shared" si="77"/>
        <v>247598462.47318673</v>
      </c>
      <c r="S382" s="2">
        <f t="shared" si="58"/>
        <v>746135.85714286566</v>
      </c>
      <c r="T382" s="2">
        <f t="shared" si="59"/>
        <v>3864.1428571429569</v>
      </c>
      <c r="U382" s="2">
        <f t="shared" si="60"/>
        <v>750000</v>
      </c>
      <c r="V382" s="2">
        <f t="shared" si="78"/>
        <v>183218208.21717283</v>
      </c>
      <c r="W382" s="2">
        <f t="shared" si="61"/>
        <v>746135.85714286566</v>
      </c>
      <c r="X382" s="2">
        <f t="shared" si="51"/>
        <v>3864.1428571343422</v>
      </c>
      <c r="Y382" s="2">
        <f t="shared" si="74"/>
        <v>64380254.256013915</v>
      </c>
      <c r="Z382" s="2" t="str">
        <f t="shared" si="52"/>
        <v>MEEP</v>
      </c>
      <c r="AA382" s="2">
        <f>IF(Z382="HERE",Y382,AA381+Graph!$G$1*1000)</f>
        <v>192558127.25601393</v>
      </c>
      <c r="AB382" s="2">
        <f t="shared" si="63"/>
        <v>800000</v>
      </c>
      <c r="AC382" s="2">
        <f t="shared" si="75"/>
        <v>62344199.360029973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318</v>
      </c>
      <c r="C383" s="7"/>
      <c r="D383" s="2" t="e">
        <f t="shared" si="55"/>
        <v>#N/A</v>
      </c>
      <c r="E383" s="2" t="e">
        <f t="shared" si="67"/>
        <v>#N/A</v>
      </c>
      <c r="F383" s="2">
        <v>2479375.5314567685</v>
      </c>
      <c r="G383" s="2">
        <f t="shared" si="79"/>
        <v>746135.85714285716</v>
      </c>
      <c r="H383" s="2">
        <f t="shared" si="76"/>
        <v>246639756.07431641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1768427.4285714449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2475380.2968331575</v>
      </c>
      <c r="Q383" s="2">
        <f t="shared" si="80"/>
        <v>750000</v>
      </c>
      <c r="R383" s="2">
        <f t="shared" si="77"/>
        <v>248348462.47318673</v>
      </c>
      <c r="S383" s="2">
        <f t="shared" si="58"/>
        <v>746135.85714286566</v>
      </c>
      <c r="T383" s="2">
        <f t="shared" si="59"/>
        <v>3864.1428571429569</v>
      </c>
      <c r="U383" s="2">
        <f t="shared" si="60"/>
        <v>750000</v>
      </c>
      <c r="V383" s="2">
        <f t="shared" si="78"/>
        <v>183964344.0743157</v>
      </c>
      <c r="W383" s="2">
        <f t="shared" si="61"/>
        <v>746135.85714286566</v>
      </c>
      <c r="X383" s="2">
        <f t="shared" si="51"/>
        <v>3864.1428571343422</v>
      </c>
      <c r="Y383" s="2">
        <f t="shared" si="74"/>
        <v>64384118.398871049</v>
      </c>
      <c r="Z383" s="2" t="str">
        <f t="shared" si="52"/>
        <v>MEEP</v>
      </c>
      <c r="AA383" s="2">
        <f>IF(Z383="HERE",Y383,AA382+Graph!$G$1*1000)</f>
        <v>193358127.25601393</v>
      </c>
      <c r="AB383" s="2">
        <f t="shared" si="63"/>
        <v>800000</v>
      </c>
      <c r="AC383" s="2">
        <f t="shared" si="75"/>
        <v>62344199.360029973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319</v>
      </c>
      <c r="C384" s="7"/>
      <c r="D384" s="2" t="e">
        <f t="shared" si="55"/>
        <v>#N/A</v>
      </c>
      <c r="E384" s="2" t="e">
        <f t="shared" si="67"/>
        <v>#N/A</v>
      </c>
      <c r="F384" s="2">
        <v>2485697.1852920651</v>
      </c>
      <c r="G384" s="2">
        <f t="shared" si="79"/>
        <v>746135.85714285716</v>
      </c>
      <c r="H384" s="2">
        <f t="shared" si="76"/>
        <v>247385891.93145928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1772291.5714285879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2481679.9470091462</v>
      </c>
      <c r="Q384" s="2">
        <f t="shared" si="80"/>
        <v>750000</v>
      </c>
      <c r="R384" s="2">
        <f t="shared" si="77"/>
        <v>249098462.47318673</v>
      </c>
      <c r="S384" s="2">
        <f t="shared" si="58"/>
        <v>746135.85714286566</v>
      </c>
      <c r="T384" s="2">
        <f t="shared" si="59"/>
        <v>3864.1428571429569</v>
      </c>
      <c r="U384" s="2">
        <f t="shared" si="60"/>
        <v>750000</v>
      </c>
      <c r="V384" s="2">
        <f t="shared" si="78"/>
        <v>184710479.93145856</v>
      </c>
      <c r="W384" s="2">
        <f t="shared" si="61"/>
        <v>746135.85714286566</v>
      </c>
      <c r="X384" s="2">
        <f t="shared" si="51"/>
        <v>3864.1428571343422</v>
      </c>
      <c r="Y384" s="2">
        <f t="shared" si="74"/>
        <v>64387982.541728184</v>
      </c>
      <c r="Z384" s="2" t="str">
        <f t="shared" si="52"/>
        <v>MEEP</v>
      </c>
      <c r="AA384" s="2">
        <f>IF(Z384="HERE",Y384,AA383+Graph!$G$1*1000)</f>
        <v>194158127.25601393</v>
      </c>
      <c r="AB384" s="2">
        <f t="shared" si="63"/>
        <v>800000</v>
      </c>
      <c r="AC384" s="2">
        <f t="shared" si="75"/>
        <v>62344199.360029973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320</v>
      </c>
      <c r="C385" s="7"/>
      <c r="D385" s="2" t="e">
        <f t="shared" si="55"/>
        <v>#N/A</v>
      </c>
      <c r="E385" s="2" t="e">
        <f t="shared" si="67"/>
        <v>#N/A</v>
      </c>
      <c r="F385" s="2">
        <v>2492018.8391274214</v>
      </c>
      <c r="G385" s="2">
        <f t="shared" si="79"/>
        <v>746135.85714285716</v>
      </c>
      <c r="H385" s="2">
        <f t="shared" si="76"/>
        <v>248132027.78860214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1776155.7142857308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2487979.5971850753</v>
      </c>
      <c r="Q385" s="2">
        <f t="shared" si="80"/>
        <v>750000</v>
      </c>
      <c r="R385" s="2">
        <f t="shared" si="77"/>
        <v>249848462.47318673</v>
      </c>
      <c r="S385" s="2">
        <f t="shared" si="58"/>
        <v>746135.85714286566</v>
      </c>
      <c r="T385" s="2">
        <f t="shared" si="59"/>
        <v>3864.1428571429569</v>
      </c>
      <c r="U385" s="2">
        <f t="shared" si="60"/>
        <v>750000</v>
      </c>
      <c r="V385" s="2">
        <f t="shared" si="78"/>
        <v>185456615.78860143</v>
      </c>
      <c r="W385" s="2">
        <f t="shared" si="61"/>
        <v>746135.85714286566</v>
      </c>
      <c r="X385" s="2">
        <f t="shared" si="51"/>
        <v>3864.1428571343422</v>
      </c>
      <c r="Y385" s="2">
        <f t="shared" si="74"/>
        <v>64391846.684585318</v>
      </c>
      <c r="Z385" s="2" t="str">
        <f t="shared" si="52"/>
        <v>MEEP</v>
      </c>
      <c r="AA385" s="2">
        <f>IF(Z385="HERE",Y385,AA384+Graph!$G$1*1000)</f>
        <v>194958127.25601393</v>
      </c>
      <c r="AB385" s="2">
        <f t="shared" si="63"/>
        <v>800000</v>
      </c>
      <c r="AC385" s="2">
        <f t="shared" si="75"/>
        <v>62344199.360029973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6:I385">
    <cfRule type="cellIs" dxfId="11" priority="4" operator="greaterThan">
      <formula>0</formula>
    </cfRule>
  </conditionalFormatting>
  <conditionalFormatting sqref="C31:C64 C117:C385 C66:C114">
    <cfRule type="cellIs" dxfId="10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9" priority="7" operator="greaterThan">
      <formula>0</formula>
    </cfRule>
  </conditionalFormatting>
  <conditionalFormatting sqref="C115">
    <cfRule type="cellIs" dxfId="8" priority="8" operator="greaterThan">
      <formula>0</formula>
    </cfRule>
  </conditionalFormatting>
  <conditionalFormatting sqref="C65">
    <cfRule type="cellIs" dxfId="7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6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090B-FD0F-4CB3-B0CB-96F7138D7C6B}">
  <dimension ref="A1:AK385"/>
  <sheetViews>
    <sheetView workbookViewId="0">
      <selection activeCell="I65" sqref="I65"/>
    </sheetView>
  </sheetViews>
  <sheetFormatPr defaultRowHeight="14.25" x14ac:dyDescent="0.2"/>
  <cols>
    <col min="1" max="29" width="9" customWidth="1"/>
    <col min="30" max="30" width="10.75" bestFit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38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10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9</v>
      </c>
      <c r="AA1" s="2" t="s">
        <v>22</v>
      </c>
      <c r="AB1" s="2" t="s">
        <v>23</v>
      </c>
      <c r="AC1" s="2"/>
      <c r="AD1" s="21" t="s">
        <v>63</v>
      </c>
      <c r="AE1" s="2" t="s">
        <v>24</v>
      </c>
      <c r="AF1" s="21" t="s">
        <v>64</v>
      </c>
      <c r="AG1" s="21" t="s">
        <v>65</v>
      </c>
      <c r="AH1" s="3" t="s">
        <v>25</v>
      </c>
    </row>
    <row r="2" spans="1:34" ht="15" hidden="1" x14ac:dyDescent="0.25">
      <c r="A2" s="1">
        <v>44178</v>
      </c>
      <c r="B2" s="2">
        <f t="shared" ref="B2:B256" si="0">ROW(M2)-MATCH(MAX(I:I),I:I,0)</f>
        <v>-63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-62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-61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-60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-59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-58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-57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-56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-55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-54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-53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-52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-51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-50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-49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-48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-47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-46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-45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-44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-43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-42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-41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-40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-39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-38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-37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-36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-35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-34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29</v>
      </c>
      <c r="AK31" s="2" cm="1">
        <f t="array" ref="AK31">SUM((800000-LOOKUP(2,1/(ISNUMBER($K$1:$K$194)),$K$1:$K$194))/1000)</f>
        <v>796.13585714285716</v>
      </c>
    </row>
    <row r="32" spans="1:37" ht="15" x14ac:dyDescent="0.25">
      <c r="A32" s="1">
        <v>44208</v>
      </c>
      <c r="B32" s="2">
        <f t="shared" si="0"/>
        <v>-33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-32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-31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-30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-29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-28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TREND(E37:INDEX(firstdoses800,1-$B37),$A37:INDEX(dates800,1-$B37),$A37:$A385)</f>
        <v>292083.30443352461</v>
      </c>
      <c r="G37" s="2">
        <f>IF(F37&gt;800000,$AK$31*1000,F37)</f>
        <v>292083.30443352461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TREND(O37:INDEX(bothdoses800,1-$B37),$A37:INDEX(dates800,1-$B37),$A37:$A385)</f>
        <v>295701.335960567</v>
      </c>
      <c r="Q37" s="2">
        <f>IF(P37&gt;800000,800000,P37)</f>
        <v>295701.335960567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-27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298404.95826888084</v>
      </c>
      <c r="G38" s="2">
        <f t="shared" ref="G38:G101" si="25">IF(F38&gt;800000,$AK$31*1000,F38)</f>
        <v>298404.95826888084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302000.98613649607</v>
      </c>
      <c r="Q38" s="2">
        <f t="shared" ref="Q38:Q101" si="26">IF(P38&gt;800000,800000,P38)</f>
        <v>302000.98613649607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-26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304726.61210417747</v>
      </c>
      <c r="G39" s="2">
        <f t="shared" si="25"/>
        <v>304726.61210417747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308300.63631242514</v>
      </c>
      <c r="Q39" s="2">
        <f t="shared" si="26"/>
        <v>308300.63631242514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-25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311048.26593953371</v>
      </c>
      <c r="G40" s="2">
        <f t="shared" si="25"/>
        <v>311048.26593953371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314600.28648835421</v>
      </c>
      <c r="Q40" s="2">
        <f t="shared" si="26"/>
        <v>314600.28648835421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-24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317369.91977483034</v>
      </c>
      <c r="G41" s="2">
        <f t="shared" si="25"/>
        <v>317369.91977483034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320899.93666428328</v>
      </c>
      <c r="Q41" s="2">
        <f t="shared" si="26"/>
        <v>320899.93666428328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-23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323691.57361018658</v>
      </c>
      <c r="G42" s="2">
        <f t="shared" si="25"/>
        <v>323691.57361018658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327199.58684021235</v>
      </c>
      <c r="Q42" s="2">
        <f t="shared" si="26"/>
        <v>327199.58684021235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-22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330013.22744548321</v>
      </c>
      <c r="G43" s="2">
        <f t="shared" si="25"/>
        <v>330013.22744548321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333499.23701614141</v>
      </c>
      <c r="Q43" s="2">
        <f t="shared" si="26"/>
        <v>333499.23701614141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-21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336334.88128083944</v>
      </c>
      <c r="G44" s="2">
        <f t="shared" si="25"/>
        <v>336334.88128083944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339798.88719207048</v>
      </c>
      <c r="Q44" s="2">
        <f t="shared" si="26"/>
        <v>339798.88719207048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-20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342656.53511613607</v>
      </c>
      <c r="G45" s="2">
        <f t="shared" si="25"/>
        <v>342656.53511613607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346098.53736799955</v>
      </c>
      <c r="Q45" s="2">
        <f t="shared" si="26"/>
        <v>346098.53736799955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-19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348978.18895149231</v>
      </c>
      <c r="G46" s="2">
        <f t="shared" si="25"/>
        <v>348978.18895149231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352398.18754392862</v>
      </c>
      <c r="Q46" s="2">
        <f t="shared" si="26"/>
        <v>352398.18754392862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-18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355299.84278678894</v>
      </c>
      <c r="G47" s="2">
        <f t="shared" si="25"/>
        <v>355299.84278678894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358697.83771985769</v>
      </c>
      <c r="Q47" s="2">
        <f t="shared" si="26"/>
        <v>358697.83771985769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-17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361621.49662214518</v>
      </c>
      <c r="G48" s="2">
        <f t="shared" si="25"/>
        <v>361621.49662214518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364997.48789584637</v>
      </c>
      <c r="Q48" s="2">
        <f t="shared" si="26"/>
        <v>364997.48789584637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-16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367943.15045744181</v>
      </c>
      <c r="G49" s="2">
        <f t="shared" si="25"/>
        <v>367943.15045744181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371297.13807177544</v>
      </c>
      <c r="Q49" s="2">
        <f t="shared" si="26"/>
        <v>371297.13807177544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-15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374264.80429279804</v>
      </c>
      <c r="G50" s="2">
        <f t="shared" si="25"/>
        <v>374264.80429279804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377596.78824770451</v>
      </c>
      <c r="Q50" s="2">
        <f t="shared" si="26"/>
        <v>377596.78824770451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-14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380586.45812809467</v>
      </c>
      <c r="G51" s="2">
        <f t="shared" si="25"/>
        <v>380586.45812809467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383896.43842363358</v>
      </c>
      <c r="Q51" s="2">
        <f t="shared" si="26"/>
        <v>383896.43842363358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-13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386908.11196345091</v>
      </c>
      <c r="G52" s="2">
        <f t="shared" si="25"/>
        <v>386908.11196345091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390196.08859956264</v>
      </c>
      <c r="Q52" s="2">
        <f t="shared" si="26"/>
        <v>390196.08859956264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-12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393229.76579874754</v>
      </c>
      <c r="G53" s="2">
        <f t="shared" si="25"/>
        <v>393229.76579874754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396495.73877549171</v>
      </c>
      <c r="Q53" s="2">
        <f t="shared" si="26"/>
        <v>396495.73877549171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-11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399551.41963410378</v>
      </c>
      <c r="G54" s="2">
        <f t="shared" si="25"/>
        <v>399551.41963410378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402795.38895142078</v>
      </c>
      <c r="Q54" s="2">
        <f t="shared" si="26"/>
        <v>402795.38895142078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-10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405873.07346940041</v>
      </c>
      <c r="G55" s="2">
        <f t="shared" si="25"/>
        <v>405873.07346940041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409095.03912734985</v>
      </c>
      <c r="Q55" s="2">
        <f t="shared" si="26"/>
        <v>409095.03912734985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-9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412194.72730475664</v>
      </c>
      <c r="G56" s="2">
        <f t="shared" si="25"/>
        <v>412194.72730475664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415394.68930327892</v>
      </c>
      <c r="Q56" s="2">
        <f t="shared" si="26"/>
        <v>415394.68930327892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-8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418516.38114005327</v>
      </c>
      <c r="G57" s="2">
        <f t="shared" si="25"/>
        <v>418516.38114005327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421694.33947920799</v>
      </c>
      <c r="Q57" s="2">
        <f t="shared" si="26"/>
        <v>421694.33947920799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-7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424838.03497540951</v>
      </c>
      <c r="G58" s="2">
        <f t="shared" si="25"/>
        <v>424838.03497540951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427993.98965513706</v>
      </c>
      <c r="Q58" s="2">
        <f t="shared" si="26"/>
        <v>427993.98965513706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-6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431159.68881076574</v>
      </c>
      <c r="G59" s="2">
        <f t="shared" si="25"/>
        <v>431159.68881076574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434293.63983106613</v>
      </c>
      <c r="Q59" s="2">
        <f t="shared" si="26"/>
        <v>434293.63983106613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-5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437481.34264606237</v>
      </c>
      <c r="G60" s="2">
        <f t="shared" si="25"/>
        <v>437481.34264606237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440593.2900069952</v>
      </c>
      <c r="Q60" s="2">
        <f t="shared" si="26"/>
        <v>440593.2900069952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-4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443802.99648141861</v>
      </c>
      <c r="G61" s="2">
        <f t="shared" si="25"/>
        <v>443802.99648141861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446892.94018292427</v>
      </c>
      <c r="Q61" s="2">
        <f t="shared" si="26"/>
        <v>446892.94018292427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-3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450124.65031671524</v>
      </c>
      <c r="G62" s="2">
        <f t="shared" si="25"/>
        <v>450124.65031671524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453192.59035885334</v>
      </c>
      <c r="Q62" s="2">
        <f t="shared" si="26"/>
        <v>453192.59035885334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-2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456446.30415207148</v>
      </c>
      <c r="G63" s="2">
        <f t="shared" si="25"/>
        <v>456446.30415207148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459492.24053478241</v>
      </c>
      <c r="Q63" s="2">
        <f t="shared" si="26"/>
        <v>459492.24053478241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-1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462767.95798736811</v>
      </c>
      <c r="G64" s="2">
        <f t="shared" si="25"/>
        <v>462767.95798736811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465791.89071071148</v>
      </c>
      <c r="Q64" s="2">
        <f t="shared" si="26"/>
        <v>465791.89071071148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0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469089.61182272434</v>
      </c>
      <c r="G65" s="2">
        <f t="shared" si="25"/>
        <v>469089.61182272434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472091.54088664055</v>
      </c>
      <c r="Q65" s="2">
        <f t="shared" si="26"/>
        <v>472091.54088664055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1</v>
      </c>
      <c r="C66" s="7"/>
      <c r="D66" s="2" t="e">
        <f t="shared" si="12"/>
        <v>#N/A</v>
      </c>
      <c r="E66" s="2" t="e">
        <f t="shared" si="22"/>
        <v>#N/A</v>
      </c>
      <c r="F66" s="2">
        <v>475411.26565802097</v>
      </c>
      <c r="G66" s="2">
        <f t="shared" si="25"/>
        <v>475411.26565802097</v>
      </c>
      <c r="H66" s="2">
        <f t="shared" si="13"/>
        <v>15775562.265658021</v>
      </c>
      <c r="I66" s="7"/>
      <c r="J66" s="2" t="e">
        <f t="shared" si="14"/>
        <v>#N/A</v>
      </c>
      <c r="K66" s="2" t="e">
        <f t="shared" si="23"/>
        <v>#N/A</v>
      </c>
      <c r="L66" s="2">
        <f t="array" ref="L66">IF(COUNT($C67)=0,IF(COUNT($C66)=1,I66,SUM(L65+LOOKUP(2,1/(ISNUMBER($K$1:$K$194)),$K$1:$K$194))),I66)</f>
        <v>543494.14285714284</v>
      </c>
      <c r="M66" s="8" t="e">
        <f t="shared" si="28"/>
        <v>#N/A</v>
      </c>
      <c r="N66" s="2" t="e">
        <f t="shared" si="15"/>
        <v>#N/A</v>
      </c>
      <c r="O66" s="2" t="e">
        <f t="shared" si="24"/>
        <v>#N/A</v>
      </c>
      <c r="P66" s="2">
        <v>478391.19106262922</v>
      </c>
      <c r="Q66" s="2">
        <f t="shared" si="26"/>
        <v>478391.19106262922</v>
      </c>
      <c r="R66" s="2">
        <f t="shared" si="16"/>
        <v>16318172.191062629</v>
      </c>
      <c r="S66" s="2">
        <f t="shared" si="17"/>
        <v>475411.26565802097</v>
      </c>
      <c r="T66" s="2">
        <f t="shared" si="18"/>
        <v>3864.1428571428405</v>
      </c>
      <c r="U66" s="2">
        <f t="shared" si="19"/>
        <v>478391.19106262922</v>
      </c>
      <c r="V66" s="2">
        <f t="shared" si="5"/>
        <v>552867.14285714284</v>
      </c>
      <c r="W66" s="2">
        <f t="shared" si="20"/>
        <v>13237.142857142841</v>
      </c>
      <c r="X66" s="2">
        <f t="shared" si="6"/>
        <v>465154.04820548638</v>
      </c>
      <c r="Y66" s="2">
        <f t="shared" si="7"/>
        <v>15765305.048205486</v>
      </c>
      <c r="Z66" s="2" t="str">
        <f t="shared" si="8"/>
        <v>HERE</v>
      </c>
      <c r="AA66" s="2">
        <f>IF(Z66="HERE",Y66,AA65+Graph!$G$1*1000)</f>
        <v>15765305.048205486</v>
      </c>
      <c r="AB66" s="2">
        <f t="shared" si="21"/>
        <v>465154.04820548557</v>
      </c>
      <c r="AC66" s="2">
        <f t="shared" si="9"/>
        <v>552867.14285714284</v>
      </c>
      <c r="AD66" s="3">
        <f t="shared" si="10"/>
        <v>15765305.048205486</v>
      </c>
      <c r="AE66" s="2">
        <f>IF(AE64&gt;=52800000,52800000,IF(AB45=Graph!G$1*1000,AE65+Graph!G$1*1000,AC66))</f>
        <v>552867.14285714284</v>
      </c>
      <c r="AF66" s="3">
        <f t="shared" si="11"/>
        <v>552867.14285714284</v>
      </c>
      <c r="AG66" s="3">
        <f t="shared" si="29"/>
        <v>6191657.0999999996</v>
      </c>
      <c r="AH66" s="3" t="e">
        <f t="shared" si="3"/>
        <v>#N/A</v>
      </c>
    </row>
    <row r="67" spans="1:34" ht="15" x14ac:dyDescent="0.25">
      <c r="A67" s="1">
        <v>44243</v>
      </c>
      <c r="B67" s="2">
        <f t="shared" si="0"/>
        <v>2</v>
      </c>
      <c r="C67" s="7"/>
      <c r="D67" s="2" t="e">
        <f t="shared" si="12"/>
        <v>#N/A</v>
      </c>
      <c r="E67" s="2" t="e">
        <f t="shared" si="22"/>
        <v>#N/A</v>
      </c>
      <c r="F67" s="2">
        <v>481732.91949337721</v>
      </c>
      <c r="G67" s="2">
        <f t="shared" si="25"/>
        <v>481732.91949337721</v>
      </c>
      <c r="H67" s="2">
        <f t="shared" si="13"/>
        <v>16257295.185151398</v>
      </c>
      <c r="I67" s="7"/>
      <c r="J67" s="2" t="e">
        <f t="shared" si="14"/>
        <v>#N/A</v>
      </c>
      <c r="K67" s="2" t="e">
        <f t="shared" si="23"/>
        <v>#N/A</v>
      </c>
      <c r="L67" s="2">
        <f t="array" ref="L67">IF(COUNT($C68)=0,IF(COUNT($C67)=1,I67,SUM(L66+LOOKUP(2,1/(ISNUMBER($K$1:$K$194)),$K$1:$K$194))),I67)</f>
        <v>547358.28571428568</v>
      </c>
      <c r="M67" s="8" t="e">
        <f t="shared" si="28"/>
        <v>#N/A</v>
      </c>
      <c r="N67" s="2" t="e">
        <f t="shared" si="15"/>
        <v>#N/A</v>
      </c>
      <c r="O67" s="2" t="e">
        <f t="shared" si="24"/>
        <v>#N/A</v>
      </c>
      <c r="P67" s="2">
        <v>484690.84123855829</v>
      </c>
      <c r="Q67" s="2">
        <f t="shared" si="26"/>
        <v>484690.84123855829</v>
      </c>
      <c r="R67" s="2">
        <f t="shared" si="16"/>
        <v>16802863.032301188</v>
      </c>
      <c r="S67" s="2">
        <f t="shared" si="17"/>
        <v>481732.91949337721</v>
      </c>
      <c r="T67" s="2">
        <f t="shared" si="18"/>
        <v>3864.1428571428405</v>
      </c>
      <c r="U67" s="2">
        <f t="shared" si="19"/>
        <v>484690.84123855829</v>
      </c>
      <c r="V67" s="2">
        <f t="shared" si="5"/>
        <v>566104.28571428568</v>
      </c>
      <c r="W67" s="2">
        <f t="shared" si="20"/>
        <v>13237.142857142841</v>
      </c>
      <c r="X67" s="2">
        <f t="shared" si="6"/>
        <v>471453.69838141545</v>
      </c>
      <c r="Y67" s="2">
        <f t="shared" si="7"/>
        <v>16236758.7465869</v>
      </c>
      <c r="Z67" s="2" t="str">
        <f t="shared" si="8"/>
        <v>HERE</v>
      </c>
      <c r="AA67" s="2">
        <f>IF(Z67="HERE",Y67,AA66+Graph!$G$1*1000)</f>
        <v>16236758.7465869</v>
      </c>
      <c r="AB67" s="2">
        <f t="shared" si="21"/>
        <v>471453.69838141464</v>
      </c>
      <c r="AC67" s="2">
        <f t="shared" si="9"/>
        <v>566104.28571428568</v>
      </c>
      <c r="AD67" s="3">
        <f t="shared" si="10"/>
        <v>16236758.7465869</v>
      </c>
      <c r="AE67" s="2">
        <f>IF(AE65&gt;=52800000,52800000,IF(AB46=Graph!G$1*1000,AE66+Graph!G$1*1000,AC67))</f>
        <v>566104.28571428568</v>
      </c>
      <c r="AF67" s="3">
        <f t="shared" si="11"/>
        <v>566104.28571428568</v>
      </c>
      <c r="AG67" s="3">
        <f t="shared" si="29"/>
        <v>6471656.0999999996</v>
      </c>
      <c r="AH67" s="3" t="e">
        <f t="shared" si="3"/>
        <v>#N/A</v>
      </c>
    </row>
    <row r="68" spans="1:34" ht="15" x14ac:dyDescent="0.25">
      <c r="A68" s="1">
        <v>44244</v>
      </c>
      <c r="B68" s="2">
        <f t="shared" si="0"/>
        <v>3</v>
      </c>
      <c r="C68" s="7"/>
      <c r="D68" s="2" t="e">
        <f t="shared" si="12"/>
        <v>#N/A</v>
      </c>
      <c r="E68" s="2" t="e">
        <f t="shared" si="22"/>
        <v>#N/A</v>
      </c>
      <c r="F68" s="2">
        <v>488054.57332867384</v>
      </c>
      <c r="G68" s="2">
        <f t="shared" si="25"/>
        <v>488054.57332867384</v>
      </c>
      <c r="H68" s="2">
        <f t="shared" si="13"/>
        <v>16745349.758480072</v>
      </c>
      <c r="I68" s="7"/>
      <c r="J68" s="2" t="e">
        <f t="shared" si="14"/>
        <v>#N/A</v>
      </c>
      <c r="K68" s="2" t="e">
        <f t="shared" si="23"/>
        <v>#N/A</v>
      </c>
      <c r="L68" s="2">
        <f t="array" ref="L68">IF(COUNT($C69)=0,IF(COUNT($C68)=1,I68,SUM(L67+LOOKUP(2,1/(ISNUMBER($K$1:$K$194)),$K$1:$K$194))),I68)</f>
        <v>551222.42857142852</v>
      </c>
      <c r="M68" s="8" t="e">
        <f t="shared" si="28"/>
        <v>#N/A</v>
      </c>
      <c r="N68" s="2" t="e">
        <f t="shared" si="15"/>
        <v>#N/A</v>
      </c>
      <c r="O68" s="2" t="e">
        <f t="shared" si="24"/>
        <v>#N/A</v>
      </c>
      <c r="P68" s="2">
        <v>490990.49141448736</v>
      </c>
      <c r="Q68" s="2">
        <f t="shared" si="26"/>
        <v>490990.49141448736</v>
      </c>
      <c r="R68" s="2">
        <f t="shared" si="16"/>
        <v>17293853.523715675</v>
      </c>
      <c r="S68" s="2">
        <f t="shared" si="17"/>
        <v>488054.57332867384</v>
      </c>
      <c r="T68" s="2">
        <f t="shared" si="18"/>
        <v>3864.1428571428405</v>
      </c>
      <c r="U68" s="2">
        <f t="shared" si="19"/>
        <v>490990.49141448736</v>
      </c>
      <c r="V68" s="2">
        <f t="shared" si="5"/>
        <v>579341.42857142852</v>
      </c>
      <c r="W68" s="2">
        <f t="shared" si="20"/>
        <v>13237.142857142841</v>
      </c>
      <c r="X68" s="2">
        <f t="shared" si="6"/>
        <v>477753.34855734452</v>
      </c>
      <c r="Y68" s="2">
        <f t="shared" si="7"/>
        <v>16714512.095144244</v>
      </c>
      <c r="Z68" s="2" t="str">
        <f t="shared" si="8"/>
        <v>HERE</v>
      </c>
      <c r="AA68" s="2">
        <f>IF(Z68="HERE",Y68,AA67+Graph!$G$1*1000)</f>
        <v>16714512.095144244</v>
      </c>
      <c r="AB68" s="2">
        <f t="shared" si="21"/>
        <v>477753.34855734371</v>
      </c>
      <c r="AC68" s="2">
        <f t="shared" si="9"/>
        <v>579341.42857142852</v>
      </c>
      <c r="AD68" s="3">
        <f t="shared" si="10"/>
        <v>16714512.095144244</v>
      </c>
      <c r="AE68" s="2">
        <f>IF(AE66&gt;=52800000,52800000,IF(AB47=Graph!G$1*1000,AE67+Graph!G$1*1000,AC68))</f>
        <v>579341.42857142852</v>
      </c>
      <c r="AF68" s="3">
        <f t="shared" si="11"/>
        <v>579341.42857142852</v>
      </c>
      <c r="AG68" s="3">
        <f t="shared" si="29"/>
        <v>6726303.3500000006</v>
      </c>
      <c r="AH68" s="3" t="e">
        <f t="shared" si="3"/>
        <v>#N/A</v>
      </c>
    </row>
    <row r="69" spans="1:34" ht="15" x14ac:dyDescent="0.25">
      <c r="A69" s="1">
        <v>44245</v>
      </c>
      <c r="B69" s="2">
        <f t="shared" si="0"/>
        <v>4</v>
      </c>
      <c r="C69" s="7"/>
      <c r="D69" s="2" t="e">
        <f t="shared" si="12"/>
        <v>#N/A</v>
      </c>
      <c r="E69" s="2" t="e">
        <f t="shared" si="22"/>
        <v>#N/A</v>
      </c>
      <c r="F69" s="2">
        <v>494376.22716403008</v>
      </c>
      <c r="G69" s="2">
        <f t="shared" si="25"/>
        <v>494376.22716403008</v>
      </c>
      <c r="H69" s="2">
        <f t="shared" si="13"/>
        <v>17239725.985644102</v>
      </c>
      <c r="I69" s="7"/>
      <c r="J69" s="2" t="e">
        <f t="shared" si="14"/>
        <v>#N/A</v>
      </c>
      <c r="K69" s="2" t="e">
        <f t="shared" si="23"/>
        <v>#N/A</v>
      </c>
      <c r="L69" s="2">
        <f t="array" ref="L69">IF(COUNT($C70)=0,IF(COUNT($C69)=1,I69,SUM(L68+LOOKUP(2,1/(ISNUMBER($K$1:$K$194)),$K$1:$K$194))),I69)</f>
        <v>555086.57142857136</v>
      </c>
      <c r="M69" s="8" t="e">
        <f t="shared" si="28"/>
        <v>#N/A</v>
      </c>
      <c r="N69" s="2" t="e">
        <f t="shared" si="15"/>
        <v>#N/A</v>
      </c>
      <c r="O69" s="2" t="e">
        <f t="shared" si="24"/>
        <v>#N/A</v>
      </c>
      <c r="P69" s="2">
        <v>497290.14159041643</v>
      </c>
      <c r="Q69" s="2">
        <f t="shared" si="26"/>
        <v>497290.14159041643</v>
      </c>
      <c r="R69" s="2">
        <f t="shared" si="16"/>
        <v>17791143.665306091</v>
      </c>
      <c r="S69" s="2">
        <f t="shared" si="17"/>
        <v>494376.22716403008</v>
      </c>
      <c r="T69" s="2">
        <f t="shared" si="18"/>
        <v>3864.1428571428405</v>
      </c>
      <c r="U69" s="2">
        <f t="shared" si="19"/>
        <v>497290.14159041643</v>
      </c>
      <c r="V69" s="2">
        <f t="shared" si="5"/>
        <v>592578.57142857148</v>
      </c>
      <c r="W69" s="2">
        <f t="shared" si="20"/>
        <v>13237.142857142957</v>
      </c>
      <c r="X69" s="2">
        <f t="shared" si="6"/>
        <v>484052.99873327347</v>
      </c>
      <c r="Y69" s="2">
        <f t="shared" si="7"/>
        <v>17198565.093877517</v>
      </c>
      <c r="Z69" s="2" t="str">
        <f t="shared" si="8"/>
        <v>HERE</v>
      </c>
      <c r="AA69" s="2">
        <f>IF(Z69="HERE",Y69,AA68+Graph!$G$1*1000)</f>
        <v>17198565.093877517</v>
      </c>
      <c r="AB69" s="2">
        <f t="shared" si="21"/>
        <v>484052.99873327278</v>
      </c>
      <c r="AC69" s="2">
        <f t="shared" si="9"/>
        <v>592578.57142857148</v>
      </c>
      <c r="AD69" s="3">
        <f t="shared" si="10"/>
        <v>17198565.093877517</v>
      </c>
      <c r="AE69" s="2">
        <f>IF(AE67&gt;=52800000,52800000,IF(AB48=Graph!G$1*1000,AE68+Graph!G$1*1000,AC69))</f>
        <v>592578.57142857148</v>
      </c>
      <c r="AF69" s="3">
        <f t="shared" si="11"/>
        <v>592578.57142857148</v>
      </c>
      <c r="AG69" s="3">
        <f t="shared" si="29"/>
        <v>7125978.3000000007</v>
      </c>
      <c r="AH69" s="3" t="e">
        <f t="shared" si="3"/>
        <v>#N/A</v>
      </c>
    </row>
    <row r="70" spans="1:34" ht="15" x14ac:dyDescent="0.25">
      <c r="A70" s="1">
        <v>44246</v>
      </c>
      <c r="B70" s="2">
        <f t="shared" si="0"/>
        <v>5</v>
      </c>
      <c r="C70" s="7"/>
      <c r="D70" s="2" t="e">
        <f t="shared" si="12"/>
        <v>#N/A</v>
      </c>
      <c r="E70" s="2" t="e">
        <f t="shared" si="22"/>
        <v>#N/A</v>
      </c>
      <c r="F70" s="2">
        <v>500697.88099932671</v>
      </c>
      <c r="G70" s="2">
        <f t="shared" si="25"/>
        <v>500697.88099932671</v>
      </c>
      <c r="H70" s="2">
        <f t="shared" si="13"/>
        <v>17740423.866643429</v>
      </c>
      <c r="I70" s="7"/>
      <c r="J70" s="2" t="e">
        <f t="shared" si="14"/>
        <v>#N/A</v>
      </c>
      <c r="K70" s="2" t="e">
        <f t="shared" si="23"/>
        <v>#N/A</v>
      </c>
      <c r="L70" s="2">
        <f t="array" ref="L70">IF(COUNT($C71)=0,IF(COUNT($C70)=1,I70,SUM(L69+LOOKUP(2,1/(ISNUMBER($K$1:$K$194)),$K$1:$K$194))),I70)</f>
        <v>558950.7142857142</v>
      </c>
      <c r="M70" s="8" t="e">
        <f t="shared" si="28"/>
        <v>#N/A</v>
      </c>
      <c r="N70" s="2" t="e">
        <f t="shared" si="15"/>
        <v>#N/A</v>
      </c>
      <c r="O70" s="2" t="e">
        <f t="shared" si="24"/>
        <v>#N/A</v>
      </c>
      <c r="P70" s="2">
        <v>503589.7917663455</v>
      </c>
      <c r="Q70" s="2">
        <f t="shared" si="26"/>
        <v>503589.7917663455</v>
      </c>
      <c r="R70" s="2">
        <f t="shared" si="16"/>
        <v>18294733.457072437</v>
      </c>
      <c r="S70" s="2">
        <f t="shared" si="17"/>
        <v>500697.88099932671</v>
      </c>
      <c r="T70" s="2">
        <f t="shared" si="18"/>
        <v>3864.1428571428405</v>
      </c>
      <c r="U70" s="2">
        <f t="shared" si="19"/>
        <v>503589.7917663455</v>
      </c>
      <c r="V70" s="2">
        <f t="shared" si="5"/>
        <v>605815.71428571432</v>
      </c>
      <c r="W70" s="2">
        <f t="shared" si="20"/>
        <v>13237.142857142841</v>
      </c>
      <c r="X70" s="2">
        <f t="shared" si="6"/>
        <v>490352.64890920266</v>
      </c>
      <c r="Y70" s="2">
        <f t="shared" si="7"/>
        <v>17688917.74278672</v>
      </c>
      <c r="Z70" s="2" t="str">
        <f t="shared" si="8"/>
        <v>HERE</v>
      </c>
      <c r="AA70" s="2">
        <f>IF(Z70="HERE",Y70,AA69+Graph!$G$1*1000)</f>
        <v>17688917.74278672</v>
      </c>
      <c r="AB70" s="2">
        <f t="shared" si="21"/>
        <v>490352.64890920371</v>
      </c>
      <c r="AC70" s="2">
        <f t="shared" si="9"/>
        <v>605815.71428571432</v>
      </c>
      <c r="AD70" s="3">
        <f t="shared" si="10"/>
        <v>17688917.74278672</v>
      </c>
      <c r="AE70" s="2">
        <f>IF(AE68&gt;=52800000,52800000,IF(AB49=Graph!G$1*1000,AE69+Graph!G$1*1000,AC70))</f>
        <v>605815.71428571432</v>
      </c>
      <c r="AF70" s="3">
        <f t="shared" si="11"/>
        <v>605815.71428571432</v>
      </c>
      <c r="AG70" s="3">
        <f t="shared" si="29"/>
        <v>7565067.5999999996</v>
      </c>
      <c r="AH70" s="3" t="e">
        <f t="shared" si="3"/>
        <v>#N/A</v>
      </c>
    </row>
    <row r="71" spans="1:34" ht="15" x14ac:dyDescent="0.25">
      <c r="A71" s="1">
        <v>44247</v>
      </c>
      <c r="B71" s="2">
        <f t="shared" si="0"/>
        <v>6</v>
      </c>
      <c r="C71" s="7"/>
      <c r="D71" s="2" t="e">
        <f t="shared" si="12"/>
        <v>#N/A</v>
      </c>
      <c r="E71" s="2" t="e">
        <f t="shared" si="22"/>
        <v>#N/A</v>
      </c>
      <c r="F71" s="2">
        <v>507019.53483468294</v>
      </c>
      <c r="G71" s="2">
        <f t="shared" si="25"/>
        <v>507019.53483468294</v>
      </c>
      <c r="H71" s="2">
        <f t="shared" si="13"/>
        <v>18247443.401478112</v>
      </c>
      <c r="I71" s="7"/>
      <c r="J71" s="2" t="e">
        <f t="shared" si="14"/>
        <v>#N/A</v>
      </c>
      <c r="K71" s="2" t="e">
        <f t="shared" si="23"/>
        <v>#N/A</v>
      </c>
      <c r="L71" s="2">
        <f t="array" ref="L71">IF(COUNT($C72)=0,IF(COUNT($C71)=1,I71,SUM(L70+LOOKUP(2,1/(ISNUMBER($K$1:$K$194)),$K$1:$K$194))),I71)</f>
        <v>562814.85714285704</v>
      </c>
      <c r="M71" s="8" t="e">
        <f t="shared" si="28"/>
        <v>#N/A</v>
      </c>
      <c r="N71" s="2" t="e">
        <f t="shared" si="15"/>
        <v>#N/A</v>
      </c>
      <c r="O71" s="2" t="e">
        <f t="shared" si="24"/>
        <v>#N/A</v>
      </c>
      <c r="P71" s="2">
        <v>509889.44194227457</v>
      </c>
      <c r="Q71" s="2">
        <f t="shared" si="26"/>
        <v>509889.44194227457</v>
      </c>
      <c r="R71" s="2">
        <f t="shared" si="16"/>
        <v>18804622.899014711</v>
      </c>
      <c r="S71" s="2">
        <f t="shared" si="17"/>
        <v>507019.53483468294</v>
      </c>
      <c r="T71" s="2">
        <f t="shared" si="18"/>
        <v>3864.1428571428405</v>
      </c>
      <c r="U71" s="2">
        <f t="shared" si="19"/>
        <v>509889.44194227457</v>
      </c>
      <c r="V71" s="2">
        <f t="shared" si="5"/>
        <v>619052.85714285716</v>
      </c>
      <c r="W71" s="2">
        <f t="shared" si="20"/>
        <v>13237.142857142841</v>
      </c>
      <c r="X71" s="2">
        <f t="shared" si="6"/>
        <v>496652.29908513173</v>
      </c>
      <c r="Y71" s="2">
        <f t="shared" si="7"/>
        <v>18185570.041871853</v>
      </c>
      <c r="Z71" s="2" t="str">
        <f t="shared" si="8"/>
        <v>HERE</v>
      </c>
      <c r="AA71" s="2">
        <f>IF(Z71="HERE",Y71,AA70+Graph!$G$1*1000)</f>
        <v>18185570.041871853</v>
      </c>
      <c r="AB71" s="2">
        <f t="shared" si="21"/>
        <v>496652.29908513278</v>
      </c>
      <c r="AC71" s="2">
        <f t="shared" si="9"/>
        <v>619052.85714285716</v>
      </c>
      <c r="AD71" s="3">
        <f t="shared" si="10"/>
        <v>18185570.041871853</v>
      </c>
      <c r="AE71" s="2">
        <f>IF(AE69&gt;=52800000,52800000,IF(AB50=Graph!G$1*1000,AE70+Graph!G$1*1000,AC71))</f>
        <v>619052.85714285716</v>
      </c>
      <c r="AF71" s="3">
        <f t="shared" si="11"/>
        <v>619052.85714285716</v>
      </c>
      <c r="AG71" s="3">
        <f t="shared" si="29"/>
        <v>8104148.7500000009</v>
      </c>
      <c r="AH71" s="3" t="e">
        <f t="shared" si="3"/>
        <v>#N/A</v>
      </c>
    </row>
    <row r="72" spans="1:34" ht="15" x14ac:dyDescent="0.25">
      <c r="A72" s="1">
        <v>44248</v>
      </c>
      <c r="B72" s="2">
        <f t="shared" si="0"/>
        <v>7</v>
      </c>
      <c r="C72" s="7"/>
      <c r="D72" s="2" t="e">
        <f t="shared" si="12"/>
        <v>#N/A</v>
      </c>
      <c r="E72" s="2" t="e">
        <f t="shared" si="22"/>
        <v>#N/A</v>
      </c>
      <c r="F72" s="2">
        <v>513341.18866997957</v>
      </c>
      <c r="G72" s="2">
        <f t="shared" si="25"/>
        <v>513341.18866997957</v>
      </c>
      <c r="H72" s="2">
        <f t="shared" si="13"/>
        <v>18760784.590148091</v>
      </c>
      <c r="I72" s="7"/>
      <c r="J72" s="2" t="e">
        <f t="shared" si="14"/>
        <v>#N/A</v>
      </c>
      <c r="K72" s="2" t="e">
        <f t="shared" si="23"/>
        <v>#N/A</v>
      </c>
      <c r="L72" s="2">
        <f t="array" ref="L72">IF(COUNT($C73)=0,IF(COUNT($C72)=1,I72,SUM(L71+LOOKUP(2,1/(ISNUMBER($K$1:$K$194)),$K$1:$K$194))),I72)</f>
        <v>566678.99999999988</v>
      </c>
      <c r="M72" s="8" t="e">
        <f t="shared" si="28"/>
        <v>#N/A</v>
      </c>
      <c r="N72" s="2" t="e">
        <f t="shared" si="15"/>
        <v>#N/A</v>
      </c>
      <c r="O72" s="2" t="e">
        <f t="shared" si="24"/>
        <v>#N/A</v>
      </c>
      <c r="P72" s="2">
        <v>516189.09211820364</v>
      </c>
      <c r="Q72" s="2">
        <f t="shared" si="26"/>
        <v>516189.09211820364</v>
      </c>
      <c r="R72" s="2">
        <f t="shared" si="16"/>
        <v>19320811.991132915</v>
      </c>
      <c r="S72" s="2">
        <f t="shared" si="17"/>
        <v>513341.18866997957</v>
      </c>
      <c r="T72" s="2">
        <f t="shared" si="18"/>
        <v>3864.1428571428405</v>
      </c>
      <c r="U72" s="2">
        <f t="shared" si="19"/>
        <v>516189.09211820364</v>
      </c>
      <c r="V72" s="2">
        <f t="shared" si="5"/>
        <v>632290</v>
      </c>
      <c r="W72" s="2">
        <f t="shared" si="20"/>
        <v>13237.142857142841</v>
      </c>
      <c r="X72" s="2">
        <f t="shared" si="6"/>
        <v>502951.9492610608</v>
      </c>
      <c r="Y72" s="2">
        <f t="shared" si="7"/>
        <v>18688521.991132915</v>
      </c>
      <c r="Z72" s="2" t="str">
        <f t="shared" si="8"/>
        <v>HERE</v>
      </c>
      <c r="AA72" s="2">
        <f>IF(Z72="HERE",Y72,AA71+Graph!$G$1*1000)</f>
        <v>18688521.991132915</v>
      </c>
      <c r="AB72" s="2">
        <f t="shared" si="21"/>
        <v>502951.94926106185</v>
      </c>
      <c r="AC72" s="2">
        <f t="shared" si="9"/>
        <v>632290</v>
      </c>
      <c r="AD72" s="3">
        <f t="shared" si="10"/>
        <v>18688521.991132915</v>
      </c>
      <c r="AE72" s="2">
        <f>IF(AE70&gt;=52800000,52800000,IF(AB51=Graph!G$1*1000,AE71+Graph!G$1*1000,AC72))</f>
        <v>632290</v>
      </c>
      <c r="AF72" s="3">
        <f t="shared" si="11"/>
        <v>632290</v>
      </c>
      <c r="AG72" s="3">
        <f t="shared" si="29"/>
        <v>8391440.75</v>
      </c>
      <c r="AH72" s="3" t="e">
        <f t="shared" si="3"/>
        <v>#N/A</v>
      </c>
    </row>
    <row r="73" spans="1:34" ht="15" x14ac:dyDescent="0.25">
      <c r="A73" s="1">
        <v>44249</v>
      </c>
      <c r="B73" s="2">
        <f t="shared" si="0"/>
        <v>8</v>
      </c>
      <c r="C73" s="7"/>
      <c r="D73" s="2" t="e">
        <f t="shared" si="12"/>
        <v>#N/A</v>
      </c>
      <c r="E73" s="2" t="e">
        <f t="shared" si="22"/>
        <v>#N/A</v>
      </c>
      <c r="F73" s="2">
        <v>519662.84250533581</v>
      </c>
      <c r="G73" s="2">
        <f t="shared" si="25"/>
        <v>519662.84250533581</v>
      </c>
      <c r="H73" s="2">
        <f t="shared" si="13"/>
        <v>19280447.432653427</v>
      </c>
      <c r="I73" s="7"/>
      <c r="J73" s="2" t="e">
        <f t="shared" si="14"/>
        <v>#N/A</v>
      </c>
      <c r="K73" s="2" t="e">
        <f t="shared" si="23"/>
        <v>#N/A</v>
      </c>
      <c r="L73" s="2">
        <f t="array" ref="L73">IF(COUNT($C74)=0,IF(COUNT($C73)=1,I73,SUM(L72+LOOKUP(2,1/(ISNUMBER($K$1:$K$194)),$K$1:$K$194))),I73)</f>
        <v>570543.14285714272</v>
      </c>
      <c r="M73" s="8" t="e">
        <f t="shared" si="28"/>
        <v>#N/A</v>
      </c>
      <c r="N73" s="2" t="e">
        <f t="shared" si="15"/>
        <v>#N/A</v>
      </c>
      <c r="O73" s="2" t="e">
        <f t="shared" si="24"/>
        <v>#N/A</v>
      </c>
      <c r="P73" s="2">
        <v>522488.74229413271</v>
      </c>
      <c r="Q73" s="2">
        <f t="shared" si="26"/>
        <v>522488.74229413271</v>
      </c>
      <c r="R73" s="2">
        <f t="shared" si="16"/>
        <v>19843300.733427048</v>
      </c>
      <c r="S73" s="2">
        <f t="shared" si="17"/>
        <v>519662.84250533581</v>
      </c>
      <c r="T73" s="2">
        <f t="shared" si="18"/>
        <v>3864.1428571428405</v>
      </c>
      <c r="U73" s="2">
        <f t="shared" si="19"/>
        <v>522488.74229413271</v>
      </c>
      <c r="V73" s="2">
        <f t="shared" si="5"/>
        <v>645527.14285714284</v>
      </c>
      <c r="W73" s="2">
        <f t="shared" si="20"/>
        <v>13237.142857142841</v>
      </c>
      <c r="X73" s="2">
        <f t="shared" si="6"/>
        <v>509251.59943698987</v>
      </c>
      <c r="Y73" s="2">
        <f t="shared" si="7"/>
        <v>19197773.590569906</v>
      </c>
      <c r="Z73" s="2" t="str">
        <f t="shared" si="8"/>
        <v>HERE</v>
      </c>
      <c r="AA73" s="2">
        <f>IF(Z73="HERE",Y73,AA72+Graph!$G$1*1000)</f>
        <v>19197773.590569906</v>
      </c>
      <c r="AB73" s="2">
        <f t="shared" si="21"/>
        <v>509251.59943699092</v>
      </c>
      <c r="AC73" s="2">
        <f t="shared" si="9"/>
        <v>645527.14285714284</v>
      </c>
      <c r="AD73" s="3">
        <f t="shared" si="10"/>
        <v>19197773.590569906</v>
      </c>
      <c r="AE73" s="2">
        <f>IF(AE71&gt;=52800000,52800000,IF(AB52=Graph!G$1*1000,AE72+Graph!G$1*1000,AC73))</f>
        <v>645527.14285714284</v>
      </c>
      <c r="AF73" s="3">
        <f t="shared" si="11"/>
        <v>645527.14285714284</v>
      </c>
      <c r="AG73" s="3">
        <f t="shared" si="29"/>
        <v>8706883.3000000007</v>
      </c>
      <c r="AH73" s="3" t="e">
        <f t="shared" si="3"/>
        <v>#N/A</v>
      </c>
    </row>
    <row r="74" spans="1:34" ht="15" x14ac:dyDescent="0.25">
      <c r="A74" s="1">
        <v>44250</v>
      </c>
      <c r="B74" s="2">
        <f t="shared" si="0"/>
        <v>9</v>
      </c>
      <c r="C74" s="7"/>
      <c r="D74" s="2" t="e">
        <f t="shared" si="12"/>
        <v>#N/A</v>
      </c>
      <c r="E74" s="2" t="e">
        <f t="shared" si="22"/>
        <v>#N/A</v>
      </c>
      <c r="F74" s="2">
        <v>525984.49634063244</v>
      </c>
      <c r="G74" s="2">
        <f t="shared" si="25"/>
        <v>525984.49634063244</v>
      </c>
      <c r="H74" s="2">
        <f t="shared" si="13"/>
        <v>19806431.92899406</v>
      </c>
      <c r="I74" s="7"/>
      <c r="J74" s="2" t="e">
        <f t="shared" si="14"/>
        <v>#N/A</v>
      </c>
      <c r="K74" s="2" t="e">
        <f t="shared" si="23"/>
        <v>#N/A</v>
      </c>
      <c r="L74" s="2">
        <f t="array" ref="L74">IF(COUNT($C75)=0,IF(COUNT($C74)=1,I74,SUM(L73+LOOKUP(2,1/(ISNUMBER($K$1:$K$194)),$K$1:$K$194))),I74)</f>
        <v>574407.28571428556</v>
      </c>
      <c r="M74" s="8" t="e">
        <f t="shared" si="28"/>
        <v>#N/A</v>
      </c>
      <c r="N74" s="2" t="e">
        <f t="shared" si="15"/>
        <v>#N/A</v>
      </c>
      <c r="O74" s="2" t="e">
        <f t="shared" si="24"/>
        <v>#N/A</v>
      </c>
      <c r="P74" s="2">
        <v>528788.39247006178</v>
      </c>
      <c r="Q74" s="2">
        <f t="shared" si="26"/>
        <v>528788.39247006178</v>
      </c>
      <c r="R74" s="2">
        <f t="shared" si="16"/>
        <v>20372089.12589711</v>
      </c>
      <c r="S74" s="2">
        <f t="shared" si="17"/>
        <v>525984.49634063244</v>
      </c>
      <c r="T74" s="2">
        <f t="shared" si="18"/>
        <v>3864.1428571428405</v>
      </c>
      <c r="U74" s="2">
        <f t="shared" si="19"/>
        <v>528788.39247006178</v>
      </c>
      <c r="V74" s="2">
        <f t="shared" si="5"/>
        <v>658764.28571428568</v>
      </c>
      <c r="W74" s="2">
        <f t="shared" si="20"/>
        <v>13237.142857142841</v>
      </c>
      <c r="X74" s="2">
        <f t="shared" si="6"/>
        <v>515551.24961291894</v>
      </c>
      <c r="Y74" s="2">
        <f t="shared" si="7"/>
        <v>19713324.840182826</v>
      </c>
      <c r="Z74" s="2" t="str">
        <f t="shared" si="8"/>
        <v>HERE</v>
      </c>
      <c r="AA74" s="2">
        <f>IF(Z74="HERE",Y74,AA73+Graph!$G$1*1000)</f>
        <v>19713324.840182826</v>
      </c>
      <c r="AB74" s="2">
        <f t="shared" si="21"/>
        <v>515551.24961291999</v>
      </c>
      <c r="AC74" s="2">
        <f t="shared" si="9"/>
        <v>658764.28571428568</v>
      </c>
      <c r="AD74" s="3">
        <f t="shared" si="10"/>
        <v>19713324.840182826</v>
      </c>
      <c r="AE74" s="2">
        <f>IF(AE72&gt;=52800000,52800000,IF(AB53=Graph!G$1*1000,AE73+Graph!G$1*1000,AC74))</f>
        <v>658764.28571428568</v>
      </c>
      <c r="AF74" s="3">
        <f t="shared" si="11"/>
        <v>658764.28571428568</v>
      </c>
      <c r="AG74" s="3">
        <f t="shared" si="29"/>
        <v>9044272</v>
      </c>
      <c r="AH74" s="3" t="e">
        <f t="shared" si="3"/>
        <v>#N/A</v>
      </c>
    </row>
    <row r="75" spans="1:34" ht="15" x14ac:dyDescent="0.25">
      <c r="A75" s="1">
        <v>44251</v>
      </c>
      <c r="B75" s="2">
        <f t="shared" si="0"/>
        <v>10</v>
      </c>
      <c r="C75" s="7"/>
      <c r="D75" s="2" t="e">
        <f t="shared" si="12"/>
        <v>#N/A</v>
      </c>
      <c r="E75" s="2" t="e">
        <f t="shared" si="22"/>
        <v>#N/A</v>
      </c>
      <c r="F75" s="2">
        <v>532306.15017598867</v>
      </c>
      <c r="G75" s="2">
        <f t="shared" si="25"/>
        <v>532306.15017598867</v>
      </c>
      <c r="H75" s="2">
        <f t="shared" si="13"/>
        <v>20338738.079170048</v>
      </c>
      <c r="I75" s="7"/>
      <c r="J75" s="2" t="e">
        <f t="shared" si="14"/>
        <v>#N/A</v>
      </c>
      <c r="K75" s="2" t="e">
        <f t="shared" si="23"/>
        <v>#N/A</v>
      </c>
      <c r="L75" s="2">
        <f t="array" ref="L75">IF(COUNT($C76)=0,IF(COUNT($C75)=1,I75,SUM(L74+LOOKUP(2,1/(ISNUMBER($K$1:$K$194)),$K$1:$K$194))),I75)</f>
        <v>578271.42857142841</v>
      </c>
      <c r="M75" s="8" t="e">
        <f t="shared" si="28"/>
        <v>#N/A</v>
      </c>
      <c r="N75" s="2" t="e">
        <f t="shared" si="15"/>
        <v>#N/A</v>
      </c>
      <c r="O75" s="2" t="e">
        <f t="shared" si="24"/>
        <v>#N/A</v>
      </c>
      <c r="P75" s="2">
        <v>535088.04264599085</v>
      </c>
      <c r="Q75" s="2">
        <f t="shared" si="26"/>
        <v>535088.04264599085</v>
      </c>
      <c r="R75" s="2">
        <f t="shared" si="16"/>
        <v>20907177.1685431</v>
      </c>
      <c r="S75" s="2">
        <f t="shared" si="17"/>
        <v>532306.15017598867</v>
      </c>
      <c r="T75" s="2">
        <f t="shared" si="18"/>
        <v>3864.1428571428405</v>
      </c>
      <c r="U75" s="2">
        <f t="shared" si="19"/>
        <v>535088.04264599085</v>
      </c>
      <c r="V75" s="2">
        <f t="shared" si="5"/>
        <v>672001.42857142864</v>
      </c>
      <c r="W75" s="2">
        <f t="shared" si="20"/>
        <v>13237.142857142957</v>
      </c>
      <c r="X75" s="2">
        <f t="shared" si="6"/>
        <v>521850.89978884789</v>
      </c>
      <c r="Y75" s="2">
        <f t="shared" si="7"/>
        <v>20235175.739971675</v>
      </c>
      <c r="Z75" s="2" t="str">
        <f t="shared" si="8"/>
        <v>HERE</v>
      </c>
      <c r="AA75" s="2">
        <f>IF(Z75="HERE",Y75,AA74+Graph!$G$1*1000)</f>
        <v>20235175.739971675</v>
      </c>
      <c r="AB75" s="2">
        <f t="shared" si="21"/>
        <v>521850.89978884906</v>
      </c>
      <c r="AC75" s="2">
        <f t="shared" si="9"/>
        <v>672001.42857142864</v>
      </c>
      <c r="AD75" s="3">
        <f t="shared" si="10"/>
        <v>20235175.739971675</v>
      </c>
      <c r="AE75" s="2">
        <f>IF(AE73&gt;=52800000,52800000,IF(AB54=Graph!G$1*1000,AE74+Graph!G$1*1000,AC75))</f>
        <v>672001.42857142864</v>
      </c>
      <c r="AF75" s="3">
        <f t="shared" si="11"/>
        <v>672001.42857142864</v>
      </c>
      <c r="AG75" s="3">
        <f t="shared" si="29"/>
        <v>9466536.1500000004</v>
      </c>
      <c r="AH75" s="3" t="e">
        <f t="shared" si="3"/>
        <v>#N/A</v>
      </c>
    </row>
    <row r="76" spans="1:34" ht="15" x14ac:dyDescent="0.25">
      <c r="A76" s="1">
        <v>44252</v>
      </c>
      <c r="B76" s="2">
        <f t="shared" si="0"/>
        <v>11</v>
      </c>
      <c r="C76" s="7"/>
      <c r="D76" s="2" t="e">
        <f t="shared" si="12"/>
        <v>#N/A</v>
      </c>
      <c r="E76" s="2" t="e">
        <f t="shared" si="22"/>
        <v>#N/A</v>
      </c>
      <c r="F76" s="2">
        <v>538627.80401128531</v>
      </c>
      <c r="G76" s="2">
        <f t="shared" si="25"/>
        <v>538627.80401128531</v>
      </c>
      <c r="H76" s="2">
        <f t="shared" si="13"/>
        <v>20877365.883181334</v>
      </c>
      <c r="I76" s="7"/>
      <c r="J76" s="2" t="e">
        <f t="shared" si="14"/>
        <v>#N/A</v>
      </c>
      <c r="K76" s="2" t="e">
        <f t="shared" si="23"/>
        <v>#N/A</v>
      </c>
      <c r="L76" s="2">
        <f t="array" ref="L76">IF(COUNT($C77)=0,IF(COUNT($C76)=1,I76,SUM(L75+LOOKUP(2,1/(ISNUMBER($K$1:$K$194)),$K$1:$K$194))),I76)</f>
        <v>582135.57142857125</v>
      </c>
      <c r="M76" s="8" t="e">
        <f t="shared" si="28"/>
        <v>#N/A</v>
      </c>
      <c r="N76" s="2" t="e">
        <f t="shared" si="15"/>
        <v>#N/A</v>
      </c>
      <c r="O76" s="2" t="e">
        <f t="shared" si="24"/>
        <v>#N/A</v>
      </c>
      <c r="P76" s="2">
        <v>541387.69282191992</v>
      </c>
      <c r="Q76" s="2">
        <f t="shared" si="26"/>
        <v>541387.69282191992</v>
      </c>
      <c r="R76" s="2">
        <f t="shared" si="16"/>
        <v>21448564.86136502</v>
      </c>
      <c r="S76" s="2">
        <f t="shared" si="17"/>
        <v>538627.80401128531</v>
      </c>
      <c r="T76" s="2">
        <f t="shared" si="18"/>
        <v>3864.1428571428405</v>
      </c>
      <c r="U76" s="2">
        <f t="shared" si="19"/>
        <v>541387.69282191992</v>
      </c>
      <c r="V76" s="2">
        <f t="shared" si="5"/>
        <v>685238.57142857136</v>
      </c>
      <c r="W76" s="2">
        <f t="shared" si="20"/>
        <v>13237.142857142724</v>
      </c>
      <c r="X76" s="2">
        <f t="shared" si="6"/>
        <v>528150.54996477719</v>
      </c>
      <c r="Y76" s="2">
        <f t="shared" si="7"/>
        <v>20763326.289936453</v>
      </c>
      <c r="Z76" s="2" t="str">
        <f t="shared" si="8"/>
        <v>HERE</v>
      </c>
      <c r="AA76" s="2">
        <f>IF(Z76="HERE",Y76,AA75+Graph!$G$1*1000)</f>
        <v>20763326.289936453</v>
      </c>
      <c r="AB76" s="2">
        <f t="shared" si="21"/>
        <v>528150.54996477813</v>
      </c>
      <c r="AC76" s="2">
        <f t="shared" si="9"/>
        <v>685238.57142857136</v>
      </c>
      <c r="AD76" s="3">
        <f t="shared" si="10"/>
        <v>20763326.289936453</v>
      </c>
      <c r="AE76" s="2">
        <f>IF(AE74&gt;=52800000,52800000,IF(AB55=Graph!G$1*1000,AE75+Graph!G$1*1000,AC76))</f>
        <v>685238.57142857136</v>
      </c>
      <c r="AF76" s="3">
        <f t="shared" si="11"/>
        <v>685238.57142857136</v>
      </c>
      <c r="AG76" s="3">
        <f t="shared" si="29"/>
        <v>9899241.9500000011</v>
      </c>
      <c r="AH76" s="3" t="e">
        <f t="shared" si="3"/>
        <v>#N/A</v>
      </c>
    </row>
    <row r="77" spans="1:34" ht="15" x14ac:dyDescent="0.25">
      <c r="A77" s="1">
        <v>44253</v>
      </c>
      <c r="B77" s="2">
        <f t="shared" si="0"/>
        <v>12</v>
      </c>
      <c r="C77" s="7"/>
      <c r="D77" s="2" t="e">
        <f t="shared" si="12"/>
        <v>#N/A</v>
      </c>
      <c r="E77" s="2" t="e">
        <f t="shared" si="22"/>
        <v>#N/A</v>
      </c>
      <c r="F77" s="2">
        <v>544949.45784664154</v>
      </c>
      <c r="G77" s="2">
        <f t="shared" si="25"/>
        <v>544949.45784664154</v>
      </c>
      <c r="H77" s="2">
        <f t="shared" si="13"/>
        <v>21422315.341027975</v>
      </c>
      <c r="I77" s="7"/>
      <c r="J77" s="2" t="e">
        <f t="shared" si="14"/>
        <v>#N/A</v>
      </c>
      <c r="K77" s="2" t="e">
        <f t="shared" si="23"/>
        <v>#N/A</v>
      </c>
      <c r="L77" s="2">
        <f t="array" ref="L77">IF(COUNT($C78)=0,IF(COUNT($C77)=1,I77,SUM(L76+LOOKUP(2,1/(ISNUMBER($K$1:$K$194)),$K$1:$K$194))),I77)</f>
        <v>585999.71428571409</v>
      </c>
      <c r="M77" s="8" t="e">
        <f t="shared" si="28"/>
        <v>#N/A</v>
      </c>
      <c r="N77" s="2" t="e">
        <f t="shared" si="15"/>
        <v>#N/A</v>
      </c>
      <c r="O77" s="2" t="e">
        <f t="shared" si="24"/>
        <v>#N/A</v>
      </c>
      <c r="P77" s="2">
        <v>547687.34299784899</v>
      </c>
      <c r="Q77" s="2">
        <f t="shared" si="26"/>
        <v>547687.34299784899</v>
      </c>
      <c r="R77" s="2">
        <f t="shared" si="16"/>
        <v>21996252.204362869</v>
      </c>
      <c r="S77" s="2">
        <f t="shared" si="17"/>
        <v>544949.45784664154</v>
      </c>
      <c r="T77" s="2">
        <f t="shared" si="18"/>
        <v>3864.1428571428405</v>
      </c>
      <c r="U77" s="2">
        <f t="shared" si="19"/>
        <v>547687.34299784899</v>
      </c>
      <c r="V77" s="2">
        <f t="shared" si="5"/>
        <v>698475.71428571432</v>
      </c>
      <c r="W77" s="2">
        <f t="shared" si="20"/>
        <v>13237.142857142957</v>
      </c>
      <c r="X77" s="2">
        <f t="shared" si="6"/>
        <v>534450.20014070603</v>
      </c>
      <c r="Y77" s="2">
        <f t="shared" si="7"/>
        <v>21297776.49007716</v>
      </c>
      <c r="Z77" s="2" t="str">
        <f t="shared" si="8"/>
        <v>HERE</v>
      </c>
      <c r="AA77" s="2">
        <f>IF(Z77="HERE",Y77,AA76+Graph!$G$1*1000)</f>
        <v>21297776.49007716</v>
      </c>
      <c r="AB77" s="2">
        <f t="shared" si="21"/>
        <v>534450.20014070719</v>
      </c>
      <c r="AC77" s="2">
        <f t="shared" si="9"/>
        <v>698475.71428571432</v>
      </c>
      <c r="AD77" s="3">
        <f t="shared" si="10"/>
        <v>21297776.49007716</v>
      </c>
      <c r="AE77" s="2">
        <f>IF(AE75&gt;=52800000,52800000,IF(AB56=Graph!G$1*1000,AE76+Graph!G$1*1000,AC77))</f>
        <v>698475.71428571432</v>
      </c>
      <c r="AF77" s="3">
        <f t="shared" si="11"/>
        <v>698475.71428571432</v>
      </c>
      <c r="AG77" s="3">
        <f t="shared" si="29"/>
        <v>10344191.85</v>
      </c>
      <c r="AH77" s="3" t="e">
        <f t="shared" si="3"/>
        <v>#N/A</v>
      </c>
    </row>
    <row r="78" spans="1:34" ht="15" x14ac:dyDescent="0.25">
      <c r="A78" s="1">
        <v>44254</v>
      </c>
      <c r="B78" s="2">
        <f t="shared" si="0"/>
        <v>13</v>
      </c>
      <c r="C78" s="7"/>
      <c r="D78" s="2" t="e">
        <f t="shared" si="12"/>
        <v>#N/A</v>
      </c>
      <c r="E78" s="2" t="e">
        <f t="shared" si="22"/>
        <v>#N/A</v>
      </c>
      <c r="F78" s="2">
        <v>551271.11168193817</v>
      </c>
      <c r="G78" s="2">
        <f t="shared" si="25"/>
        <v>551271.11168193817</v>
      </c>
      <c r="H78" s="2">
        <f t="shared" si="13"/>
        <v>21973586.452709913</v>
      </c>
      <c r="I78" s="7"/>
      <c r="J78" s="2" t="e">
        <f t="shared" si="14"/>
        <v>#N/A</v>
      </c>
      <c r="K78" s="2" t="e">
        <f t="shared" si="23"/>
        <v>#N/A</v>
      </c>
      <c r="L78" s="2">
        <f t="array" ref="L78">IF(COUNT($C79)=0,IF(COUNT($C78)=1,I78,SUM(L77+LOOKUP(2,1/(ISNUMBER($K$1:$K$194)),$K$1:$K$194))),I78)</f>
        <v>589863.85714285693</v>
      </c>
      <c r="M78" s="8" t="e">
        <f t="shared" si="28"/>
        <v>#N/A</v>
      </c>
      <c r="N78" s="2" t="e">
        <f t="shared" si="15"/>
        <v>#N/A</v>
      </c>
      <c r="O78" s="2" t="e">
        <f t="shared" si="24"/>
        <v>#N/A</v>
      </c>
      <c r="P78" s="2">
        <v>553986.99317377806</v>
      </c>
      <c r="Q78" s="2">
        <f t="shared" si="26"/>
        <v>553986.99317377806</v>
      </c>
      <c r="R78" s="2">
        <f t="shared" si="16"/>
        <v>22550239.197536647</v>
      </c>
      <c r="S78" s="2">
        <f t="shared" si="17"/>
        <v>551271.11168193817</v>
      </c>
      <c r="T78" s="2">
        <f t="shared" si="18"/>
        <v>3864.1428571428405</v>
      </c>
      <c r="U78" s="2">
        <f t="shared" si="19"/>
        <v>553986.99317377806</v>
      </c>
      <c r="V78" s="2">
        <f t="shared" si="5"/>
        <v>711712.85714285716</v>
      </c>
      <c r="W78" s="2">
        <f t="shared" si="20"/>
        <v>13237.142857142841</v>
      </c>
      <c r="X78" s="2">
        <f t="shared" si="6"/>
        <v>540749.85031663522</v>
      </c>
      <c r="Y78" s="2">
        <f t="shared" si="7"/>
        <v>21838526.340393797</v>
      </c>
      <c r="Z78" s="2" t="str">
        <f t="shared" si="8"/>
        <v>HERE</v>
      </c>
      <c r="AA78" s="2">
        <f>IF(Z78="HERE",Y78,AA77+Graph!$G$1*1000)</f>
        <v>21838526.340393797</v>
      </c>
      <c r="AB78" s="2">
        <f t="shared" si="21"/>
        <v>540749.85031663626</v>
      </c>
      <c r="AC78" s="2">
        <f t="shared" si="9"/>
        <v>711712.85714285716</v>
      </c>
      <c r="AD78" s="3">
        <f t="shared" si="10"/>
        <v>21838526.340393797</v>
      </c>
      <c r="AE78" s="2">
        <f>IF(AE76&gt;=52800000,52800000,IF(AB57=Graph!G$1*1000,AE77+Graph!G$1*1000,AC78))</f>
        <v>711712.85714285716</v>
      </c>
      <c r="AF78" s="3">
        <f t="shared" si="11"/>
        <v>711712.85714285716</v>
      </c>
      <c r="AG78" s="3">
        <f t="shared" si="29"/>
        <v>10838431.550000001</v>
      </c>
      <c r="AH78" s="3" t="e">
        <f t="shared" si="3"/>
        <v>#N/A</v>
      </c>
    </row>
    <row r="79" spans="1:34" ht="15" x14ac:dyDescent="0.25">
      <c r="A79" s="1">
        <v>44255</v>
      </c>
      <c r="B79" s="2">
        <f t="shared" si="0"/>
        <v>14</v>
      </c>
      <c r="C79" s="7"/>
      <c r="D79" s="2" t="e">
        <f t="shared" si="12"/>
        <v>#N/A</v>
      </c>
      <c r="E79" s="2" t="e">
        <f t="shared" si="22"/>
        <v>#N/A</v>
      </c>
      <c r="F79" s="2">
        <v>557592.76551729441</v>
      </c>
      <c r="G79" s="2">
        <f t="shared" si="25"/>
        <v>557592.76551729441</v>
      </c>
      <c r="H79" s="2">
        <f t="shared" si="13"/>
        <v>22531179.218227208</v>
      </c>
      <c r="I79" s="7"/>
      <c r="J79" s="2" t="e">
        <f t="shared" si="14"/>
        <v>#N/A</v>
      </c>
      <c r="K79" s="2" t="e">
        <f t="shared" si="23"/>
        <v>#N/A</v>
      </c>
      <c r="L79" s="2">
        <f t="array" ref="L79">IF(COUNT($C80)=0,IF(COUNT($C79)=1,I79,SUM(L78+LOOKUP(2,1/(ISNUMBER($K$1:$K$194)),$K$1:$K$194))),I79)</f>
        <v>593727.99999999977</v>
      </c>
      <c r="M79" s="8" t="e">
        <f t="shared" si="28"/>
        <v>#N/A</v>
      </c>
      <c r="N79" s="2" t="e">
        <f t="shared" si="15"/>
        <v>#N/A</v>
      </c>
      <c r="O79" s="2" t="e">
        <f t="shared" si="24"/>
        <v>#N/A</v>
      </c>
      <c r="P79" s="2">
        <v>560286.64334970713</v>
      </c>
      <c r="Q79" s="2">
        <f t="shared" si="26"/>
        <v>560286.64334970713</v>
      </c>
      <c r="R79" s="2">
        <f t="shared" si="16"/>
        <v>23110525.840886354</v>
      </c>
      <c r="S79" s="2">
        <f t="shared" si="17"/>
        <v>557592.76551729441</v>
      </c>
      <c r="T79" s="2">
        <f t="shared" si="18"/>
        <v>3864.1428571428405</v>
      </c>
      <c r="U79" s="2">
        <f t="shared" si="19"/>
        <v>560286.64334970713</v>
      </c>
      <c r="V79" s="2">
        <f t="shared" si="5"/>
        <v>724950</v>
      </c>
      <c r="W79" s="2">
        <f t="shared" si="20"/>
        <v>13237.142857142841</v>
      </c>
      <c r="X79" s="2">
        <f t="shared" si="6"/>
        <v>547049.50049256429</v>
      </c>
      <c r="Y79" s="2">
        <f t="shared" si="7"/>
        <v>22385575.840886362</v>
      </c>
      <c r="Z79" s="2" t="str">
        <f t="shared" si="8"/>
        <v>HERE</v>
      </c>
      <c r="AA79" s="2">
        <f>IF(Z79="HERE",Y79,AA78+Graph!$G$1*1000)</f>
        <v>22385575.840886362</v>
      </c>
      <c r="AB79" s="2">
        <f t="shared" si="21"/>
        <v>547049.50049256533</v>
      </c>
      <c r="AC79" s="2">
        <f t="shared" si="9"/>
        <v>724950</v>
      </c>
      <c r="AD79" s="3">
        <f t="shared" si="10"/>
        <v>22385575.840886362</v>
      </c>
      <c r="AE79" s="2">
        <f>IF(AE77&gt;=52800000,52800000,IF(AB58=Graph!G$1*1000,AE78+Graph!G$1*1000,AC79))</f>
        <v>724950</v>
      </c>
      <c r="AF79" s="3">
        <f t="shared" si="11"/>
        <v>724950</v>
      </c>
      <c r="AG79" s="3">
        <f t="shared" si="29"/>
        <v>11090234.450000001</v>
      </c>
      <c r="AH79" s="3" t="e">
        <f t="shared" si="3"/>
        <v>#N/A</v>
      </c>
    </row>
    <row r="80" spans="1:34" ht="15" x14ac:dyDescent="0.25">
      <c r="A80" s="1">
        <v>44256</v>
      </c>
      <c r="B80" s="2">
        <f t="shared" si="0"/>
        <v>15</v>
      </c>
      <c r="C80" s="7"/>
      <c r="D80" s="2" t="e">
        <f t="shared" si="12"/>
        <v>#N/A</v>
      </c>
      <c r="E80" s="2" t="e">
        <f t="shared" si="22"/>
        <v>#N/A</v>
      </c>
      <c r="F80" s="2">
        <v>563914.41935259104</v>
      </c>
      <c r="G80" s="2">
        <f t="shared" si="25"/>
        <v>563914.41935259104</v>
      </c>
      <c r="H80" s="2">
        <f t="shared" si="13"/>
        <v>23095093.637579799</v>
      </c>
      <c r="I80" s="7"/>
      <c r="J80" s="2" t="e">
        <f t="shared" si="14"/>
        <v>#N/A</v>
      </c>
      <c r="K80" s="2" t="e">
        <f t="shared" si="23"/>
        <v>#N/A</v>
      </c>
      <c r="L80" s="2">
        <f t="array" ref="L80">IF(COUNT($C81)=0,IF(COUNT($C80)=1,I80,SUM(L79+LOOKUP(2,1/(ISNUMBER($K$1:$K$194)),$K$1:$K$194))),I80)</f>
        <v>597592.14285714261</v>
      </c>
      <c r="M80" s="8" t="e">
        <f t="shared" si="28"/>
        <v>#N/A</v>
      </c>
      <c r="N80" s="2" t="e">
        <f t="shared" si="15"/>
        <v>#N/A</v>
      </c>
      <c r="O80" s="2" t="e">
        <f t="shared" si="24"/>
        <v>#N/A</v>
      </c>
      <c r="P80" s="2">
        <v>566586.2935256362</v>
      </c>
      <c r="Q80" s="2">
        <f t="shared" si="26"/>
        <v>566586.2935256362</v>
      </c>
      <c r="R80" s="2">
        <f t="shared" si="16"/>
        <v>23677112.134411991</v>
      </c>
      <c r="S80" s="2">
        <f t="shared" si="17"/>
        <v>563914.41935259104</v>
      </c>
      <c r="T80" s="2">
        <f t="shared" si="18"/>
        <v>3864.1428571428405</v>
      </c>
      <c r="U80" s="2">
        <f t="shared" si="19"/>
        <v>566586.2935256362</v>
      </c>
      <c r="V80" s="2">
        <f t="shared" si="5"/>
        <v>738187.14285714284</v>
      </c>
      <c r="W80" s="2">
        <f t="shared" si="20"/>
        <v>13237.142857142841</v>
      </c>
      <c r="X80" s="2">
        <f t="shared" si="6"/>
        <v>553349.15066849336</v>
      </c>
      <c r="Y80" s="2">
        <f t="shared" si="7"/>
        <v>22938924.991554856</v>
      </c>
      <c r="Z80" s="2" t="str">
        <f t="shared" si="8"/>
        <v>HERE</v>
      </c>
      <c r="AA80" s="2">
        <f>IF(Z80="HERE",Y80,AA79+Graph!$G$1*1000)</f>
        <v>22938924.991554856</v>
      </c>
      <c r="AB80" s="2">
        <f t="shared" si="21"/>
        <v>553349.1506684944</v>
      </c>
      <c r="AC80" s="2">
        <f t="shared" si="9"/>
        <v>738187.14285714284</v>
      </c>
      <c r="AD80" s="3">
        <f t="shared" si="10"/>
        <v>22938924.991554856</v>
      </c>
      <c r="AE80" s="2">
        <f>IF(AE78&gt;=52800000,52800000,IF(AB59=Graph!G$1*1000,AE79+Graph!G$1*1000,AC80))</f>
        <v>738187.14285714284</v>
      </c>
      <c r="AF80" s="3">
        <f t="shared" si="11"/>
        <v>738187.14285714284</v>
      </c>
      <c r="AG80" s="3">
        <f t="shared" si="29"/>
        <v>11407657</v>
      </c>
      <c r="AH80" s="3" t="e">
        <f t="shared" si="3"/>
        <v>#N/A</v>
      </c>
    </row>
    <row r="81" spans="1:34" ht="15" x14ac:dyDescent="0.25">
      <c r="A81" s="1">
        <v>44257</v>
      </c>
      <c r="B81" s="2">
        <f t="shared" si="0"/>
        <v>16</v>
      </c>
      <c r="C81" s="7"/>
      <c r="D81" s="2" t="e">
        <f t="shared" si="12"/>
        <v>#N/A</v>
      </c>
      <c r="E81" s="2" t="e">
        <f t="shared" si="22"/>
        <v>#N/A</v>
      </c>
      <c r="F81" s="2">
        <v>570236.07318794727</v>
      </c>
      <c r="G81" s="2">
        <f t="shared" si="25"/>
        <v>570236.07318794727</v>
      </c>
      <c r="H81" s="2">
        <f t="shared" si="13"/>
        <v>23665329.710767746</v>
      </c>
      <c r="I81" s="7"/>
      <c r="J81" s="2" t="e">
        <f t="shared" si="14"/>
        <v>#N/A</v>
      </c>
      <c r="K81" s="2" t="e">
        <f t="shared" si="23"/>
        <v>#N/A</v>
      </c>
      <c r="L81" s="2">
        <f t="array" ref="L81">IF(COUNT($C82)=0,IF(COUNT($C81)=1,I81,SUM(L80+LOOKUP(2,1/(ISNUMBER($K$1:$K$194)),$K$1:$K$194))),I81)</f>
        <v>601456.28571428545</v>
      </c>
      <c r="M81" s="8" t="e">
        <f t="shared" si="28"/>
        <v>#N/A</v>
      </c>
      <c r="N81" s="2" t="e">
        <f t="shared" si="15"/>
        <v>#N/A</v>
      </c>
      <c r="O81" s="2" t="e">
        <f t="shared" si="24"/>
        <v>#N/A</v>
      </c>
      <c r="P81" s="2">
        <v>572885.94370156527</v>
      </c>
      <c r="Q81" s="2">
        <f t="shared" si="26"/>
        <v>572885.94370156527</v>
      </c>
      <c r="R81" s="2">
        <f t="shared" si="16"/>
        <v>24249998.078113556</v>
      </c>
      <c r="S81" s="2">
        <f t="shared" si="17"/>
        <v>570236.07318794727</v>
      </c>
      <c r="T81" s="2">
        <f t="shared" si="18"/>
        <v>3864.1428571428405</v>
      </c>
      <c r="U81" s="2">
        <f t="shared" si="19"/>
        <v>572885.94370156527</v>
      </c>
      <c r="V81" s="2">
        <f t="shared" si="5"/>
        <v>751424.28571428568</v>
      </c>
      <c r="W81" s="2">
        <f t="shared" si="20"/>
        <v>13237.142857142841</v>
      </c>
      <c r="X81" s="2">
        <f t="shared" si="6"/>
        <v>559648.80084442243</v>
      </c>
      <c r="Y81" s="2">
        <f t="shared" si="7"/>
        <v>23498573.79239928</v>
      </c>
      <c r="Z81" s="2" t="str">
        <f t="shared" si="8"/>
        <v>HERE</v>
      </c>
      <c r="AA81" s="2">
        <f>IF(Z81="HERE",Y81,AA80+Graph!$G$1*1000)</f>
        <v>23498573.79239928</v>
      </c>
      <c r="AB81" s="2">
        <f t="shared" si="21"/>
        <v>559648.80084442347</v>
      </c>
      <c r="AC81" s="2">
        <f t="shared" si="9"/>
        <v>751424.28571428568</v>
      </c>
      <c r="AD81" s="3">
        <f t="shared" si="10"/>
        <v>23498573.79239928</v>
      </c>
      <c r="AE81" s="2">
        <f>IF(AE79&gt;=52800000,52800000,IF(AB60=Graph!G$1*1000,AE80+Graph!G$1*1000,AC81))</f>
        <v>751424.28571428568</v>
      </c>
      <c r="AF81" s="3">
        <f t="shared" si="11"/>
        <v>751424.28571428568</v>
      </c>
      <c r="AG81" s="3">
        <f t="shared" si="29"/>
        <v>11778445.850000001</v>
      </c>
      <c r="AH81" s="3" t="e">
        <f t="shared" si="3"/>
        <v>#N/A</v>
      </c>
    </row>
    <row r="82" spans="1:34" ht="15" x14ac:dyDescent="0.25">
      <c r="A82" s="1">
        <v>44258</v>
      </c>
      <c r="B82" s="2">
        <f t="shared" si="0"/>
        <v>17</v>
      </c>
      <c r="C82" s="7"/>
      <c r="D82" s="2" t="e">
        <f t="shared" si="12"/>
        <v>#N/A</v>
      </c>
      <c r="E82" s="2" t="e">
        <f t="shared" si="22"/>
        <v>#N/A</v>
      </c>
      <c r="F82" s="2">
        <v>576557.7270232439</v>
      </c>
      <c r="G82" s="2">
        <f t="shared" si="25"/>
        <v>576557.7270232439</v>
      </c>
      <c r="H82" s="2">
        <f t="shared" si="13"/>
        <v>24241887.43779099</v>
      </c>
      <c r="I82" s="7"/>
      <c r="J82" s="2" t="e">
        <f t="shared" si="14"/>
        <v>#N/A</v>
      </c>
      <c r="K82" s="2" t="e">
        <f t="shared" si="23"/>
        <v>#N/A</v>
      </c>
      <c r="L82" s="2">
        <f t="array" ref="L82">IF(COUNT($C83)=0,IF(COUNT($C82)=1,I82,SUM(L81+LOOKUP(2,1/(ISNUMBER($K$1:$K$194)),$K$1:$K$194))),I82)</f>
        <v>605320.42857142829</v>
      </c>
      <c r="M82" s="8" t="e">
        <f t="shared" si="28"/>
        <v>#N/A</v>
      </c>
      <c r="N82" s="2" t="e">
        <f t="shared" si="15"/>
        <v>#N/A</v>
      </c>
      <c r="O82" s="2" t="e">
        <f t="shared" si="24"/>
        <v>#N/A</v>
      </c>
      <c r="P82" s="2">
        <v>579185.59387749434</v>
      </c>
      <c r="Q82" s="2">
        <f t="shared" si="26"/>
        <v>579185.59387749434</v>
      </c>
      <c r="R82" s="2">
        <f t="shared" si="16"/>
        <v>24829183.67199105</v>
      </c>
      <c r="S82" s="2">
        <f t="shared" si="17"/>
        <v>576557.7270232439</v>
      </c>
      <c r="T82" s="2">
        <f t="shared" si="18"/>
        <v>3864.1428571428405</v>
      </c>
      <c r="U82" s="2">
        <f t="shared" si="19"/>
        <v>579185.59387749434</v>
      </c>
      <c r="V82" s="2">
        <f t="shared" si="5"/>
        <v>764661.42857142864</v>
      </c>
      <c r="W82" s="2">
        <f t="shared" si="20"/>
        <v>13237.142857142957</v>
      </c>
      <c r="X82" s="2">
        <f t="shared" si="6"/>
        <v>565948.45102035138</v>
      </c>
      <c r="Y82" s="2">
        <f t="shared" si="7"/>
        <v>24064522.243419632</v>
      </c>
      <c r="Z82" s="2" t="str">
        <f t="shared" si="8"/>
        <v>HERE</v>
      </c>
      <c r="AA82" s="2">
        <f>IF(Z82="HERE",Y82,AA81+Graph!$G$1*1000)</f>
        <v>24064522.243419632</v>
      </c>
      <c r="AB82" s="2">
        <f t="shared" si="21"/>
        <v>565948.45102035254</v>
      </c>
      <c r="AC82" s="2">
        <f t="shared" si="9"/>
        <v>764661.42857142864</v>
      </c>
      <c r="AD82" s="3">
        <f t="shared" si="10"/>
        <v>24064522.243419632</v>
      </c>
      <c r="AE82" s="2">
        <f>IF(AE80&gt;=52800000,52800000,IF(AB61=Graph!G$1*1000,AE81+Graph!G$1*1000,AC82))</f>
        <v>764661.42857142864</v>
      </c>
      <c r="AF82" s="3">
        <f t="shared" si="11"/>
        <v>764661.42857142864</v>
      </c>
      <c r="AG82" s="3">
        <f t="shared" si="29"/>
        <v>12184419.550000001</v>
      </c>
      <c r="AH82" s="3" t="e">
        <f t="shared" si="3"/>
        <v>#N/A</v>
      </c>
    </row>
    <row r="83" spans="1:34" ht="15" x14ac:dyDescent="0.25">
      <c r="A83" s="1">
        <v>44259</v>
      </c>
      <c r="B83" s="2">
        <f t="shared" si="0"/>
        <v>18</v>
      </c>
      <c r="C83" s="7"/>
      <c r="D83" s="2" t="e">
        <f t="shared" si="12"/>
        <v>#N/A</v>
      </c>
      <c r="E83" s="2" t="e">
        <f t="shared" si="22"/>
        <v>#N/A</v>
      </c>
      <c r="F83" s="2">
        <v>582879.38085860014</v>
      </c>
      <c r="G83" s="2">
        <f t="shared" si="25"/>
        <v>582879.38085860014</v>
      </c>
      <c r="H83" s="2">
        <f t="shared" si="13"/>
        <v>24824766.81864959</v>
      </c>
      <c r="I83" s="7"/>
      <c r="J83" s="2" t="e">
        <f t="shared" si="14"/>
        <v>#N/A</v>
      </c>
      <c r="K83" s="2" t="e">
        <f t="shared" si="23"/>
        <v>#N/A</v>
      </c>
      <c r="L83" s="2">
        <f t="array" ref="L83">IF(COUNT($C84)=0,IF(COUNT($C83)=1,I83,SUM(L82+LOOKUP(2,1/(ISNUMBER($K$1:$K$194)),$K$1:$K$194))),I83)</f>
        <v>609184.57142857113</v>
      </c>
      <c r="M83" s="8" t="e">
        <f t="shared" si="28"/>
        <v>#N/A</v>
      </c>
      <c r="N83" s="2" t="e">
        <f t="shared" si="15"/>
        <v>#N/A</v>
      </c>
      <c r="O83" s="2" t="e">
        <f t="shared" si="24"/>
        <v>#N/A</v>
      </c>
      <c r="P83" s="2">
        <v>585485.24405348301</v>
      </c>
      <c r="Q83" s="2">
        <f t="shared" si="26"/>
        <v>585485.24405348301</v>
      </c>
      <c r="R83" s="2">
        <f t="shared" si="16"/>
        <v>25414668.916044533</v>
      </c>
      <c r="S83" s="2">
        <f t="shared" si="17"/>
        <v>582879.38085860014</v>
      </c>
      <c r="T83" s="2">
        <f t="shared" si="18"/>
        <v>3864.1428571428405</v>
      </c>
      <c r="U83" s="2">
        <f t="shared" si="19"/>
        <v>585485.24405348301</v>
      </c>
      <c r="V83" s="2">
        <f t="shared" si="5"/>
        <v>777898.57142857136</v>
      </c>
      <c r="W83" s="2">
        <f t="shared" si="20"/>
        <v>13237.142857142724</v>
      </c>
      <c r="X83" s="2">
        <f t="shared" si="6"/>
        <v>572248.10119634029</v>
      </c>
      <c r="Y83" s="2">
        <f t="shared" si="7"/>
        <v>24636770.344615974</v>
      </c>
      <c r="Z83" s="2" t="str">
        <f t="shared" si="8"/>
        <v>HERE</v>
      </c>
      <c r="AA83" s="2">
        <f>IF(Z83="HERE",Y83,AA82+Graph!$G$1*1000)</f>
        <v>24636770.344615974</v>
      </c>
      <c r="AB83" s="2">
        <f t="shared" si="21"/>
        <v>572248.10119634122</v>
      </c>
      <c r="AC83" s="2">
        <f t="shared" si="9"/>
        <v>777898.57142857136</v>
      </c>
      <c r="AD83" s="3">
        <f t="shared" si="10"/>
        <v>24636770.344615974</v>
      </c>
      <c r="AE83" s="2">
        <f>IF(AE81&gt;=52800000,52800000,IF(AB62=Graph!G$1*1000,AE82+Graph!G$1*1000,AC83))</f>
        <v>777898.57142857136</v>
      </c>
      <c r="AF83" s="3">
        <f t="shared" si="11"/>
        <v>777898.57142857136</v>
      </c>
      <c r="AG83" s="3">
        <f t="shared" si="29"/>
        <v>12637506.299999999</v>
      </c>
      <c r="AH83" s="3" t="e">
        <f t="shared" si="3"/>
        <v>#N/A</v>
      </c>
    </row>
    <row r="84" spans="1:34" ht="15" x14ac:dyDescent="0.25">
      <c r="A84" s="1">
        <v>44260</v>
      </c>
      <c r="B84" s="2">
        <f t="shared" si="0"/>
        <v>19</v>
      </c>
      <c r="C84" s="7"/>
      <c r="D84" s="2" t="e">
        <f t="shared" si="12"/>
        <v>#N/A</v>
      </c>
      <c r="E84" s="2" t="e">
        <f t="shared" si="22"/>
        <v>#N/A</v>
      </c>
      <c r="F84" s="2">
        <v>589201.03469389677</v>
      </c>
      <c r="G84" s="2">
        <f t="shared" si="25"/>
        <v>589201.03469389677</v>
      </c>
      <c r="H84" s="2">
        <f t="shared" si="13"/>
        <v>25413967.853343487</v>
      </c>
      <c r="I84" s="7"/>
      <c r="J84" s="2" t="e">
        <f t="shared" si="14"/>
        <v>#N/A</v>
      </c>
      <c r="K84" s="2" t="e">
        <f t="shared" si="23"/>
        <v>#N/A</v>
      </c>
      <c r="L84" s="2">
        <f t="array" ref="L84">IF(COUNT($C85)=0,IF(COUNT($C84)=1,I84,SUM(L83+LOOKUP(2,1/(ISNUMBER($K$1:$K$194)),$K$1:$K$194))),I84)</f>
        <v>613048.71428571397</v>
      </c>
      <c r="M84" s="8" t="e">
        <f t="shared" si="28"/>
        <v>#N/A</v>
      </c>
      <c r="N84" s="2" t="e">
        <f t="shared" si="15"/>
        <v>#N/A</v>
      </c>
      <c r="O84" s="2" t="e">
        <f t="shared" si="24"/>
        <v>#N/A</v>
      </c>
      <c r="P84" s="2">
        <v>591784.89422941208</v>
      </c>
      <c r="Q84" s="2">
        <f t="shared" si="26"/>
        <v>591784.89422941208</v>
      </c>
      <c r="R84" s="2">
        <f t="shared" si="16"/>
        <v>26006453.810273945</v>
      </c>
      <c r="S84" s="2">
        <f t="shared" si="17"/>
        <v>589201.03469389677</v>
      </c>
      <c r="T84" s="2">
        <f t="shared" si="18"/>
        <v>3864.1428571428405</v>
      </c>
      <c r="U84" s="2">
        <f t="shared" si="19"/>
        <v>591784.89422941208</v>
      </c>
      <c r="V84" s="2">
        <f t="shared" si="5"/>
        <v>791135.71428571432</v>
      </c>
      <c r="W84" s="2">
        <f t="shared" si="20"/>
        <v>13237.142857142957</v>
      </c>
      <c r="X84" s="2">
        <f t="shared" si="6"/>
        <v>578547.75137226912</v>
      </c>
      <c r="Y84" s="2">
        <f t="shared" si="7"/>
        <v>25215318.095988244</v>
      </c>
      <c r="Z84" s="2" t="str">
        <f t="shared" si="8"/>
        <v>HERE</v>
      </c>
      <c r="AA84" s="2">
        <f>IF(Z84="HERE",Y84,AA83+Graph!$G$1*1000)</f>
        <v>25215318.095988244</v>
      </c>
      <c r="AB84" s="2">
        <f t="shared" si="21"/>
        <v>578547.75137227029</v>
      </c>
      <c r="AC84" s="2">
        <f t="shared" si="9"/>
        <v>791135.71428571432</v>
      </c>
      <c r="AD84" s="3">
        <f t="shared" si="10"/>
        <v>25215318.095988244</v>
      </c>
      <c r="AE84" s="2">
        <f>IF(AE82&gt;=52800000,52800000,IF(AB63=Graph!G$1*1000,AE83+Graph!G$1*1000,AC84))</f>
        <v>791135.71428571432</v>
      </c>
      <c r="AF84" s="3">
        <f t="shared" si="11"/>
        <v>791135.71428571432</v>
      </c>
      <c r="AG84" s="3">
        <f t="shared" si="29"/>
        <v>13127887.75</v>
      </c>
      <c r="AH84" s="3" t="e">
        <f t="shared" si="3"/>
        <v>#N/A</v>
      </c>
    </row>
    <row r="85" spans="1:34" ht="15" x14ac:dyDescent="0.25">
      <c r="A85" s="1">
        <v>44261</v>
      </c>
      <c r="B85" s="2">
        <f t="shared" si="0"/>
        <v>20</v>
      </c>
      <c r="C85" s="7"/>
      <c r="D85" s="2" t="e">
        <f t="shared" si="12"/>
        <v>#N/A</v>
      </c>
      <c r="E85" s="2" t="e">
        <f t="shared" si="22"/>
        <v>#N/A</v>
      </c>
      <c r="F85" s="2">
        <v>595522.68852925301</v>
      </c>
      <c r="G85" s="2">
        <f t="shared" si="25"/>
        <v>595522.68852925301</v>
      </c>
      <c r="H85" s="2">
        <f t="shared" si="13"/>
        <v>26009490.54187274</v>
      </c>
      <c r="I85" s="7"/>
      <c r="J85" s="2" t="e">
        <f t="shared" si="14"/>
        <v>#N/A</v>
      </c>
      <c r="K85" s="2" t="e">
        <f t="shared" si="23"/>
        <v>#N/A</v>
      </c>
      <c r="L85" s="2">
        <f t="array" ref="L85">IF(COUNT($C86)=0,IF(COUNT($C85)=1,I85,SUM(L84+LOOKUP(2,1/(ISNUMBER($K$1:$K$194)),$K$1:$K$194))),I85)</f>
        <v>616912.85714285681</v>
      </c>
      <c r="M85" s="8" t="e">
        <f t="shared" si="28"/>
        <v>#N/A</v>
      </c>
      <c r="N85" s="2" t="e">
        <f t="shared" si="15"/>
        <v>#N/A</v>
      </c>
      <c r="O85" s="2" t="e">
        <f t="shared" si="24"/>
        <v>#N/A</v>
      </c>
      <c r="P85" s="2">
        <v>598084.54440534115</v>
      </c>
      <c r="Q85" s="2">
        <f t="shared" si="26"/>
        <v>598084.54440534115</v>
      </c>
      <c r="R85" s="2">
        <f t="shared" si="16"/>
        <v>26604538.354679286</v>
      </c>
      <c r="S85" s="2">
        <f t="shared" si="17"/>
        <v>595522.68852925301</v>
      </c>
      <c r="T85" s="2">
        <f t="shared" si="18"/>
        <v>3864.1428571428405</v>
      </c>
      <c r="U85" s="2">
        <f t="shared" si="19"/>
        <v>598084.54440534115</v>
      </c>
      <c r="V85" s="2">
        <f t="shared" si="5"/>
        <v>804372.85714285716</v>
      </c>
      <c r="W85" s="2">
        <f t="shared" si="20"/>
        <v>13237.142857142841</v>
      </c>
      <c r="X85" s="2">
        <f t="shared" si="6"/>
        <v>584847.40154819831</v>
      </c>
      <c r="Y85" s="2">
        <f t="shared" si="7"/>
        <v>25800165.497536443</v>
      </c>
      <c r="Z85" s="2" t="str">
        <f t="shared" si="8"/>
        <v>HERE</v>
      </c>
      <c r="AA85" s="2">
        <f>IF(Z85="HERE",Y85,AA84+Graph!$G$1*1000)</f>
        <v>25800165.497536443</v>
      </c>
      <c r="AB85" s="2">
        <f t="shared" si="21"/>
        <v>584847.40154819936</v>
      </c>
      <c r="AC85" s="2">
        <f t="shared" si="9"/>
        <v>804372.85714285716</v>
      </c>
      <c r="AD85" s="3">
        <f t="shared" si="10"/>
        <v>25800165.497536443</v>
      </c>
      <c r="AE85" s="2">
        <f>IF(AE83&gt;=52800000,52800000,IF(AB64=Graph!G$1*1000,AE84+Graph!G$1*1000,AC85))</f>
        <v>804372.85714285716</v>
      </c>
      <c r="AF85" s="3">
        <f t="shared" si="11"/>
        <v>804372.85714285716</v>
      </c>
      <c r="AG85" s="3">
        <f t="shared" si="29"/>
        <v>13582855.85</v>
      </c>
      <c r="AH85" s="3" t="e">
        <f t="shared" si="3"/>
        <v>#N/A</v>
      </c>
    </row>
    <row r="86" spans="1:34" ht="15" x14ac:dyDescent="0.25">
      <c r="A86" s="1">
        <v>44262</v>
      </c>
      <c r="B86" s="2">
        <f t="shared" si="0"/>
        <v>21</v>
      </c>
      <c r="C86" s="7"/>
      <c r="D86" s="2" t="e">
        <f t="shared" si="12"/>
        <v>#N/A</v>
      </c>
      <c r="E86" s="2" t="e">
        <f t="shared" si="22"/>
        <v>#N/A</v>
      </c>
      <c r="F86" s="2">
        <v>601844.34236454964</v>
      </c>
      <c r="G86" s="2">
        <f t="shared" si="25"/>
        <v>601844.34236454964</v>
      </c>
      <c r="H86" s="2">
        <f t="shared" si="13"/>
        <v>26611334.884237289</v>
      </c>
      <c r="I86" s="7"/>
      <c r="J86" s="2" t="e">
        <f t="shared" si="14"/>
        <v>#N/A</v>
      </c>
      <c r="K86" s="2" t="e">
        <f t="shared" si="23"/>
        <v>#N/A</v>
      </c>
      <c r="L86" s="2">
        <f t="array" ref="L86">IF(COUNT($C87)=0,IF(COUNT($C86)=1,I86,SUM(L85+LOOKUP(2,1/(ISNUMBER($K$1:$K$194)),$K$1:$K$194))),I86)</f>
        <v>620776.99999999965</v>
      </c>
      <c r="M86" s="8" t="e">
        <f t="shared" si="28"/>
        <v>#N/A</v>
      </c>
      <c r="N86" s="2" t="e">
        <f t="shared" si="15"/>
        <v>#N/A</v>
      </c>
      <c r="O86" s="2" t="e">
        <f t="shared" si="24"/>
        <v>#N/A</v>
      </c>
      <c r="P86" s="2">
        <v>604384.19458127022</v>
      </c>
      <c r="Q86" s="2">
        <f t="shared" si="26"/>
        <v>604384.19458127022</v>
      </c>
      <c r="R86" s="2">
        <f t="shared" si="16"/>
        <v>27208922.549260557</v>
      </c>
      <c r="S86" s="2">
        <f t="shared" si="17"/>
        <v>601844.34236454964</v>
      </c>
      <c r="T86" s="2">
        <f t="shared" si="18"/>
        <v>3864.1428571428405</v>
      </c>
      <c r="U86" s="2">
        <f t="shared" si="19"/>
        <v>604384.19458127022</v>
      </c>
      <c r="V86" s="2">
        <f t="shared" si="5"/>
        <v>817610</v>
      </c>
      <c r="W86" s="2">
        <f t="shared" si="20"/>
        <v>13237.142857142841</v>
      </c>
      <c r="X86" s="2">
        <f t="shared" si="6"/>
        <v>591147.05172412738</v>
      </c>
      <c r="Y86" s="2">
        <f t="shared" si="7"/>
        <v>26391312.549260572</v>
      </c>
      <c r="Z86" s="2" t="str">
        <f t="shared" si="8"/>
        <v>HERE</v>
      </c>
      <c r="AA86" s="2">
        <f>IF(Z86="HERE",Y86,AA85+Graph!$G$1*1000)</f>
        <v>26391312.549260572</v>
      </c>
      <c r="AB86" s="2">
        <f t="shared" si="21"/>
        <v>591147.05172412843</v>
      </c>
      <c r="AC86" s="2">
        <f t="shared" si="9"/>
        <v>817610</v>
      </c>
      <c r="AD86" s="3">
        <f t="shared" si="10"/>
        <v>26391312.549260572</v>
      </c>
      <c r="AE86" s="2">
        <f>IF(AE84&gt;=52800000,52800000,IF(AB65=Graph!G$1*1000,AE85+Graph!G$1*1000,AC86))</f>
        <v>817610</v>
      </c>
      <c r="AF86" s="3">
        <f t="shared" si="11"/>
        <v>817610</v>
      </c>
      <c r="AG86" s="3">
        <f t="shared" si="29"/>
        <v>13797117.4</v>
      </c>
      <c r="AH86" s="3" t="e">
        <f t="shared" si="3"/>
        <v>#N/A</v>
      </c>
    </row>
    <row r="87" spans="1:34" ht="15" x14ac:dyDescent="0.25">
      <c r="A87" s="1">
        <v>44263</v>
      </c>
      <c r="B87" s="2">
        <f t="shared" si="0"/>
        <v>22</v>
      </c>
      <c r="C87" s="7"/>
      <c r="D87" s="2" t="e">
        <f t="shared" si="12"/>
        <v>#N/A</v>
      </c>
      <c r="E87" s="2" t="e">
        <f t="shared" si="22"/>
        <v>#N/A</v>
      </c>
      <c r="F87" s="2">
        <v>608165.99619990587</v>
      </c>
      <c r="G87" s="2">
        <f t="shared" si="25"/>
        <v>608165.99619990587</v>
      </c>
      <c r="H87" s="2">
        <f t="shared" si="13"/>
        <v>27219500.880437195</v>
      </c>
      <c r="I87" s="7"/>
      <c r="J87" s="2" t="e">
        <f t="shared" si="14"/>
        <v>#N/A</v>
      </c>
      <c r="K87" s="2" t="e">
        <f t="shared" si="23"/>
        <v>#N/A</v>
      </c>
      <c r="L87" s="2">
        <f t="array" ref="L87">IF(COUNT($C88)=0,IF(COUNT($C87)=1,I87,SUM(L86+LOOKUP(2,1/(ISNUMBER($K$1:$K$194)),$K$1:$K$194))),I87)</f>
        <v>624641.14285714249</v>
      </c>
      <c r="M87" s="8" t="e">
        <f t="shared" si="28"/>
        <v>#N/A</v>
      </c>
      <c r="N87" s="2" t="e">
        <f t="shared" si="15"/>
        <v>#N/A</v>
      </c>
      <c r="O87" s="2" t="e">
        <f t="shared" si="24"/>
        <v>#N/A</v>
      </c>
      <c r="P87" s="2">
        <v>610683.84475719929</v>
      </c>
      <c r="Q87" s="2">
        <f t="shared" si="26"/>
        <v>610683.84475719929</v>
      </c>
      <c r="R87" s="2">
        <f t="shared" si="16"/>
        <v>27819606.394017756</v>
      </c>
      <c r="S87" s="2">
        <f t="shared" si="17"/>
        <v>608165.99619990587</v>
      </c>
      <c r="T87" s="2">
        <f t="shared" si="18"/>
        <v>3864.1428571428405</v>
      </c>
      <c r="U87" s="2">
        <f t="shared" si="19"/>
        <v>610683.84475719929</v>
      </c>
      <c r="V87" s="2">
        <f t="shared" si="5"/>
        <v>830847.14285714284</v>
      </c>
      <c r="W87" s="2">
        <f t="shared" si="20"/>
        <v>13237.142857142841</v>
      </c>
      <c r="X87" s="2">
        <f t="shared" si="6"/>
        <v>597446.70190005645</v>
      </c>
      <c r="Y87" s="2">
        <f t="shared" si="7"/>
        <v>26988759.251160629</v>
      </c>
      <c r="Z87" s="2" t="str">
        <f t="shared" si="8"/>
        <v>HERE</v>
      </c>
      <c r="AA87" s="2">
        <f>IF(Z87="HERE",Y87,AA86+Graph!$G$1*1000)</f>
        <v>26988759.251160629</v>
      </c>
      <c r="AB87" s="2">
        <f t="shared" si="21"/>
        <v>597446.70190005749</v>
      </c>
      <c r="AC87" s="2">
        <f t="shared" si="9"/>
        <v>830847.14285714284</v>
      </c>
      <c r="AD87" s="3">
        <f t="shared" si="10"/>
        <v>26988759.251160629</v>
      </c>
      <c r="AE87" s="2">
        <f>IF(AE85&gt;=52800000,52800000,IF(AB66=Graph!G$1*1000,AE86+Graph!G$1*1000,AC87))</f>
        <v>830847.14285714284</v>
      </c>
      <c r="AF87" s="3">
        <f t="shared" si="11"/>
        <v>830847.14285714284</v>
      </c>
      <c r="AG87" s="3">
        <f t="shared" si="29"/>
        <v>14216417.900527794</v>
      </c>
      <c r="AH87" s="3" t="e">
        <f t="shared" si="3"/>
        <v>#N/A</v>
      </c>
    </row>
    <row r="88" spans="1:34" ht="15" x14ac:dyDescent="0.25">
      <c r="A88" s="1">
        <v>44264</v>
      </c>
      <c r="B88" s="2">
        <f t="shared" si="0"/>
        <v>23</v>
      </c>
      <c r="C88" s="7"/>
      <c r="D88" s="2" t="e">
        <f t="shared" si="12"/>
        <v>#N/A</v>
      </c>
      <c r="E88" s="2" t="e">
        <f t="shared" si="22"/>
        <v>#N/A</v>
      </c>
      <c r="F88" s="2">
        <v>614487.6500352025</v>
      </c>
      <c r="G88" s="2">
        <f t="shared" si="25"/>
        <v>614487.6500352025</v>
      </c>
      <c r="H88" s="2">
        <f t="shared" si="13"/>
        <v>27833988.530472398</v>
      </c>
      <c r="I88" s="7"/>
      <c r="J88" s="2" t="e">
        <f t="shared" si="14"/>
        <v>#N/A</v>
      </c>
      <c r="K88" s="2" t="e">
        <f t="shared" si="23"/>
        <v>#N/A</v>
      </c>
      <c r="L88" s="2">
        <f t="array" ref="L88">IF(COUNT($C89)=0,IF(COUNT($C88)=1,I88,SUM(L87+LOOKUP(2,1/(ISNUMBER($K$1:$K$194)),$K$1:$K$194))),I88)</f>
        <v>628505.28571428533</v>
      </c>
      <c r="M88" s="8" t="e">
        <f t="shared" si="28"/>
        <v>#N/A</v>
      </c>
      <c r="N88" s="2" t="e">
        <f t="shared" si="15"/>
        <v>#N/A</v>
      </c>
      <c r="O88" s="2" t="e">
        <f t="shared" si="24"/>
        <v>#N/A</v>
      </c>
      <c r="P88" s="2">
        <v>616983.49493312836</v>
      </c>
      <c r="Q88" s="2">
        <f t="shared" si="26"/>
        <v>616983.49493312836</v>
      </c>
      <c r="R88" s="2">
        <f t="shared" si="16"/>
        <v>28436589.888950884</v>
      </c>
      <c r="S88" s="2">
        <f t="shared" si="17"/>
        <v>614487.6500352025</v>
      </c>
      <c r="T88" s="2">
        <f t="shared" si="18"/>
        <v>3864.1428571428405</v>
      </c>
      <c r="U88" s="2">
        <f t="shared" si="19"/>
        <v>616983.49493312836</v>
      </c>
      <c r="V88" s="2">
        <f t="shared" si="5"/>
        <v>844084.28571428568</v>
      </c>
      <c r="W88" s="2">
        <f t="shared" si="20"/>
        <v>13237.142857142841</v>
      </c>
      <c r="X88" s="2">
        <f t="shared" si="6"/>
        <v>603746.35207598552</v>
      </c>
      <c r="Y88" s="2">
        <f t="shared" si="7"/>
        <v>27592505.603236616</v>
      </c>
      <c r="Z88" s="2" t="str">
        <f t="shared" si="8"/>
        <v>HERE</v>
      </c>
      <c r="AA88" s="2">
        <f>IF(Z88="HERE",Y88,AA87+Graph!$G$1*1000)</f>
        <v>27592505.603236616</v>
      </c>
      <c r="AB88" s="2">
        <f t="shared" si="21"/>
        <v>603746.35207598656</v>
      </c>
      <c r="AC88" s="2">
        <f t="shared" si="9"/>
        <v>844084.28571428568</v>
      </c>
      <c r="AD88" s="3">
        <f t="shared" si="10"/>
        <v>27592505.603236616</v>
      </c>
      <c r="AE88" s="2">
        <f>IF(AE86&gt;=52800000,52800000,IF(AB67=Graph!G$1*1000,AE87+Graph!G$1*1000,AC88))</f>
        <v>844084.28571428568</v>
      </c>
      <c r="AF88" s="3">
        <f t="shared" si="11"/>
        <v>844084.28571428568</v>
      </c>
      <c r="AG88" s="3">
        <f t="shared" si="29"/>
        <v>14641388.086213926</v>
      </c>
      <c r="AH88" s="3" t="e">
        <f t="shared" si="3"/>
        <v>#N/A</v>
      </c>
    </row>
    <row r="89" spans="1:34" ht="15" x14ac:dyDescent="0.25">
      <c r="A89" s="1">
        <v>44265</v>
      </c>
      <c r="B89" s="2">
        <f t="shared" si="0"/>
        <v>24</v>
      </c>
      <c r="C89" s="7"/>
      <c r="D89" s="2" t="e">
        <f t="shared" si="12"/>
        <v>#N/A</v>
      </c>
      <c r="E89" s="2" t="e">
        <f t="shared" si="22"/>
        <v>#N/A</v>
      </c>
      <c r="F89" s="2">
        <v>620809.30387055874</v>
      </c>
      <c r="G89" s="2">
        <f t="shared" si="25"/>
        <v>620809.30387055874</v>
      </c>
      <c r="H89" s="2">
        <f t="shared" si="13"/>
        <v>28454797.834342957</v>
      </c>
      <c r="I89" s="7"/>
      <c r="J89" s="2" t="e">
        <f t="shared" si="14"/>
        <v>#N/A</v>
      </c>
      <c r="K89" s="2" t="e">
        <f t="shared" si="23"/>
        <v>#N/A</v>
      </c>
      <c r="L89" s="2">
        <f t="array" ref="L89">IF(COUNT($C90)=0,IF(COUNT($C89)=1,I89,SUM(L88+LOOKUP(2,1/(ISNUMBER($K$1:$K$194)),$K$1:$K$194))),I89)</f>
        <v>632369.42857142817</v>
      </c>
      <c r="M89" s="8" t="e">
        <f t="shared" si="28"/>
        <v>#N/A</v>
      </c>
      <c r="N89" s="2" t="e">
        <f t="shared" si="15"/>
        <v>#N/A</v>
      </c>
      <c r="O89" s="2" t="e">
        <f t="shared" si="24"/>
        <v>#N/A</v>
      </c>
      <c r="P89" s="2">
        <v>623283.14510905743</v>
      </c>
      <c r="Q89" s="2">
        <f t="shared" si="26"/>
        <v>623283.14510905743</v>
      </c>
      <c r="R89" s="2">
        <f t="shared" si="16"/>
        <v>29059873.034059942</v>
      </c>
      <c r="S89" s="2">
        <f t="shared" si="17"/>
        <v>620809.30387055874</v>
      </c>
      <c r="T89" s="2">
        <f t="shared" si="18"/>
        <v>3864.1428571428405</v>
      </c>
      <c r="U89" s="2">
        <f t="shared" si="19"/>
        <v>623283.14510905743</v>
      </c>
      <c r="V89" s="2">
        <f t="shared" si="5"/>
        <v>857321.42857142864</v>
      </c>
      <c r="W89" s="2">
        <f t="shared" si="20"/>
        <v>13237.142857142957</v>
      </c>
      <c r="X89" s="2">
        <f t="shared" si="6"/>
        <v>610046.00225191447</v>
      </c>
      <c r="Y89" s="2">
        <f t="shared" si="7"/>
        <v>28202551.605488531</v>
      </c>
      <c r="Z89" s="2" t="str">
        <f t="shared" si="8"/>
        <v>HERE</v>
      </c>
      <c r="AA89" s="2">
        <f>IF(Z89="HERE",Y89,AA88+Graph!$G$1*1000)</f>
        <v>28202551.605488531</v>
      </c>
      <c r="AB89" s="2">
        <f t="shared" si="21"/>
        <v>610046.00225191563</v>
      </c>
      <c r="AC89" s="2">
        <f t="shared" si="9"/>
        <v>857321.42857142864</v>
      </c>
      <c r="AD89" s="3">
        <f t="shared" si="10"/>
        <v>28202551.605488531</v>
      </c>
      <c r="AE89" s="2">
        <f>IF(AE87&gt;=52800000,52800000,IF(AB68=Graph!G$1*1000,AE88+Graph!G$1*1000,AC89))</f>
        <v>857321.42857142864</v>
      </c>
      <c r="AF89" s="3">
        <f t="shared" si="11"/>
        <v>857321.42857142864</v>
      </c>
      <c r="AG89" s="3">
        <f t="shared" si="29"/>
        <v>15072027.957058391</v>
      </c>
      <c r="AH89" s="3" t="e">
        <f t="shared" si="3"/>
        <v>#N/A</v>
      </c>
    </row>
    <row r="90" spans="1:34" ht="15" x14ac:dyDescent="0.25">
      <c r="A90" s="1">
        <v>44266</v>
      </c>
      <c r="B90" s="2">
        <f t="shared" si="0"/>
        <v>25</v>
      </c>
      <c r="C90" s="7"/>
      <c r="D90" s="2" t="e">
        <f t="shared" si="12"/>
        <v>#N/A</v>
      </c>
      <c r="E90" s="2" t="e">
        <f t="shared" si="22"/>
        <v>#N/A</v>
      </c>
      <c r="F90" s="2">
        <v>627130.95770585537</v>
      </c>
      <c r="G90" s="2">
        <f t="shared" si="25"/>
        <v>627130.95770585537</v>
      </c>
      <c r="H90" s="2">
        <f t="shared" si="13"/>
        <v>29081928.792048812</v>
      </c>
      <c r="I90" s="7"/>
      <c r="J90" s="2" t="e">
        <f t="shared" si="14"/>
        <v>#N/A</v>
      </c>
      <c r="K90" s="2" t="e">
        <f t="shared" si="23"/>
        <v>#N/A</v>
      </c>
      <c r="L90" s="2">
        <f t="array" ref="L90">IF(COUNT($C91)=0,IF(COUNT($C90)=1,I90,SUM(L89+LOOKUP(2,1/(ISNUMBER($K$1:$K$194)),$K$1:$K$194))),I90)</f>
        <v>636233.57142857101</v>
      </c>
      <c r="M90" s="8" t="e">
        <f t="shared" si="28"/>
        <v>#N/A</v>
      </c>
      <c r="N90" s="2" t="e">
        <f t="shared" si="15"/>
        <v>#N/A</v>
      </c>
      <c r="O90" s="2" t="e">
        <f t="shared" si="24"/>
        <v>#N/A</v>
      </c>
      <c r="P90" s="2">
        <v>629582.7952849865</v>
      </c>
      <c r="Q90" s="2">
        <f t="shared" si="26"/>
        <v>629582.7952849865</v>
      </c>
      <c r="R90" s="2">
        <f t="shared" si="16"/>
        <v>29689455.829344928</v>
      </c>
      <c r="S90" s="2">
        <f t="shared" si="17"/>
        <v>627130.95770585537</v>
      </c>
      <c r="T90" s="2">
        <f t="shared" si="18"/>
        <v>3864.1428571428405</v>
      </c>
      <c r="U90" s="2">
        <f t="shared" si="19"/>
        <v>629582.7952849865</v>
      </c>
      <c r="V90" s="2">
        <f t="shared" si="5"/>
        <v>870558.57142857136</v>
      </c>
      <c r="W90" s="2">
        <f t="shared" si="20"/>
        <v>13237.142857142724</v>
      </c>
      <c r="X90" s="2">
        <f t="shared" si="6"/>
        <v>616345.65242784377</v>
      </c>
      <c r="Y90" s="2">
        <f t="shared" si="7"/>
        <v>28818897.257916376</v>
      </c>
      <c r="Z90" s="2" t="str">
        <f t="shared" si="8"/>
        <v>HERE</v>
      </c>
      <c r="AA90" s="2">
        <f>IF(Z90="HERE",Y90,AA89+Graph!$G$1*1000)</f>
        <v>28818897.257916376</v>
      </c>
      <c r="AB90" s="2">
        <f t="shared" si="21"/>
        <v>616345.6524278447</v>
      </c>
      <c r="AC90" s="2">
        <f t="shared" si="9"/>
        <v>870558.57142857136</v>
      </c>
      <c r="AD90" s="3">
        <f t="shared" si="10"/>
        <v>28818897.257916376</v>
      </c>
      <c r="AE90" s="2">
        <f>IF(AE88&gt;=52800000,52800000,IF(AB69=Graph!G$1*1000,AE89+Graph!G$1*1000,AC90))</f>
        <v>870558.57142857136</v>
      </c>
      <c r="AF90" s="3">
        <f t="shared" si="11"/>
        <v>870558.57142857136</v>
      </c>
      <c r="AG90" s="3">
        <f t="shared" si="29"/>
        <v>15508337.513061194</v>
      </c>
      <c r="AH90" s="3" t="e">
        <f t="shared" si="3"/>
        <v>#N/A</v>
      </c>
    </row>
    <row r="91" spans="1:34" ht="15" x14ac:dyDescent="0.25">
      <c r="A91" s="1">
        <v>44267</v>
      </c>
      <c r="B91" s="2">
        <f t="shared" si="0"/>
        <v>26</v>
      </c>
      <c r="C91" s="7"/>
      <c r="D91" s="2" t="e">
        <f t="shared" si="12"/>
        <v>#N/A</v>
      </c>
      <c r="E91" s="2" t="e">
        <f t="shared" si="22"/>
        <v>#N/A</v>
      </c>
      <c r="F91" s="2">
        <v>633452.61154121161</v>
      </c>
      <c r="G91" s="2">
        <f t="shared" si="25"/>
        <v>633452.61154121161</v>
      </c>
      <c r="H91" s="2">
        <f t="shared" si="13"/>
        <v>29715381.403590024</v>
      </c>
      <c r="I91" s="7"/>
      <c r="J91" s="2" t="e">
        <f t="shared" si="14"/>
        <v>#N/A</v>
      </c>
      <c r="K91" s="2" t="e">
        <f t="shared" si="23"/>
        <v>#N/A</v>
      </c>
      <c r="L91" s="2">
        <f t="array" ref="L91">IF(COUNT($C92)=0,IF(COUNT($C91)=1,I91,SUM(L90+LOOKUP(2,1/(ISNUMBER($K$1:$K$194)),$K$1:$K$194))),I91)</f>
        <v>640097.71428571385</v>
      </c>
      <c r="M91" s="8" t="e">
        <f t="shared" si="28"/>
        <v>#N/A</v>
      </c>
      <c r="N91" s="2" t="e">
        <f t="shared" si="15"/>
        <v>#N/A</v>
      </c>
      <c r="O91" s="2" t="e">
        <f t="shared" si="24"/>
        <v>#N/A</v>
      </c>
      <c r="P91" s="2">
        <v>635882.44546091557</v>
      </c>
      <c r="Q91" s="2">
        <f t="shared" si="26"/>
        <v>635882.44546091557</v>
      </c>
      <c r="R91" s="2">
        <f t="shared" si="16"/>
        <v>30325338.274805844</v>
      </c>
      <c r="S91" s="2">
        <f t="shared" si="17"/>
        <v>633452.61154121161</v>
      </c>
      <c r="T91" s="2">
        <f t="shared" si="18"/>
        <v>3864.1428571428405</v>
      </c>
      <c r="U91" s="2">
        <f t="shared" si="19"/>
        <v>635882.44546091557</v>
      </c>
      <c r="V91" s="2">
        <f t="shared" si="5"/>
        <v>883795.71428571432</v>
      </c>
      <c r="W91" s="2">
        <f t="shared" si="20"/>
        <v>13237.142857142957</v>
      </c>
      <c r="X91" s="2">
        <f t="shared" si="6"/>
        <v>622645.30260377261</v>
      </c>
      <c r="Y91" s="2">
        <f t="shared" si="7"/>
        <v>29441542.56052015</v>
      </c>
      <c r="Z91" s="2" t="str">
        <f t="shared" si="8"/>
        <v>HERE</v>
      </c>
      <c r="AA91" s="2">
        <f>IF(Z91="HERE",Y91,AA90+Graph!$G$1*1000)</f>
        <v>29441542.56052015</v>
      </c>
      <c r="AB91" s="2">
        <f t="shared" si="21"/>
        <v>622645.30260377377</v>
      </c>
      <c r="AC91" s="2">
        <f t="shared" si="9"/>
        <v>883795.71428571432</v>
      </c>
      <c r="AD91" s="3">
        <f t="shared" si="10"/>
        <v>29441542.56052015</v>
      </c>
      <c r="AE91" s="2">
        <f>IF(AE89&gt;=52800000,52800000,IF(AB70=Graph!G$1*1000,AE90+Graph!G$1*1000,AC91))</f>
        <v>883795.71428571432</v>
      </c>
      <c r="AF91" s="3">
        <f t="shared" si="11"/>
        <v>883795.71428571432</v>
      </c>
      <c r="AG91" s="3">
        <f t="shared" si="29"/>
        <v>15950316.754222333</v>
      </c>
      <c r="AH91" s="3" t="e">
        <f t="shared" si="3"/>
        <v>#N/A</v>
      </c>
    </row>
    <row r="92" spans="1:34" ht="15" x14ac:dyDescent="0.25">
      <c r="A92" s="1">
        <v>44268</v>
      </c>
      <c r="B92" s="2">
        <f t="shared" si="0"/>
        <v>27</v>
      </c>
      <c r="C92" s="7"/>
      <c r="D92" s="2" t="e">
        <f t="shared" si="12"/>
        <v>#N/A</v>
      </c>
      <c r="E92" s="2" t="e">
        <f t="shared" si="22"/>
        <v>#N/A</v>
      </c>
      <c r="F92" s="2">
        <v>639774.26537650824</v>
      </c>
      <c r="G92" s="2">
        <f t="shared" si="25"/>
        <v>639774.26537650824</v>
      </c>
      <c r="H92" s="2">
        <f t="shared" si="13"/>
        <v>30355155.668966532</v>
      </c>
      <c r="I92" s="7"/>
      <c r="J92" s="2" t="e">
        <f t="shared" si="14"/>
        <v>#N/A</v>
      </c>
      <c r="K92" s="2" t="e">
        <f t="shared" si="23"/>
        <v>#N/A</v>
      </c>
      <c r="L92" s="2">
        <f t="array" ref="L92">IF(COUNT($C93)=0,IF(COUNT($C92)=1,I92,SUM(L91+LOOKUP(2,1/(ISNUMBER($K$1:$K$194)),$K$1:$K$194))),I92)</f>
        <v>643961.85714285669</v>
      </c>
      <c r="M92" s="8" t="e">
        <f t="shared" si="28"/>
        <v>#N/A</v>
      </c>
      <c r="N92" s="2" t="e">
        <f t="shared" si="15"/>
        <v>#N/A</v>
      </c>
      <c r="O92" s="2" t="e">
        <f t="shared" si="24"/>
        <v>#N/A</v>
      </c>
      <c r="P92" s="2">
        <v>642182.09563684464</v>
      </c>
      <c r="Q92" s="2">
        <f t="shared" si="26"/>
        <v>642182.09563684464</v>
      </c>
      <c r="R92" s="2">
        <f t="shared" si="16"/>
        <v>30967520.370442688</v>
      </c>
      <c r="S92" s="2">
        <f t="shared" si="17"/>
        <v>639774.26537650824</v>
      </c>
      <c r="T92" s="2">
        <f t="shared" si="18"/>
        <v>3864.1428571428405</v>
      </c>
      <c r="U92" s="2">
        <f t="shared" si="19"/>
        <v>642182.09563684464</v>
      </c>
      <c r="V92" s="2">
        <f t="shared" si="5"/>
        <v>897032.85714285716</v>
      </c>
      <c r="W92" s="2">
        <f t="shared" si="20"/>
        <v>13237.142857142841</v>
      </c>
      <c r="X92" s="2">
        <f t="shared" si="6"/>
        <v>628944.95277970179</v>
      </c>
      <c r="Y92" s="2">
        <f t="shared" si="7"/>
        <v>30070487.513299853</v>
      </c>
      <c r="Z92" s="2" t="str">
        <f t="shared" si="8"/>
        <v>HERE</v>
      </c>
      <c r="AA92" s="2">
        <f>IF(Z92="HERE",Y92,AA91+Graph!$G$1*1000)</f>
        <v>30070487.513299853</v>
      </c>
      <c r="AB92" s="2">
        <f t="shared" si="21"/>
        <v>628944.95277970284</v>
      </c>
      <c r="AC92" s="2">
        <f t="shared" si="9"/>
        <v>897032.85714285716</v>
      </c>
      <c r="AD92" s="3">
        <f t="shared" si="10"/>
        <v>30070487.513299853</v>
      </c>
      <c r="AE92" s="2">
        <f>IF(AE90&gt;=52800000,52800000,IF(AB71=Graph!G$1*1000,AE91+Graph!G$1*1000,AC92))</f>
        <v>897032.85714285716</v>
      </c>
      <c r="AF92" s="3">
        <f t="shared" si="11"/>
        <v>897032.85714285716</v>
      </c>
      <c r="AG92" s="3">
        <f t="shared" si="29"/>
        <v>16397965.680541812</v>
      </c>
      <c r="AH92" s="3" t="e">
        <f t="shared" si="3"/>
        <v>#N/A</v>
      </c>
    </row>
    <row r="93" spans="1:34" ht="15" x14ac:dyDescent="0.25">
      <c r="A93" s="1">
        <v>44269</v>
      </c>
      <c r="B93" s="2">
        <f t="shared" si="0"/>
        <v>28</v>
      </c>
      <c r="C93" s="7"/>
      <c r="D93" s="2" t="e">
        <f t="shared" si="12"/>
        <v>#N/A</v>
      </c>
      <c r="E93" s="2" t="e">
        <f t="shared" si="22"/>
        <v>#N/A</v>
      </c>
      <c r="F93" s="2">
        <v>646095.91921186447</v>
      </c>
      <c r="G93" s="2">
        <f t="shared" si="25"/>
        <v>646095.91921186447</v>
      </c>
      <c r="H93" s="2">
        <f t="shared" si="13"/>
        <v>31001251.588178396</v>
      </c>
      <c r="I93" s="7"/>
      <c r="J93" s="2" t="e">
        <f t="shared" si="14"/>
        <v>#N/A</v>
      </c>
      <c r="K93" s="2" t="e">
        <f t="shared" si="23"/>
        <v>#N/A</v>
      </c>
      <c r="L93" s="2">
        <f t="array" ref="L93">IF(COUNT($C94)=0,IF(COUNT($C93)=1,I93,SUM(L92+LOOKUP(2,1/(ISNUMBER($K$1:$K$194)),$K$1:$K$194))),I93)</f>
        <v>647825.99999999953</v>
      </c>
      <c r="M93" s="8" t="e">
        <f t="shared" si="28"/>
        <v>#N/A</v>
      </c>
      <c r="N93" s="2" t="e">
        <f t="shared" si="15"/>
        <v>#N/A</v>
      </c>
      <c r="O93" s="2" t="e">
        <f t="shared" si="24"/>
        <v>#N/A</v>
      </c>
      <c r="P93" s="2">
        <v>648481.7458127737</v>
      </c>
      <c r="Q93" s="2">
        <f t="shared" si="26"/>
        <v>648481.7458127737</v>
      </c>
      <c r="R93" s="2">
        <f t="shared" si="16"/>
        <v>31616002.116255462</v>
      </c>
      <c r="S93" s="2">
        <f t="shared" si="17"/>
        <v>646095.91921186447</v>
      </c>
      <c r="T93" s="2">
        <f t="shared" si="18"/>
        <v>3864.1428571428405</v>
      </c>
      <c r="U93" s="2">
        <f t="shared" si="19"/>
        <v>648481.7458127737</v>
      </c>
      <c r="V93" s="2">
        <f t="shared" si="5"/>
        <v>910270</v>
      </c>
      <c r="W93" s="2">
        <f t="shared" si="20"/>
        <v>13237.142857142841</v>
      </c>
      <c r="X93" s="2">
        <f t="shared" si="6"/>
        <v>635244.60295563086</v>
      </c>
      <c r="Y93" s="2">
        <f t="shared" si="7"/>
        <v>30705732.116255485</v>
      </c>
      <c r="Z93" s="2" t="str">
        <f t="shared" si="8"/>
        <v>HERE</v>
      </c>
      <c r="AA93" s="2">
        <f>IF(Z93="HERE",Y93,AA92+Graph!$G$1*1000)</f>
        <v>30705732.116255485</v>
      </c>
      <c r="AB93" s="2">
        <f t="shared" si="21"/>
        <v>635244.60295563191</v>
      </c>
      <c r="AC93" s="2">
        <f t="shared" si="9"/>
        <v>910270</v>
      </c>
      <c r="AD93" s="3">
        <f t="shared" si="10"/>
        <v>30705732.116255485</v>
      </c>
      <c r="AE93" s="2">
        <f>IF(AE91&gt;=52800000,52800000,IF(AB72=Graph!G$1*1000,AE92+Graph!G$1*1000,AC93))</f>
        <v>910270</v>
      </c>
      <c r="AF93" s="3">
        <f t="shared" si="11"/>
        <v>910270</v>
      </c>
      <c r="AG93" s="3">
        <f t="shared" si="29"/>
        <v>16851284.292019624</v>
      </c>
      <c r="AH93" s="3" t="e">
        <f t="shared" si="3"/>
        <v>#N/A</v>
      </c>
    </row>
    <row r="94" spans="1:34" ht="15" x14ac:dyDescent="0.25">
      <c r="A94" s="1">
        <v>44270</v>
      </c>
      <c r="B94" s="2">
        <f t="shared" si="0"/>
        <v>29</v>
      </c>
      <c r="C94" s="7"/>
      <c r="D94" s="2" t="e">
        <f t="shared" si="12"/>
        <v>#N/A</v>
      </c>
      <c r="E94" s="2" t="e">
        <f t="shared" si="22"/>
        <v>#N/A</v>
      </c>
      <c r="F94" s="2">
        <v>652417.5730471611</v>
      </c>
      <c r="G94" s="2">
        <f t="shared" si="25"/>
        <v>652417.5730471611</v>
      </c>
      <c r="H94" s="2">
        <f t="shared" si="13"/>
        <v>31653669.161225557</v>
      </c>
      <c r="I94" s="7"/>
      <c r="J94" s="2" t="e">
        <f t="shared" si="14"/>
        <v>#N/A</v>
      </c>
      <c r="K94" s="2" t="e">
        <f t="shared" si="23"/>
        <v>#N/A</v>
      </c>
      <c r="L94" s="2">
        <f t="array" ref="L94">IF(COUNT($C95)=0,IF(COUNT($C94)=1,I94,SUM(L93+LOOKUP(2,1/(ISNUMBER($K$1:$K$194)),$K$1:$K$194))),I94)</f>
        <v>651690.14285714237</v>
      </c>
      <c r="M94" s="8" t="e">
        <f t="shared" si="28"/>
        <v>#N/A</v>
      </c>
      <c r="N94" s="2" t="e">
        <f t="shared" si="15"/>
        <v>#N/A</v>
      </c>
      <c r="O94" s="2" t="e">
        <f t="shared" si="24"/>
        <v>#N/A</v>
      </c>
      <c r="P94" s="2">
        <v>654781.39598870277</v>
      </c>
      <c r="Q94" s="2">
        <f t="shared" si="26"/>
        <v>654781.39598870277</v>
      </c>
      <c r="R94" s="2">
        <f t="shared" si="16"/>
        <v>32270783.512244165</v>
      </c>
      <c r="S94" s="2">
        <f t="shared" si="17"/>
        <v>652417.5730471611</v>
      </c>
      <c r="T94" s="2">
        <f t="shared" si="18"/>
        <v>3864.1428571428405</v>
      </c>
      <c r="U94" s="2">
        <f t="shared" si="19"/>
        <v>654781.39598870277</v>
      </c>
      <c r="V94" s="2">
        <f t="shared" si="5"/>
        <v>923507.14285714284</v>
      </c>
      <c r="W94" s="2">
        <f t="shared" si="20"/>
        <v>13237.142857142841</v>
      </c>
      <c r="X94" s="2">
        <f t="shared" si="6"/>
        <v>641544.25313155993</v>
      </c>
      <c r="Y94" s="2">
        <f t="shared" si="7"/>
        <v>31347276.369387046</v>
      </c>
      <c r="Z94" s="2" t="str">
        <f t="shared" si="8"/>
        <v>HERE</v>
      </c>
      <c r="AA94" s="2">
        <f>IF(Z94="HERE",Y94,AA93+Graph!$G$1*1000)</f>
        <v>31347276.369387046</v>
      </c>
      <c r="AB94" s="2">
        <f t="shared" si="21"/>
        <v>641544.25313156098</v>
      </c>
      <c r="AC94" s="2">
        <f t="shared" si="9"/>
        <v>923507.14285714284</v>
      </c>
      <c r="AD94" s="3">
        <f t="shared" si="10"/>
        <v>31347276.369387046</v>
      </c>
      <c r="AE94" s="2">
        <f>IF(AE92&gt;=52800000,52800000,IF(AB73=Graph!G$1*1000,AE93+Graph!G$1*1000,AC94))</f>
        <v>923507.14285714284</v>
      </c>
      <c r="AF94" s="3">
        <f t="shared" si="11"/>
        <v>923507.14285714284</v>
      </c>
      <c r="AG94" s="3">
        <f t="shared" si="29"/>
        <v>17310272.588655774</v>
      </c>
      <c r="AH94" s="3" t="e">
        <f t="shared" si="3"/>
        <v>#N/A</v>
      </c>
    </row>
    <row r="95" spans="1:34" ht="15" x14ac:dyDescent="0.25">
      <c r="A95" s="1">
        <v>44271</v>
      </c>
      <c r="B95" s="2">
        <f t="shared" si="0"/>
        <v>30</v>
      </c>
      <c r="C95" s="7"/>
      <c r="D95" s="2" t="e">
        <f t="shared" si="12"/>
        <v>#N/A</v>
      </c>
      <c r="E95" s="2" t="e">
        <f t="shared" si="22"/>
        <v>#N/A</v>
      </c>
      <c r="F95" s="2">
        <v>658739.22688251734</v>
      </c>
      <c r="G95" s="2">
        <f t="shared" si="25"/>
        <v>658739.22688251734</v>
      </c>
      <c r="H95" s="2">
        <f t="shared" si="13"/>
        <v>32312408.388108075</v>
      </c>
      <c r="I95" s="7"/>
      <c r="J95" s="2" t="e">
        <f t="shared" si="14"/>
        <v>#N/A</v>
      </c>
      <c r="K95" s="2" t="e">
        <f t="shared" si="23"/>
        <v>#N/A</v>
      </c>
      <c r="L95" s="2">
        <f t="array" ref="L95">IF(COUNT($C96)=0,IF(COUNT($C95)=1,I95,SUM(L94+LOOKUP(2,1/(ISNUMBER($K$1:$K$194)),$K$1:$K$194))),I95)</f>
        <v>655554.28571428522</v>
      </c>
      <c r="M95" s="8" t="e">
        <f t="shared" si="28"/>
        <v>#N/A</v>
      </c>
      <c r="N95" s="2" t="e">
        <f t="shared" si="15"/>
        <v>#N/A</v>
      </c>
      <c r="O95" s="2" t="e">
        <f t="shared" si="24"/>
        <v>#N/A</v>
      </c>
      <c r="P95" s="2">
        <v>661081.04616463184</v>
      </c>
      <c r="Q95" s="2">
        <f t="shared" si="26"/>
        <v>661081.04616463184</v>
      </c>
      <c r="R95" s="2">
        <f t="shared" si="16"/>
        <v>32931864.558408797</v>
      </c>
      <c r="S95" s="2">
        <f t="shared" si="17"/>
        <v>658739.22688251734</v>
      </c>
      <c r="T95" s="2">
        <f t="shared" si="18"/>
        <v>3864.1428571428405</v>
      </c>
      <c r="U95" s="2">
        <f t="shared" si="19"/>
        <v>661081.04616463184</v>
      </c>
      <c r="V95" s="2">
        <f t="shared" si="5"/>
        <v>936744.28571428568</v>
      </c>
      <c r="W95" s="2">
        <f t="shared" si="20"/>
        <v>13237.142857142841</v>
      </c>
      <c r="X95" s="2">
        <f t="shared" si="6"/>
        <v>647843.903307489</v>
      </c>
      <c r="Y95" s="2">
        <f t="shared" ref="Y95:Y158" si="30">IF(COUNT($C96)=0,IF(COUNT($C95)=1,C95,SUM(Y94+X95)),C95)</f>
        <v>31995120.272694536</v>
      </c>
      <c r="Z95" s="2" t="str">
        <f t="shared" si="8"/>
        <v>HERE</v>
      </c>
      <c r="AA95" s="2">
        <f>IF(Z95="HERE",Y95,AA94+Graph!$G$1*1000)</f>
        <v>31995120.272694536</v>
      </c>
      <c r="AB95" s="2">
        <f t="shared" si="21"/>
        <v>647843.90330749005</v>
      </c>
      <c r="AC95" s="2">
        <f t="shared" ref="AC95:AC158" si="31">IF(Z96="HERE",V95,AC94)</f>
        <v>936744.28571428568</v>
      </c>
      <c r="AD95" s="3">
        <f t="shared" si="10"/>
        <v>31995120.272694536</v>
      </c>
      <c r="AE95" s="2">
        <f>IF(AE93&gt;=52800000,52800000,IF(AB74=Graph!G$1*1000,AE94+Graph!G$1*1000,AC95))</f>
        <v>936744.28571428568</v>
      </c>
      <c r="AF95" s="3">
        <f t="shared" si="11"/>
        <v>936744.28571428568</v>
      </c>
      <c r="AG95" s="3">
        <f t="shared" si="29"/>
        <v>17774930.570450258</v>
      </c>
      <c r="AH95" s="3" t="e">
        <f t="shared" si="3"/>
        <v>#N/A</v>
      </c>
    </row>
    <row r="96" spans="1:34" ht="15" x14ac:dyDescent="0.25">
      <c r="A96" s="1">
        <v>44272</v>
      </c>
      <c r="B96" s="2">
        <f t="shared" si="0"/>
        <v>31</v>
      </c>
      <c r="C96" s="7"/>
      <c r="D96" s="2" t="e">
        <f t="shared" si="12"/>
        <v>#N/A</v>
      </c>
      <c r="E96" s="2" t="e">
        <f t="shared" si="22"/>
        <v>#N/A</v>
      </c>
      <c r="F96" s="2">
        <v>665060.88071787357</v>
      </c>
      <c r="G96" s="2">
        <f t="shared" si="25"/>
        <v>665060.88071787357</v>
      </c>
      <c r="H96" s="2">
        <f t="shared" ref="H96:H159" si="32">IF(COUNT($C97)=0,IF(COUNT($C96)=1,C96,SUM(H95+G96)),C96)</f>
        <v>32977469.268825948</v>
      </c>
      <c r="I96" s="7"/>
      <c r="J96" s="2" t="e">
        <f t="shared" si="14"/>
        <v>#N/A</v>
      </c>
      <c r="K96" s="2" t="e">
        <f t="shared" si="23"/>
        <v>#N/A</v>
      </c>
      <c r="L96" s="2">
        <f t="array" ref="L96">IF(COUNT($C97)=0,IF(COUNT($C96)=1,I96,SUM(L95+LOOKUP(2,1/(ISNUMBER($K$1:$K$194)),$K$1:$K$194))),I96)</f>
        <v>659418.42857142806</v>
      </c>
      <c r="M96" s="8" t="e">
        <f t="shared" si="28"/>
        <v>#N/A</v>
      </c>
      <c r="N96" s="2" t="e">
        <f t="shared" si="15"/>
        <v>#N/A</v>
      </c>
      <c r="O96" s="2" t="e">
        <f t="shared" si="24"/>
        <v>#N/A</v>
      </c>
      <c r="P96" s="2">
        <v>667380.69634056091</v>
      </c>
      <c r="Q96" s="2">
        <f t="shared" si="26"/>
        <v>667380.69634056091</v>
      </c>
      <c r="R96" s="2">
        <f t="shared" ref="R96:R159" si="33">IF(COUNT($C97)=0,IF(COUNT($C96)=1,M96,SUM(R95+Q96)),M96)</f>
        <v>33599245.254749358</v>
      </c>
      <c r="S96" s="2">
        <f t="shared" si="17"/>
        <v>665060.88071787357</v>
      </c>
      <c r="T96" s="2">
        <f t="shared" si="18"/>
        <v>3864.1428571428405</v>
      </c>
      <c r="U96" s="2">
        <f t="shared" si="19"/>
        <v>667380.69634056091</v>
      </c>
      <c r="V96" s="2">
        <f t="shared" si="5"/>
        <v>949981.42857142864</v>
      </c>
      <c r="W96" s="2">
        <f t="shared" si="20"/>
        <v>13237.142857142957</v>
      </c>
      <c r="X96" s="2">
        <f t="shared" si="6"/>
        <v>654143.55348341796</v>
      </c>
      <c r="Y96" s="2">
        <f t="shared" si="30"/>
        <v>32649263.826177955</v>
      </c>
      <c r="Z96" s="2" t="str">
        <f t="shared" si="8"/>
        <v>HERE</v>
      </c>
      <c r="AA96" s="2">
        <f>IF(Z96="HERE",Y96,AA95+Graph!$G$1*1000)</f>
        <v>32649263.826177955</v>
      </c>
      <c r="AB96" s="2">
        <f t="shared" si="21"/>
        <v>654143.55348341912</v>
      </c>
      <c r="AC96" s="2">
        <f t="shared" si="31"/>
        <v>949981.42857142864</v>
      </c>
      <c r="AD96" s="3">
        <f t="shared" si="10"/>
        <v>32649263.826177955</v>
      </c>
      <c r="AE96" s="2">
        <f>IF(AE94&gt;=52800000,52800000,IF(AB75=Graph!G$1*1000,AE95+Graph!G$1*1000,AC96))</f>
        <v>949981.42857142864</v>
      </c>
      <c r="AF96" s="3">
        <f t="shared" si="11"/>
        <v>949981.42857142864</v>
      </c>
      <c r="AG96" s="3">
        <f t="shared" si="29"/>
        <v>18245258.23740308</v>
      </c>
      <c r="AH96" s="3" t="e">
        <f t="shared" si="3"/>
        <v>#N/A</v>
      </c>
    </row>
    <row r="97" spans="1:34" ht="15" x14ac:dyDescent="0.25">
      <c r="A97" s="1">
        <v>44273</v>
      </c>
      <c r="B97" s="2">
        <f t="shared" si="0"/>
        <v>32</v>
      </c>
      <c r="C97" s="7"/>
      <c r="D97" s="2" t="e">
        <f t="shared" si="12"/>
        <v>#N/A</v>
      </c>
      <c r="E97" s="2" t="e">
        <f t="shared" si="22"/>
        <v>#N/A</v>
      </c>
      <c r="F97" s="2">
        <v>671382.5345531702</v>
      </c>
      <c r="G97" s="2">
        <f t="shared" si="25"/>
        <v>671382.5345531702</v>
      </c>
      <c r="H97" s="2">
        <f t="shared" si="32"/>
        <v>33648851.803379118</v>
      </c>
      <c r="I97" s="7"/>
      <c r="J97" s="2" t="e">
        <f t="shared" si="14"/>
        <v>#N/A</v>
      </c>
      <c r="K97" s="2" t="e">
        <f t="shared" si="23"/>
        <v>#N/A</v>
      </c>
      <c r="L97" s="2">
        <f t="array" ref="L97">IF(COUNT($C98)=0,IF(COUNT($C97)=1,I97,SUM(L96+LOOKUP(2,1/(ISNUMBER($K$1:$K$194)),$K$1:$K$194))),I97)</f>
        <v>663282.5714285709</v>
      </c>
      <c r="M97" s="8" t="e">
        <f t="shared" si="28"/>
        <v>#N/A</v>
      </c>
      <c r="N97" s="2" t="e">
        <f t="shared" si="15"/>
        <v>#N/A</v>
      </c>
      <c r="O97" s="2" t="e">
        <f t="shared" si="24"/>
        <v>#N/A</v>
      </c>
      <c r="P97" s="2">
        <v>673680.34651648998</v>
      </c>
      <c r="Q97" s="2">
        <f t="shared" si="26"/>
        <v>673680.34651648998</v>
      </c>
      <c r="R97" s="2">
        <f t="shared" si="33"/>
        <v>34272925.601265848</v>
      </c>
      <c r="S97" s="2">
        <f t="shared" si="17"/>
        <v>671382.5345531702</v>
      </c>
      <c r="T97" s="2">
        <f t="shared" si="18"/>
        <v>3864.1428571428405</v>
      </c>
      <c r="U97" s="2">
        <f t="shared" si="19"/>
        <v>673680.34651648998</v>
      </c>
      <c r="V97" s="2">
        <f t="shared" si="5"/>
        <v>963218.57142857136</v>
      </c>
      <c r="W97" s="2">
        <f t="shared" si="20"/>
        <v>13237.142857142724</v>
      </c>
      <c r="X97" s="2">
        <f t="shared" si="6"/>
        <v>660443.20365934726</v>
      </c>
      <c r="Y97" s="2">
        <f t="shared" si="30"/>
        <v>33309707.029837303</v>
      </c>
      <c r="Z97" s="2" t="str">
        <f t="shared" si="8"/>
        <v>HERE</v>
      </c>
      <c r="AA97" s="2">
        <f>IF(Z97="HERE",Y97,AA96+Graph!$G$1*1000)</f>
        <v>33309707.029837303</v>
      </c>
      <c r="AB97" s="2">
        <f t="shared" si="21"/>
        <v>660443.20365934819</v>
      </c>
      <c r="AC97" s="2">
        <f t="shared" si="31"/>
        <v>963218.57142857136</v>
      </c>
      <c r="AD97" s="3">
        <f t="shared" si="10"/>
        <v>33309707.029837303</v>
      </c>
      <c r="AE97" s="2">
        <f>IF(AE95&gt;=52800000,52800000,IF(AB76=Graph!G$1*1000,AE96+Graph!G$1*1000,AC97))</f>
        <v>963218.57142857136</v>
      </c>
      <c r="AF97" s="3">
        <f t="shared" si="11"/>
        <v>963218.57142857136</v>
      </c>
      <c r="AG97" s="3">
        <f t="shared" si="29"/>
        <v>18721255.589514237</v>
      </c>
      <c r="AH97" s="3" t="e">
        <f t="shared" si="3"/>
        <v>#N/A</v>
      </c>
    </row>
    <row r="98" spans="1:34" ht="15" x14ac:dyDescent="0.25">
      <c r="A98" s="1">
        <v>44274</v>
      </c>
      <c r="B98" s="2">
        <f t="shared" si="0"/>
        <v>33</v>
      </c>
      <c r="C98" s="7"/>
      <c r="D98" s="2" t="e">
        <f t="shared" si="12"/>
        <v>#N/A</v>
      </c>
      <c r="E98" s="2" t="e">
        <f t="shared" si="22"/>
        <v>#N/A</v>
      </c>
      <c r="F98" s="2">
        <v>677704.18838852644</v>
      </c>
      <c r="G98" s="2">
        <f t="shared" si="25"/>
        <v>677704.18838852644</v>
      </c>
      <c r="H98" s="2">
        <f t="shared" si="32"/>
        <v>34326555.991767645</v>
      </c>
      <c r="I98" s="7"/>
      <c r="J98" s="2" t="e">
        <f t="shared" si="14"/>
        <v>#N/A</v>
      </c>
      <c r="K98" s="2" t="e">
        <f t="shared" si="23"/>
        <v>#N/A</v>
      </c>
      <c r="L98" s="2">
        <f t="array" ref="L98">IF(COUNT($C99)=0,IF(COUNT($C98)=1,I98,SUM(L97+LOOKUP(2,1/(ISNUMBER($K$1:$K$194)),$K$1:$K$194))),I98)</f>
        <v>667146.71428571374</v>
      </c>
      <c r="M98" s="8" t="e">
        <f t="shared" si="28"/>
        <v>#N/A</v>
      </c>
      <c r="N98" s="2" t="e">
        <f t="shared" si="15"/>
        <v>#N/A</v>
      </c>
      <c r="O98" s="2" t="e">
        <f t="shared" si="24"/>
        <v>#N/A</v>
      </c>
      <c r="P98" s="2">
        <v>679979.99669241905</v>
      </c>
      <c r="Q98" s="2">
        <f t="shared" si="26"/>
        <v>679979.99669241905</v>
      </c>
      <c r="R98" s="2">
        <f t="shared" si="33"/>
        <v>34952905.597958267</v>
      </c>
      <c r="S98" s="2">
        <f t="shared" si="17"/>
        <v>677704.18838852644</v>
      </c>
      <c r="T98" s="2">
        <f t="shared" si="18"/>
        <v>3864.1428571428405</v>
      </c>
      <c r="U98" s="2">
        <f t="shared" si="19"/>
        <v>679979.99669241905</v>
      </c>
      <c r="V98" s="2">
        <f t="shared" si="5"/>
        <v>976455.71428571432</v>
      </c>
      <c r="W98" s="2">
        <f t="shared" si="20"/>
        <v>13237.142857142957</v>
      </c>
      <c r="X98" s="2">
        <f t="shared" si="6"/>
        <v>666742.8538352761</v>
      </c>
      <c r="Y98" s="2">
        <f t="shared" si="30"/>
        <v>33976449.88367258</v>
      </c>
      <c r="Z98" s="2" t="str">
        <f t="shared" si="8"/>
        <v>HERE</v>
      </c>
      <c r="AA98" s="2">
        <f>IF(Z98="HERE",Y98,AA97+Graph!$G$1*1000)</f>
        <v>33976449.88367258</v>
      </c>
      <c r="AB98" s="2">
        <f t="shared" si="21"/>
        <v>666742.85383527726</v>
      </c>
      <c r="AC98" s="2">
        <f t="shared" si="31"/>
        <v>976455.71428571432</v>
      </c>
      <c r="AD98" s="3">
        <f t="shared" si="10"/>
        <v>33976449.88367258</v>
      </c>
      <c r="AE98" s="2">
        <f>IF(AE96&gt;=52800000,52800000,IF(AB77=Graph!G$1*1000,AE97+Graph!G$1*1000,AC98))</f>
        <v>976455.71428571432</v>
      </c>
      <c r="AF98" s="3">
        <f t="shared" si="11"/>
        <v>976455.71428571432</v>
      </c>
      <c r="AG98" s="3">
        <f t="shared" si="29"/>
        <v>19202922.626783732</v>
      </c>
      <c r="AH98" s="3" t="e">
        <f t="shared" si="3"/>
        <v>#N/A</v>
      </c>
    </row>
    <row r="99" spans="1:34" ht="15" x14ac:dyDescent="0.25">
      <c r="A99" s="1">
        <v>44275</v>
      </c>
      <c r="B99" s="2">
        <f t="shared" si="0"/>
        <v>34</v>
      </c>
      <c r="C99" s="7"/>
      <c r="D99" s="2" t="e">
        <f t="shared" si="12"/>
        <v>#N/A</v>
      </c>
      <c r="E99" s="2" t="e">
        <f t="shared" si="22"/>
        <v>#N/A</v>
      </c>
      <c r="F99" s="2">
        <v>684025.84222382307</v>
      </c>
      <c r="G99" s="2">
        <f t="shared" si="25"/>
        <v>684025.84222382307</v>
      </c>
      <c r="H99" s="2">
        <f t="shared" si="32"/>
        <v>35010581.833991468</v>
      </c>
      <c r="I99" s="7"/>
      <c r="J99" s="2" t="e">
        <f t="shared" si="14"/>
        <v>#N/A</v>
      </c>
      <c r="K99" s="2" t="e">
        <f t="shared" si="23"/>
        <v>#N/A</v>
      </c>
      <c r="L99" s="2">
        <f t="array" ref="L99">IF(COUNT($C100)=0,IF(COUNT($C99)=1,I99,SUM(L98+LOOKUP(2,1/(ISNUMBER($K$1:$K$194)),$K$1:$K$194))),I99)</f>
        <v>671010.85714285658</v>
      </c>
      <c r="M99" s="8" t="e">
        <f t="shared" si="28"/>
        <v>#N/A</v>
      </c>
      <c r="N99" s="2" t="e">
        <f t="shared" si="15"/>
        <v>#N/A</v>
      </c>
      <c r="O99" s="2" t="e">
        <f t="shared" si="24"/>
        <v>#N/A</v>
      </c>
      <c r="P99" s="2">
        <v>686279.64686834812</v>
      </c>
      <c r="Q99" s="2">
        <f t="shared" si="26"/>
        <v>686279.64686834812</v>
      </c>
      <c r="R99" s="2">
        <f t="shared" si="33"/>
        <v>35639185.244826615</v>
      </c>
      <c r="S99" s="2">
        <f t="shared" si="17"/>
        <v>684025.84222382307</v>
      </c>
      <c r="T99" s="2">
        <f t="shared" si="18"/>
        <v>3864.1428571428405</v>
      </c>
      <c r="U99" s="2">
        <f t="shared" si="19"/>
        <v>686279.64686834812</v>
      </c>
      <c r="V99" s="2">
        <f t="shared" si="5"/>
        <v>989692.85714285716</v>
      </c>
      <c r="W99" s="2">
        <f t="shared" si="20"/>
        <v>13237.142857142841</v>
      </c>
      <c r="X99" s="2">
        <f t="shared" si="6"/>
        <v>673042.50401120528</v>
      </c>
      <c r="Y99" s="2">
        <f t="shared" si="30"/>
        <v>34649492.387683786</v>
      </c>
      <c r="Z99" s="2" t="str">
        <f t="shared" si="8"/>
        <v>HERE</v>
      </c>
      <c r="AA99" s="2">
        <f>IF(Z99="HERE",Y99,AA98+Graph!$G$1*1000)</f>
        <v>34649492.387683786</v>
      </c>
      <c r="AB99" s="2">
        <f t="shared" si="21"/>
        <v>673042.50401120633</v>
      </c>
      <c r="AC99" s="2">
        <f t="shared" si="31"/>
        <v>989692.85714285716</v>
      </c>
      <c r="AD99" s="3">
        <f t="shared" si="10"/>
        <v>34649492.387683786</v>
      </c>
      <c r="AE99" s="2">
        <f>IF(AE97&gt;=52800000,52800000,IF(AB78=Graph!G$1*1000,AE98+Graph!G$1*1000,AC99))</f>
        <v>989692.85714285716</v>
      </c>
      <c r="AF99" s="3">
        <f t="shared" si="11"/>
        <v>989692.85714285716</v>
      </c>
      <c r="AG99" s="3">
        <f t="shared" si="29"/>
        <v>19690259.349211559</v>
      </c>
      <c r="AH99" s="3" t="e">
        <f t="shared" si="3"/>
        <v>#N/A</v>
      </c>
    </row>
    <row r="100" spans="1:34" ht="15" x14ac:dyDescent="0.25">
      <c r="A100" s="12">
        <v>44276</v>
      </c>
      <c r="B100" s="13">
        <f t="shared" si="0"/>
        <v>35</v>
      </c>
      <c r="C100" s="14"/>
      <c r="D100" s="13" t="e">
        <f t="shared" si="12"/>
        <v>#N/A</v>
      </c>
      <c r="E100" s="13" t="e">
        <f t="shared" si="22"/>
        <v>#N/A</v>
      </c>
      <c r="F100" s="13">
        <v>690347.49605917931</v>
      </c>
      <c r="G100" s="2">
        <f t="shared" si="25"/>
        <v>690347.49605917931</v>
      </c>
      <c r="H100" s="13">
        <f t="shared" si="32"/>
        <v>35700929.330050647</v>
      </c>
      <c r="I100" s="14"/>
      <c r="J100" s="13" t="e">
        <f t="shared" si="14"/>
        <v>#N/A</v>
      </c>
      <c r="K100" s="13" t="e">
        <f t="shared" si="23"/>
        <v>#N/A</v>
      </c>
      <c r="L100" s="13">
        <f t="array" ref="L100">IF(COUNT($C101)=0,IF(COUNT($C100)=1,I100,SUM(L99+LOOKUP(2,1/(ISNUMBER($K$1:$K$194)),$K$1:$K$194))),I100)</f>
        <v>674874.99999999942</v>
      </c>
      <c r="M100" s="8" t="e">
        <f t="shared" si="28"/>
        <v>#N/A</v>
      </c>
      <c r="N100" s="13" t="e">
        <f t="shared" si="15"/>
        <v>#N/A</v>
      </c>
      <c r="O100" s="13" t="e">
        <f t="shared" si="24"/>
        <v>#N/A</v>
      </c>
      <c r="P100" s="2">
        <v>692579.29704427719</v>
      </c>
      <c r="Q100" s="2">
        <f t="shared" si="26"/>
        <v>692579.29704427719</v>
      </c>
      <c r="R100" s="13">
        <f t="shared" si="33"/>
        <v>36331764.541870892</v>
      </c>
      <c r="S100" s="13">
        <f t="shared" si="17"/>
        <v>690347.49605917931</v>
      </c>
      <c r="T100" s="13">
        <f t="shared" si="18"/>
        <v>3864.1428571428405</v>
      </c>
      <c r="U100" s="13">
        <f t="shared" si="19"/>
        <v>692579.29704427719</v>
      </c>
      <c r="V100" s="13">
        <f t="shared" si="5"/>
        <v>1002930</v>
      </c>
      <c r="W100" s="13">
        <f t="shared" si="20"/>
        <v>13237.142857142841</v>
      </c>
      <c r="X100" s="13">
        <f t="shared" si="6"/>
        <v>679342.15418713435</v>
      </c>
      <c r="Y100" s="2">
        <f t="shared" si="30"/>
        <v>35328834.541870922</v>
      </c>
      <c r="Z100" s="2" t="str">
        <f t="shared" si="8"/>
        <v>HERE</v>
      </c>
      <c r="AA100" s="2">
        <f>IF(Z100="HERE",Y100,AA99+Graph!$G$1*1000)</f>
        <v>35328834.541870922</v>
      </c>
      <c r="AB100" s="2">
        <f t="shared" si="21"/>
        <v>679342.1541871354</v>
      </c>
      <c r="AC100" s="2">
        <f t="shared" si="31"/>
        <v>1002930</v>
      </c>
      <c r="AD100" s="3">
        <f t="shared" si="10"/>
        <v>35328834.541870922</v>
      </c>
      <c r="AE100" s="2">
        <f>IF(AE98&gt;=52800000,52800000,IF(AB79=Graph!G$1*1000,AE99+Graph!G$1*1000,AC100))</f>
        <v>1002930</v>
      </c>
      <c r="AF100" s="3">
        <f t="shared" si="11"/>
        <v>1002930</v>
      </c>
      <c r="AG100" s="3">
        <f t="shared" si="29"/>
        <v>20183265.756797727</v>
      </c>
      <c r="AH100" s="3" t="e">
        <f t="shared" si="3"/>
        <v>#N/A</v>
      </c>
    </row>
    <row r="101" spans="1:34" ht="15" x14ac:dyDescent="0.25">
      <c r="A101" s="1">
        <v>44277</v>
      </c>
      <c r="B101" s="2">
        <f t="shared" si="0"/>
        <v>36</v>
      </c>
      <c r="C101" s="7"/>
      <c r="D101" s="2" t="e">
        <f t="shared" si="12"/>
        <v>#N/A</v>
      </c>
      <c r="E101" s="2" t="e">
        <f t="shared" si="22"/>
        <v>#N/A</v>
      </c>
      <c r="F101" s="2">
        <v>696669.14989447594</v>
      </c>
      <c r="G101" s="2">
        <f t="shared" si="25"/>
        <v>696669.14989447594</v>
      </c>
      <c r="H101" s="2">
        <f t="shared" si="32"/>
        <v>36397598.479945123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678739.14285714226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698878.94722026587</v>
      </c>
      <c r="Q101" s="2">
        <f t="shared" si="26"/>
        <v>698878.94722026587</v>
      </c>
      <c r="R101" s="2">
        <f t="shared" si="33"/>
        <v>37030643.489091158</v>
      </c>
      <c r="S101" s="2">
        <f t="shared" si="17"/>
        <v>696669.14989447594</v>
      </c>
      <c r="T101" s="2">
        <f t="shared" si="18"/>
        <v>3864.1428571428405</v>
      </c>
      <c r="U101" s="2">
        <f t="shared" si="19"/>
        <v>698878.94722026587</v>
      </c>
      <c r="V101" s="2">
        <f t="shared" ref="V101:V355" si="34">H17</f>
        <v>1056367.7142857143</v>
      </c>
      <c r="W101" s="2">
        <f t="shared" si="20"/>
        <v>53437.714285714319</v>
      </c>
      <c r="X101" s="2">
        <f t="shared" si="6"/>
        <v>645441.23293455155</v>
      </c>
      <c r="Y101" s="2">
        <f t="shared" si="30"/>
        <v>35974275.774805471</v>
      </c>
      <c r="Z101" s="2" t="str">
        <f t="shared" si="8"/>
        <v>HERE</v>
      </c>
      <c r="AA101" s="2">
        <f>IF(Z101="HERE",Y101,AA100+Graph!$G$1*1000)</f>
        <v>35974275.774805471</v>
      </c>
      <c r="AB101" s="2">
        <f t="shared" si="21"/>
        <v>645441.23293454945</v>
      </c>
      <c r="AC101" s="2">
        <f t="shared" si="31"/>
        <v>1056367.7142857143</v>
      </c>
      <c r="AD101" s="3">
        <f t="shared" si="10"/>
        <v>35974275.774805471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20681941.84954223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37</v>
      </c>
      <c r="C102" s="7"/>
      <c r="D102" s="2" t="e">
        <f t="shared" si="12"/>
        <v>#N/A</v>
      </c>
      <c r="E102" s="2" t="e">
        <f t="shared" si="22"/>
        <v>#N/A</v>
      </c>
      <c r="F102" s="2">
        <v>702990.80372983217</v>
      </c>
      <c r="G102" s="2">
        <f t="shared" ref="G102:G165" si="35">IF(F102&gt;800000,$AK$31*1000,F102)</f>
        <v>702990.80372983217</v>
      </c>
      <c r="H102" s="2">
        <f t="shared" si="32"/>
        <v>37100589.283674955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682603.2857142851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705178.59739619493</v>
      </c>
      <c r="Q102" s="2">
        <f t="shared" ref="Q102:Q165" si="36">IF(P102&gt;800000,800000,P102)</f>
        <v>705178.59739619493</v>
      </c>
      <c r="R102" s="2">
        <f t="shared" si="33"/>
        <v>37735822.086487353</v>
      </c>
      <c r="S102" s="2">
        <f t="shared" si="17"/>
        <v>702990.80372983217</v>
      </c>
      <c r="T102" s="2">
        <f t="shared" si="18"/>
        <v>3864.1428571428405</v>
      </c>
      <c r="U102" s="2">
        <f t="shared" si="19"/>
        <v>705178.59739619493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651740.88311048062</v>
      </c>
      <c r="Y102" s="2">
        <f t="shared" si="30"/>
        <v>36626016.65791595</v>
      </c>
      <c r="Z102" s="2" t="str">
        <f t="shared" si="8"/>
        <v>HERE</v>
      </c>
      <c r="AA102" s="2">
        <f>IF(Z102="HERE",Y102,AA101+Graph!$G$1*1000)</f>
        <v>36626016.65791595</v>
      </c>
      <c r="AB102" s="2">
        <f t="shared" si="21"/>
        <v>651740.88311047852</v>
      </c>
      <c r="AC102" s="2">
        <f t="shared" si="31"/>
        <v>1109805.4285714286</v>
      </c>
      <c r="AD102" s="3">
        <f t="shared" si="10"/>
        <v>36626016.65791595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21186287.627445064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38</v>
      </c>
      <c r="C103" s="7"/>
      <c r="D103" s="2" t="e">
        <f t="shared" si="12"/>
        <v>#N/A</v>
      </c>
      <c r="E103" s="2" t="e">
        <f t="shared" si="22"/>
        <v>#N/A</v>
      </c>
      <c r="F103" s="2">
        <v>709312.4575651288</v>
      </c>
      <c r="G103" s="2">
        <f t="shared" si="35"/>
        <v>709312.4575651288</v>
      </c>
      <c r="H103" s="2">
        <f t="shared" si="32"/>
        <v>37809901.741240084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686467.42857142794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711478.247572124</v>
      </c>
      <c r="Q103" s="2">
        <f t="shared" si="36"/>
        <v>711478.247572124</v>
      </c>
      <c r="R103" s="2">
        <f t="shared" si="33"/>
        <v>38447300.334059477</v>
      </c>
      <c r="S103" s="2">
        <f t="shared" si="17"/>
        <v>709312.4575651288</v>
      </c>
      <c r="T103" s="2">
        <f t="shared" si="18"/>
        <v>3864.1428571428405</v>
      </c>
      <c r="U103" s="2">
        <f t="shared" si="19"/>
        <v>711478.247572124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658040.53328640992</v>
      </c>
      <c r="Y103" s="2">
        <f t="shared" si="30"/>
        <v>37284057.191202357</v>
      </c>
      <c r="Z103" s="2" t="str">
        <f t="shared" si="8"/>
        <v>HERE</v>
      </c>
      <c r="AA103" s="2">
        <f>IF(Z103="HERE",Y103,AA102+Graph!$G$1*1000)</f>
        <v>37284057.191202357</v>
      </c>
      <c r="AB103" s="2">
        <f t="shared" si="21"/>
        <v>658040.53328640759</v>
      </c>
      <c r="AC103" s="2">
        <f t="shared" si="31"/>
        <v>1163243.1428571427</v>
      </c>
      <c r="AD103" s="3">
        <f t="shared" si="10"/>
        <v>37284057.191202357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21696303.090506241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39</v>
      </c>
      <c r="C104" s="7"/>
      <c r="D104" s="2" t="e">
        <f t="shared" si="12"/>
        <v>#N/A</v>
      </c>
      <c r="E104" s="2" t="e">
        <f t="shared" si="22"/>
        <v>#N/A</v>
      </c>
      <c r="F104" s="2">
        <v>715634.11140048504</v>
      </c>
      <c r="G104" s="2">
        <f t="shared" si="35"/>
        <v>715634.11140048504</v>
      </c>
      <c r="H104" s="2">
        <f t="shared" si="32"/>
        <v>38525535.852640569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690331.57142857078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717777.89774805307</v>
      </c>
      <c r="Q104" s="2">
        <f t="shared" si="36"/>
        <v>717777.89774805307</v>
      </c>
      <c r="R104" s="2">
        <f t="shared" si="33"/>
        <v>39165078.23180753</v>
      </c>
      <c r="S104" s="2">
        <f t="shared" si="17"/>
        <v>715634.11140048504</v>
      </c>
      <c r="T104" s="2">
        <f t="shared" si="18"/>
        <v>3864.1428571428405</v>
      </c>
      <c r="U104" s="2">
        <f t="shared" si="19"/>
        <v>717777.89774805307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664340.18346233875</v>
      </c>
      <c r="Y104" s="2">
        <f t="shared" si="30"/>
        <v>37948397.374664694</v>
      </c>
      <c r="Z104" s="2" t="str">
        <f t="shared" si="8"/>
        <v>HERE</v>
      </c>
      <c r="AA104" s="2">
        <f>IF(Z104="HERE",Y104,AA103+Graph!$G$1*1000)</f>
        <v>37948397.374664694</v>
      </c>
      <c r="AB104" s="2">
        <f t="shared" si="21"/>
        <v>664340.18346233666</v>
      </c>
      <c r="AC104" s="2">
        <f t="shared" si="31"/>
        <v>1216680.857142857</v>
      </c>
      <c r="AD104" s="3">
        <f t="shared" si="10"/>
        <v>37948397.374664694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22211988.238725808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40</v>
      </c>
      <c r="C105" s="7"/>
      <c r="D105" s="2" t="e">
        <f t="shared" si="12"/>
        <v>#N/A</v>
      </c>
      <c r="E105" s="2" t="e">
        <f t="shared" si="22"/>
        <v>#N/A</v>
      </c>
      <c r="F105" s="2">
        <v>721955.76523578167</v>
      </c>
      <c r="G105" s="2">
        <f t="shared" si="35"/>
        <v>721955.76523578167</v>
      </c>
      <c r="H105" s="2">
        <f t="shared" si="32"/>
        <v>39247491.617876351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694195.71428571362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724077.54792398214</v>
      </c>
      <c r="Q105" s="2">
        <f t="shared" si="36"/>
        <v>724077.54792398214</v>
      </c>
      <c r="R105" s="2">
        <f t="shared" si="33"/>
        <v>39889155.779731512</v>
      </c>
      <c r="S105" s="2">
        <f t="shared" si="17"/>
        <v>721955.76523578167</v>
      </c>
      <c r="T105" s="2">
        <f t="shared" si="18"/>
        <v>3864.1428571428405</v>
      </c>
      <c r="U105" s="2">
        <f t="shared" si="19"/>
        <v>724077.54792398214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670639.83363826782</v>
      </c>
      <c r="Y105" s="2">
        <f t="shared" si="30"/>
        <v>38619037.20830296</v>
      </c>
      <c r="Z105" s="2" t="str">
        <f t="shared" si="8"/>
        <v>HERE</v>
      </c>
      <c r="AA105" s="2">
        <f>IF(Z105="HERE",Y105,AA104+Graph!$G$1*1000)</f>
        <v>38619037.20830296</v>
      </c>
      <c r="AB105" s="2">
        <f t="shared" si="21"/>
        <v>670639.83363826573</v>
      </c>
      <c r="AC105" s="2">
        <f t="shared" si="31"/>
        <v>1270118.5714285714</v>
      </c>
      <c r="AD105" s="3">
        <f t="shared" si="10"/>
        <v>38619037.20830296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22733343.072103709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41</v>
      </c>
      <c r="C106" s="7"/>
      <c r="D106" s="2" t="e">
        <f t="shared" si="12"/>
        <v>#N/A</v>
      </c>
      <c r="E106" s="2" t="e">
        <f t="shared" si="22"/>
        <v>#N/A</v>
      </c>
      <c r="F106" s="2">
        <v>728277.41907113791</v>
      </c>
      <c r="G106" s="2">
        <f t="shared" si="35"/>
        <v>728277.41907113791</v>
      </c>
      <c r="H106" s="2">
        <f t="shared" si="32"/>
        <v>39975769.036947489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698059.85714285646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730377.19809991121</v>
      </c>
      <c r="Q106" s="2">
        <f t="shared" si="36"/>
        <v>730377.19809991121</v>
      </c>
      <c r="R106" s="2">
        <f t="shared" si="33"/>
        <v>40619532.977831423</v>
      </c>
      <c r="S106" s="2">
        <f t="shared" si="17"/>
        <v>728277.41907113791</v>
      </c>
      <c r="T106" s="2">
        <f t="shared" si="18"/>
        <v>3864.1428571428405</v>
      </c>
      <c r="U106" s="2">
        <f t="shared" si="19"/>
        <v>730377.19809991121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676939.48381419689</v>
      </c>
      <c r="Y106" s="2">
        <f t="shared" si="30"/>
        <v>39295976.692117155</v>
      </c>
      <c r="Z106" s="2" t="str">
        <f t="shared" si="8"/>
        <v>HERE</v>
      </c>
      <c r="AA106" s="2">
        <f>IF(Z106="HERE",Y106,AA105+Graph!$G$1*1000)</f>
        <v>39295976.692117155</v>
      </c>
      <c r="AB106" s="2">
        <f t="shared" si="21"/>
        <v>676939.4838141948</v>
      </c>
      <c r="AC106" s="2">
        <f t="shared" si="31"/>
        <v>1323556.2857142857</v>
      </c>
      <c r="AD106" s="3">
        <f t="shared" si="10"/>
        <v>39295976.692117155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23260367.590639941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42</v>
      </c>
      <c r="C107" s="7"/>
      <c r="D107" s="2" t="e">
        <f t="shared" si="12"/>
        <v>#N/A</v>
      </c>
      <c r="E107" s="2" t="e">
        <f t="shared" si="22"/>
        <v>#N/A</v>
      </c>
      <c r="F107" s="2">
        <v>734599.07290643454</v>
      </c>
      <c r="G107" s="2">
        <f t="shared" si="35"/>
        <v>734599.07290643454</v>
      </c>
      <c r="H107" s="2">
        <f t="shared" si="32"/>
        <v>40710368.109853923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701923.9999999993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736676.84827584028</v>
      </c>
      <c r="Q107" s="2">
        <f t="shared" si="36"/>
        <v>736676.84827584028</v>
      </c>
      <c r="R107" s="2">
        <f t="shared" si="33"/>
        <v>41356209.826107264</v>
      </c>
      <c r="S107" s="2">
        <f t="shared" si="17"/>
        <v>734599.07290643454</v>
      </c>
      <c r="T107" s="2">
        <f t="shared" si="18"/>
        <v>3864.1428571428405</v>
      </c>
      <c r="U107" s="2">
        <f t="shared" si="19"/>
        <v>736676.84827584028</v>
      </c>
      <c r="V107" s="2">
        <f t="shared" si="34"/>
        <v>1376994</v>
      </c>
      <c r="W107" s="2">
        <f t="shared" si="20"/>
        <v>53437.714285714319</v>
      </c>
      <c r="X107" s="2">
        <f t="shared" si="6"/>
        <v>683239.13399012596</v>
      </c>
      <c r="Y107" s="2">
        <f t="shared" si="30"/>
        <v>39979215.826107278</v>
      </c>
      <c r="Z107" s="2" t="str">
        <f t="shared" si="8"/>
        <v>HERE</v>
      </c>
      <c r="AA107" s="2">
        <f>IF(Z107="HERE",Y107,AA106+Graph!$G$1*1000)</f>
        <v>39979215.826107278</v>
      </c>
      <c r="AB107" s="2">
        <f t="shared" si="21"/>
        <v>683239.13399012387</v>
      </c>
      <c r="AC107" s="2">
        <f t="shared" si="31"/>
        <v>1376994</v>
      </c>
      <c r="AD107" s="3">
        <f t="shared" si="10"/>
        <v>39979215.826107278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23793061.794334516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43</v>
      </c>
      <c r="C108" s="7"/>
      <c r="D108" s="2" t="e">
        <f t="shared" si="12"/>
        <v>#N/A</v>
      </c>
      <c r="E108" s="2" t="e">
        <f t="shared" si="22"/>
        <v>#N/A</v>
      </c>
      <c r="F108" s="2">
        <v>740920.72674179077</v>
      </c>
      <c r="G108" s="2">
        <f t="shared" si="35"/>
        <v>740920.72674179077</v>
      </c>
      <c r="H108" s="2">
        <f t="shared" si="32"/>
        <v>41451288.836595714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705788.14285714214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742976.49845176935</v>
      </c>
      <c r="Q108" s="2">
        <f t="shared" si="36"/>
        <v>742976.49845176935</v>
      </c>
      <c r="R108" s="2">
        <f t="shared" si="33"/>
        <v>42099186.324559033</v>
      </c>
      <c r="S108" s="2">
        <f t="shared" si="17"/>
        <v>740920.72674179077</v>
      </c>
      <c r="T108" s="2">
        <f t="shared" si="18"/>
        <v>3864.1428571428405</v>
      </c>
      <c r="U108" s="2">
        <f t="shared" si="19"/>
        <v>742976.49845176935</v>
      </c>
      <c r="V108" s="2">
        <f t="shared" si="34"/>
        <v>1508825.75</v>
      </c>
      <c r="W108" s="2">
        <f t="shared" si="20"/>
        <v>131831.75</v>
      </c>
      <c r="X108" s="2">
        <f t="shared" si="6"/>
        <v>611144.74845176935</v>
      </c>
      <c r="Y108" s="2">
        <f t="shared" si="30"/>
        <v>40590360.574559048</v>
      </c>
      <c r="Z108" s="2" t="str">
        <f t="shared" si="8"/>
        <v>HERE</v>
      </c>
      <c r="AA108" s="2">
        <f>IF(Z108="HERE",Y108,AA107+Graph!$G$1*1000)</f>
        <v>40590360.574559048</v>
      </c>
      <c r="AB108" s="2">
        <f t="shared" si="21"/>
        <v>611144.74845176935</v>
      </c>
      <c r="AC108" s="2">
        <f t="shared" si="31"/>
        <v>1508825.75</v>
      </c>
      <c r="AD108" s="3">
        <f t="shared" si="10"/>
        <v>40590360.574559048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24331425.683187425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44</v>
      </c>
      <c r="C109" s="7"/>
      <c r="D109" s="2" t="e">
        <f t="shared" si="12"/>
        <v>#N/A</v>
      </c>
      <c r="E109" s="2" t="e">
        <f t="shared" si="22"/>
        <v>#N/A</v>
      </c>
      <c r="F109" s="2">
        <v>747242.3805770874</v>
      </c>
      <c r="G109" s="2">
        <f t="shared" si="35"/>
        <v>747242.3805770874</v>
      </c>
      <c r="H109" s="2">
        <f t="shared" si="32"/>
        <v>42198531.217172801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709652.28571428498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749276.14862769842</v>
      </c>
      <c r="Q109" s="2">
        <f t="shared" si="36"/>
        <v>749276.14862769842</v>
      </c>
      <c r="R109" s="2">
        <f t="shared" si="33"/>
        <v>42848462.473186731</v>
      </c>
      <c r="S109" s="2">
        <f t="shared" si="17"/>
        <v>747242.3805770874</v>
      </c>
      <c r="T109" s="2">
        <f t="shared" si="18"/>
        <v>3864.1428571428405</v>
      </c>
      <c r="U109" s="2">
        <f t="shared" si="19"/>
        <v>749276.14862769842</v>
      </c>
      <c r="V109" s="2">
        <f t="shared" si="34"/>
        <v>1640657.5</v>
      </c>
      <c r="W109" s="2">
        <f t="shared" si="20"/>
        <v>131831.75</v>
      </c>
      <c r="X109" s="2">
        <f t="shared" si="6"/>
        <v>617444.39862769842</v>
      </c>
      <c r="Y109" s="2">
        <f t="shared" si="30"/>
        <v>41207804.973186746</v>
      </c>
      <c r="Z109" s="2" t="str">
        <f t="shared" si="8"/>
        <v>HERE</v>
      </c>
      <c r="AA109" s="2">
        <f>IF(Z109="HERE",Y109,AA108+Graph!$G$1*1000)</f>
        <v>41207804.973186746</v>
      </c>
      <c r="AB109" s="2">
        <f t="shared" si="21"/>
        <v>617444.39862769842</v>
      </c>
      <c r="AC109" s="2">
        <f t="shared" si="31"/>
        <v>1640657.5</v>
      </c>
      <c r="AD109" s="3">
        <f t="shared" si="10"/>
        <v>41207804.973186746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24875459.257198669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45</v>
      </c>
      <c r="C110" s="7"/>
      <c r="D110" s="2" t="e">
        <f t="shared" si="12"/>
        <v>#N/A</v>
      </c>
      <c r="E110" s="2" t="e">
        <f t="shared" si="22"/>
        <v>#N/A</v>
      </c>
      <c r="F110" s="2">
        <v>753564.03441244364</v>
      </c>
      <c r="G110" s="2">
        <f t="shared" si="35"/>
        <v>753564.03441244364</v>
      </c>
      <c r="H110" s="2">
        <f t="shared" si="32"/>
        <v>42952095.251585245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713516.42857142782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755575.79880362749</v>
      </c>
      <c r="Q110" s="2">
        <f t="shared" si="36"/>
        <v>755575.79880362749</v>
      </c>
      <c r="R110" s="2">
        <f t="shared" si="33"/>
        <v>43604038.271990359</v>
      </c>
      <c r="S110" s="2">
        <f t="shared" si="17"/>
        <v>753564.03441244364</v>
      </c>
      <c r="T110" s="2">
        <f t="shared" si="18"/>
        <v>3864.1428571428405</v>
      </c>
      <c r="U110" s="2">
        <f t="shared" si="19"/>
        <v>755575.79880362749</v>
      </c>
      <c r="V110" s="2">
        <f t="shared" si="34"/>
        <v>1772489.25</v>
      </c>
      <c r="W110" s="2">
        <f t="shared" si="20"/>
        <v>131831.75</v>
      </c>
      <c r="X110" s="2">
        <f t="shared" si="6"/>
        <v>623744.04880362749</v>
      </c>
      <c r="Y110" s="2">
        <f t="shared" si="30"/>
        <v>41831549.021990374</v>
      </c>
      <c r="Z110" s="2" t="str">
        <f t="shared" si="8"/>
        <v>HERE</v>
      </c>
      <c r="AA110" s="2">
        <f>IF(Z110="HERE",Y110,AA109+Graph!$G$1*1000)</f>
        <v>41831549.021990374</v>
      </c>
      <c r="AB110" s="2">
        <f t="shared" si="21"/>
        <v>623744.04880362749</v>
      </c>
      <c r="AC110" s="2">
        <f t="shared" si="31"/>
        <v>1772489.25</v>
      </c>
      <c r="AD110" s="3">
        <f t="shared" si="10"/>
        <v>41831549.021990374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25425162.516368251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46</v>
      </c>
      <c r="C111" s="7"/>
      <c r="D111" s="2" t="e">
        <f t="shared" si="12"/>
        <v>#N/A</v>
      </c>
      <c r="E111" s="2" t="e">
        <f t="shared" si="22"/>
        <v>#N/A</v>
      </c>
      <c r="F111" s="2">
        <v>759885.68824774027</v>
      </c>
      <c r="G111" s="2">
        <f t="shared" si="35"/>
        <v>759885.68824774027</v>
      </c>
      <c r="H111" s="2">
        <f t="shared" si="32"/>
        <v>43711980.939832985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717380.57142857066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761875.44897955656</v>
      </c>
      <c r="Q111" s="2">
        <f t="shared" si="36"/>
        <v>761875.44897955656</v>
      </c>
      <c r="R111" s="2">
        <f t="shared" si="33"/>
        <v>44365913.720969915</v>
      </c>
      <c r="S111" s="2">
        <f t="shared" si="17"/>
        <v>759885.68824774027</v>
      </c>
      <c r="T111" s="2">
        <f t="shared" si="18"/>
        <v>3864.1428571428405</v>
      </c>
      <c r="U111" s="2">
        <f t="shared" si="19"/>
        <v>761875.44897955656</v>
      </c>
      <c r="V111" s="2">
        <f t="shared" si="34"/>
        <v>1904321</v>
      </c>
      <c r="W111" s="2">
        <f t="shared" si="20"/>
        <v>131831.75</v>
      </c>
      <c r="X111" s="2">
        <f t="shared" si="6"/>
        <v>630043.69897955656</v>
      </c>
      <c r="Y111" s="2">
        <f t="shared" si="30"/>
        <v>42461592.72096993</v>
      </c>
      <c r="Z111" s="2" t="str">
        <f t="shared" si="8"/>
        <v>HERE</v>
      </c>
      <c r="AA111" s="2">
        <f>IF(Z111="HERE",Y111,AA110+Graph!$G$1*1000)</f>
        <v>42461592.72096993</v>
      </c>
      <c r="AB111" s="2">
        <f t="shared" si="21"/>
        <v>630043.69897955656</v>
      </c>
      <c r="AC111" s="2">
        <f t="shared" si="31"/>
        <v>1904321</v>
      </c>
      <c r="AD111" s="3">
        <f t="shared" si="10"/>
        <v>42461592.72096993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25980535.460696168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47</v>
      </c>
      <c r="C112" s="7"/>
      <c r="D112" s="2" t="e">
        <f t="shared" si="12"/>
        <v>#N/A</v>
      </c>
      <c r="E112" s="2" t="e">
        <f t="shared" si="22"/>
        <v>#N/A</v>
      </c>
      <c r="F112" s="2">
        <v>766207.3420830965</v>
      </c>
      <c r="G112" s="2">
        <f t="shared" si="35"/>
        <v>766207.3420830965</v>
      </c>
      <c r="H112" s="2">
        <f t="shared" si="32"/>
        <v>44478188.281916082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721244.7142857135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768175.09915548563</v>
      </c>
      <c r="Q112" s="2">
        <f t="shared" si="36"/>
        <v>768175.09915548563</v>
      </c>
      <c r="R112" s="2">
        <f t="shared" si="33"/>
        <v>45134088.820125401</v>
      </c>
      <c r="S112" s="2">
        <f t="shared" si="17"/>
        <v>766207.3420830965</v>
      </c>
      <c r="T112" s="2">
        <f t="shared" si="18"/>
        <v>3864.1428571428405</v>
      </c>
      <c r="U112" s="2">
        <f t="shared" si="19"/>
        <v>768175.09915548563</v>
      </c>
      <c r="V112" s="2">
        <f t="shared" si="34"/>
        <v>2036152.75</v>
      </c>
      <c r="W112" s="2">
        <f t="shared" si="20"/>
        <v>131831.75</v>
      </c>
      <c r="X112" s="2">
        <f t="shared" si="6"/>
        <v>636343.34915548563</v>
      </c>
      <c r="Y112" s="2">
        <f t="shared" si="30"/>
        <v>43097936.070125416</v>
      </c>
      <c r="Z112" s="2" t="str">
        <f t="shared" si="8"/>
        <v>HERE</v>
      </c>
      <c r="AA112" s="2">
        <f>IF(Z112="HERE",Y112,AA111+Graph!$G$1*1000)</f>
        <v>43097936.070125416</v>
      </c>
      <c r="AB112" s="2">
        <f t="shared" si="21"/>
        <v>636343.34915548563</v>
      </c>
      <c r="AC112" s="2">
        <f t="shared" si="31"/>
        <v>2036152.75</v>
      </c>
      <c r="AD112" s="3">
        <f t="shared" si="10"/>
        <v>43097936.070125416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26541578.090182424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48</v>
      </c>
      <c r="C113" s="7"/>
      <c r="D113" s="2" t="e">
        <f t="shared" si="12"/>
        <v>#N/A</v>
      </c>
      <c r="E113" s="2" t="e">
        <f t="shared" si="22"/>
        <v>#N/A</v>
      </c>
      <c r="F113" s="2">
        <v>772528.99591839314</v>
      </c>
      <c r="G113" s="2">
        <f t="shared" si="35"/>
        <v>772528.99591839314</v>
      </c>
      <c r="H113" s="2">
        <f t="shared" si="32"/>
        <v>45250717.277834475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725108.85714285634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774474.7493314147</v>
      </c>
      <c r="Q113" s="2">
        <f t="shared" si="36"/>
        <v>774474.7493314147</v>
      </c>
      <c r="R113" s="2">
        <f t="shared" si="33"/>
        <v>45908563.569456816</v>
      </c>
      <c r="S113" s="2">
        <f t="shared" si="17"/>
        <v>772528.99591839314</v>
      </c>
      <c r="T113" s="2">
        <f t="shared" si="18"/>
        <v>3864.1428571428405</v>
      </c>
      <c r="U113" s="2">
        <f t="shared" si="19"/>
        <v>774474.7493314147</v>
      </c>
      <c r="V113" s="2">
        <f t="shared" si="34"/>
        <v>2167984.5</v>
      </c>
      <c r="W113" s="2">
        <f t="shared" si="20"/>
        <v>131831.75</v>
      </c>
      <c r="X113" s="2">
        <f t="shared" si="6"/>
        <v>642642.9993314147</v>
      </c>
      <c r="Y113" s="2">
        <f t="shared" si="30"/>
        <v>43740579.069456831</v>
      </c>
      <c r="Z113" s="2" t="str">
        <f t="shared" si="8"/>
        <v>HERE</v>
      </c>
      <c r="AA113" s="2">
        <f>IF(Z113="HERE",Y113,AA112+Graph!$G$1*1000)</f>
        <v>43740579.069456831</v>
      </c>
      <c r="AB113" s="2">
        <f t="shared" si="21"/>
        <v>642642.9993314147</v>
      </c>
      <c r="AC113" s="2">
        <f t="shared" si="31"/>
        <v>2167984.5</v>
      </c>
      <c r="AD113" s="3">
        <f t="shared" si="10"/>
        <v>43740579.069456831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27108290.40482701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49</v>
      </c>
      <c r="C114" s="7"/>
      <c r="D114" s="2" t="e">
        <f t="shared" si="12"/>
        <v>#N/A</v>
      </c>
      <c r="E114" s="2" t="e">
        <f t="shared" si="22"/>
        <v>#N/A</v>
      </c>
      <c r="F114" s="2">
        <v>778850.64975374937</v>
      </c>
      <c r="G114" s="2">
        <f t="shared" si="35"/>
        <v>778850.64975374937</v>
      </c>
      <c r="H114" s="2">
        <f t="shared" si="32"/>
        <v>46029567.927588224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728972.99999999919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780774.39950734377</v>
      </c>
      <c r="Q114" s="2">
        <f t="shared" si="36"/>
        <v>780774.39950734377</v>
      </c>
      <c r="R114" s="2">
        <f t="shared" si="33"/>
        <v>46689337.968964159</v>
      </c>
      <c r="S114" s="2">
        <f t="shared" si="17"/>
        <v>778850.64975374937</v>
      </c>
      <c r="T114" s="2">
        <f t="shared" si="18"/>
        <v>3864.1428571428405</v>
      </c>
      <c r="U114" s="2">
        <f t="shared" si="19"/>
        <v>780774.39950734377</v>
      </c>
      <c r="V114" s="2">
        <f t="shared" si="34"/>
        <v>2299816.25</v>
      </c>
      <c r="W114" s="2">
        <f t="shared" si="20"/>
        <v>131831.75</v>
      </c>
      <c r="X114" s="2">
        <f t="shared" si="6"/>
        <v>648942.64950734377</v>
      </c>
      <c r="Y114" s="2">
        <f t="shared" si="30"/>
        <v>44389521.718964174</v>
      </c>
      <c r="Z114" s="2" t="str">
        <f t="shared" si="8"/>
        <v>HERE</v>
      </c>
      <c r="AA114" s="2">
        <f>IF(Z114="HERE",Y114,AA113+Graph!$G$1*1000)</f>
        <v>44389521.718964174</v>
      </c>
      <c r="AB114" s="2">
        <f t="shared" si="21"/>
        <v>648942.64950734377</v>
      </c>
      <c r="AC114" s="2">
        <f t="shared" si="31"/>
        <v>2299816.25</v>
      </c>
      <c r="AD114" s="3">
        <f t="shared" si="10"/>
        <v>44389521.718964174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27680672.404629938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50</v>
      </c>
      <c r="C115" s="7"/>
      <c r="D115" s="2" t="e">
        <f t="shared" si="12"/>
        <v>#N/A</v>
      </c>
      <c r="E115" s="2" t="e">
        <f t="shared" si="22"/>
        <v>#N/A</v>
      </c>
      <c r="F115" s="2">
        <v>785172.303589046</v>
      </c>
      <c r="G115" s="2">
        <f t="shared" si="35"/>
        <v>785172.303589046</v>
      </c>
      <c r="H115" s="2">
        <f t="shared" si="32"/>
        <v>46814740.23117727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732837.14285714203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787074.04968327284</v>
      </c>
      <c r="Q115" s="2">
        <f t="shared" si="36"/>
        <v>787074.04968327284</v>
      </c>
      <c r="R115" s="2">
        <f t="shared" si="33"/>
        <v>47476412.018647432</v>
      </c>
      <c r="S115" s="2">
        <f t="shared" si="17"/>
        <v>785172.303589046</v>
      </c>
      <c r="T115" s="2">
        <f t="shared" si="18"/>
        <v>3864.1428571428405</v>
      </c>
      <c r="U115" s="2">
        <f t="shared" si="19"/>
        <v>787074.04968327284</v>
      </c>
      <c r="V115" s="2">
        <f t="shared" si="34"/>
        <v>2431648</v>
      </c>
      <c r="W115" s="2">
        <f t="shared" si="20"/>
        <v>131831.75</v>
      </c>
      <c r="X115" s="2">
        <f t="shared" si="6"/>
        <v>655242.29968327284</v>
      </c>
      <c r="Y115" s="2">
        <f t="shared" si="30"/>
        <v>45044764.018647447</v>
      </c>
      <c r="Z115" s="2" t="str">
        <f t="shared" si="8"/>
        <v>HERE</v>
      </c>
      <c r="AA115" s="2">
        <f>IF(Z115="HERE",Y115,AA114+Graph!$G$1*1000)</f>
        <v>45044764.018647447</v>
      </c>
      <c r="AB115" s="2">
        <f t="shared" si="21"/>
        <v>655242.29968327284</v>
      </c>
      <c r="AC115" s="2">
        <f t="shared" si="31"/>
        <v>2431648</v>
      </c>
      <c r="AD115" s="3">
        <f t="shared" si="10"/>
        <v>45044764.018647447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28258724.089591201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51</v>
      </c>
      <c r="C116" s="7"/>
      <c r="D116" s="2" t="e">
        <f t="shared" si="12"/>
        <v>#N/A</v>
      </c>
      <c r="E116" s="2" t="e">
        <f t="shared" si="22"/>
        <v>#N/A</v>
      </c>
      <c r="F116" s="2">
        <v>791493.95742440224</v>
      </c>
      <c r="G116" s="2">
        <f t="shared" si="35"/>
        <v>791493.95742440224</v>
      </c>
      <c r="H116" s="2">
        <f t="shared" si="32"/>
        <v>47606234.188601673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736701.28571428487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793373.69985920191</v>
      </c>
      <c r="Q116" s="2">
        <f t="shared" si="36"/>
        <v>793373.69985920191</v>
      </c>
      <c r="R116" s="2">
        <f t="shared" si="33"/>
        <v>48269785.718506634</v>
      </c>
      <c r="S116" s="2">
        <f t="shared" si="17"/>
        <v>791493.95742440224</v>
      </c>
      <c r="T116" s="2">
        <f t="shared" si="18"/>
        <v>3864.1428571428405</v>
      </c>
      <c r="U116" s="2">
        <f t="shared" si="19"/>
        <v>793373.69985920191</v>
      </c>
      <c r="V116" s="2">
        <f t="shared" si="34"/>
        <v>2639309</v>
      </c>
      <c r="W116" s="2">
        <f t="shared" si="20"/>
        <v>207661</v>
      </c>
      <c r="X116" s="2">
        <f t="shared" si="6"/>
        <v>585712.69985920191</v>
      </c>
      <c r="Y116" s="2">
        <f t="shared" si="30"/>
        <v>45630476.718506649</v>
      </c>
      <c r="Z116" s="2" t="str">
        <f t="shared" si="8"/>
        <v>HERE</v>
      </c>
      <c r="AA116" s="2">
        <f>IF(Z116="HERE",Y116,AA115+Graph!$G$1*1000)</f>
        <v>45630476.718506649</v>
      </c>
      <c r="AB116" s="2">
        <f t="shared" si="21"/>
        <v>585712.69985920191</v>
      </c>
      <c r="AC116" s="2">
        <f t="shared" si="31"/>
        <v>2639309</v>
      </c>
      <c r="AD116" s="3">
        <f t="shared" si="10"/>
        <v>45630476.718506649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28842445.459710795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52</v>
      </c>
      <c r="C117" s="7"/>
      <c r="D117" s="2" t="e">
        <f t="shared" si="12"/>
        <v>#N/A</v>
      </c>
      <c r="E117" s="2" t="e">
        <f t="shared" si="22"/>
        <v>#N/A</v>
      </c>
      <c r="F117" s="2">
        <v>797815.61125969887</v>
      </c>
      <c r="G117" s="2">
        <f t="shared" si="35"/>
        <v>797815.61125969887</v>
      </c>
      <c r="H117" s="2">
        <f t="shared" si="32"/>
        <v>48404049.799861372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740565.42857142771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799673.35003513098</v>
      </c>
      <c r="Q117" s="2">
        <f t="shared" si="36"/>
        <v>799673.35003513098</v>
      </c>
      <c r="R117" s="2">
        <f t="shared" si="33"/>
        <v>49069459.068541765</v>
      </c>
      <c r="S117" s="2">
        <f t="shared" si="17"/>
        <v>797815.61125969887</v>
      </c>
      <c r="T117" s="2">
        <f t="shared" si="18"/>
        <v>3864.1428571428405</v>
      </c>
      <c r="U117" s="2">
        <f t="shared" si="19"/>
        <v>799673.35003513098</v>
      </c>
      <c r="V117" s="2">
        <f t="shared" si="34"/>
        <v>2918252</v>
      </c>
      <c r="W117" s="2">
        <f t="shared" si="20"/>
        <v>278943</v>
      </c>
      <c r="X117" s="2">
        <f t="shared" si="6"/>
        <v>520730.35003513098</v>
      </c>
      <c r="Y117" s="2">
        <f t="shared" si="30"/>
        <v>46151207.06854178</v>
      </c>
      <c r="Z117" s="2" t="str">
        <f t="shared" si="8"/>
        <v>HERE</v>
      </c>
      <c r="AA117" s="2">
        <f>IF(Z117="HERE",Y117,AA116+Graph!$G$1*1000)</f>
        <v>46151207.06854178</v>
      </c>
      <c r="AB117" s="2">
        <f t="shared" si="21"/>
        <v>520730.35003513098</v>
      </c>
      <c r="AC117" s="2">
        <f t="shared" si="31"/>
        <v>2918252</v>
      </c>
      <c r="AD117" s="3">
        <f t="shared" si="10"/>
        <v>46151207.06854178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29431836.514988732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53</v>
      </c>
      <c r="C118" s="7"/>
      <c r="D118" s="2" t="e">
        <f t="shared" si="12"/>
        <v>#N/A</v>
      </c>
      <c r="E118" s="2" t="e">
        <f t="shared" si="22"/>
        <v>#N/A</v>
      </c>
      <c r="F118" s="2">
        <v>804137.2650950551</v>
      </c>
      <c r="G118" s="2">
        <f t="shared" si="35"/>
        <v>796135.85714285716</v>
      </c>
      <c r="H118" s="2">
        <f t="shared" si="32"/>
        <v>49200185.65700423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744429.57142857055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805973.00021106005</v>
      </c>
      <c r="Q118" s="2">
        <f t="shared" si="36"/>
        <v>800000</v>
      </c>
      <c r="R118" s="2">
        <f t="shared" si="33"/>
        <v>49869459.068541765</v>
      </c>
      <c r="S118" s="2">
        <f t="shared" si="17"/>
        <v>796135.85714285821</v>
      </c>
      <c r="T118" s="2">
        <f t="shared" si="18"/>
        <v>3864.1428571428405</v>
      </c>
      <c r="U118" s="2">
        <f t="shared" si="19"/>
        <v>800000</v>
      </c>
      <c r="V118" s="2">
        <f t="shared" si="34"/>
        <v>3234946</v>
      </c>
      <c r="W118" s="2">
        <f t="shared" si="20"/>
        <v>316694</v>
      </c>
      <c r="X118" s="2">
        <f t="shared" si="6"/>
        <v>483306</v>
      </c>
      <c r="Y118" s="2">
        <f t="shared" si="30"/>
        <v>46634513.06854178</v>
      </c>
      <c r="Z118" s="2" t="str">
        <f t="shared" si="8"/>
        <v>HERE</v>
      </c>
      <c r="AA118" s="2">
        <f>IF(Z118="HERE",Y118,AA117+Graph!$G$1*1000)</f>
        <v>46634513.06854178</v>
      </c>
      <c r="AB118" s="2">
        <f t="shared" si="21"/>
        <v>483306</v>
      </c>
      <c r="AC118" s="2">
        <f t="shared" si="31"/>
        <v>3234946</v>
      </c>
      <c r="AD118" s="3">
        <f t="shared" si="10"/>
        <v>46634513.06854178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30026897.255425002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54</v>
      </c>
      <c r="C119" s="7"/>
      <c r="D119" s="2" t="e">
        <f t="shared" si="12"/>
        <v>#N/A</v>
      </c>
      <c r="E119" s="2" t="e">
        <f t="shared" si="22"/>
        <v>#N/A</v>
      </c>
      <c r="F119" s="2">
        <v>810458.91893035173</v>
      </c>
      <c r="G119" s="2">
        <f t="shared" si="35"/>
        <v>796135.85714285716</v>
      </c>
      <c r="H119" s="2">
        <f t="shared" si="32"/>
        <v>49996321.514147088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748293.71428571339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812272.65038704872</v>
      </c>
      <c r="Q119" s="2">
        <f t="shared" si="36"/>
        <v>800000</v>
      </c>
      <c r="R119" s="2">
        <f t="shared" si="33"/>
        <v>50669459.068541765</v>
      </c>
      <c r="S119" s="2">
        <f t="shared" si="17"/>
        <v>796135.85714285821</v>
      </c>
      <c r="T119" s="2">
        <f t="shared" si="18"/>
        <v>3864.1428571428405</v>
      </c>
      <c r="U119" s="2">
        <f t="shared" si="19"/>
        <v>800000</v>
      </c>
      <c r="V119" s="2">
        <f t="shared" si="34"/>
        <v>3559179</v>
      </c>
      <c r="W119" s="2">
        <f t="shared" si="20"/>
        <v>324233</v>
      </c>
      <c r="X119" s="2">
        <f t="shared" si="6"/>
        <v>475767</v>
      </c>
      <c r="Y119" s="2">
        <f t="shared" si="30"/>
        <v>47110280.06854178</v>
      </c>
      <c r="Z119" s="2" t="str">
        <f t="shared" si="8"/>
        <v>HERE</v>
      </c>
      <c r="AA119" s="2">
        <f>IF(Z119="HERE",Y119,AA118+Graph!$G$1*1000)</f>
        <v>47110280.06854178</v>
      </c>
      <c r="AB119" s="2">
        <f t="shared" si="21"/>
        <v>475767</v>
      </c>
      <c r="AC119" s="2">
        <f t="shared" si="31"/>
        <v>3559179</v>
      </c>
      <c r="AD119" s="3">
        <f t="shared" si="10"/>
        <v>47110280.06854178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30627627.681019612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55</v>
      </c>
      <c r="C120" s="7"/>
      <c r="D120" s="2" t="e">
        <f t="shared" si="12"/>
        <v>#N/A</v>
      </c>
      <c r="E120" s="2" t="e">
        <f t="shared" si="22"/>
        <v>#N/A</v>
      </c>
      <c r="F120" s="2">
        <v>816780.57276570797</v>
      </c>
      <c r="G120" s="2">
        <f t="shared" si="35"/>
        <v>796135.85714285716</v>
      </c>
      <c r="H120" s="2">
        <f t="shared" si="32"/>
        <v>50792457.371289946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752157.85714285623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818572.30056297779</v>
      </c>
      <c r="Q120" s="2">
        <f t="shared" si="36"/>
        <v>800000</v>
      </c>
      <c r="R120" s="2">
        <f t="shared" si="33"/>
        <v>51469459.068541765</v>
      </c>
      <c r="S120" s="2">
        <f t="shared" si="17"/>
        <v>796135.85714285821</v>
      </c>
      <c r="T120" s="2">
        <f t="shared" si="18"/>
        <v>3864.1428571428405</v>
      </c>
      <c r="U120" s="2">
        <f t="shared" si="19"/>
        <v>800000</v>
      </c>
      <c r="V120" s="2">
        <f t="shared" si="34"/>
        <v>3837094</v>
      </c>
      <c r="W120" s="2">
        <f t="shared" si="20"/>
        <v>277915</v>
      </c>
      <c r="X120" s="2">
        <f t="shared" si="6"/>
        <v>522085</v>
      </c>
      <c r="Y120" s="2">
        <f t="shared" si="30"/>
        <v>47632365.06854178</v>
      </c>
      <c r="Z120" s="2" t="str">
        <f t="shared" si="8"/>
        <v>HERE</v>
      </c>
      <c r="AA120" s="2">
        <f>IF(Z120="HERE",Y120,AA119+Graph!$G$1*1000)</f>
        <v>47632365.06854178</v>
      </c>
      <c r="AB120" s="2">
        <f t="shared" si="21"/>
        <v>522085</v>
      </c>
      <c r="AC120" s="2">
        <f t="shared" si="31"/>
        <v>3837094</v>
      </c>
      <c r="AD120" s="3">
        <f t="shared" si="10"/>
        <v>47632365.06854178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31234027.791772552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56</v>
      </c>
      <c r="C121" s="7"/>
      <c r="D121" s="2" t="e">
        <f t="shared" si="12"/>
        <v>#N/A</v>
      </c>
      <c r="E121" s="2" t="e">
        <f t="shared" si="22"/>
        <v>#N/A</v>
      </c>
      <c r="F121" s="2">
        <v>823102.2266010046</v>
      </c>
      <c r="G121" s="2">
        <f t="shared" si="35"/>
        <v>796135.85714285716</v>
      </c>
      <c r="H121" s="2">
        <f t="shared" si="32"/>
        <v>51588593.228432804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756021.99999999907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824871.95073890686</v>
      </c>
      <c r="Q121" s="2">
        <f t="shared" si="36"/>
        <v>800000</v>
      </c>
      <c r="R121" s="2">
        <f t="shared" si="33"/>
        <v>52269459.068541765</v>
      </c>
      <c r="S121" s="2">
        <f t="shared" si="17"/>
        <v>796135.85714285821</v>
      </c>
      <c r="T121" s="2">
        <f t="shared" si="18"/>
        <v>3864.1428571428405</v>
      </c>
      <c r="U121" s="2">
        <f t="shared" si="19"/>
        <v>800000</v>
      </c>
      <c r="V121" s="2">
        <f t="shared" si="34"/>
        <v>4062501</v>
      </c>
      <c r="W121" s="2">
        <f t="shared" si="20"/>
        <v>225407</v>
      </c>
      <c r="X121" s="2">
        <f t="shared" si="6"/>
        <v>574593</v>
      </c>
      <c r="Y121" s="2">
        <f t="shared" si="30"/>
        <v>48206958.06854178</v>
      </c>
      <c r="Z121" s="2" t="str">
        <f t="shared" si="8"/>
        <v>HERE</v>
      </c>
      <c r="AA121" s="2">
        <f>IF(Z121="HERE",Y121,AA120+Graph!$G$1*1000)</f>
        <v>48206958.06854178</v>
      </c>
      <c r="AB121" s="2">
        <f t="shared" si="21"/>
        <v>574593</v>
      </c>
      <c r="AC121" s="2">
        <f t="shared" si="31"/>
        <v>4062501</v>
      </c>
      <c r="AD121" s="3">
        <f t="shared" si="10"/>
        <v>48206958.06854178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31846097.58768383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57</v>
      </c>
      <c r="C122" s="7"/>
      <c r="D122" s="2" t="e">
        <f t="shared" si="12"/>
        <v>#N/A</v>
      </c>
      <c r="E122" s="2" t="e">
        <f t="shared" si="22"/>
        <v>#N/A</v>
      </c>
      <c r="F122" s="2">
        <v>829423.88043636084</v>
      </c>
      <c r="G122" s="2">
        <f t="shared" si="35"/>
        <v>796135.85714285716</v>
      </c>
      <c r="H122" s="2">
        <f t="shared" si="32"/>
        <v>52384729.085575663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759886.14285714191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831171.60091483593</v>
      </c>
      <c r="Q122" s="2">
        <f t="shared" si="36"/>
        <v>800000</v>
      </c>
      <c r="R122" s="2">
        <f t="shared" si="33"/>
        <v>53069459.068541765</v>
      </c>
      <c r="S122" s="2">
        <f t="shared" si="17"/>
        <v>796135.85714285821</v>
      </c>
      <c r="T122" s="2">
        <f t="shared" si="18"/>
        <v>3864.1428571428405</v>
      </c>
      <c r="U122" s="2">
        <f t="shared" si="19"/>
        <v>800000</v>
      </c>
      <c r="V122" s="2">
        <f t="shared" si="34"/>
        <v>4266577</v>
      </c>
      <c r="W122" s="2">
        <f t="shared" si="20"/>
        <v>204076</v>
      </c>
      <c r="X122" s="2">
        <f t="shared" si="6"/>
        <v>595924</v>
      </c>
      <c r="Y122" s="2">
        <f t="shared" si="30"/>
        <v>48802882.06854178</v>
      </c>
      <c r="Z122" s="2" t="str">
        <f t="shared" si="8"/>
        <v>HERE</v>
      </c>
      <c r="AA122" s="2">
        <f>IF(Z122="HERE",Y122,AA121+Graph!$G$1*1000)</f>
        <v>48802882.06854178</v>
      </c>
      <c r="AB122" s="2">
        <f t="shared" si="21"/>
        <v>595924</v>
      </c>
      <c r="AC122" s="2">
        <f t="shared" si="31"/>
        <v>4266577</v>
      </c>
      <c r="AD122" s="3">
        <f t="shared" si="10"/>
        <v>48802882.06854178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32429666.583039209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58</v>
      </c>
      <c r="C123" s="7"/>
      <c r="D123" s="2" t="e">
        <f t="shared" si="12"/>
        <v>#N/A</v>
      </c>
      <c r="E123" s="2" t="e">
        <f t="shared" si="22"/>
        <v>#N/A</v>
      </c>
      <c r="F123" s="2">
        <v>835745.53427165747</v>
      </c>
      <c r="G123" s="2">
        <f t="shared" si="35"/>
        <v>796135.85714285716</v>
      </c>
      <c r="H123" s="2">
        <f t="shared" si="32"/>
        <v>53180864.942718521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763750.28571428475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837471.251090765</v>
      </c>
      <c r="Q123" s="2">
        <f t="shared" si="36"/>
        <v>800000</v>
      </c>
      <c r="R123" s="2">
        <f t="shared" si="33"/>
        <v>53869459.068541765</v>
      </c>
      <c r="S123" s="2">
        <f t="shared" si="17"/>
        <v>796135.85714285821</v>
      </c>
      <c r="T123" s="2">
        <f t="shared" si="18"/>
        <v>3864.1428571428405</v>
      </c>
      <c r="U123" s="2">
        <f t="shared" si="19"/>
        <v>800000</v>
      </c>
      <c r="V123" s="2">
        <f t="shared" si="34"/>
        <v>4609740</v>
      </c>
      <c r="W123" s="2">
        <f t="shared" si="20"/>
        <v>343163</v>
      </c>
      <c r="X123" s="2">
        <f t="shared" si="6"/>
        <v>456837</v>
      </c>
      <c r="Y123" s="2">
        <f t="shared" si="30"/>
        <v>49259719.06854178</v>
      </c>
      <c r="Z123" s="2" t="str">
        <f t="shared" si="8"/>
        <v>HERE</v>
      </c>
      <c r="AA123" s="2">
        <f>IF(Z123="HERE",Y123,AA122+Graph!$G$1*1000)</f>
        <v>49259719.06854178</v>
      </c>
      <c r="AB123" s="2">
        <f t="shared" si="21"/>
        <v>456837</v>
      </c>
      <c r="AC123" s="2">
        <f t="shared" si="31"/>
        <v>4609740</v>
      </c>
      <c r="AD123" s="3">
        <f t="shared" si="10"/>
        <v>49259719.06854178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33018905.263552926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59</v>
      </c>
      <c r="C124" s="7"/>
      <c r="D124" s="2" t="e">
        <f t="shared" si="12"/>
        <v>#N/A</v>
      </c>
      <c r="E124" s="2" t="e">
        <f t="shared" si="22"/>
        <v>#N/A</v>
      </c>
      <c r="F124" s="2">
        <v>842067.1881070137</v>
      </c>
      <c r="G124" s="2">
        <f t="shared" si="35"/>
        <v>796135.85714285716</v>
      </c>
      <c r="H124" s="2">
        <f t="shared" si="32"/>
        <v>53977000.799861379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767614.42857142759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843770.90126669407</v>
      </c>
      <c r="Q124" s="2">
        <f t="shared" si="36"/>
        <v>800000</v>
      </c>
      <c r="R124" s="2">
        <f t="shared" si="33"/>
        <v>54669459.068541765</v>
      </c>
      <c r="S124" s="2">
        <f t="shared" si="17"/>
        <v>796135.85714285821</v>
      </c>
      <c r="T124" s="2">
        <f t="shared" si="18"/>
        <v>3864.1428571428405</v>
      </c>
      <c r="U124" s="2">
        <f t="shared" si="19"/>
        <v>800000</v>
      </c>
      <c r="V124" s="2">
        <f t="shared" si="34"/>
        <v>4973248</v>
      </c>
      <c r="W124" s="2">
        <f t="shared" si="20"/>
        <v>363508</v>
      </c>
      <c r="X124" s="2">
        <f t="shared" si="6"/>
        <v>436492</v>
      </c>
      <c r="Y124" s="2">
        <f t="shared" si="30"/>
        <v>49696211.06854178</v>
      </c>
      <c r="Z124" s="2" t="str">
        <f t="shared" si="8"/>
        <v>HERE</v>
      </c>
      <c r="AA124" s="2">
        <f>IF(Z124="HERE",Y124,AA123+Graph!$G$1*1000)</f>
        <v>49696211.06854178</v>
      </c>
      <c r="AB124" s="2">
        <f t="shared" si="21"/>
        <v>436492</v>
      </c>
      <c r="AC124" s="2">
        <f t="shared" si="31"/>
        <v>4973248</v>
      </c>
      <c r="AD124" s="3">
        <f t="shared" si="10"/>
        <v>49696211.06854178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33613813.629224978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60</v>
      </c>
      <c r="C125" s="7"/>
      <c r="D125" s="2" t="e">
        <f t="shared" si="12"/>
        <v>#N/A</v>
      </c>
      <c r="E125" s="2" t="e">
        <f t="shared" si="22"/>
        <v>#N/A</v>
      </c>
      <c r="F125" s="2">
        <v>848388.84194231033</v>
      </c>
      <c r="G125" s="2">
        <f t="shared" si="35"/>
        <v>796135.85714285716</v>
      </c>
      <c r="H125" s="2">
        <f t="shared" si="32"/>
        <v>54773136.657004237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771478.57142857043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850070.55144262314</v>
      </c>
      <c r="Q125" s="2">
        <f t="shared" si="36"/>
        <v>800000</v>
      </c>
      <c r="R125" s="2">
        <f t="shared" si="33"/>
        <v>55469459.068541765</v>
      </c>
      <c r="S125" s="2">
        <f t="shared" si="17"/>
        <v>796135.85714285821</v>
      </c>
      <c r="T125" s="2">
        <f t="shared" si="18"/>
        <v>3864.1428571428405</v>
      </c>
      <c r="U125" s="2">
        <f t="shared" si="19"/>
        <v>800000</v>
      </c>
      <c r="V125" s="2">
        <f t="shared" si="34"/>
        <v>5383103</v>
      </c>
      <c r="W125" s="2">
        <f t="shared" si="20"/>
        <v>409855</v>
      </c>
      <c r="X125" s="2">
        <f t="shared" si="6"/>
        <v>390145</v>
      </c>
      <c r="Y125" s="2">
        <f t="shared" si="30"/>
        <v>50086356.06854178</v>
      </c>
      <c r="Z125" s="2" t="str">
        <f t="shared" si="8"/>
        <v>HERE</v>
      </c>
      <c r="AA125" s="2">
        <f>IF(Z125="HERE",Y125,AA124+Graph!$G$1*1000)</f>
        <v>50086356.06854178</v>
      </c>
      <c r="AB125" s="2">
        <f t="shared" si="21"/>
        <v>390145</v>
      </c>
      <c r="AC125" s="2">
        <f t="shared" si="31"/>
        <v>5383103</v>
      </c>
      <c r="AD125" s="3">
        <f t="shared" si="10"/>
        <v>50086356.06854178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34214391.680055365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61</v>
      </c>
      <c r="C126" s="7"/>
      <c r="D126" s="2" t="e">
        <f t="shared" si="12"/>
        <v>#N/A</v>
      </c>
      <c r="E126" s="2" t="e">
        <f t="shared" si="22"/>
        <v>#N/A</v>
      </c>
      <c r="F126" s="2">
        <v>854710.49577766657</v>
      </c>
      <c r="G126" s="2">
        <f t="shared" si="35"/>
        <v>796135.85714285716</v>
      </c>
      <c r="H126" s="2">
        <f t="shared" si="32"/>
        <v>55569272.514147095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775342.71428571327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856370.20161855221</v>
      </c>
      <c r="Q126" s="2">
        <f t="shared" si="36"/>
        <v>800000</v>
      </c>
      <c r="R126" s="2">
        <f t="shared" si="33"/>
        <v>56269459.068541765</v>
      </c>
      <c r="S126" s="2">
        <f t="shared" si="17"/>
        <v>796135.85714285821</v>
      </c>
      <c r="T126" s="2">
        <f t="shared" si="18"/>
        <v>3864.1428571428405</v>
      </c>
      <c r="U126" s="2">
        <f t="shared" si="19"/>
        <v>800000</v>
      </c>
      <c r="V126" s="2">
        <f t="shared" si="34"/>
        <v>5861351</v>
      </c>
      <c r="W126" s="2">
        <f t="shared" si="20"/>
        <v>478248</v>
      </c>
      <c r="X126" s="2">
        <f t="shared" si="6"/>
        <v>321752</v>
      </c>
      <c r="Y126" s="2">
        <f t="shared" si="30"/>
        <v>50408108.06854178</v>
      </c>
      <c r="Z126" s="2" t="str">
        <f t="shared" si="8"/>
        <v>HERE</v>
      </c>
      <c r="AA126" s="2">
        <f>IF(Z126="HERE",Y126,AA125+Graph!$G$1*1000)</f>
        <v>50408108.06854178</v>
      </c>
      <c r="AB126" s="2">
        <f t="shared" si="21"/>
        <v>321752</v>
      </c>
      <c r="AC126" s="2">
        <f t="shared" si="31"/>
        <v>5861351</v>
      </c>
      <c r="AD126" s="3">
        <f t="shared" si="10"/>
        <v>50408108.06854178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34820639.416044094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62</v>
      </c>
      <c r="C127" s="7"/>
      <c r="D127" s="2" t="e">
        <f t="shared" si="12"/>
        <v>#N/A</v>
      </c>
      <c r="E127" s="2" t="e">
        <f t="shared" si="22"/>
        <v>#N/A</v>
      </c>
      <c r="F127" s="2">
        <v>861032.1496129632</v>
      </c>
      <c r="G127" s="2">
        <f t="shared" si="35"/>
        <v>796135.85714285716</v>
      </c>
      <c r="H127" s="2">
        <f t="shared" si="32"/>
        <v>56365408.371289954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779206.85714285611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862669.85179448128</v>
      </c>
      <c r="Q127" s="2">
        <f t="shared" si="36"/>
        <v>800000</v>
      </c>
      <c r="R127" s="2">
        <f t="shared" si="33"/>
        <v>57069459.068541765</v>
      </c>
      <c r="S127" s="2">
        <f t="shared" si="17"/>
        <v>796135.85714285821</v>
      </c>
      <c r="T127" s="2">
        <f t="shared" si="18"/>
        <v>3864.1428571428405</v>
      </c>
      <c r="U127" s="2">
        <f t="shared" si="19"/>
        <v>800000</v>
      </c>
      <c r="V127" s="2">
        <f t="shared" si="34"/>
        <v>6353321</v>
      </c>
      <c r="W127" s="2">
        <f t="shared" si="20"/>
        <v>491970</v>
      </c>
      <c r="X127" s="2">
        <f t="shared" si="6"/>
        <v>308030</v>
      </c>
      <c r="Y127" s="2">
        <f t="shared" si="30"/>
        <v>50716138.06854178</v>
      </c>
      <c r="Z127" s="2" t="str">
        <f t="shared" si="8"/>
        <v>HERE</v>
      </c>
      <c r="AA127" s="2">
        <f>IF(Z127="HERE",Y127,AA126+Graph!$G$1*1000)</f>
        <v>50716138.06854178</v>
      </c>
      <c r="AB127" s="2">
        <f t="shared" si="21"/>
        <v>308030</v>
      </c>
      <c r="AC127" s="2">
        <f t="shared" si="31"/>
        <v>6353321</v>
      </c>
      <c r="AD127" s="3">
        <f t="shared" si="10"/>
        <v>50716138.06854178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35432556.837191157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63</v>
      </c>
      <c r="C128" s="7"/>
      <c r="D128" s="2" t="e">
        <f t="shared" si="12"/>
        <v>#N/A</v>
      </c>
      <c r="E128" s="2" t="e">
        <f t="shared" si="22"/>
        <v>#N/A</v>
      </c>
      <c r="F128" s="2">
        <v>867353.80344831944</v>
      </c>
      <c r="G128" s="2">
        <f t="shared" si="35"/>
        <v>796135.85714285716</v>
      </c>
      <c r="H128" s="2">
        <f t="shared" si="32"/>
        <v>57161544.228432812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783070.99999999895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868969.50197041035</v>
      </c>
      <c r="Q128" s="2">
        <f t="shared" si="36"/>
        <v>800000</v>
      </c>
      <c r="R128" s="2">
        <f t="shared" si="33"/>
        <v>57869459.068541765</v>
      </c>
      <c r="S128" s="2">
        <f t="shared" si="17"/>
        <v>796135.85714285821</v>
      </c>
      <c r="T128" s="2">
        <f t="shared" si="18"/>
        <v>3864.1428571428405</v>
      </c>
      <c r="U128" s="2">
        <f t="shared" si="19"/>
        <v>800000</v>
      </c>
      <c r="V128" s="2">
        <f t="shared" si="34"/>
        <v>6573570</v>
      </c>
      <c r="W128" s="2">
        <f t="shared" si="20"/>
        <v>220249</v>
      </c>
      <c r="X128" s="2">
        <f t="shared" si="6"/>
        <v>579751</v>
      </c>
      <c r="Y128" s="2">
        <f t="shared" si="30"/>
        <v>51295889.06854178</v>
      </c>
      <c r="Z128" s="2" t="str">
        <f t="shared" si="8"/>
        <v>HERE</v>
      </c>
      <c r="AA128" s="2">
        <f>IF(Z128="HERE",Y128,AA127+Graph!$G$1*1000)</f>
        <v>51295889.06854178</v>
      </c>
      <c r="AB128" s="2">
        <f t="shared" si="21"/>
        <v>579751</v>
      </c>
      <c r="AC128" s="2">
        <f t="shared" si="31"/>
        <v>6573570</v>
      </c>
      <c r="AD128" s="3">
        <f t="shared" si="10"/>
        <v>51295889.06854178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36050143.943496555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64</v>
      </c>
      <c r="C129" s="7"/>
      <c r="D129" s="2" t="e">
        <f t="shared" si="12"/>
        <v>#N/A</v>
      </c>
      <c r="E129" s="2" t="e">
        <f t="shared" si="22"/>
        <v>#N/A</v>
      </c>
      <c r="F129" s="2">
        <v>873675.45728361607</v>
      </c>
      <c r="G129" s="2">
        <f t="shared" si="35"/>
        <v>796135.85714285716</v>
      </c>
      <c r="H129" s="2">
        <f t="shared" si="32"/>
        <v>57957680.08557567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786935.14285714179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875269.15214633942</v>
      </c>
      <c r="Q129" s="2">
        <f t="shared" si="36"/>
        <v>800000</v>
      </c>
      <c r="R129" s="2">
        <f t="shared" si="33"/>
        <v>58669459.068541765</v>
      </c>
      <c r="S129" s="2">
        <f t="shared" si="17"/>
        <v>796135.85714285821</v>
      </c>
      <c r="T129" s="2">
        <f t="shared" si="18"/>
        <v>3864.1428571428405</v>
      </c>
      <c r="U129" s="2">
        <f t="shared" si="19"/>
        <v>800000</v>
      </c>
      <c r="V129" s="2">
        <f t="shared" si="34"/>
        <v>6853372</v>
      </c>
      <c r="W129" s="2">
        <f t="shared" si="20"/>
        <v>279802</v>
      </c>
      <c r="X129" s="2">
        <f t="shared" si="6"/>
        <v>520198</v>
      </c>
      <c r="Y129" s="2">
        <f t="shared" si="30"/>
        <v>51816087.06854178</v>
      </c>
      <c r="Z129" s="2" t="str">
        <f t="shared" si="8"/>
        <v>HERE</v>
      </c>
      <c r="AA129" s="2">
        <f>IF(Z129="HERE",Y129,AA128+Graph!$G$1*1000)</f>
        <v>51816087.06854178</v>
      </c>
      <c r="AB129" s="2">
        <f t="shared" si="21"/>
        <v>520198</v>
      </c>
      <c r="AC129" s="2">
        <f t="shared" si="31"/>
        <v>6853372</v>
      </c>
      <c r="AD129" s="3">
        <f t="shared" si="10"/>
        <v>51816087.06854178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36606765.804603145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65</v>
      </c>
      <c r="C130" s="7"/>
      <c r="D130" s="2" t="e">
        <f t="shared" si="12"/>
        <v>#N/A</v>
      </c>
      <c r="E130" s="2" t="e">
        <f t="shared" si="22"/>
        <v>#N/A</v>
      </c>
      <c r="F130" s="2">
        <v>879997.1111189723</v>
      </c>
      <c r="G130" s="2">
        <f t="shared" si="35"/>
        <v>796135.85714285716</v>
      </c>
      <c r="H130" s="2">
        <f t="shared" si="32"/>
        <v>58753815.942718528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790799.28571428463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881568.80232226849</v>
      </c>
      <c r="Q130" s="2">
        <f t="shared" si="36"/>
        <v>800000</v>
      </c>
      <c r="R130" s="2">
        <f t="shared" si="33"/>
        <v>59469459.068541765</v>
      </c>
      <c r="S130" s="2">
        <f t="shared" si="17"/>
        <v>796135.85714285821</v>
      </c>
      <c r="T130" s="2">
        <f t="shared" si="18"/>
        <v>3864.1428571428405</v>
      </c>
      <c r="U130" s="2">
        <f t="shared" si="19"/>
        <v>800000</v>
      </c>
      <c r="V130" s="2">
        <f t="shared" si="34"/>
        <v>7164387</v>
      </c>
      <c r="W130" s="2">
        <f t="shared" si="20"/>
        <v>311015</v>
      </c>
      <c r="X130" s="2">
        <f t="shared" si="6"/>
        <v>488985</v>
      </c>
      <c r="Y130" s="2">
        <f t="shared" si="30"/>
        <v>52305072.06854178</v>
      </c>
      <c r="Z130" s="2" t="str">
        <f t="shared" si="8"/>
        <v>HERE</v>
      </c>
      <c r="AA130" s="2">
        <f>IF(Z130="HERE",Y130,AA129+Graph!$G$1*1000)</f>
        <v>52305072.06854178</v>
      </c>
      <c r="AB130" s="2">
        <f t="shared" si="21"/>
        <v>488985</v>
      </c>
      <c r="AC130" s="2">
        <f t="shared" si="31"/>
        <v>7164387</v>
      </c>
      <c r="AD130" s="3">
        <f t="shared" si="10"/>
        <v>52305072.06854178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37169057.350868076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66</v>
      </c>
      <c r="C131" s="7"/>
      <c r="D131" s="2" t="e">
        <f t="shared" si="12"/>
        <v>#N/A</v>
      </c>
      <c r="E131" s="2" t="e">
        <f t="shared" si="22"/>
        <v>#N/A</v>
      </c>
      <c r="F131" s="2">
        <v>886318.76495426893</v>
      </c>
      <c r="G131" s="2">
        <f t="shared" si="35"/>
        <v>796135.85714285716</v>
      </c>
      <c r="H131" s="2">
        <f t="shared" si="32"/>
        <v>59549951.799861386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794663.42857142747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887868.45249819756</v>
      </c>
      <c r="Q131" s="2">
        <f t="shared" si="36"/>
        <v>800000</v>
      </c>
      <c r="R131" s="2">
        <f t="shared" si="33"/>
        <v>60269459.068541765</v>
      </c>
      <c r="S131" s="2">
        <f t="shared" si="17"/>
        <v>796135.85714285821</v>
      </c>
      <c r="T131" s="2">
        <f t="shared" si="18"/>
        <v>3864.1428571428405</v>
      </c>
      <c r="U131" s="2">
        <f t="shared" si="19"/>
        <v>800000</v>
      </c>
      <c r="V131" s="2">
        <f t="shared" si="34"/>
        <v>7447199</v>
      </c>
      <c r="W131" s="2">
        <f t="shared" si="20"/>
        <v>282812</v>
      </c>
      <c r="X131" s="2">
        <f t="shared" si="6"/>
        <v>517188</v>
      </c>
      <c r="Y131" s="2">
        <f t="shared" si="30"/>
        <v>52822260.06854178</v>
      </c>
      <c r="Z131" s="2" t="str">
        <f t="shared" si="8"/>
        <v>HERE</v>
      </c>
      <c r="AA131" s="2">
        <f>IF(Z131="HERE",Y131,AA130+Graph!$G$1*1000)</f>
        <v>52822260.06854178</v>
      </c>
      <c r="AB131" s="2">
        <f t="shared" si="21"/>
        <v>517188</v>
      </c>
      <c r="AC131" s="2">
        <f t="shared" si="31"/>
        <v>7447199</v>
      </c>
      <c r="AD131" s="3">
        <f t="shared" si="10"/>
        <v>52800000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37737018.582291335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67</v>
      </c>
      <c r="C132" s="7"/>
      <c r="D132" s="2" t="e">
        <f t="shared" si="12"/>
        <v>#N/A</v>
      </c>
      <c r="E132" s="2" t="e">
        <f t="shared" si="22"/>
        <v>#N/A</v>
      </c>
      <c r="F132" s="2">
        <v>892640.41878962517</v>
      </c>
      <c r="G132" s="2">
        <f t="shared" si="35"/>
        <v>796135.85714285716</v>
      </c>
      <c r="H132" s="2">
        <f t="shared" si="32"/>
        <v>60346087.657004245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798527.57142857031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894168.10267412663</v>
      </c>
      <c r="Q132" s="2">
        <f t="shared" si="36"/>
        <v>800000</v>
      </c>
      <c r="R132" s="2">
        <f t="shared" si="33"/>
        <v>61069459.068541765</v>
      </c>
      <c r="S132" s="2">
        <f t="shared" si="17"/>
        <v>796135.85714285821</v>
      </c>
      <c r="T132" s="2">
        <f t="shared" si="18"/>
        <v>3864.1428571428405</v>
      </c>
      <c r="U132" s="2">
        <f t="shared" si="19"/>
        <v>800000</v>
      </c>
      <c r="V132" s="2">
        <f t="shared" si="34"/>
        <v>7891184</v>
      </c>
      <c r="W132" s="2">
        <f t="shared" si="20"/>
        <v>443985</v>
      </c>
      <c r="X132" s="2">
        <f t="shared" si="6"/>
        <v>356015</v>
      </c>
      <c r="Y132" s="2">
        <f t="shared" si="30"/>
        <v>53178275.06854178</v>
      </c>
      <c r="Z132" s="2" t="str">
        <f t="shared" si="8"/>
        <v>HERE</v>
      </c>
      <c r="AA132" s="2">
        <f>IF(Z132="HERE",Y132,AA131+Graph!$G$1*1000)</f>
        <v>53178275.06854178</v>
      </c>
      <c r="AB132" s="2">
        <f t="shared" si="21"/>
        <v>356015</v>
      </c>
      <c r="AC132" s="2">
        <f t="shared" si="31"/>
        <v>7891184</v>
      </c>
      <c r="AD132" s="3">
        <f t="shared" si="10"/>
        <v>52800000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38310649.498872936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68</v>
      </c>
      <c r="C133" s="7"/>
      <c r="D133" s="2" t="e">
        <f t="shared" si="12"/>
        <v>#N/A</v>
      </c>
      <c r="E133" s="2" t="e">
        <f t="shared" si="22"/>
        <v>#N/A</v>
      </c>
      <c r="F133" s="2">
        <v>898962.0726249814</v>
      </c>
      <c r="G133" s="2">
        <f t="shared" si="35"/>
        <v>796135.85714285716</v>
      </c>
      <c r="H133" s="2">
        <f t="shared" si="32"/>
        <v>61142223.514147103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802391.71428571315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900467.75285005569</v>
      </c>
      <c r="Q133" s="2">
        <f t="shared" si="36"/>
        <v>800000</v>
      </c>
      <c r="R133" s="2">
        <f t="shared" si="33"/>
        <v>61869459.068541765</v>
      </c>
      <c r="S133" s="2">
        <f t="shared" si="17"/>
        <v>796135.85714285821</v>
      </c>
      <c r="T133" s="2">
        <f t="shared" si="18"/>
        <v>3864.1428571428405</v>
      </c>
      <c r="U133" s="2">
        <f t="shared" si="19"/>
        <v>800000</v>
      </c>
      <c r="V133" s="2">
        <f t="shared" si="34"/>
        <v>8378940</v>
      </c>
      <c r="W133" s="2">
        <f t="shared" si="20"/>
        <v>487756</v>
      </c>
      <c r="X133" s="2">
        <f t="shared" si="6"/>
        <v>312244</v>
      </c>
      <c r="Y133" s="2">
        <f t="shared" si="30"/>
        <v>53490519.06854178</v>
      </c>
      <c r="Z133" s="2" t="str">
        <f t="shared" si="8"/>
        <v>HERE</v>
      </c>
      <c r="AA133" s="2">
        <f>IF(Z133="HERE",Y133,AA132+Graph!$G$1*1000)</f>
        <v>53490519.06854178</v>
      </c>
      <c r="AB133" s="2">
        <f t="shared" si="21"/>
        <v>312244</v>
      </c>
      <c r="AC133" s="2">
        <f t="shared" si="31"/>
        <v>8378940</v>
      </c>
      <c r="AD133" s="3">
        <f t="shared" si="10"/>
        <v>52800000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38889950.100612879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69</v>
      </c>
      <c r="C134" s="7"/>
      <c r="D134" s="2" t="e">
        <f t="shared" si="12"/>
        <v>#N/A</v>
      </c>
      <c r="E134" s="2" t="e">
        <f t="shared" si="22"/>
        <v>#N/A</v>
      </c>
      <c r="F134" s="2">
        <v>905283.72646027803</v>
      </c>
      <c r="G134" s="2">
        <f t="shared" si="35"/>
        <v>796135.85714285716</v>
      </c>
      <c r="H134" s="2">
        <f t="shared" si="32"/>
        <v>61938359.371289961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806255.857142856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906767.40302598476</v>
      </c>
      <c r="Q134" s="2">
        <f t="shared" si="36"/>
        <v>800000</v>
      </c>
      <c r="R134" s="2">
        <f t="shared" si="33"/>
        <v>62669459.068541765</v>
      </c>
      <c r="S134" s="2">
        <f t="shared" si="17"/>
        <v>796135.85714285821</v>
      </c>
      <c r="T134" s="2">
        <f t="shared" si="18"/>
        <v>3864.1428571428405</v>
      </c>
      <c r="U134" s="2">
        <f t="shared" si="19"/>
        <v>800000</v>
      </c>
      <c r="V134" s="2">
        <f t="shared" si="34"/>
        <v>8977329</v>
      </c>
      <c r="W134" s="2">
        <f t="shared" si="20"/>
        <v>598389</v>
      </c>
      <c r="X134" s="2">
        <f t="shared" si="6"/>
        <v>201611</v>
      </c>
      <c r="Y134" s="2">
        <f t="shared" si="30"/>
        <v>53692130.06854178</v>
      </c>
      <c r="Z134" s="2" t="str">
        <f t="shared" si="8"/>
        <v>HERE</v>
      </c>
      <c r="AA134" s="2">
        <f>IF(Z134="HERE",Y134,AA133+Graph!$G$1*1000)</f>
        <v>53692130.06854178</v>
      </c>
      <c r="AB134" s="2">
        <f t="shared" si="21"/>
        <v>201611</v>
      </c>
      <c r="AC134" s="2">
        <f t="shared" si="31"/>
        <v>8977329</v>
      </c>
      <c r="AD134" s="3">
        <f t="shared" si="10"/>
        <v>52800000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39474920.387511149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70</v>
      </c>
      <c r="C135" s="7"/>
      <c r="D135" s="2" t="e">
        <f t="shared" si="12"/>
        <v>#N/A</v>
      </c>
      <c r="E135" s="2" t="e">
        <f t="shared" si="22"/>
        <v>#N/A</v>
      </c>
      <c r="F135" s="2">
        <v>911605.38029563427</v>
      </c>
      <c r="G135" s="2">
        <f t="shared" si="35"/>
        <v>796135.85714285716</v>
      </c>
      <c r="H135" s="2">
        <f t="shared" si="32"/>
        <v>62734495.228432819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810119.99999999884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913067.05320191383</v>
      </c>
      <c r="Q135" s="2">
        <f t="shared" si="36"/>
        <v>800000</v>
      </c>
      <c r="R135" s="2">
        <f t="shared" si="33"/>
        <v>63469459.068541765</v>
      </c>
      <c r="S135" s="2">
        <f t="shared" si="17"/>
        <v>796135.85714285821</v>
      </c>
      <c r="T135" s="2">
        <f t="shared" si="18"/>
        <v>3864.1428571428405</v>
      </c>
      <c r="U135" s="2">
        <f t="shared" si="19"/>
        <v>800000</v>
      </c>
      <c r="V135" s="2">
        <f t="shared" si="34"/>
        <v>9296367</v>
      </c>
      <c r="W135" s="2">
        <f t="shared" si="20"/>
        <v>319038</v>
      </c>
      <c r="X135" s="2">
        <f t="shared" si="6"/>
        <v>480962</v>
      </c>
      <c r="Y135" s="2">
        <f t="shared" si="30"/>
        <v>54173092.06854178</v>
      </c>
      <c r="Z135" s="2" t="str">
        <f t="shared" si="8"/>
        <v>HERE</v>
      </c>
      <c r="AA135" s="2">
        <f>IF(Z135="HERE",Y135,AA134+Graph!$G$1*1000)</f>
        <v>54173092.06854178</v>
      </c>
      <c r="AB135" s="2">
        <f t="shared" si="21"/>
        <v>480962</v>
      </c>
      <c r="AC135" s="2">
        <f t="shared" si="31"/>
        <v>9296367</v>
      </c>
      <c r="AD135" s="3">
        <f t="shared" si="10"/>
        <v>52800000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40065560.359567761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71</v>
      </c>
      <c r="C136" s="7"/>
      <c r="D136" s="2" t="e">
        <f t="shared" si="12"/>
        <v>#N/A</v>
      </c>
      <c r="E136" s="2" t="e">
        <f t="shared" si="22"/>
        <v>#N/A</v>
      </c>
      <c r="F136" s="2">
        <v>917927.0341309309</v>
      </c>
      <c r="G136" s="2">
        <f t="shared" si="35"/>
        <v>796135.85714285716</v>
      </c>
      <c r="H136" s="2">
        <f t="shared" si="32"/>
        <v>63530631.085575677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813984.14285714168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919366.70337790251</v>
      </c>
      <c r="Q136" s="2">
        <f t="shared" si="36"/>
        <v>800000</v>
      </c>
      <c r="R136" s="2">
        <f t="shared" si="33"/>
        <v>64269459.068541765</v>
      </c>
      <c r="S136" s="2">
        <f t="shared" si="17"/>
        <v>796135.85714285821</v>
      </c>
      <c r="T136" s="2">
        <f t="shared" si="18"/>
        <v>3864.1428571428405</v>
      </c>
      <c r="U136" s="2">
        <f t="shared" si="19"/>
        <v>800000</v>
      </c>
      <c r="V136" s="2">
        <f t="shared" si="34"/>
        <v>9646715</v>
      </c>
      <c r="W136" s="2">
        <f t="shared" si="20"/>
        <v>350348</v>
      </c>
      <c r="X136" s="2">
        <f t="shared" si="6"/>
        <v>449652</v>
      </c>
      <c r="Y136" s="2">
        <f t="shared" si="30"/>
        <v>54622744.06854178</v>
      </c>
      <c r="Z136" s="2" t="str">
        <f t="shared" si="8"/>
        <v>HERE</v>
      </c>
      <c r="AA136" s="2">
        <f>IF(Z136="HERE",Y136,AA135+Graph!$G$1*1000)</f>
        <v>54622744.06854178</v>
      </c>
      <c r="AB136" s="2">
        <f t="shared" si="21"/>
        <v>449652</v>
      </c>
      <c r="AC136" s="2">
        <f t="shared" si="31"/>
        <v>9646715</v>
      </c>
      <c r="AD136" s="3">
        <f t="shared" si="10"/>
        <v>52800000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40661870.016782701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72</v>
      </c>
      <c r="C137" s="7"/>
      <c r="D137" s="2" t="e">
        <f t="shared" si="12"/>
        <v>#N/A</v>
      </c>
      <c r="E137" s="2" t="e">
        <f t="shared" si="22"/>
        <v>#N/A</v>
      </c>
      <c r="F137" s="2">
        <v>924248.68796628714</v>
      </c>
      <c r="G137" s="2">
        <f t="shared" si="35"/>
        <v>796135.85714285716</v>
      </c>
      <c r="H137" s="2">
        <f t="shared" si="32"/>
        <v>64326766.942718536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817848.28571428452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925666.35355383158</v>
      </c>
      <c r="Q137" s="2">
        <f t="shared" si="36"/>
        <v>800000</v>
      </c>
      <c r="R137" s="2">
        <f t="shared" si="33"/>
        <v>65069459.068541765</v>
      </c>
      <c r="S137" s="2">
        <f t="shared" si="17"/>
        <v>796135.85714285821</v>
      </c>
      <c r="T137" s="2">
        <f t="shared" si="18"/>
        <v>3864.1428571428405</v>
      </c>
      <c r="U137" s="2">
        <f t="shared" si="19"/>
        <v>800000</v>
      </c>
      <c r="V137" s="2">
        <f t="shared" si="34"/>
        <v>10021471</v>
      </c>
      <c r="W137" s="2">
        <f t="shared" si="20"/>
        <v>374756</v>
      </c>
      <c r="X137" s="2">
        <f t="shared" si="6"/>
        <v>425244</v>
      </c>
      <c r="Y137" s="2">
        <f t="shared" si="30"/>
        <v>55047988.06854178</v>
      </c>
      <c r="Z137" s="2" t="str">
        <f t="shared" si="8"/>
        <v>HERE</v>
      </c>
      <c r="AA137" s="2">
        <f>IF(Z137="HERE",Y137,AA136+Graph!$G$1*1000)</f>
        <v>55047988.06854178</v>
      </c>
      <c r="AB137" s="2">
        <f t="shared" si="21"/>
        <v>425244</v>
      </c>
      <c r="AC137" s="2">
        <f t="shared" si="31"/>
        <v>10021471</v>
      </c>
      <c r="AD137" s="3">
        <f t="shared" si="10"/>
        <v>52800000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41199394.496655986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73</v>
      </c>
      <c r="C138" s="7"/>
      <c r="D138" s="2" t="e">
        <f t="shared" si="12"/>
        <v>#N/A</v>
      </c>
      <c r="E138" s="2" t="e">
        <f t="shared" si="22"/>
        <v>#N/A</v>
      </c>
      <c r="F138" s="2">
        <v>930570.34180158377</v>
      </c>
      <c r="G138" s="2">
        <f t="shared" si="35"/>
        <v>796135.85714285716</v>
      </c>
      <c r="H138" s="2">
        <f t="shared" si="32"/>
        <v>65122902.799861394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821712.42857142736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931966.00372976065</v>
      </c>
      <c r="Q138" s="2">
        <f t="shared" si="36"/>
        <v>800000</v>
      </c>
      <c r="R138" s="2">
        <f t="shared" si="33"/>
        <v>65869459.068541765</v>
      </c>
      <c r="S138" s="2">
        <f t="shared" si="17"/>
        <v>796135.85714285821</v>
      </c>
      <c r="T138" s="2">
        <f t="shared" si="18"/>
        <v>3864.1428571428405</v>
      </c>
      <c r="U138" s="2">
        <f t="shared" si="19"/>
        <v>800000</v>
      </c>
      <c r="V138" s="2">
        <f t="shared" si="34"/>
        <v>10490487</v>
      </c>
      <c r="W138" s="2">
        <f t="shared" si="20"/>
        <v>469016</v>
      </c>
      <c r="X138" s="2">
        <f t="shared" si="6"/>
        <v>330984</v>
      </c>
      <c r="Y138" s="2">
        <f t="shared" si="30"/>
        <v>55378972.06854178</v>
      </c>
      <c r="Z138" s="2" t="str">
        <f t="shared" si="8"/>
        <v>HERE</v>
      </c>
      <c r="AA138" s="2">
        <f>IF(Z138="HERE",Y138,AA137+Graph!$G$1*1000)</f>
        <v>55378972.06854178</v>
      </c>
      <c r="AB138" s="2">
        <f t="shared" si="21"/>
        <v>330984</v>
      </c>
      <c r="AC138" s="2">
        <f t="shared" si="31"/>
        <v>10490487</v>
      </c>
      <c r="AD138" s="3">
        <f t="shared" si="10"/>
        <v>52800000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41681998.961687602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74</v>
      </c>
      <c r="C139" s="7"/>
      <c r="D139" s="2" t="e">
        <f t="shared" si="12"/>
        <v>#N/A</v>
      </c>
      <c r="E139" s="2" t="e">
        <f t="shared" si="22"/>
        <v>#N/A</v>
      </c>
      <c r="F139" s="2">
        <v>936891.99563694</v>
      </c>
      <c r="G139" s="2">
        <f t="shared" si="35"/>
        <v>796135.85714285716</v>
      </c>
      <c r="H139" s="2">
        <f t="shared" si="32"/>
        <v>65919038.657004252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825576.5714285702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938265.65390568972</v>
      </c>
      <c r="Q139" s="2">
        <f t="shared" si="36"/>
        <v>800000</v>
      </c>
      <c r="R139" s="2">
        <f t="shared" si="33"/>
        <v>66669459.068541765</v>
      </c>
      <c r="S139" s="2">
        <f t="shared" si="17"/>
        <v>796135.85714285821</v>
      </c>
      <c r="T139" s="2">
        <f t="shared" si="18"/>
        <v>3864.1428571428405</v>
      </c>
      <c r="U139" s="2">
        <f t="shared" si="19"/>
        <v>800000</v>
      </c>
      <c r="V139" s="2">
        <f t="shared" si="34"/>
        <v>10971047</v>
      </c>
      <c r="W139" s="2">
        <f t="shared" si="20"/>
        <v>480560</v>
      </c>
      <c r="X139" s="2">
        <f t="shared" si="6"/>
        <v>319440</v>
      </c>
      <c r="Y139" s="2">
        <f t="shared" si="30"/>
        <v>55698412.06854178</v>
      </c>
      <c r="Z139" s="2" t="str">
        <f t="shared" si="8"/>
        <v>HERE</v>
      </c>
      <c r="AA139" s="2">
        <f>IF(Z139="HERE",Y139,AA138+Graph!$G$1*1000)</f>
        <v>55698412.06854178</v>
      </c>
      <c r="AB139" s="2">
        <f t="shared" si="21"/>
        <v>319440</v>
      </c>
      <c r="AC139" s="2">
        <f t="shared" si="31"/>
        <v>10971047</v>
      </c>
      <c r="AD139" s="3">
        <f t="shared" si="10"/>
        <v>52800000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42132809.061687604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75</v>
      </c>
      <c r="C140" s="7"/>
      <c r="D140" s="2" t="e">
        <f t="shared" si="12"/>
        <v>#N/A</v>
      </c>
      <c r="E140" s="2" t="e">
        <f t="shared" si="22"/>
        <v>#N/A</v>
      </c>
      <c r="F140" s="2">
        <v>943213.64947223663</v>
      </c>
      <c r="G140" s="2">
        <f t="shared" si="35"/>
        <v>796135.85714285716</v>
      </c>
      <c r="H140" s="2">
        <f t="shared" si="32"/>
        <v>66715174.51414711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829440.71428571304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944565.30408161879</v>
      </c>
      <c r="Q140" s="2">
        <f t="shared" si="36"/>
        <v>800000</v>
      </c>
      <c r="R140" s="2">
        <f t="shared" si="33"/>
        <v>67469459.068541765</v>
      </c>
      <c r="S140" s="2">
        <f t="shared" si="17"/>
        <v>796135.85714285821</v>
      </c>
      <c r="T140" s="2">
        <f t="shared" si="18"/>
        <v>3864.1428571428405</v>
      </c>
      <c r="U140" s="2">
        <f t="shared" si="19"/>
        <v>800000</v>
      </c>
      <c r="V140" s="2">
        <f t="shared" si="34"/>
        <v>11465210</v>
      </c>
      <c r="W140" s="2">
        <f t="shared" si="20"/>
        <v>494163</v>
      </c>
      <c r="X140" s="2">
        <f t="shared" si="6"/>
        <v>305837</v>
      </c>
      <c r="Y140" s="2">
        <f t="shared" si="30"/>
        <v>56004249.06854178</v>
      </c>
      <c r="Z140" s="2" t="str">
        <f t="shared" si="8"/>
        <v>HERE</v>
      </c>
      <c r="AA140" s="2">
        <f>IF(Z140="HERE",Y140,AA139+Graph!$G$1*1000)</f>
        <v>56004249.06854178</v>
      </c>
      <c r="AB140" s="2">
        <f t="shared" si="21"/>
        <v>305837</v>
      </c>
      <c r="AC140" s="2">
        <f t="shared" si="31"/>
        <v>11465210</v>
      </c>
      <c r="AD140" s="3">
        <f t="shared" si="10"/>
        <v>52800000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42577211.011687607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76</v>
      </c>
      <c r="C141" s="7"/>
      <c r="D141" s="2" t="e">
        <f t="shared" si="12"/>
        <v>#N/A</v>
      </c>
      <c r="E141" s="2" t="e">
        <f t="shared" si="22"/>
        <v>#N/A</v>
      </c>
      <c r="F141" s="2">
        <v>949535.30330759287</v>
      </c>
      <c r="G141" s="2">
        <f t="shared" si="35"/>
        <v>796135.85714285716</v>
      </c>
      <c r="H141" s="2">
        <f t="shared" si="32"/>
        <v>67511310.371289968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833304.85714285588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950864.95425754786</v>
      </c>
      <c r="Q141" s="2">
        <f t="shared" si="36"/>
        <v>800000</v>
      </c>
      <c r="R141" s="2">
        <f t="shared" si="33"/>
        <v>68269459.068541765</v>
      </c>
      <c r="S141" s="2">
        <f t="shared" si="17"/>
        <v>796135.85714285821</v>
      </c>
      <c r="T141" s="2">
        <f t="shared" si="18"/>
        <v>3864.1428571428405</v>
      </c>
      <c r="U141" s="2">
        <f t="shared" si="19"/>
        <v>800000</v>
      </c>
      <c r="V141" s="2">
        <f t="shared" si="34"/>
        <v>12014288</v>
      </c>
      <c r="W141" s="2">
        <f t="shared" si="20"/>
        <v>549078</v>
      </c>
      <c r="X141" s="2">
        <f t="shared" si="6"/>
        <v>250922</v>
      </c>
      <c r="Y141" s="2">
        <f t="shared" si="30"/>
        <v>56255171.06854178</v>
      </c>
      <c r="Z141" s="2" t="str">
        <f t="shared" si="8"/>
        <v>HERE</v>
      </c>
      <c r="AA141" s="2">
        <f>IF(Z141="HERE",Y141,AA140+Graph!$G$1*1000)</f>
        <v>56255171.06854178</v>
      </c>
      <c r="AB141" s="2">
        <f t="shared" si="21"/>
        <v>250922</v>
      </c>
      <c r="AC141" s="2">
        <f t="shared" si="31"/>
        <v>12014288</v>
      </c>
      <c r="AD141" s="3">
        <f t="shared" si="10"/>
        <v>52800000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43060983.261687607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77</v>
      </c>
      <c r="C142" s="7"/>
      <c r="D142" s="2" t="e">
        <f t="shared" si="12"/>
        <v>#N/A</v>
      </c>
      <c r="E142" s="2" t="e">
        <f t="shared" si="22"/>
        <v>#N/A</v>
      </c>
      <c r="F142" s="2">
        <v>955856.9571428895</v>
      </c>
      <c r="G142" s="2">
        <f t="shared" si="35"/>
        <v>796135.85714285716</v>
      </c>
      <c r="H142" s="2">
        <f t="shared" si="32"/>
        <v>68307446.228432819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837168.99999999872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957164.60443347692</v>
      </c>
      <c r="Q142" s="2">
        <f t="shared" si="36"/>
        <v>800000</v>
      </c>
      <c r="R142" s="2">
        <f t="shared" si="33"/>
        <v>69069459.068541765</v>
      </c>
      <c r="S142" s="2">
        <f t="shared" si="17"/>
        <v>796135.85714285076</v>
      </c>
      <c r="T142" s="2">
        <f t="shared" si="18"/>
        <v>3864.1428571428405</v>
      </c>
      <c r="U142" s="2">
        <f t="shared" si="19"/>
        <v>800000</v>
      </c>
      <c r="V142" s="2">
        <f t="shared" si="34"/>
        <v>12294006</v>
      </c>
      <c r="W142" s="2">
        <f t="shared" si="20"/>
        <v>279718</v>
      </c>
      <c r="X142" s="2">
        <f t="shared" si="6"/>
        <v>520282</v>
      </c>
      <c r="Y142" s="2">
        <f t="shared" si="30"/>
        <v>56775453.06854178</v>
      </c>
      <c r="Z142" s="2" t="str">
        <f t="shared" si="8"/>
        <v>HERE</v>
      </c>
      <c r="AA142" s="2">
        <f>IF(Z142="HERE",Y142,AA141+Graph!$G$1*1000)</f>
        <v>56775453.06854178</v>
      </c>
      <c r="AB142" s="2">
        <f t="shared" si="21"/>
        <v>520282</v>
      </c>
      <c r="AC142" s="2">
        <f t="shared" si="31"/>
        <v>12294006</v>
      </c>
      <c r="AD142" s="3">
        <f t="shared" si="10"/>
        <v>52800000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43589387.311687604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78</v>
      </c>
      <c r="C143" s="7"/>
      <c r="D143" s="2" t="e">
        <f t="shared" si="12"/>
        <v>#N/A</v>
      </c>
      <c r="E143" s="2" t="e">
        <f t="shared" si="22"/>
        <v>#N/A</v>
      </c>
      <c r="F143" s="2">
        <v>962178.61097824574</v>
      </c>
      <c r="G143" s="2">
        <f t="shared" si="35"/>
        <v>796135.85714285716</v>
      </c>
      <c r="H143" s="2">
        <f t="shared" si="32"/>
        <v>69103582.08557567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841033.14285714156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963464.25460940599</v>
      </c>
      <c r="Q143" s="2">
        <f t="shared" si="36"/>
        <v>800000</v>
      </c>
      <c r="R143" s="2">
        <f t="shared" si="33"/>
        <v>69869459.068541765</v>
      </c>
      <c r="S143" s="2">
        <f t="shared" si="17"/>
        <v>796135.85714285076</v>
      </c>
      <c r="T143" s="2">
        <f t="shared" si="18"/>
        <v>3864.1428571428405</v>
      </c>
      <c r="U143" s="2">
        <f t="shared" si="19"/>
        <v>800000</v>
      </c>
      <c r="V143" s="2">
        <f t="shared" si="34"/>
        <v>12646486</v>
      </c>
      <c r="W143" s="2">
        <f t="shared" si="20"/>
        <v>352480</v>
      </c>
      <c r="X143" s="2">
        <f t="shared" si="6"/>
        <v>447520</v>
      </c>
      <c r="Y143" s="2">
        <f t="shared" si="30"/>
        <v>57222973.06854178</v>
      </c>
      <c r="Z143" s="2" t="str">
        <f t="shared" si="8"/>
        <v>HERE</v>
      </c>
      <c r="AA143" s="2">
        <f>IF(Z143="HERE",Y143,AA142+Graph!$G$1*1000)</f>
        <v>57222973.06854178</v>
      </c>
      <c r="AB143" s="2">
        <f t="shared" si="21"/>
        <v>447520</v>
      </c>
      <c r="AC143" s="2">
        <f t="shared" si="31"/>
        <v>12646486</v>
      </c>
      <c r="AD143" s="3">
        <f t="shared" si="10"/>
        <v>52800000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44135922.711687602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79</v>
      </c>
      <c r="C144" s="7"/>
      <c r="D144" s="2" t="e">
        <f t="shared" si="12"/>
        <v>#N/A</v>
      </c>
      <c r="E144" s="2" t="e">
        <f t="shared" si="22"/>
        <v>#N/A</v>
      </c>
      <c r="F144" s="2">
        <v>968500.26481354237</v>
      </c>
      <c r="G144" s="2">
        <f t="shared" si="35"/>
        <v>796135.85714285716</v>
      </c>
      <c r="H144" s="2">
        <f t="shared" si="32"/>
        <v>69899717.942718521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844897.2857142844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969763.90478533506</v>
      </c>
      <c r="Q144" s="2">
        <f t="shared" si="36"/>
        <v>800000</v>
      </c>
      <c r="R144" s="2">
        <f t="shared" si="33"/>
        <v>70669459.068541765</v>
      </c>
      <c r="S144" s="2">
        <f t="shared" si="17"/>
        <v>796135.85714285076</v>
      </c>
      <c r="T144" s="2">
        <f t="shared" si="18"/>
        <v>3864.1428571428405</v>
      </c>
      <c r="U144" s="2">
        <f t="shared" si="19"/>
        <v>800000</v>
      </c>
      <c r="V144" s="2">
        <f t="shared" si="34"/>
        <v>13058298</v>
      </c>
      <c r="W144" s="2">
        <f t="shared" si="20"/>
        <v>411812</v>
      </c>
      <c r="X144" s="2">
        <f t="shared" si="6"/>
        <v>388188</v>
      </c>
      <c r="Y144" s="2">
        <f t="shared" si="30"/>
        <v>57611161.06854178</v>
      </c>
      <c r="Z144" s="2" t="str">
        <f t="shared" si="8"/>
        <v>HERE</v>
      </c>
      <c r="AA144" s="2">
        <f>IF(Z144="HERE",Y144,AA143+Graph!$G$1*1000)</f>
        <v>57611161.06854178</v>
      </c>
      <c r="AB144" s="2">
        <f t="shared" si="21"/>
        <v>388188</v>
      </c>
      <c r="AC144" s="2">
        <f t="shared" si="31"/>
        <v>13058298</v>
      </c>
      <c r="AD144" s="3">
        <f t="shared" si="10"/>
        <v>52800000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44564234.161687605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80</v>
      </c>
      <c r="C145" s="7"/>
      <c r="D145" s="2" t="e">
        <f t="shared" si="12"/>
        <v>#N/A</v>
      </c>
      <c r="E145" s="2" t="e">
        <f t="shared" si="22"/>
        <v>#N/A</v>
      </c>
      <c r="F145" s="2">
        <v>974821.9186488986</v>
      </c>
      <c r="G145" s="2">
        <f t="shared" si="35"/>
        <v>796135.85714285716</v>
      </c>
      <c r="H145" s="2">
        <f t="shared" si="32"/>
        <v>70695853.799861372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848761.42857142724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976063.55496126413</v>
      </c>
      <c r="Q145" s="2">
        <f t="shared" si="36"/>
        <v>800000</v>
      </c>
      <c r="R145" s="2">
        <f t="shared" si="33"/>
        <v>71469459.068541765</v>
      </c>
      <c r="S145" s="2">
        <f t="shared" si="17"/>
        <v>796135.85714285076</v>
      </c>
      <c r="T145" s="2">
        <f t="shared" si="18"/>
        <v>3864.1428571428405</v>
      </c>
      <c r="U145" s="2">
        <f t="shared" si="19"/>
        <v>800000</v>
      </c>
      <c r="V145" s="2">
        <f t="shared" si="34"/>
        <v>13509108</v>
      </c>
      <c r="W145" s="2">
        <f t="shared" si="20"/>
        <v>450810</v>
      </c>
      <c r="X145" s="2">
        <f t="shared" si="6"/>
        <v>349190</v>
      </c>
      <c r="Y145" s="2">
        <f t="shared" si="30"/>
        <v>57960351.06854178</v>
      </c>
      <c r="Z145" s="2" t="str">
        <f t="shared" si="8"/>
        <v>HERE</v>
      </c>
      <c r="AA145" s="2">
        <f>IF(Z145="HERE",Y145,AA144+Graph!$G$1*1000)</f>
        <v>57960351.06854178</v>
      </c>
      <c r="AB145" s="2">
        <f t="shared" si="21"/>
        <v>349190</v>
      </c>
      <c r="AC145" s="2">
        <f t="shared" si="31"/>
        <v>13509108</v>
      </c>
      <c r="AD145" s="3">
        <f t="shared" si="10"/>
        <v>52800000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44975252.361687601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81</v>
      </c>
      <c r="C146" s="7"/>
      <c r="D146" s="2" t="e">
        <f t="shared" si="12"/>
        <v>#N/A</v>
      </c>
      <c r="E146" s="2" t="e">
        <f t="shared" si="22"/>
        <v>#N/A</v>
      </c>
      <c r="F146" s="2">
        <v>981143.57248419523</v>
      </c>
      <c r="G146" s="2">
        <f t="shared" si="35"/>
        <v>796135.85714285716</v>
      </c>
      <c r="H146" s="2">
        <f t="shared" si="32"/>
        <v>71491989.657004222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852625.57142857008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982363.2051371932</v>
      </c>
      <c r="Q146" s="2">
        <f t="shared" si="36"/>
        <v>800000</v>
      </c>
      <c r="R146" s="2">
        <f t="shared" si="33"/>
        <v>72269459.068541765</v>
      </c>
      <c r="S146" s="2">
        <f t="shared" si="17"/>
        <v>796135.85714285076</v>
      </c>
      <c r="T146" s="2">
        <f t="shared" si="18"/>
        <v>3864.1428571428405</v>
      </c>
      <c r="U146" s="2">
        <f t="shared" si="19"/>
        <v>800000</v>
      </c>
      <c r="V146" s="2">
        <f t="shared" si="34"/>
        <v>14012224</v>
      </c>
      <c r="W146" s="2">
        <f t="shared" si="20"/>
        <v>503116</v>
      </c>
      <c r="X146" s="2">
        <f t="shared" si="6"/>
        <v>296884</v>
      </c>
      <c r="Y146" s="2">
        <f t="shared" si="30"/>
        <v>58257235.06854178</v>
      </c>
      <c r="Z146" s="2" t="str">
        <f t="shared" si="8"/>
        <v>HERE</v>
      </c>
      <c r="AA146" s="2">
        <f>IF(Z146="HERE",Y146,AA145+Graph!$G$1*1000)</f>
        <v>58257235.06854178</v>
      </c>
      <c r="AB146" s="2">
        <f t="shared" si="21"/>
        <v>296884</v>
      </c>
      <c r="AC146" s="2">
        <f t="shared" si="31"/>
        <v>14012224</v>
      </c>
      <c r="AD146" s="3">
        <f t="shared" si="10"/>
        <v>52800000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45346875.611687601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82</v>
      </c>
      <c r="C147" s="7"/>
      <c r="D147" s="2" t="e">
        <f t="shared" si="12"/>
        <v>#N/A</v>
      </c>
      <c r="E147" s="2" t="e">
        <f t="shared" si="22"/>
        <v>#N/A</v>
      </c>
      <c r="F147" s="2">
        <v>987465.22631955147</v>
      </c>
      <c r="G147" s="2">
        <f t="shared" si="35"/>
        <v>796135.85714285716</v>
      </c>
      <c r="H147" s="2">
        <f t="shared" si="32"/>
        <v>72288125.514147073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856489.71428571292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988662.85531312227</v>
      </c>
      <c r="Q147" s="2">
        <f t="shared" si="36"/>
        <v>800000</v>
      </c>
      <c r="R147" s="2">
        <f t="shared" si="33"/>
        <v>73069459.068541765</v>
      </c>
      <c r="S147" s="2">
        <f t="shared" si="17"/>
        <v>796135.85714285076</v>
      </c>
      <c r="T147" s="2">
        <f t="shared" si="18"/>
        <v>3864.1428571428405</v>
      </c>
      <c r="U147" s="2">
        <f t="shared" si="19"/>
        <v>800000</v>
      </c>
      <c r="V147" s="2">
        <f t="shared" si="34"/>
        <v>14556827</v>
      </c>
      <c r="W147" s="2">
        <f t="shared" si="20"/>
        <v>544603</v>
      </c>
      <c r="X147" s="2">
        <f t="shared" si="6"/>
        <v>255397</v>
      </c>
      <c r="Y147" s="2">
        <f t="shared" si="30"/>
        <v>58512632.06854178</v>
      </c>
      <c r="Z147" s="2" t="str">
        <f t="shared" si="8"/>
        <v>HERE</v>
      </c>
      <c r="AA147" s="2">
        <f>IF(Z147="HERE",Y147,AA146+Graph!$G$1*1000)</f>
        <v>58512632.06854178</v>
      </c>
      <c r="AB147" s="2">
        <f t="shared" si="21"/>
        <v>255397</v>
      </c>
      <c r="AC147" s="2">
        <f t="shared" si="31"/>
        <v>14556827</v>
      </c>
      <c r="AD147" s="3">
        <f t="shared" si="10"/>
        <v>52800000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45660364.811687604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83</v>
      </c>
      <c r="C148" s="7"/>
      <c r="D148" s="2" t="e">
        <f t="shared" si="12"/>
        <v>#N/A</v>
      </c>
      <c r="E148" s="2" t="e">
        <f t="shared" si="22"/>
        <v>#N/A</v>
      </c>
      <c r="F148" s="2">
        <v>993786.8801548481</v>
      </c>
      <c r="G148" s="2">
        <f t="shared" si="35"/>
        <v>796135.85714285716</v>
      </c>
      <c r="H148" s="2">
        <f t="shared" si="32"/>
        <v>73084261.371289924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860353.85714285576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994962.50548905134</v>
      </c>
      <c r="Q148" s="2">
        <f t="shared" si="36"/>
        <v>800000</v>
      </c>
      <c r="R148" s="2">
        <f t="shared" si="33"/>
        <v>73869459.068541765</v>
      </c>
      <c r="S148" s="2">
        <f t="shared" si="17"/>
        <v>796135.85714285076</v>
      </c>
      <c r="T148" s="2">
        <f t="shared" si="18"/>
        <v>3864.1428571428405</v>
      </c>
      <c r="U148" s="2">
        <f t="shared" si="19"/>
        <v>800000</v>
      </c>
      <c r="V148" s="2">
        <f t="shared" si="34"/>
        <v>15062189</v>
      </c>
      <c r="W148" s="2">
        <f t="shared" si="20"/>
        <v>505362</v>
      </c>
      <c r="X148" s="2">
        <f t="shared" si="6"/>
        <v>294638</v>
      </c>
      <c r="Y148" s="2">
        <f t="shared" si="30"/>
        <v>58807270.06854178</v>
      </c>
      <c r="Z148" s="2" t="str">
        <f t="shared" si="8"/>
        <v>HERE</v>
      </c>
      <c r="AA148" s="2">
        <f>IF(Z148="HERE",Y148,AA147+Graph!$G$1*1000)</f>
        <v>58807270.06854178</v>
      </c>
      <c r="AB148" s="2">
        <f t="shared" si="21"/>
        <v>294638</v>
      </c>
      <c r="AC148" s="2">
        <f t="shared" si="31"/>
        <v>15062189</v>
      </c>
      <c r="AD148" s="3">
        <f t="shared" si="10"/>
        <v>52800000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45962190.311687604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84</v>
      </c>
      <c r="C149" s="7"/>
      <c r="D149" s="2" t="e">
        <f t="shared" si="12"/>
        <v>#N/A</v>
      </c>
      <c r="E149" s="2" t="e">
        <f t="shared" si="22"/>
        <v>#N/A</v>
      </c>
      <c r="F149" s="2">
        <v>1000108.5339902043</v>
      </c>
      <c r="G149" s="2">
        <f t="shared" si="35"/>
        <v>796135.85714285716</v>
      </c>
      <c r="H149" s="2">
        <f t="shared" si="32"/>
        <v>73880397.228432775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864217.9999999986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1001262.1556649804</v>
      </c>
      <c r="Q149" s="2">
        <f t="shared" si="36"/>
        <v>800000</v>
      </c>
      <c r="R149" s="2">
        <f t="shared" si="33"/>
        <v>74669459.068541765</v>
      </c>
      <c r="S149" s="2">
        <f t="shared" si="17"/>
        <v>796135.85714285076</v>
      </c>
      <c r="T149" s="2">
        <f t="shared" si="18"/>
        <v>3864.1428571428405</v>
      </c>
      <c r="U149" s="2">
        <f t="shared" si="19"/>
        <v>800000</v>
      </c>
      <c r="V149" s="2">
        <f t="shared" si="34"/>
        <v>15300151</v>
      </c>
      <c r="W149" s="2">
        <f t="shared" si="20"/>
        <v>237962</v>
      </c>
      <c r="X149" s="2">
        <f t="shared" si="6"/>
        <v>562038</v>
      </c>
      <c r="Y149" s="2">
        <f t="shared" si="30"/>
        <v>59369308.06854178</v>
      </c>
      <c r="Z149" s="2" t="str">
        <f t="shared" si="8"/>
        <v>HERE</v>
      </c>
      <c r="AA149" s="2">
        <f>IF(Z149="HERE",Y149,AA148+Graph!$G$1*1000)</f>
        <v>59369308.06854178</v>
      </c>
      <c r="AB149" s="2">
        <f t="shared" si="21"/>
        <v>562038</v>
      </c>
      <c r="AC149" s="2">
        <f t="shared" si="31"/>
        <v>15300151</v>
      </c>
      <c r="AD149" s="3">
        <f t="shared" si="10"/>
        <v>52800000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46494978.661687605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85</v>
      </c>
      <c r="C150" s="7"/>
      <c r="D150" s="2" t="e">
        <f t="shared" si="12"/>
        <v>#N/A</v>
      </c>
      <c r="E150" s="2" t="e">
        <f t="shared" si="22"/>
        <v>#N/A</v>
      </c>
      <c r="F150" s="2">
        <v>1006430.187825501</v>
      </c>
      <c r="G150" s="2">
        <f t="shared" si="35"/>
        <v>796135.85714285716</v>
      </c>
      <c r="H150" s="2">
        <f t="shared" si="32"/>
        <v>74676533.085575625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868082.14285714144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1007561.8058409095</v>
      </c>
      <c r="Q150" s="2">
        <f t="shared" si="36"/>
        <v>800000</v>
      </c>
      <c r="R150" s="2">
        <f t="shared" si="33"/>
        <v>75469459.068541765</v>
      </c>
      <c r="S150" s="2">
        <f t="shared" si="17"/>
        <v>796135.85714285076</v>
      </c>
      <c r="T150" s="2">
        <f t="shared" si="18"/>
        <v>3864.1428571428405</v>
      </c>
      <c r="U150" s="2">
        <f t="shared" si="19"/>
        <v>800000</v>
      </c>
      <c r="V150" s="2">
        <f t="shared" si="34"/>
        <v>15775562.265658021</v>
      </c>
      <c r="W150" s="2">
        <f t="shared" si="20"/>
        <v>475411.26565802097</v>
      </c>
      <c r="X150" s="2">
        <f t="shared" si="6"/>
        <v>324588.73434197903</v>
      </c>
      <c r="Y150" s="2">
        <f t="shared" si="30"/>
        <v>59693896.802883759</v>
      </c>
      <c r="Z150" s="2" t="str">
        <f t="shared" si="8"/>
        <v>HERE</v>
      </c>
      <c r="AA150" s="2">
        <f>IF(Z150="HERE",Y150,AA149+Graph!$G$1*1000)</f>
        <v>59693896.802883759</v>
      </c>
      <c r="AB150" s="2">
        <f t="shared" si="21"/>
        <v>324588.73434197903</v>
      </c>
      <c r="AC150" s="2">
        <f t="shared" si="31"/>
        <v>15775562.265658021</v>
      </c>
      <c r="AD150" s="3">
        <f t="shared" si="10"/>
        <v>52800000</v>
      </c>
      <c r="AE150" s="2">
        <f>IF(AE148&gt;=52800000,52800000,IF(AB129=Graph!G$1*1000,AE149+Graph!G$1*1000,AC150))</f>
        <v>15775562.265658021</v>
      </c>
      <c r="AF150" s="3">
        <f t="shared" si="11"/>
        <v>15775562.265658021</v>
      </c>
      <c r="AG150" s="3">
        <f t="shared" si="29"/>
        <v>46977146.961687602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86</v>
      </c>
      <c r="C151" s="7"/>
      <c r="D151" s="2" t="e">
        <f t="shared" si="12"/>
        <v>#N/A</v>
      </c>
      <c r="E151" s="2" t="e">
        <f t="shared" si="22"/>
        <v>#N/A</v>
      </c>
      <c r="F151" s="2">
        <v>1012751.8416608572</v>
      </c>
      <c r="G151" s="2">
        <f t="shared" si="35"/>
        <v>796135.85714285716</v>
      </c>
      <c r="H151" s="2">
        <f t="shared" si="32"/>
        <v>75472668.942718476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871946.28571428428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1013861.4560168386</v>
      </c>
      <c r="Q151" s="2">
        <f t="shared" si="36"/>
        <v>800000</v>
      </c>
      <c r="R151" s="2">
        <f t="shared" si="33"/>
        <v>76269459.068541765</v>
      </c>
      <c r="S151" s="2">
        <f t="shared" si="17"/>
        <v>796135.85714285076</v>
      </c>
      <c r="T151" s="2">
        <f t="shared" si="18"/>
        <v>3864.1428571428405</v>
      </c>
      <c r="U151" s="2">
        <f t="shared" si="19"/>
        <v>800000</v>
      </c>
      <c r="V151" s="2">
        <f t="shared" si="34"/>
        <v>16257295.185151398</v>
      </c>
      <c r="W151" s="2">
        <f t="shared" si="20"/>
        <v>481732.91949337721</v>
      </c>
      <c r="X151" s="2">
        <f t="shared" si="6"/>
        <v>318267.08050662279</v>
      </c>
      <c r="Y151" s="2">
        <f t="shared" si="30"/>
        <v>60012163.883390382</v>
      </c>
      <c r="Z151" s="2" t="str">
        <f t="shared" si="8"/>
        <v>HERE</v>
      </c>
      <c r="AA151" s="2">
        <f>IF(Z151="HERE",Y151,AA150+Graph!$G$1*1000)</f>
        <v>60012163.883390382</v>
      </c>
      <c r="AB151" s="2">
        <f t="shared" si="21"/>
        <v>318267.08050662279</v>
      </c>
      <c r="AC151" s="2">
        <f t="shared" si="31"/>
        <v>16257295.185151398</v>
      </c>
      <c r="AD151" s="3">
        <f t="shared" si="10"/>
        <v>52800000</v>
      </c>
      <c r="AE151" s="2">
        <f>IF(AE149&gt;=52800000,52800000,IF(AB130=Graph!G$1*1000,AE150+Graph!G$1*1000,AC151))</f>
        <v>16257295.185151398</v>
      </c>
      <c r="AF151" s="3">
        <f t="shared" si="11"/>
        <v>16257295.185151398</v>
      </c>
      <c r="AG151" s="3">
        <f t="shared" si="29"/>
        <v>47432784.211687602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87</v>
      </c>
      <c r="C152" s="7"/>
      <c r="D152" s="2" t="e">
        <f t="shared" si="12"/>
        <v>#N/A</v>
      </c>
      <c r="E152" s="2" t="e">
        <f t="shared" si="22"/>
        <v>#N/A</v>
      </c>
      <c r="F152" s="2">
        <v>1019073.4954961538</v>
      </c>
      <c r="G152" s="2">
        <f t="shared" si="35"/>
        <v>796135.85714285716</v>
      </c>
      <c r="H152" s="2">
        <f t="shared" si="32"/>
        <v>76268804.799861327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875810.42857142712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1020161.1061927676</v>
      </c>
      <c r="Q152" s="2">
        <f t="shared" si="36"/>
        <v>800000</v>
      </c>
      <c r="R152" s="2">
        <f t="shared" si="33"/>
        <v>77069459.068541765</v>
      </c>
      <c r="S152" s="2">
        <f t="shared" si="17"/>
        <v>796135.85714285076</v>
      </c>
      <c r="T152" s="2">
        <f t="shared" si="18"/>
        <v>3864.1428571428405</v>
      </c>
      <c r="U152" s="2">
        <f t="shared" si="19"/>
        <v>800000</v>
      </c>
      <c r="V152" s="2">
        <f t="shared" si="34"/>
        <v>16745349.758480072</v>
      </c>
      <c r="W152" s="2">
        <f t="shared" si="20"/>
        <v>488054.57332867384</v>
      </c>
      <c r="X152" s="2">
        <f t="shared" si="6"/>
        <v>311945.42667132616</v>
      </c>
      <c r="Y152" s="2">
        <f t="shared" si="30"/>
        <v>60324109.310061708</v>
      </c>
      <c r="Z152" s="2" t="str">
        <f t="shared" si="8"/>
        <v>HERE</v>
      </c>
      <c r="AA152" s="2">
        <f>IF(Z152="HERE",Y152,AA151+Graph!$G$1*1000)</f>
        <v>60324109.310061708</v>
      </c>
      <c r="AB152" s="2">
        <f t="shared" si="21"/>
        <v>311945.42667132616</v>
      </c>
      <c r="AC152" s="2">
        <f t="shared" si="31"/>
        <v>16745349.758480072</v>
      </c>
      <c r="AD152" s="3">
        <f t="shared" si="10"/>
        <v>52800000</v>
      </c>
      <c r="AE152" s="2">
        <f>IF(AE150&gt;=52800000,52800000,IF(AB131=Graph!G$1*1000,AE151+Graph!G$1*1000,AC152))</f>
        <v>16745349.758480072</v>
      </c>
      <c r="AF152" s="3">
        <f t="shared" si="11"/>
        <v>16745349.758480072</v>
      </c>
      <c r="AG152" s="3">
        <f t="shared" si="29"/>
        <v>47892359.950000003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88</v>
      </c>
      <c r="C153" s="7"/>
      <c r="D153" s="2" t="e">
        <f t="shared" si="12"/>
        <v>#N/A</v>
      </c>
      <c r="E153" s="2" t="e">
        <f t="shared" si="22"/>
        <v>#N/A</v>
      </c>
      <c r="F153" s="2">
        <v>1025395.1493315101</v>
      </c>
      <c r="G153" s="2">
        <f t="shared" si="35"/>
        <v>796135.85714285716</v>
      </c>
      <c r="H153" s="2">
        <f t="shared" si="32"/>
        <v>77064940.657004178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879674.57142856997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1026460.7563686967</v>
      </c>
      <c r="Q153" s="2">
        <f t="shared" si="36"/>
        <v>800000</v>
      </c>
      <c r="R153" s="2">
        <f t="shared" si="33"/>
        <v>77869459.068541765</v>
      </c>
      <c r="S153" s="2">
        <f t="shared" si="17"/>
        <v>796135.85714285076</v>
      </c>
      <c r="T153" s="2">
        <f t="shared" si="18"/>
        <v>3864.1428571428405</v>
      </c>
      <c r="U153" s="2">
        <f t="shared" si="19"/>
        <v>800000</v>
      </c>
      <c r="V153" s="2">
        <f t="shared" si="34"/>
        <v>17239725.985644102</v>
      </c>
      <c r="W153" s="2">
        <f t="shared" si="20"/>
        <v>494376.22716403008</v>
      </c>
      <c r="X153" s="2">
        <f t="shared" si="6"/>
        <v>305623.77283596992</v>
      </c>
      <c r="Y153" s="2">
        <f t="shared" si="30"/>
        <v>60629733.082897678</v>
      </c>
      <c r="Z153" s="2" t="str">
        <f t="shared" si="8"/>
        <v>HERE</v>
      </c>
      <c r="AA153" s="2">
        <f>IF(Z153="HERE",Y153,AA152+Graph!$G$1*1000)</f>
        <v>60629733.082897678</v>
      </c>
      <c r="AB153" s="2">
        <f t="shared" si="21"/>
        <v>305623.77283596992</v>
      </c>
      <c r="AC153" s="2">
        <f t="shared" si="31"/>
        <v>17239725.985644102</v>
      </c>
      <c r="AD153" s="3">
        <f t="shared" si="10"/>
        <v>52800000</v>
      </c>
      <c r="AE153" s="2">
        <f>IF(AE151&gt;=52800000,52800000,IF(AB132=Graph!G$1*1000,AE152+Graph!G$1*1000,AC153))</f>
        <v>17239725.985644102</v>
      </c>
      <c r="AF153" s="3">
        <f t="shared" si="11"/>
        <v>17239725.985644102</v>
      </c>
      <c r="AG153" s="3">
        <f t="shared" si="29"/>
        <v>47914559.200000003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89</v>
      </c>
      <c r="C154" s="7"/>
      <c r="D154" s="2" t="e">
        <f t="shared" si="12"/>
        <v>#N/A</v>
      </c>
      <c r="E154" s="2" t="e">
        <f t="shared" si="22"/>
        <v>#N/A</v>
      </c>
      <c r="F154" s="2">
        <v>1031716.8031668067</v>
      </c>
      <c r="G154" s="2">
        <f t="shared" si="35"/>
        <v>796135.85714285716</v>
      </c>
      <c r="H154" s="2">
        <f t="shared" si="32"/>
        <v>77861076.514147028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883538.71428571281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1032760.4065446854</v>
      </c>
      <c r="Q154" s="2">
        <f t="shared" si="36"/>
        <v>800000</v>
      </c>
      <c r="R154" s="2">
        <f t="shared" si="33"/>
        <v>78669459.068541765</v>
      </c>
      <c r="S154" s="2">
        <f t="shared" si="17"/>
        <v>796135.85714285076</v>
      </c>
      <c r="T154" s="2">
        <f t="shared" si="18"/>
        <v>3864.1428571428405</v>
      </c>
      <c r="U154" s="2">
        <f t="shared" si="19"/>
        <v>800000</v>
      </c>
      <c r="V154" s="2">
        <f t="shared" si="34"/>
        <v>17740423.866643429</v>
      </c>
      <c r="W154" s="2">
        <f t="shared" si="20"/>
        <v>500697.88099932671</v>
      </c>
      <c r="X154" s="2">
        <f t="shared" si="6"/>
        <v>299302.11900067329</v>
      </c>
      <c r="Y154" s="2">
        <f t="shared" si="30"/>
        <v>60929035.201898351</v>
      </c>
      <c r="Z154" s="2" t="str">
        <f t="shared" si="8"/>
        <v>HERE</v>
      </c>
      <c r="AA154" s="2">
        <f>IF(Z154="HERE",Y154,AA153+Graph!$G$1*1000)</f>
        <v>60929035.201898351</v>
      </c>
      <c r="AB154" s="2">
        <f t="shared" si="21"/>
        <v>299302.11900067329</v>
      </c>
      <c r="AC154" s="2">
        <f t="shared" si="31"/>
        <v>17740423.866643429</v>
      </c>
      <c r="AD154" s="3">
        <f t="shared" si="10"/>
        <v>52800000</v>
      </c>
      <c r="AE154" s="2">
        <f>IF(AE152&gt;=52800000,52800000,IF(AB133=Graph!G$1*1000,AE153+Graph!G$1*1000,AC154))</f>
        <v>17740423.866643429</v>
      </c>
      <c r="AF154" s="3">
        <f t="shared" si="11"/>
        <v>17740423.866643429</v>
      </c>
      <c r="AG154" s="3">
        <f t="shared" si="29"/>
        <v>47938947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90</v>
      </c>
      <c r="C155" s="7"/>
      <c r="D155" s="2" t="e">
        <f t="shared" si="12"/>
        <v>#N/A</v>
      </c>
      <c r="E155" s="2" t="e">
        <f t="shared" si="22"/>
        <v>#N/A</v>
      </c>
      <c r="F155" s="2">
        <v>1038038.4570021629</v>
      </c>
      <c r="G155" s="2">
        <f t="shared" si="35"/>
        <v>796135.85714285716</v>
      </c>
      <c r="H155" s="2">
        <f t="shared" si="32"/>
        <v>78657212.371289879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887402.85714285565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1039060.0567206144</v>
      </c>
      <c r="Q155" s="2">
        <f t="shared" si="36"/>
        <v>800000</v>
      </c>
      <c r="R155" s="2">
        <f t="shared" si="33"/>
        <v>79469459.068541765</v>
      </c>
      <c r="S155" s="2">
        <f t="shared" si="17"/>
        <v>796135.85714285076</v>
      </c>
      <c r="T155" s="2">
        <f t="shared" si="18"/>
        <v>3864.1428571428405</v>
      </c>
      <c r="U155" s="2">
        <f t="shared" si="19"/>
        <v>800000</v>
      </c>
      <c r="V155" s="2">
        <f t="shared" si="34"/>
        <v>18247443.401478112</v>
      </c>
      <c r="W155" s="2">
        <f t="shared" si="20"/>
        <v>507019.53483468294</v>
      </c>
      <c r="X155" s="2">
        <f t="shared" si="6"/>
        <v>292980.46516531706</v>
      </c>
      <c r="Y155" s="2">
        <f t="shared" si="30"/>
        <v>61222015.667063668</v>
      </c>
      <c r="Z155" s="2" t="str">
        <f t="shared" si="8"/>
        <v>HERE</v>
      </c>
      <c r="AA155" s="2">
        <f>IF(Z155="HERE",Y155,AA154+Graph!$G$1*1000)</f>
        <v>61222015.667063668</v>
      </c>
      <c r="AB155" s="2">
        <f t="shared" si="21"/>
        <v>292980.46516531706</v>
      </c>
      <c r="AC155" s="2">
        <f t="shared" si="31"/>
        <v>18247443.401478112</v>
      </c>
      <c r="AD155" s="3">
        <f t="shared" si="10"/>
        <v>52800000</v>
      </c>
      <c r="AE155" s="2">
        <f>IF(AE153&gt;=52800000,52800000,IF(AB134=Graph!G$1*1000,AE154+Graph!G$1*1000,AC155))</f>
        <v>18247443.401478112</v>
      </c>
      <c r="AF155" s="3">
        <f t="shared" si="11"/>
        <v>18247443.401478112</v>
      </c>
      <c r="AG155" s="3">
        <f t="shared" si="29"/>
        <v>47968866.450000003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91</v>
      </c>
      <c r="C156" s="7"/>
      <c r="D156" s="2" t="e">
        <f t="shared" si="12"/>
        <v>#N/A</v>
      </c>
      <c r="E156" s="2" t="e">
        <f t="shared" si="22"/>
        <v>#N/A</v>
      </c>
      <c r="F156" s="2">
        <v>1044360.1108374596</v>
      </c>
      <c r="G156" s="2">
        <f t="shared" si="35"/>
        <v>796135.85714285716</v>
      </c>
      <c r="H156" s="2">
        <f t="shared" si="32"/>
        <v>79453348.22843273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891266.99999999849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1045359.7068965435</v>
      </c>
      <c r="Q156" s="2">
        <f t="shared" si="36"/>
        <v>800000</v>
      </c>
      <c r="R156" s="2">
        <f t="shared" si="33"/>
        <v>80269459.068541765</v>
      </c>
      <c r="S156" s="2">
        <f t="shared" si="17"/>
        <v>796135.85714285076</v>
      </c>
      <c r="T156" s="2">
        <f t="shared" si="18"/>
        <v>3864.1428571428405</v>
      </c>
      <c r="U156" s="2">
        <f t="shared" si="19"/>
        <v>800000</v>
      </c>
      <c r="V156" s="2">
        <f t="shared" si="34"/>
        <v>18760784.590148091</v>
      </c>
      <c r="W156" s="2">
        <f t="shared" si="20"/>
        <v>513341.18866997957</v>
      </c>
      <c r="X156" s="2">
        <f t="shared" si="6"/>
        <v>286658.81133002043</v>
      </c>
      <c r="Y156" s="2">
        <f t="shared" si="30"/>
        <v>61508674.478393689</v>
      </c>
      <c r="Z156" s="2" t="str">
        <f t="shared" si="8"/>
        <v>HERE</v>
      </c>
      <c r="AA156" s="2">
        <f>IF(Z156="HERE",Y156,AA155+Graph!$G$1*1000)</f>
        <v>61508674.478393689</v>
      </c>
      <c r="AB156" s="2">
        <f t="shared" si="21"/>
        <v>286658.81133002043</v>
      </c>
      <c r="AC156" s="2">
        <f t="shared" si="31"/>
        <v>18760784.590148091</v>
      </c>
      <c r="AD156" s="3">
        <f t="shared" si="10"/>
        <v>52800000</v>
      </c>
      <c r="AE156" s="2">
        <f>IF(AE154&gt;=52800000,52800000,IF(AB135=Graph!G$1*1000,AE155+Graph!G$1*1000,AC156))</f>
        <v>18760784.590148091</v>
      </c>
      <c r="AF156" s="3">
        <f t="shared" si="11"/>
        <v>18760784.590148091</v>
      </c>
      <c r="AG156" s="3">
        <f t="shared" si="29"/>
        <v>47984818.350000001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92</v>
      </c>
      <c r="C157" s="7"/>
      <c r="D157" s="2" t="e">
        <f t="shared" si="12"/>
        <v>#N/A</v>
      </c>
      <c r="E157" s="2" t="e">
        <f t="shared" si="22"/>
        <v>#N/A</v>
      </c>
      <c r="F157" s="2">
        <v>1050681.7646728158</v>
      </c>
      <c r="G157" s="2">
        <f t="shared" si="35"/>
        <v>796135.85714285716</v>
      </c>
      <c r="H157" s="2">
        <f t="shared" si="32"/>
        <v>80249484.085575581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895131.14285714133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1051659.3570724726</v>
      </c>
      <c r="Q157" s="2">
        <f t="shared" si="36"/>
        <v>800000</v>
      </c>
      <c r="R157" s="2">
        <f t="shared" si="33"/>
        <v>81069459.068541765</v>
      </c>
      <c r="S157" s="2">
        <f t="shared" si="17"/>
        <v>796135.85714285076</v>
      </c>
      <c r="T157" s="2">
        <f t="shared" si="18"/>
        <v>3864.1428571428405</v>
      </c>
      <c r="U157" s="2">
        <f t="shared" si="19"/>
        <v>800000</v>
      </c>
      <c r="V157" s="2">
        <f t="shared" si="34"/>
        <v>19280447.432653427</v>
      </c>
      <c r="W157" s="2">
        <f t="shared" si="20"/>
        <v>519662.84250533581</v>
      </c>
      <c r="X157" s="2">
        <f t="shared" si="6"/>
        <v>280337.15749466419</v>
      </c>
      <c r="Y157" s="2">
        <f t="shared" si="30"/>
        <v>61789011.635888353</v>
      </c>
      <c r="Z157" s="2" t="str">
        <f t="shared" si="8"/>
        <v>HERE</v>
      </c>
      <c r="AA157" s="2">
        <f>IF(Z157="HERE",Y157,AA156+Graph!$G$1*1000)</f>
        <v>61789011.635888353</v>
      </c>
      <c r="AB157" s="2">
        <f t="shared" si="21"/>
        <v>280337.15749466419</v>
      </c>
      <c r="AC157" s="2">
        <f t="shared" si="31"/>
        <v>19280447.432653427</v>
      </c>
      <c r="AD157" s="3">
        <f t="shared" si="10"/>
        <v>52800000</v>
      </c>
      <c r="AE157" s="2">
        <f>IF(AE155&gt;=52800000,52800000,IF(AB136=Graph!G$1*1000,AE156+Graph!G$1*1000,AC157))</f>
        <v>19280447.432653427</v>
      </c>
      <c r="AF157" s="3">
        <f t="shared" si="11"/>
        <v>19280447.432653427</v>
      </c>
      <c r="AG157" s="3">
        <f t="shared" si="29"/>
        <v>48002335.75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93</v>
      </c>
      <c r="C158" s="7"/>
      <c r="D158" s="2" t="e">
        <f t="shared" si="12"/>
        <v>#N/A</v>
      </c>
      <c r="E158" s="2" t="e">
        <f t="shared" si="22"/>
        <v>#N/A</v>
      </c>
      <c r="F158" s="2">
        <v>1057003.4185081124</v>
      </c>
      <c r="G158" s="2">
        <f t="shared" si="35"/>
        <v>796135.85714285716</v>
      </c>
      <c r="H158" s="2">
        <f t="shared" si="32"/>
        <v>81045619.942718431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898995.28571428417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1057959.0072484016</v>
      </c>
      <c r="Q158" s="2">
        <f t="shared" si="36"/>
        <v>800000</v>
      </c>
      <c r="R158" s="2">
        <f t="shared" si="33"/>
        <v>81869459.068541765</v>
      </c>
      <c r="S158" s="2">
        <f t="shared" si="17"/>
        <v>796135.85714285076</v>
      </c>
      <c r="T158" s="2">
        <f t="shared" si="18"/>
        <v>3864.1428571428405</v>
      </c>
      <c r="U158" s="2">
        <f t="shared" si="19"/>
        <v>800000</v>
      </c>
      <c r="V158" s="2">
        <f t="shared" si="34"/>
        <v>19806431.92899406</v>
      </c>
      <c r="W158" s="2">
        <f t="shared" si="20"/>
        <v>525984.49634063244</v>
      </c>
      <c r="X158" s="2">
        <f t="shared" si="6"/>
        <v>274015.50365936756</v>
      </c>
      <c r="Y158" s="2">
        <f t="shared" si="30"/>
        <v>62063027.139547721</v>
      </c>
      <c r="Z158" s="2" t="str">
        <f t="shared" si="8"/>
        <v>HERE</v>
      </c>
      <c r="AA158" s="2">
        <f>IF(Z158="HERE",Y158,AA157+Graph!$G$1*1000)</f>
        <v>62063027.139547721</v>
      </c>
      <c r="AB158" s="2">
        <f t="shared" si="21"/>
        <v>274015.50365936756</v>
      </c>
      <c r="AC158" s="2">
        <f t="shared" si="31"/>
        <v>19806431.92899406</v>
      </c>
      <c r="AD158" s="3">
        <f t="shared" si="10"/>
        <v>52800000</v>
      </c>
      <c r="AE158" s="2">
        <f>IF(AE156&gt;=52800000,52800000,IF(AB137=Graph!G$1*1000,AE157+Graph!G$1*1000,AC158))</f>
        <v>19806431.92899406</v>
      </c>
      <c r="AF158" s="3">
        <f t="shared" si="11"/>
        <v>19806431.92899406</v>
      </c>
      <c r="AG158" s="3">
        <f t="shared" si="29"/>
        <v>48021073.549999997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94</v>
      </c>
      <c r="C159" s="7"/>
      <c r="D159" s="2" t="e">
        <f t="shared" si="12"/>
        <v>#N/A</v>
      </c>
      <c r="E159" s="2" t="e">
        <f t="shared" si="22"/>
        <v>#N/A</v>
      </c>
      <c r="F159" s="2">
        <v>1063325.0723434687</v>
      </c>
      <c r="G159" s="2">
        <f t="shared" si="35"/>
        <v>796135.85714285716</v>
      </c>
      <c r="H159" s="2">
        <f t="shared" si="32"/>
        <v>81841755.799861282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902859.42857142701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1064258.6574243307</v>
      </c>
      <c r="Q159" s="2">
        <f t="shared" si="36"/>
        <v>800000</v>
      </c>
      <c r="R159" s="2">
        <f t="shared" si="33"/>
        <v>82669459.068541765</v>
      </c>
      <c r="S159" s="2">
        <f t="shared" si="17"/>
        <v>796135.85714285076</v>
      </c>
      <c r="T159" s="2">
        <f t="shared" si="18"/>
        <v>3864.1428571428405</v>
      </c>
      <c r="U159" s="2">
        <f t="shared" si="19"/>
        <v>800000</v>
      </c>
      <c r="V159" s="2">
        <f t="shared" si="34"/>
        <v>20338738.079170048</v>
      </c>
      <c r="W159" s="2">
        <f t="shared" si="20"/>
        <v>532306.15017598867</v>
      </c>
      <c r="X159" s="2">
        <f t="shared" si="6"/>
        <v>267693.84982401133</v>
      </c>
      <c r="Y159" s="2">
        <f t="shared" ref="Y159:Y222" si="37">IF(COUNT($C160)=0,IF(COUNT($C159)=1,C159,SUM(Y158+X159)),C159)</f>
        <v>62330720.989371732</v>
      </c>
      <c r="Z159" s="2" t="str">
        <f t="shared" si="8"/>
        <v>HERE</v>
      </c>
      <c r="AA159" s="2">
        <f>IF(Z159="HERE",Y159,AA158+Graph!$G$1*1000)</f>
        <v>62330720.989371732</v>
      </c>
      <c r="AB159" s="2">
        <f t="shared" si="21"/>
        <v>267693.84982401133</v>
      </c>
      <c r="AC159" s="2">
        <f t="shared" ref="AC159:AC222" si="38">IF(Z160="HERE",V159,AC158)</f>
        <v>20338738.079170048</v>
      </c>
      <c r="AD159" s="3">
        <f t="shared" si="10"/>
        <v>52800000</v>
      </c>
      <c r="AE159" s="2">
        <f>IF(AE157&gt;=52800000,52800000,IF(AB138=Graph!G$1*1000,AE158+Graph!G$1*1000,AC159))</f>
        <v>20338738.079170048</v>
      </c>
      <c r="AF159" s="3">
        <f t="shared" si="11"/>
        <v>20338738.079170048</v>
      </c>
      <c r="AG159" s="3">
        <f t="shared" si="29"/>
        <v>48044524.350000001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95</v>
      </c>
      <c r="C160" s="7"/>
      <c r="D160" s="2" t="e">
        <f t="shared" si="12"/>
        <v>#N/A</v>
      </c>
      <c r="E160" s="2" t="e">
        <f t="shared" si="22"/>
        <v>#N/A</v>
      </c>
      <c r="F160" s="2">
        <v>1069646.7261787653</v>
      </c>
      <c r="G160" s="2">
        <f t="shared" si="35"/>
        <v>796135.85714285716</v>
      </c>
      <c r="H160" s="2">
        <f t="shared" ref="H160:H223" si="39">IF(COUNT($C161)=0,IF(COUNT($C160)=1,C160,SUM(H159+G160)),C160)</f>
        <v>82637891.657004133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906723.57142856985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1070558.3076002598</v>
      </c>
      <c r="Q160" s="2">
        <f t="shared" si="36"/>
        <v>800000</v>
      </c>
      <c r="R160" s="2">
        <f t="shared" ref="R160:R223" si="40">IF(COUNT($C161)=0,IF(COUNT($C160)=1,M160,SUM(R159+Q160)),M160)</f>
        <v>83469459.068541765</v>
      </c>
      <c r="S160" s="2">
        <f t="shared" si="17"/>
        <v>796135.85714285076</v>
      </c>
      <c r="T160" s="2">
        <f t="shared" si="18"/>
        <v>3864.1428571428405</v>
      </c>
      <c r="U160" s="2">
        <f t="shared" si="19"/>
        <v>800000</v>
      </c>
      <c r="V160" s="2">
        <f t="shared" si="34"/>
        <v>20877365.883181334</v>
      </c>
      <c r="W160" s="2">
        <f t="shared" si="20"/>
        <v>538627.80401128531</v>
      </c>
      <c r="X160" s="2">
        <f t="shared" si="6"/>
        <v>261372.19598871469</v>
      </c>
      <c r="Y160" s="2">
        <f t="shared" si="37"/>
        <v>62592093.185360447</v>
      </c>
      <c r="Z160" s="2" t="str">
        <f t="shared" si="8"/>
        <v>HERE</v>
      </c>
      <c r="AA160" s="2">
        <f>IF(Z160="HERE",Y160,AA159+Graph!$G$1*1000)</f>
        <v>62592093.185360447</v>
      </c>
      <c r="AB160" s="2">
        <f t="shared" si="21"/>
        <v>261372.19598871469</v>
      </c>
      <c r="AC160" s="2">
        <f t="shared" si="38"/>
        <v>20877365.883181334</v>
      </c>
      <c r="AD160" s="3">
        <f t="shared" si="10"/>
        <v>52800000</v>
      </c>
      <c r="AE160" s="2">
        <f>IF(AE158&gt;=52800000,52800000,IF(AB139=Graph!G$1*1000,AE159+Graph!G$1*1000,AC160))</f>
        <v>20877365.883181334</v>
      </c>
      <c r="AF160" s="3">
        <f t="shared" si="11"/>
        <v>20877365.883181334</v>
      </c>
      <c r="AG160" s="3">
        <f t="shared" si="29"/>
        <v>48068552.350000001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96</v>
      </c>
      <c r="C161" s="7"/>
      <c r="D161" s="2" t="e">
        <f t="shared" si="12"/>
        <v>#N/A</v>
      </c>
      <c r="E161" s="2" t="e">
        <f t="shared" si="22"/>
        <v>#N/A</v>
      </c>
      <c r="F161" s="2">
        <v>1075968.3800141215</v>
      </c>
      <c r="G161" s="2">
        <f t="shared" si="35"/>
        <v>796135.85714285716</v>
      </c>
      <c r="H161" s="2">
        <f t="shared" si="39"/>
        <v>83434027.514146984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910587.71428571269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1076857.9577761889</v>
      </c>
      <c r="Q161" s="2">
        <f t="shared" si="36"/>
        <v>800000</v>
      </c>
      <c r="R161" s="2">
        <f t="shared" si="40"/>
        <v>84269459.068541765</v>
      </c>
      <c r="S161" s="2">
        <f t="shared" si="17"/>
        <v>796135.85714285076</v>
      </c>
      <c r="T161" s="2">
        <f t="shared" si="18"/>
        <v>3864.1428571428405</v>
      </c>
      <c r="U161" s="2">
        <f t="shared" si="19"/>
        <v>800000</v>
      </c>
      <c r="V161" s="2">
        <f t="shared" si="34"/>
        <v>21422315.341027975</v>
      </c>
      <c r="W161" s="2">
        <f t="shared" si="20"/>
        <v>544949.45784664154</v>
      </c>
      <c r="X161" s="2">
        <f t="shared" si="6"/>
        <v>255050.54215335846</v>
      </c>
      <c r="Y161" s="2">
        <f t="shared" si="37"/>
        <v>62847143.727513805</v>
      </c>
      <c r="Z161" s="2" t="str">
        <f t="shared" si="8"/>
        <v>HERE</v>
      </c>
      <c r="AA161" s="2">
        <f>IF(Z161="HERE",Y161,AA160+Graph!$G$1*1000)</f>
        <v>62847143.727513805</v>
      </c>
      <c r="AB161" s="2">
        <f t="shared" si="21"/>
        <v>255050.54215335846</v>
      </c>
      <c r="AC161" s="2">
        <f t="shared" si="38"/>
        <v>21422315.341027975</v>
      </c>
      <c r="AD161" s="3">
        <f t="shared" si="10"/>
        <v>52800000</v>
      </c>
      <c r="AE161" s="2">
        <f>IF(AE159&gt;=52800000,52800000,IF(AB140=Graph!G$1*1000,AE160+Graph!G$1*1000,AC161))</f>
        <v>21422315.341027975</v>
      </c>
      <c r="AF161" s="3">
        <f t="shared" si="11"/>
        <v>21422315.341027975</v>
      </c>
      <c r="AG161" s="3">
        <f t="shared" si="29"/>
        <v>48093260.5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97</v>
      </c>
      <c r="C162" s="7"/>
      <c r="D162" s="2" t="e">
        <f t="shared" si="12"/>
        <v>#N/A</v>
      </c>
      <c r="E162" s="2" t="e">
        <f t="shared" si="22"/>
        <v>#N/A</v>
      </c>
      <c r="F162" s="2">
        <v>1082290.0338494182</v>
      </c>
      <c r="G162" s="2">
        <f t="shared" si="35"/>
        <v>796135.85714285716</v>
      </c>
      <c r="H162" s="2">
        <f t="shared" si="39"/>
        <v>84230163.371289834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914451.85714285553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1083157.6079521179</v>
      </c>
      <c r="Q162" s="2">
        <f t="shared" si="36"/>
        <v>800000</v>
      </c>
      <c r="R162" s="2">
        <f t="shared" si="40"/>
        <v>85069459.068541765</v>
      </c>
      <c r="S162" s="2">
        <f t="shared" si="17"/>
        <v>796135.85714285076</v>
      </c>
      <c r="T162" s="2">
        <f t="shared" si="18"/>
        <v>3864.1428571428405</v>
      </c>
      <c r="U162" s="2">
        <f t="shared" si="19"/>
        <v>800000</v>
      </c>
      <c r="V162" s="2">
        <f t="shared" si="34"/>
        <v>21973586.452709913</v>
      </c>
      <c r="W162" s="2">
        <f t="shared" si="20"/>
        <v>551271.11168193817</v>
      </c>
      <c r="X162" s="2">
        <f t="shared" si="6"/>
        <v>248728.88831806183</v>
      </c>
      <c r="Y162" s="2">
        <f t="shared" si="37"/>
        <v>63095872.615831867</v>
      </c>
      <c r="Z162" s="2" t="str">
        <f t="shared" si="8"/>
        <v>HERE</v>
      </c>
      <c r="AA162" s="2">
        <f>IF(Z162="HERE",Y162,AA161+Graph!$G$1*1000)</f>
        <v>63095872.615831867</v>
      </c>
      <c r="AB162" s="2">
        <f t="shared" si="21"/>
        <v>248728.88831806183</v>
      </c>
      <c r="AC162" s="2">
        <f t="shared" si="38"/>
        <v>21973586.452709913</v>
      </c>
      <c r="AD162" s="3">
        <f t="shared" si="10"/>
        <v>52800000</v>
      </c>
      <c r="AE162" s="2">
        <f>IF(AE160&gt;=52800000,52800000,IF(AB141=Graph!G$1*1000,AE161+Graph!G$1*1000,AC162))</f>
        <v>21973586.452709913</v>
      </c>
      <c r="AF162" s="3">
        <f t="shared" si="11"/>
        <v>21973586.452709913</v>
      </c>
      <c r="AG162" s="3">
        <f t="shared" si="29"/>
        <v>48120714.399999999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98</v>
      </c>
      <c r="C163" s="7"/>
      <c r="D163" s="2" t="e">
        <f t="shared" si="12"/>
        <v>#N/A</v>
      </c>
      <c r="E163" s="2" t="e">
        <f t="shared" si="22"/>
        <v>#N/A</v>
      </c>
      <c r="F163" s="2">
        <v>1088611.6876847744</v>
      </c>
      <c r="G163" s="2">
        <f t="shared" si="35"/>
        <v>796135.85714285716</v>
      </c>
      <c r="H163" s="2">
        <f t="shared" si="39"/>
        <v>85026299.228432685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918315.99999999837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1089457.258128047</v>
      </c>
      <c r="Q163" s="2">
        <f t="shared" si="36"/>
        <v>800000</v>
      </c>
      <c r="R163" s="2">
        <f t="shared" si="40"/>
        <v>85869459.068541765</v>
      </c>
      <c r="S163" s="2">
        <f t="shared" si="17"/>
        <v>796135.85714285076</v>
      </c>
      <c r="T163" s="2">
        <f t="shared" si="18"/>
        <v>3864.1428571428405</v>
      </c>
      <c r="U163" s="2">
        <f t="shared" si="19"/>
        <v>800000</v>
      </c>
      <c r="V163" s="2">
        <f t="shared" si="34"/>
        <v>22531179.218227208</v>
      </c>
      <c r="W163" s="2">
        <f t="shared" si="20"/>
        <v>557592.76551729441</v>
      </c>
      <c r="X163" s="2">
        <f t="shared" si="6"/>
        <v>242407.23448270559</v>
      </c>
      <c r="Y163" s="2">
        <f t="shared" si="37"/>
        <v>63338279.850314572</v>
      </c>
      <c r="Z163" s="2" t="str">
        <f t="shared" si="8"/>
        <v>HERE</v>
      </c>
      <c r="AA163" s="2">
        <f>IF(Z163="HERE",Y163,AA162+Graph!$G$1*1000)</f>
        <v>63338279.850314572</v>
      </c>
      <c r="AB163" s="2">
        <f t="shared" si="21"/>
        <v>242407.23448270559</v>
      </c>
      <c r="AC163" s="2">
        <f t="shared" si="38"/>
        <v>22531179.218227208</v>
      </c>
      <c r="AD163" s="3">
        <f t="shared" si="10"/>
        <v>52800000</v>
      </c>
      <c r="AE163" s="2">
        <f>IF(AE161&gt;=52800000,52800000,IF(AB142=Graph!G$1*1000,AE162+Graph!G$1*1000,AC163))</f>
        <v>22531179.218227208</v>
      </c>
      <c r="AF163" s="3">
        <f t="shared" si="11"/>
        <v>22531179.218227208</v>
      </c>
      <c r="AG163" s="3">
        <f t="shared" si="29"/>
        <v>48134700.299999997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99</v>
      </c>
      <c r="C164" s="7"/>
      <c r="D164" s="2" t="e">
        <f t="shared" si="12"/>
        <v>#N/A</v>
      </c>
      <c r="E164" s="2" t="e">
        <f t="shared" si="22"/>
        <v>#N/A</v>
      </c>
      <c r="F164" s="2">
        <v>1094933.341520071</v>
      </c>
      <c r="G164" s="2">
        <f t="shared" si="35"/>
        <v>796135.85714285716</v>
      </c>
      <c r="H164" s="2">
        <f t="shared" si="39"/>
        <v>85822435.085575536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922180.14285714121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1095756.9083039761</v>
      </c>
      <c r="Q164" s="2">
        <f t="shared" si="36"/>
        <v>800000</v>
      </c>
      <c r="R164" s="2">
        <f t="shared" si="40"/>
        <v>86669459.068541765</v>
      </c>
      <c r="S164" s="2">
        <f t="shared" si="17"/>
        <v>796135.85714285076</v>
      </c>
      <c r="T164" s="2">
        <f t="shared" si="18"/>
        <v>3864.1428571428405</v>
      </c>
      <c r="U164" s="2">
        <f t="shared" si="19"/>
        <v>800000</v>
      </c>
      <c r="V164" s="2">
        <f t="shared" si="34"/>
        <v>23095093.637579799</v>
      </c>
      <c r="W164" s="2">
        <f t="shared" si="20"/>
        <v>563914.41935259104</v>
      </c>
      <c r="X164" s="2">
        <f t="shared" si="6"/>
        <v>236085.58064740896</v>
      </c>
      <c r="Y164" s="2">
        <f t="shared" si="37"/>
        <v>63574365.430961981</v>
      </c>
      <c r="Z164" s="2" t="str">
        <f t="shared" si="8"/>
        <v>HERE</v>
      </c>
      <c r="AA164" s="2">
        <f>IF(Z164="HERE",Y164,AA163+Graph!$G$1*1000)</f>
        <v>63574365.430961981</v>
      </c>
      <c r="AB164" s="2">
        <f t="shared" si="21"/>
        <v>236085.58064740896</v>
      </c>
      <c r="AC164" s="2">
        <f t="shared" si="38"/>
        <v>23095093.637579799</v>
      </c>
      <c r="AD164" s="3">
        <f t="shared" si="10"/>
        <v>52800000</v>
      </c>
      <c r="AE164" s="2">
        <f>IF(AE162&gt;=52800000,52800000,IF(AB143=Graph!G$1*1000,AE163+Graph!G$1*1000,AC164))</f>
        <v>23095093.637579799</v>
      </c>
      <c r="AF164" s="3">
        <f t="shared" si="11"/>
        <v>23095093.637579799</v>
      </c>
      <c r="AG164" s="3">
        <f t="shared" si="29"/>
        <v>48152324.299999997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100</v>
      </c>
      <c r="C165" s="7"/>
      <c r="D165" s="2" t="e">
        <f t="shared" si="12"/>
        <v>#N/A</v>
      </c>
      <c r="E165" s="2" t="e">
        <f t="shared" si="22"/>
        <v>#N/A</v>
      </c>
      <c r="F165" s="2">
        <v>1101254.9953554273</v>
      </c>
      <c r="G165" s="2">
        <f t="shared" si="35"/>
        <v>796135.85714285716</v>
      </c>
      <c r="H165" s="2">
        <f t="shared" si="39"/>
        <v>86618570.942718387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926044.28571428405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1102056.5584799051</v>
      </c>
      <c r="Q165" s="2">
        <f t="shared" si="36"/>
        <v>800000</v>
      </c>
      <c r="R165" s="2">
        <f t="shared" si="40"/>
        <v>87469459.068541765</v>
      </c>
      <c r="S165" s="2">
        <f t="shared" si="17"/>
        <v>796135.85714285076</v>
      </c>
      <c r="T165" s="2">
        <f t="shared" si="18"/>
        <v>3864.1428571428405</v>
      </c>
      <c r="U165" s="2">
        <f t="shared" si="19"/>
        <v>800000</v>
      </c>
      <c r="V165" s="2">
        <f t="shared" si="34"/>
        <v>23665329.710767746</v>
      </c>
      <c r="W165" s="2">
        <f t="shared" si="20"/>
        <v>570236.07318794727</v>
      </c>
      <c r="X165" s="2">
        <f t="shared" si="6"/>
        <v>229763.92681205273</v>
      </c>
      <c r="Y165" s="2">
        <f t="shared" si="37"/>
        <v>63804129.357774034</v>
      </c>
      <c r="Z165" s="2" t="str">
        <f t="shared" si="8"/>
        <v>HERE</v>
      </c>
      <c r="AA165" s="2">
        <f>IF(Z165="HERE",Y165,AA164+Graph!$G$1*1000)</f>
        <v>63804129.357774034</v>
      </c>
      <c r="AB165" s="2">
        <f t="shared" si="21"/>
        <v>229763.92681205273</v>
      </c>
      <c r="AC165" s="2">
        <f t="shared" si="38"/>
        <v>23665329.710767746</v>
      </c>
      <c r="AD165" s="3">
        <f t="shared" si="10"/>
        <v>52800000</v>
      </c>
      <c r="AE165" s="2">
        <f>IF(AE163&gt;=52800000,52800000,IF(AB144=Graph!G$1*1000,AE164+Graph!G$1*1000,AC165))</f>
        <v>23665329.710767746</v>
      </c>
      <c r="AF165" s="3">
        <f t="shared" si="11"/>
        <v>23665329.710767746</v>
      </c>
      <c r="AG165" s="3">
        <f t="shared" si="29"/>
        <v>48172914.899999999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101</v>
      </c>
      <c r="C166" s="7"/>
      <c r="D166" s="2" t="e">
        <f t="shared" si="12"/>
        <v>#N/A</v>
      </c>
      <c r="E166" s="2" t="e">
        <f t="shared" si="22"/>
        <v>#N/A</v>
      </c>
      <c r="F166" s="2">
        <v>1107576.6491907239</v>
      </c>
      <c r="G166" s="2">
        <f t="shared" ref="G166:G229" si="41">IF(F166&gt;800000,$AK$31*1000,F166)</f>
        <v>796135.85714285716</v>
      </c>
      <c r="H166" s="2">
        <f t="shared" si="39"/>
        <v>87414706.799861237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929908.42857142689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1108356.2086558342</v>
      </c>
      <c r="Q166" s="2">
        <f t="shared" ref="Q166:Q229" si="42">IF(P166&gt;800000,800000,P166)</f>
        <v>800000</v>
      </c>
      <c r="R166" s="2">
        <f t="shared" si="40"/>
        <v>88269459.068541765</v>
      </c>
      <c r="S166" s="2">
        <f t="shared" si="17"/>
        <v>796135.85714285076</v>
      </c>
      <c r="T166" s="2">
        <f t="shared" si="18"/>
        <v>3864.1428571428405</v>
      </c>
      <c r="U166" s="2">
        <f t="shared" si="19"/>
        <v>800000</v>
      </c>
      <c r="V166" s="2">
        <f t="shared" si="34"/>
        <v>24241887.43779099</v>
      </c>
      <c r="W166" s="2">
        <f t="shared" si="20"/>
        <v>576557.7270232439</v>
      </c>
      <c r="X166" s="2">
        <f t="shared" si="6"/>
        <v>223442.2729767561</v>
      </c>
      <c r="Y166" s="2">
        <f t="shared" si="37"/>
        <v>64027571.63075079</v>
      </c>
      <c r="Z166" s="2" t="str">
        <f t="shared" si="8"/>
        <v>HERE</v>
      </c>
      <c r="AA166" s="2">
        <f>IF(Z166="HERE",Y166,AA165+Graph!$G$1*1000)</f>
        <v>64027571.63075079</v>
      </c>
      <c r="AB166" s="2">
        <f t="shared" si="21"/>
        <v>223442.2729767561</v>
      </c>
      <c r="AC166" s="2">
        <f t="shared" si="38"/>
        <v>24241887.43779099</v>
      </c>
      <c r="AD166" s="3">
        <f t="shared" si="10"/>
        <v>52800000</v>
      </c>
      <c r="AE166" s="2">
        <f>IF(AE164&gt;=52800000,52800000,IF(AB145=Graph!G$1*1000,AE165+Graph!G$1*1000,AC166))</f>
        <v>24241887.43779099</v>
      </c>
      <c r="AF166" s="3">
        <f t="shared" si="11"/>
        <v>24241887.43779099</v>
      </c>
      <c r="AG166" s="3">
        <f t="shared" si="29"/>
        <v>48195455.399999999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102</v>
      </c>
      <c r="C167" s="7"/>
      <c r="D167" s="2" t="e">
        <f t="shared" si="12"/>
        <v>#N/A</v>
      </c>
      <c r="E167" s="2" t="e">
        <f t="shared" si="22"/>
        <v>#N/A</v>
      </c>
      <c r="F167" s="2">
        <v>1113898.3030260801</v>
      </c>
      <c r="G167" s="2">
        <f t="shared" si="41"/>
        <v>796135.85714285716</v>
      </c>
      <c r="H167" s="2">
        <f t="shared" si="39"/>
        <v>88210842.657004088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933772.57142856973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1114655.8588317633</v>
      </c>
      <c r="Q167" s="2">
        <f t="shared" si="42"/>
        <v>800000</v>
      </c>
      <c r="R167" s="2">
        <f t="shared" si="40"/>
        <v>89069459.068541765</v>
      </c>
      <c r="S167" s="2">
        <f t="shared" si="17"/>
        <v>796135.85714285076</v>
      </c>
      <c r="T167" s="2">
        <f t="shared" si="18"/>
        <v>3864.1428571428405</v>
      </c>
      <c r="U167" s="2">
        <f t="shared" si="19"/>
        <v>800000</v>
      </c>
      <c r="V167" s="2">
        <f t="shared" si="34"/>
        <v>24824766.81864959</v>
      </c>
      <c r="W167" s="2">
        <f t="shared" si="20"/>
        <v>582879.38085860014</v>
      </c>
      <c r="X167" s="2">
        <f t="shared" si="6"/>
        <v>217120.61914139986</v>
      </c>
      <c r="Y167" s="2">
        <f t="shared" si="37"/>
        <v>64244692.24989219</v>
      </c>
      <c r="Z167" s="2" t="str">
        <f t="shared" si="8"/>
        <v>HERE</v>
      </c>
      <c r="AA167" s="2">
        <f>IF(Z167="HERE",Y167,AA166+Graph!$G$1*1000)</f>
        <v>64244692.24989219</v>
      </c>
      <c r="AB167" s="2">
        <f t="shared" si="21"/>
        <v>217120.61914139986</v>
      </c>
      <c r="AC167" s="2">
        <f t="shared" si="38"/>
        <v>24824766.81864959</v>
      </c>
      <c r="AD167" s="3">
        <f t="shared" si="10"/>
        <v>52800000</v>
      </c>
      <c r="AE167" s="2">
        <f>IF(AE165&gt;=52800000,52800000,IF(AB146=Graph!G$1*1000,AE166+Graph!G$1*1000,AC167))</f>
        <v>24824766.81864959</v>
      </c>
      <c r="AF167" s="3">
        <f t="shared" si="11"/>
        <v>24824766.81864959</v>
      </c>
      <c r="AG167" s="3">
        <f t="shared" si="29"/>
        <v>48220611.200000003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103</v>
      </c>
      <c r="C168" s="7"/>
      <c r="D168" s="2" t="e">
        <f t="shared" si="12"/>
        <v>#N/A</v>
      </c>
      <c r="E168" s="2" t="e">
        <f t="shared" si="22"/>
        <v>#N/A</v>
      </c>
      <c r="F168" s="2">
        <v>1120219.9568613768</v>
      </c>
      <c r="G168" s="2">
        <f t="shared" si="41"/>
        <v>796135.85714285716</v>
      </c>
      <c r="H168" s="2">
        <f t="shared" si="39"/>
        <v>89006978.514146939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937636.71428571257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1120955.5090076923</v>
      </c>
      <c r="Q168" s="2">
        <f t="shared" si="42"/>
        <v>800000</v>
      </c>
      <c r="R168" s="2">
        <f t="shared" si="40"/>
        <v>89869459.068541765</v>
      </c>
      <c r="S168" s="2">
        <f t="shared" si="17"/>
        <v>796135.85714285076</v>
      </c>
      <c r="T168" s="2">
        <f t="shared" si="18"/>
        <v>3864.1428571428405</v>
      </c>
      <c r="U168" s="2">
        <f t="shared" si="19"/>
        <v>800000</v>
      </c>
      <c r="V168" s="2">
        <f t="shared" si="34"/>
        <v>25413967.853343487</v>
      </c>
      <c r="W168" s="2">
        <f t="shared" si="20"/>
        <v>589201.03469389677</v>
      </c>
      <c r="X168" s="2">
        <f t="shared" si="6"/>
        <v>210798.96530610323</v>
      </c>
      <c r="Y168" s="2">
        <f t="shared" si="37"/>
        <v>64455491.215198293</v>
      </c>
      <c r="Z168" s="2" t="str">
        <f t="shared" si="8"/>
        <v>HERE</v>
      </c>
      <c r="AA168" s="2">
        <f>IF(Z168="HERE",Y168,AA167+Graph!$G$1*1000)</f>
        <v>64455491.215198293</v>
      </c>
      <c r="AB168" s="2">
        <f t="shared" si="21"/>
        <v>210798.96530610323</v>
      </c>
      <c r="AC168" s="2">
        <f t="shared" si="38"/>
        <v>25413967.853343487</v>
      </c>
      <c r="AD168" s="3">
        <f t="shared" si="10"/>
        <v>52800000</v>
      </c>
      <c r="AE168" s="2">
        <f>IF(AE166&gt;=52800000,52800000,IF(AB147=Graph!G$1*1000,AE167+Graph!G$1*1000,AC168))</f>
        <v>25413967.853343487</v>
      </c>
      <c r="AF168" s="3">
        <f t="shared" si="11"/>
        <v>25413967.853343487</v>
      </c>
      <c r="AG168" s="3">
        <f t="shared" si="29"/>
        <v>48247841.350000001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104</v>
      </c>
      <c r="C169" s="7"/>
      <c r="D169" s="2" t="e">
        <f t="shared" si="12"/>
        <v>#N/A</v>
      </c>
      <c r="E169" s="2" t="e">
        <f t="shared" si="22"/>
        <v>#N/A</v>
      </c>
      <c r="F169" s="2">
        <v>1126541.610696733</v>
      </c>
      <c r="G169" s="2">
        <f t="shared" si="41"/>
        <v>796135.85714285716</v>
      </c>
      <c r="H169" s="2">
        <f t="shared" si="39"/>
        <v>89803114.37128979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941500.85714285541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1127255.1591836214</v>
      </c>
      <c r="Q169" s="2">
        <f t="shared" si="42"/>
        <v>800000</v>
      </c>
      <c r="R169" s="2">
        <f t="shared" si="40"/>
        <v>90669459.068541765</v>
      </c>
      <c r="S169" s="2">
        <f t="shared" si="17"/>
        <v>796135.85714285076</v>
      </c>
      <c r="T169" s="2">
        <f t="shared" si="18"/>
        <v>3864.1428571428405</v>
      </c>
      <c r="U169" s="2">
        <f t="shared" si="19"/>
        <v>800000</v>
      </c>
      <c r="V169" s="2">
        <f t="shared" si="34"/>
        <v>26009490.54187274</v>
      </c>
      <c r="W169" s="2">
        <f t="shared" si="20"/>
        <v>595522.68852925301</v>
      </c>
      <c r="X169" s="2">
        <f t="shared" si="6"/>
        <v>204477.31147074699</v>
      </c>
      <c r="Y169" s="2">
        <f t="shared" si="37"/>
        <v>64659968.52666904</v>
      </c>
      <c r="Z169" s="2" t="str">
        <f t="shared" si="8"/>
        <v>HERE</v>
      </c>
      <c r="AA169" s="2">
        <f>IF(Z169="HERE",Y169,AA168+Graph!$G$1*1000)</f>
        <v>64659968.52666904</v>
      </c>
      <c r="AB169" s="2">
        <f t="shared" si="21"/>
        <v>204477.31147074699</v>
      </c>
      <c r="AC169" s="2">
        <f t="shared" si="38"/>
        <v>26009490.54187274</v>
      </c>
      <c r="AD169" s="3">
        <f t="shared" si="10"/>
        <v>52800000</v>
      </c>
      <c r="AE169" s="2">
        <f>IF(AE167&gt;=52800000,52800000,IF(AB148=Graph!G$1*1000,AE168+Graph!G$1*1000,AC169))</f>
        <v>26009490.54187274</v>
      </c>
      <c r="AF169" s="3">
        <f t="shared" si="11"/>
        <v>26009490.54187274</v>
      </c>
      <c r="AG169" s="3">
        <f t="shared" si="29"/>
        <v>48273109.450000003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105</v>
      </c>
      <c r="C170" s="7"/>
      <c r="D170" s="2" t="e">
        <f t="shared" si="12"/>
        <v>#N/A</v>
      </c>
      <c r="E170" s="2" t="e">
        <f t="shared" si="22"/>
        <v>#N/A</v>
      </c>
      <c r="F170" s="2">
        <v>1132863.2645320892</v>
      </c>
      <c r="G170" s="2">
        <f t="shared" si="41"/>
        <v>796135.85714285716</v>
      </c>
      <c r="H170" s="2">
        <f t="shared" si="39"/>
        <v>90599250.22843264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945364.99999999825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1133554.8093595505</v>
      </c>
      <c r="Q170" s="2">
        <f t="shared" si="42"/>
        <v>800000</v>
      </c>
      <c r="R170" s="2">
        <f t="shared" si="40"/>
        <v>91469459.068541765</v>
      </c>
      <c r="S170" s="2">
        <f t="shared" si="17"/>
        <v>796135.85714285076</v>
      </c>
      <c r="T170" s="2">
        <f t="shared" si="18"/>
        <v>3864.1428571428405</v>
      </c>
      <c r="U170" s="2">
        <f t="shared" si="19"/>
        <v>800000</v>
      </c>
      <c r="V170" s="2">
        <f t="shared" si="34"/>
        <v>26611334.884237289</v>
      </c>
      <c r="W170" s="2">
        <f t="shared" si="20"/>
        <v>601844.34236454964</v>
      </c>
      <c r="X170" s="2">
        <f t="shared" si="6"/>
        <v>198155.65763545036</v>
      </c>
      <c r="Y170" s="2">
        <f t="shared" si="37"/>
        <v>64858124.184304491</v>
      </c>
      <c r="Z170" s="2" t="str">
        <f t="shared" si="8"/>
        <v>HERE</v>
      </c>
      <c r="AA170" s="2">
        <f>IF(Z170="HERE",Y170,AA169+Graph!$G$1*1000)</f>
        <v>64858124.184304491</v>
      </c>
      <c r="AB170" s="2">
        <f t="shared" si="21"/>
        <v>198155.65763545036</v>
      </c>
      <c r="AC170" s="2">
        <f t="shared" si="38"/>
        <v>26611334.884237289</v>
      </c>
      <c r="AD170" s="3">
        <f t="shared" si="10"/>
        <v>52800000</v>
      </c>
      <c r="AE170" s="2">
        <f>IF(AE168&gt;=52800000,52800000,IF(AB149=Graph!G$1*1000,AE169+Graph!G$1*1000,AC170))</f>
        <v>26611334.884237289</v>
      </c>
      <c r="AF170" s="3">
        <f t="shared" si="11"/>
        <v>26611334.884237289</v>
      </c>
      <c r="AG170" s="3">
        <f t="shared" si="29"/>
        <v>48285007.549999997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106</v>
      </c>
      <c r="C171" s="7"/>
      <c r="D171" s="2" t="e">
        <f t="shared" si="12"/>
        <v>#N/A</v>
      </c>
      <c r="E171" s="2" t="e">
        <f t="shared" si="22"/>
        <v>#N/A</v>
      </c>
      <c r="F171" s="2">
        <v>1139184.9183673859</v>
      </c>
      <c r="G171" s="2">
        <f t="shared" si="41"/>
        <v>796135.85714285716</v>
      </c>
      <c r="H171" s="2">
        <f t="shared" si="39"/>
        <v>91395386.085575491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949229.14285714109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1139854.4595354795</v>
      </c>
      <c r="Q171" s="2">
        <f t="shared" si="42"/>
        <v>800000</v>
      </c>
      <c r="R171" s="2">
        <f t="shared" si="40"/>
        <v>92269459.068541765</v>
      </c>
      <c r="S171" s="2">
        <f t="shared" si="17"/>
        <v>796135.85714285076</v>
      </c>
      <c r="T171" s="2">
        <f t="shared" si="18"/>
        <v>3864.1428571428405</v>
      </c>
      <c r="U171" s="2">
        <f t="shared" si="19"/>
        <v>800000</v>
      </c>
      <c r="V171" s="2">
        <f t="shared" si="34"/>
        <v>27219500.880437195</v>
      </c>
      <c r="W171" s="2">
        <f t="shared" si="20"/>
        <v>608165.99619990587</v>
      </c>
      <c r="X171" s="2">
        <f t="shared" si="6"/>
        <v>191834.00380009413</v>
      </c>
      <c r="Y171" s="2">
        <f t="shared" si="37"/>
        <v>65049958.188104585</v>
      </c>
      <c r="Z171" s="2" t="str">
        <f t="shared" si="8"/>
        <v>HERE</v>
      </c>
      <c r="AA171" s="2">
        <f>IF(Z171="HERE",Y171,AA170+Graph!$G$1*1000)</f>
        <v>65049958.188104585</v>
      </c>
      <c r="AB171" s="2">
        <f t="shared" si="21"/>
        <v>191834.00380009413</v>
      </c>
      <c r="AC171" s="2">
        <f t="shared" si="38"/>
        <v>27219500.880437195</v>
      </c>
      <c r="AD171" s="3">
        <f t="shared" si="10"/>
        <v>52800000</v>
      </c>
      <c r="AE171" s="2">
        <f>IF(AE169&gt;=52800000,52800000,IF(AB150=Graph!G$1*1000,AE170+Graph!G$1*1000,AC171))</f>
        <v>27219500.880437195</v>
      </c>
      <c r="AF171" s="3">
        <f t="shared" si="11"/>
        <v>27219500.880437195</v>
      </c>
      <c r="AG171" s="3">
        <f t="shared" si="29"/>
        <v>48308778.113282904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107</v>
      </c>
      <c r="C172" s="7"/>
      <c r="D172" s="2" t="e">
        <f t="shared" si="12"/>
        <v>#N/A</v>
      </c>
      <c r="E172" s="2" t="e">
        <f t="shared" si="22"/>
        <v>#N/A</v>
      </c>
      <c r="F172" s="2">
        <v>1145506.5722027421</v>
      </c>
      <c r="G172" s="2">
        <f t="shared" si="41"/>
        <v>796135.85714285716</v>
      </c>
      <c r="H172" s="2">
        <f t="shared" si="39"/>
        <v>92191521.942718342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953093.28571428393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1146154.1097114682</v>
      </c>
      <c r="Q172" s="2">
        <f t="shared" si="42"/>
        <v>800000</v>
      </c>
      <c r="R172" s="2">
        <f t="shared" si="40"/>
        <v>93069459.068541765</v>
      </c>
      <c r="S172" s="2">
        <f t="shared" si="17"/>
        <v>796135.85714285076</v>
      </c>
      <c r="T172" s="2">
        <f t="shared" si="18"/>
        <v>3864.1428571428405</v>
      </c>
      <c r="U172" s="2">
        <f t="shared" si="19"/>
        <v>800000</v>
      </c>
      <c r="V172" s="2">
        <f t="shared" si="34"/>
        <v>27833988.530472398</v>
      </c>
      <c r="W172" s="2">
        <f t="shared" si="20"/>
        <v>614487.6500352025</v>
      </c>
      <c r="X172" s="2">
        <f t="shared" si="6"/>
        <v>185512.3499647975</v>
      </c>
      <c r="Y172" s="2">
        <f t="shared" si="37"/>
        <v>65235470.538069382</v>
      </c>
      <c r="Z172" s="2" t="str">
        <f t="shared" si="8"/>
        <v>HERE</v>
      </c>
      <c r="AA172" s="2">
        <f>IF(Z172="HERE",Y172,AA171+Graph!$G$1*1000)</f>
        <v>65235470.538069382</v>
      </c>
      <c r="AB172" s="2">
        <f t="shared" si="21"/>
        <v>185512.3499647975</v>
      </c>
      <c r="AC172" s="2">
        <f t="shared" si="38"/>
        <v>27833988.530472398</v>
      </c>
      <c r="AD172" s="3">
        <f t="shared" si="10"/>
        <v>52800000</v>
      </c>
      <c r="AE172" s="2">
        <f>IF(AE170&gt;=52800000,52800000,IF(AB151=Graph!G$1*1000,AE171+Graph!G$1*1000,AC172))</f>
        <v>27833988.530472398</v>
      </c>
      <c r="AF172" s="3">
        <f t="shared" si="11"/>
        <v>27833988.530472398</v>
      </c>
      <c r="AG172" s="3">
        <f t="shared" si="29"/>
        <v>48332864.75925757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108</v>
      </c>
      <c r="C173" s="7"/>
      <c r="D173" s="2" t="e">
        <f t="shared" si="12"/>
        <v>#N/A</v>
      </c>
      <c r="E173" s="2" t="e">
        <f t="shared" si="22"/>
        <v>#N/A</v>
      </c>
      <c r="F173" s="2">
        <v>1151828.2260380387</v>
      </c>
      <c r="G173" s="2">
        <f t="shared" si="41"/>
        <v>796135.85714285716</v>
      </c>
      <c r="H173" s="2">
        <f t="shared" si="39"/>
        <v>92987657.799861193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956957.42857142678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1152453.7598873973</v>
      </c>
      <c r="Q173" s="2">
        <f t="shared" si="42"/>
        <v>800000</v>
      </c>
      <c r="R173" s="2">
        <f t="shared" si="40"/>
        <v>93869459.068541765</v>
      </c>
      <c r="S173" s="2">
        <f t="shared" si="17"/>
        <v>796135.85714285076</v>
      </c>
      <c r="T173" s="2">
        <f t="shared" si="18"/>
        <v>3864.1428571428405</v>
      </c>
      <c r="U173" s="2">
        <f t="shared" si="19"/>
        <v>800000</v>
      </c>
      <c r="V173" s="2">
        <f t="shared" si="34"/>
        <v>28454797.834342957</v>
      </c>
      <c r="W173" s="2">
        <f t="shared" si="20"/>
        <v>620809.30387055874</v>
      </c>
      <c r="X173" s="2">
        <f t="shared" si="6"/>
        <v>179190.69612944126</v>
      </c>
      <c r="Y173" s="2">
        <f t="shared" si="37"/>
        <v>65414661.234198824</v>
      </c>
      <c r="Z173" s="2" t="str">
        <f t="shared" si="8"/>
        <v>HERE</v>
      </c>
      <c r="AA173" s="2">
        <f>IF(Z173="HERE",Y173,AA172+Graph!$G$1*1000)</f>
        <v>65414661.234198824</v>
      </c>
      <c r="AB173" s="2">
        <f t="shared" si="21"/>
        <v>179190.69612944126</v>
      </c>
      <c r="AC173" s="2">
        <f t="shared" si="38"/>
        <v>28454797.834342957</v>
      </c>
      <c r="AD173" s="3">
        <f t="shared" si="10"/>
        <v>52800000</v>
      </c>
      <c r="AE173" s="2">
        <f>IF(AE171&gt;=52800000,52800000,IF(AB152=Graph!G$1*1000,AE172+Graph!G$1*1000,AC173))</f>
        <v>28454797.834342957</v>
      </c>
      <c r="AF173" s="3">
        <f t="shared" si="11"/>
        <v>28454797.834342957</v>
      </c>
      <c r="AG173" s="3">
        <f t="shared" si="29"/>
        <v>48357267.487924002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109</v>
      </c>
      <c r="C174" s="7"/>
      <c r="D174" s="2" t="e">
        <f t="shared" si="12"/>
        <v>#N/A</v>
      </c>
      <c r="E174" s="2" t="e">
        <f t="shared" si="22"/>
        <v>#N/A</v>
      </c>
      <c r="F174" s="2">
        <v>1158149.879873395</v>
      </c>
      <c r="G174" s="2">
        <f t="shared" si="41"/>
        <v>796135.85714285716</v>
      </c>
      <c r="H174" s="2">
        <f t="shared" si="39"/>
        <v>93783793.657004043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960821.57142856962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1158753.4100633264</v>
      </c>
      <c r="Q174" s="2">
        <f t="shared" si="42"/>
        <v>800000</v>
      </c>
      <c r="R174" s="2">
        <f t="shared" si="40"/>
        <v>94669459.068541765</v>
      </c>
      <c r="S174" s="2">
        <f t="shared" si="17"/>
        <v>796135.85714285076</v>
      </c>
      <c r="T174" s="2">
        <f t="shared" si="18"/>
        <v>3864.1428571428405</v>
      </c>
      <c r="U174" s="2">
        <f t="shared" si="19"/>
        <v>800000</v>
      </c>
      <c r="V174" s="2">
        <f t="shared" si="34"/>
        <v>29081928.792048812</v>
      </c>
      <c r="W174" s="2">
        <f t="shared" si="20"/>
        <v>627130.95770585537</v>
      </c>
      <c r="X174" s="2">
        <f t="shared" si="6"/>
        <v>172869.04229414463</v>
      </c>
      <c r="Y174" s="2">
        <f t="shared" si="37"/>
        <v>65587530.276492968</v>
      </c>
      <c r="Z174" s="2" t="str">
        <f t="shared" si="8"/>
        <v>HERE</v>
      </c>
      <c r="AA174" s="2">
        <f>IF(Z174="HERE",Y174,AA173+Graph!$G$1*1000)</f>
        <v>65587530.276492968</v>
      </c>
      <c r="AB174" s="2">
        <f t="shared" si="21"/>
        <v>172869.04229414463</v>
      </c>
      <c r="AC174" s="2">
        <f t="shared" si="38"/>
        <v>29081928.792048812</v>
      </c>
      <c r="AD174" s="3">
        <f t="shared" si="10"/>
        <v>52800000</v>
      </c>
      <c r="AE174" s="2">
        <f>IF(AE172&gt;=52800000,52800000,IF(AB153=Graph!G$1*1000,AE173+Graph!G$1*1000,AC174))</f>
        <v>29081928.792048812</v>
      </c>
      <c r="AF174" s="3">
        <f t="shared" si="11"/>
        <v>29081928.792048812</v>
      </c>
      <c r="AG174" s="3">
        <f t="shared" si="29"/>
        <v>48381986.299282208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110</v>
      </c>
      <c r="C175" s="7"/>
      <c r="D175" s="2" t="e">
        <f t="shared" si="12"/>
        <v>#N/A</v>
      </c>
      <c r="E175" s="2" t="e">
        <f t="shared" si="22"/>
        <v>#N/A</v>
      </c>
      <c r="F175" s="2">
        <v>1164471.5337086916</v>
      </c>
      <c r="G175" s="2">
        <f t="shared" si="41"/>
        <v>796135.85714285716</v>
      </c>
      <c r="H175" s="2">
        <f t="shared" si="39"/>
        <v>94579929.514146894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964685.71428571246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1165053.0602392554</v>
      </c>
      <c r="Q175" s="2">
        <f t="shared" si="42"/>
        <v>800000</v>
      </c>
      <c r="R175" s="2">
        <f t="shared" si="40"/>
        <v>95469459.068541765</v>
      </c>
      <c r="S175" s="2">
        <f t="shared" si="17"/>
        <v>796135.85714285076</v>
      </c>
      <c r="T175" s="2">
        <f t="shared" si="18"/>
        <v>3864.1428571428405</v>
      </c>
      <c r="U175" s="2">
        <f t="shared" si="19"/>
        <v>800000</v>
      </c>
      <c r="V175" s="2">
        <f t="shared" si="34"/>
        <v>29715381.403590024</v>
      </c>
      <c r="W175" s="2">
        <f t="shared" si="20"/>
        <v>633452.61154121161</v>
      </c>
      <c r="X175" s="2">
        <f t="shared" si="6"/>
        <v>166547.38845878839</v>
      </c>
      <c r="Y175" s="2">
        <f t="shared" si="37"/>
        <v>65754077.664951757</v>
      </c>
      <c r="Z175" s="2" t="str">
        <f t="shared" si="8"/>
        <v>HERE</v>
      </c>
      <c r="AA175" s="2">
        <f>IF(Z175="HERE",Y175,AA174+Graph!$G$1*1000)</f>
        <v>65754077.664951757</v>
      </c>
      <c r="AB175" s="2">
        <f t="shared" si="21"/>
        <v>166547.38845878839</v>
      </c>
      <c r="AC175" s="2">
        <f t="shared" si="38"/>
        <v>29715381.403590024</v>
      </c>
      <c r="AD175" s="3">
        <f t="shared" si="10"/>
        <v>52800000</v>
      </c>
      <c r="AE175" s="2">
        <f>IF(AE173&gt;=52800000,52800000,IF(AB154=Graph!G$1*1000,AE174+Graph!G$1*1000,AC175))</f>
        <v>29715381.403590024</v>
      </c>
      <c r="AF175" s="3">
        <f t="shared" si="11"/>
        <v>29715381.403590024</v>
      </c>
      <c r="AG175" s="3">
        <f t="shared" si="29"/>
        <v>48407021.193332173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111</v>
      </c>
      <c r="C176" s="7"/>
      <c r="D176" s="2" t="e">
        <f t="shared" si="12"/>
        <v>#N/A</v>
      </c>
      <c r="E176" s="2" t="e">
        <f t="shared" si="22"/>
        <v>#N/A</v>
      </c>
      <c r="F176" s="2">
        <v>1170793.1875440478</v>
      </c>
      <c r="G176" s="2">
        <f t="shared" si="41"/>
        <v>796135.85714285716</v>
      </c>
      <c r="H176" s="2">
        <f t="shared" si="39"/>
        <v>95376065.371289745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968549.8571428553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1171352.7104151845</v>
      </c>
      <c r="Q176" s="2">
        <f t="shared" si="42"/>
        <v>800000</v>
      </c>
      <c r="R176" s="2">
        <f t="shared" si="40"/>
        <v>96269459.068541765</v>
      </c>
      <c r="S176" s="2">
        <f t="shared" si="17"/>
        <v>796135.85714285076</v>
      </c>
      <c r="T176" s="2">
        <f t="shared" si="18"/>
        <v>3864.1428571428405</v>
      </c>
      <c r="U176" s="2">
        <f t="shared" si="19"/>
        <v>800000</v>
      </c>
      <c r="V176" s="2">
        <f t="shared" si="34"/>
        <v>30355155.668966532</v>
      </c>
      <c r="W176" s="2">
        <f t="shared" si="20"/>
        <v>639774.26537650824</v>
      </c>
      <c r="X176" s="2">
        <f t="shared" si="6"/>
        <v>160225.73462349176</v>
      </c>
      <c r="Y176" s="2">
        <f t="shared" si="37"/>
        <v>65914303.399575248</v>
      </c>
      <c r="Z176" s="2" t="str">
        <f t="shared" si="8"/>
        <v>HERE</v>
      </c>
      <c r="AA176" s="2">
        <f>IF(Z176="HERE",Y176,AA175+Graph!$G$1*1000)</f>
        <v>65914303.399575248</v>
      </c>
      <c r="AB176" s="2">
        <f t="shared" si="21"/>
        <v>160225.73462349176</v>
      </c>
      <c r="AC176" s="2">
        <f t="shared" si="38"/>
        <v>30355155.668966532</v>
      </c>
      <c r="AD176" s="3">
        <f t="shared" si="10"/>
        <v>52800000</v>
      </c>
      <c r="AE176" s="2">
        <f>IF(AE174&gt;=52800000,52800000,IF(AB155=Graph!G$1*1000,AE175+Graph!G$1*1000,AC176))</f>
        <v>30355155.668966532</v>
      </c>
      <c r="AF176" s="3">
        <f t="shared" si="11"/>
        <v>30355155.668966532</v>
      </c>
      <c r="AG176" s="3">
        <f t="shared" si="29"/>
        <v>48432372.170073904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112</v>
      </c>
      <c r="C177" s="7"/>
      <c r="D177" s="2" t="e">
        <f t="shared" si="12"/>
        <v>#N/A</v>
      </c>
      <c r="E177" s="2" t="e">
        <f t="shared" si="22"/>
        <v>#N/A</v>
      </c>
      <c r="F177" s="2">
        <v>1177114.8413793445</v>
      </c>
      <c r="G177" s="2">
        <f t="shared" si="41"/>
        <v>796135.85714285716</v>
      </c>
      <c r="H177" s="2">
        <f t="shared" si="39"/>
        <v>96172201.228432596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972413.99999999814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1177652.3605911136</v>
      </c>
      <c r="Q177" s="2">
        <f t="shared" si="42"/>
        <v>800000</v>
      </c>
      <c r="R177" s="2">
        <f t="shared" si="40"/>
        <v>97069459.068541765</v>
      </c>
      <c r="S177" s="2">
        <f t="shared" si="17"/>
        <v>796135.85714285076</v>
      </c>
      <c r="T177" s="2">
        <f t="shared" si="18"/>
        <v>3864.1428571428405</v>
      </c>
      <c r="U177" s="2">
        <f t="shared" si="19"/>
        <v>800000</v>
      </c>
      <c r="V177" s="2">
        <f t="shared" si="34"/>
        <v>31001251.588178396</v>
      </c>
      <c r="W177" s="2">
        <f t="shared" si="20"/>
        <v>646095.91921186447</v>
      </c>
      <c r="X177" s="2">
        <f t="shared" si="6"/>
        <v>153904.08078813553</v>
      </c>
      <c r="Y177" s="2">
        <f t="shared" si="37"/>
        <v>66068207.480363384</v>
      </c>
      <c r="Z177" s="2" t="str">
        <f t="shared" si="8"/>
        <v>HERE</v>
      </c>
      <c r="AA177" s="2">
        <f>IF(Z177="HERE",Y177,AA176+Graph!$G$1*1000)</f>
        <v>66068207.480363384</v>
      </c>
      <c r="AB177" s="2">
        <f t="shared" si="21"/>
        <v>153904.08078813553</v>
      </c>
      <c r="AC177" s="2">
        <f t="shared" si="38"/>
        <v>31001251.588178396</v>
      </c>
      <c r="AD177" s="3">
        <f t="shared" si="10"/>
        <v>52800000</v>
      </c>
      <c r="AE177" s="2">
        <f>IF(AE175&gt;=52800000,52800000,IF(AB156=Graph!G$1*1000,AE176+Graph!G$1*1000,AC177))</f>
        <v>31001251.588178396</v>
      </c>
      <c r="AF177" s="3">
        <f t="shared" si="11"/>
        <v>31001251.588178396</v>
      </c>
      <c r="AG177" s="3">
        <f t="shared" si="29"/>
        <v>48458039.229507402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113</v>
      </c>
      <c r="C178" s="7"/>
      <c r="D178" s="2" t="e">
        <f t="shared" si="12"/>
        <v>#N/A</v>
      </c>
      <c r="E178" s="2" t="e">
        <f t="shared" si="22"/>
        <v>#N/A</v>
      </c>
      <c r="F178" s="2">
        <v>1183436.4952147007</v>
      </c>
      <c r="G178" s="2">
        <f t="shared" si="41"/>
        <v>796135.85714285716</v>
      </c>
      <c r="H178" s="2">
        <f t="shared" si="39"/>
        <v>96968337.085575446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976278.14285714098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1183952.0107670426</v>
      </c>
      <c r="Q178" s="2">
        <f t="shared" si="42"/>
        <v>800000</v>
      </c>
      <c r="R178" s="2">
        <f t="shared" si="40"/>
        <v>97869459.068541765</v>
      </c>
      <c r="S178" s="2">
        <f t="shared" si="17"/>
        <v>796135.85714285076</v>
      </c>
      <c r="T178" s="2">
        <f t="shared" si="18"/>
        <v>3864.1428571428405</v>
      </c>
      <c r="U178" s="2">
        <f t="shared" si="19"/>
        <v>800000</v>
      </c>
      <c r="V178" s="2">
        <f t="shared" si="34"/>
        <v>31653669.161225557</v>
      </c>
      <c r="W178" s="2">
        <f t="shared" si="20"/>
        <v>652417.5730471611</v>
      </c>
      <c r="X178" s="2">
        <f t="shared" si="6"/>
        <v>147582.4269528389</v>
      </c>
      <c r="Y178" s="2">
        <f t="shared" si="37"/>
        <v>66215789.907316223</v>
      </c>
      <c r="Z178" s="2" t="str">
        <f t="shared" si="8"/>
        <v>HERE</v>
      </c>
      <c r="AA178" s="2">
        <f>IF(Z178="HERE",Y178,AA177+Graph!$G$1*1000)</f>
        <v>66215789.907316223</v>
      </c>
      <c r="AB178" s="2">
        <f t="shared" si="21"/>
        <v>147582.4269528389</v>
      </c>
      <c r="AC178" s="2">
        <f t="shared" si="38"/>
        <v>31653669.161225557</v>
      </c>
      <c r="AD178" s="3">
        <f t="shared" si="10"/>
        <v>52800000</v>
      </c>
      <c r="AE178" s="2">
        <f>IF(AE176&gt;=52800000,52800000,IF(AB157=Graph!G$1*1000,AE177+Graph!G$1*1000,AC178))</f>
        <v>31653669.161225557</v>
      </c>
      <c r="AF178" s="3">
        <f t="shared" si="11"/>
        <v>31653669.161225557</v>
      </c>
      <c r="AG178" s="3">
        <f t="shared" si="29"/>
        <v>48484022.371632673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114</v>
      </c>
      <c r="C179" s="7"/>
      <c r="D179" s="2" t="e">
        <f t="shared" si="12"/>
        <v>#N/A</v>
      </c>
      <c r="E179" s="2" t="e">
        <f t="shared" si="22"/>
        <v>#N/A</v>
      </c>
      <c r="F179" s="2">
        <v>1189758.1490499973</v>
      </c>
      <c r="G179" s="2">
        <f t="shared" si="41"/>
        <v>796135.85714285716</v>
      </c>
      <c r="H179" s="2">
        <f t="shared" si="39"/>
        <v>97764472.942718297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980142.28571428382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1190251.6609429717</v>
      </c>
      <c r="Q179" s="2">
        <f t="shared" si="42"/>
        <v>800000</v>
      </c>
      <c r="R179" s="2">
        <f t="shared" si="40"/>
        <v>98669459.068541765</v>
      </c>
      <c r="S179" s="2">
        <f t="shared" si="17"/>
        <v>796135.85714285076</v>
      </c>
      <c r="T179" s="2">
        <f t="shared" si="18"/>
        <v>3864.1428571428405</v>
      </c>
      <c r="U179" s="2">
        <f t="shared" si="19"/>
        <v>800000</v>
      </c>
      <c r="V179" s="2">
        <f t="shared" si="34"/>
        <v>32312408.388108075</v>
      </c>
      <c r="W179" s="2">
        <f t="shared" si="20"/>
        <v>658739.22688251734</v>
      </c>
      <c r="X179" s="2">
        <f t="shared" si="6"/>
        <v>141260.77311748266</v>
      </c>
      <c r="Y179" s="2">
        <f t="shared" si="37"/>
        <v>66357050.680433705</v>
      </c>
      <c r="Z179" s="2" t="str">
        <f t="shared" si="8"/>
        <v>HERE</v>
      </c>
      <c r="AA179" s="2">
        <f>IF(Z179="HERE",Y179,AA178+Graph!$G$1*1000)</f>
        <v>66357050.680433705</v>
      </c>
      <c r="AB179" s="2">
        <f t="shared" si="21"/>
        <v>141260.77311748266</v>
      </c>
      <c r="AC179" s="2">
        <f t="shared" si="38"/>
        <v>32312408.388108075</v>
      </c>
      <c r="AD179" s="3">
        <f t="shared" si="10"/>
        <v>52800000</v>
      </c>
      <c r="AE179" s="2">
        <f>IF(AE177&gt;=52800000,52800000,IF(AB158=Graph!G$1*1000,AE178+Graph!G$1*1000,AC179))</f>
        <v>32312408.388108075</v>
      </c>
      <c r="AF179" s="3">
        <f t="shared" si="11"/>
        <v>32312408.388108075</v>
      </c>
      <c r="AG179" s="3">
        <f t="shared" si="29"/>
        <v>48510321.596449703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115</v>
      </c>
      <c r="C180" s="7"/>
      <c r="D180" s="2" t="e">
        <f t="shared" si="12"/>
        <v>#N/A</v>
      </c>
      <c r="E180" s="2" t="e">
        <f t="shared" si="22"/>
        <v>#N/A</v>
      </c>
      <c r="F180" s="2">
        <v>1196079.8028853536</v>
      </c>
      <c r="G180" s="2">
        <f t="shared" si="41"/>
        <v>796135.85714285716</v>
      </c>
      <c r="H180" s="2">
        <f t="shared" si="39"/>
        <v>98560608.799861148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984006.42857142666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1196551.3111189008</v>
      </c>
      <c r="Q180" s="2">
        <f t="shared" si="42"/>
        <v>800000</v>
      </c>
      <c r="R180" s="2">
        <f t="shared" si="40"/>
        <v>99469459.068541765</v>
      </c>
      <c r="S180" s="2">
        <f t="shared" si="17"/>
        <v>796135.85714285076</v>
      </c>
      <c r="T180" s="2">
        <f t="shared" si="18"/>
        <v>3864.1428571428405</v>
      </c>
      <c r="U180" s="2">
        <f t="shared" si="19"/>
        <v>800000</v>
      </c>
      <c r="V180" s="2">
        <f t="shared" si="34"/>
        <v>32977469.268825948</v>
      </c>
      <c r="W180" s="2">
        <f t="shared" si="20"/>
        <v>665060.88071787357</v>
      </c>
      <c r="X180" s="2">
        <f t="shared" si="6"/>
        <v>134939.11928212643</v>
      </c>
      <c r="Y180" s="2">
        <f t="shared" si="37"/>
        <v>66491989.799715832</v>
      </c>
      <c r="Z180" s="2" t="str">
        <f t="shared" si="8"/>
        <v>HERE</v>
      </c>
      <c r="AA180" s="2">
        <f>IF(Z180="HERE",Y180,AA179+Graph!$G$1*1000)</f>
        <v>66491989.799715832</v>
      </c>
      <c r="AB180" s="2">
        <f t="shared" si="21"/>
        <v>134939.11928212643</v>
      </c>
      <c r="AC180" s="2">
        <f t="shared" si="38"/>
        <v>32977469.268825948</v>
      </c>
      <c r="AD180" s="3">
        <f t="shared" si="10"/>
        <v>52800000</v>
      </c>
      <c r="AE180" s="2">
        <f>IF(AE178&gt;=52800000,52800000,IF(AB159=Graph!G$1*1000,AE179+Graph!G$1*1000,AC180))</f>
        <v>32977469.268825948</v>
      </c>
      <c r="AF180" s="3">
        <f t="shared" si="11"/>
        <v>32977469.268825948</v>
      </c>
      <c r="AG180" s="3">
        <f t="shared" si="29"/>
        <v>48536936.903958499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116</v>
      </c>
      <c r="C181" s="7"/>
      <c r="D181" s="2" t="e">
        <f t="shared" si="12"/>
        <v>#N/A</v>
      </c>
      <c r="E181" s="2" t="e">
        <f t="shared" si="22"/>
        <v>#N/A</v>
      </c>
      <c r="F181" s="2">
        <v>1202401.4567206502</v>
      </c>
      <c r="G181" s="2">
        <f t="shared" si="41"/>
        <v>796135.85714285716</v>
      </c>
      <c r="H181" s="2">
        <f t="shared" si="39"/>
        <v>99356744.657003999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987870.5714285695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1202850.9612948298</v>
      </c>
      <c r="Q181" s="2">
        <f t="shared" si="42"/>
        <v>800000</v>
      </c>
      <c r="R181" s="2">
        <f t="shared" si="40"/>
        <v>100269459.06854177</v>
      </c>
      <c r="S181" s="2">
        <f t="shared" si="17"/>
        <v>796135.85714285076</v>
      </c>
      <c r="T181" s="2">
        <f t="shared" si="18"/>
        <v>3864.1428571428405</v>
      </c>
      <c r="U181" s="2">
        <f t="shared" si="19"/>
        <v>800000</v>
      </c>
      <c r="V181" s="2">
        <f t="shared" si="34"/>
        <v>33648851.803379118</v>
      </c>
      <c r="W181" s="2">
        <f t="shared" si="20"/>
        <v>671382.5345531702</v>
      </c>
      <c r="X181" s="2">
        <f t="shared" si="6"/>
        <v>128617.4654468298</v>
      </c>
      <c r="Y181" s="2">
        <f t="shared" si="37"/>
        <v>66620607.265162662</v>
      </c>
      <c r="Z181" s="2" t="str">
        <f t="shared" si="8"/>
        <v>HERE</v>
      </c>
      <c r="AA181" s="2">
        <f>IF(Z181="HERE",Y181,AA180+Graph!$G$1*1000)</f>
        <v>66620607.265162662</v>
      </c>
      <c r="AB181" s="2">
        <f t="shared" si="21"/>
        <v>128617.4654468298</v>
      </c>
      <c r="AC181" s="2">
        <f t="shared" si="38"/>
        <v>33648851.803379118</v>
      </c>
      <c r="AD181" s="3">
        <f t="shared" si="10"/>
        <v>52800000</v>
      </c>
      <c r="AE181" s="2">
        <f>IF(AE179&gt;=52800000,52800000,IF(AB160=Graph!G$1*1000,AE180+Graph!G$1*1000,AC181))</f>
        <v>33648851.803379118</v>
      </c>
      <c r="AF181" s="3">
        <f t="shared" si="11"/>
        <v>33648851.803379118</v>
      </c>
      <c r="AG181" s="3">
        <f t="shared" si="29"/>
        <v>48563868.29415907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117</v>
      </c>
      <c r="C182" s="7"/>
      <c r="D182" s="2" t="e">
        <f t="shared" si="12"/>
        <v>#N/A</v>
      </c>
      <c r="E182" s="2" t="e">
        <f t="shared" si="22"/>
        <v>#N/A</v>
      </c>
      <c r="F182" s="2">
        <v>1208723.1105560064</v>
      </c>
      <c r="G182" s="2">
        <f t="shared" si="41"/>
        <v>796135.85714285716</v>
      </c>
      <c r="H182" s="2">
        <f t="shared" si="39"/>
        <v>100152880.51414685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991734.71428571234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1209150.6114707589</v>
      </c>
      <c r="Q182" s="2">
        <f t="shared" si="42"/>
        <v>800000</v>
      </c>
      <c r="R182" s="2">
        <f t="shared" si="40"/>
        <v>101069459.06854177</v>
      </c>
      <c r="S182" s="2">
        <f t="shared" si="17"/>
        <v>796135.85714285076</v>
      </c>
      <c r="T182" s="2">
        <f t="shared" si="18"/>
        <v>3864.1428571428405</v>
      </c>
      <c r="U182" s="2">
        <f t="shared" si="19"/>
        <v>800000</v>
      </c>
      <c r="V182" s="2">
        <f t="shared" si="34"/>
        <v>34326555.991767645</v>
      </c>
      <c r="W182" s="2">
        <f t="shared" si="20"/>
        <v>677704.18838852644</v>
      </c>
      <c r="X182" s="2">
        <f t="shared" si="6"/>
        <v>122295.81161147356</v>
      </c>
      <c r="Y182" s="2">
        <f t="shared" si="37"/>
        <v>66742903.076774135</v>
      </c>
      <c r="Z182" s="2" t="str">
        <f t="shared" si="8"/>
        <v>HERE</v>
      </c>
      <c r="AA182" s="2">
        <f>IF(Z182="HERE",Y182,AA181+Graph!$G$1*1000)</f>
        <v>66742903.076774135</v>
      </c>
      <c r="AB182" s="2">
        <f t="shared" si="21"/>
        <v>122295.81161147356</v>
      </c>
      <c r="AC182" s="2">
        <f t="shared" si="38"/>
        <v>34326555.991767645</v>
      </c>
      <c r="AD182" s="3">
        <f t="shared" si="10"/>
        <v>52800000</v>
      </c>
      <c r="AE182" s="2">
        <f>IF(AE180&gt;=52800000,52800000,IF(AB161=Graph!G$1*1000,AE181+Graph!G$1*1000,AC182))</f>
        <v>34326555.991767645</v>
      </c>
      <c r="AF182" s="3">
        <f t="shared" si="11"/>
        <v>34326555.991767645</v>
      </c>
      <c r="AG182" s="3">
        <f t="shared" si="29"/>
        <v>48591115.767051399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118</v>
      </c>
      <c r="C183" s="7"/>
      <c r="D183" s="2" t="e">
        <f t="shared" si="12"/>
        <v>#N/A</v>
      </c>
      <c r="E183" s="2" t="e">
        <f t="shared" si="22"/>
        <v>#N/A</v>
      </c>
      <c r="F183" s="2">
        <v>1215044.7643913031</v>
      </c>
      <c r="G183" s="2">
        <f t="shared" si="41"/>
        <v>796135.85714285716</v>
      </c>
      <c r="H183" s="2">
        <f t="shared" si="39"/>
        <v>100949016.3712897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995598.85714285518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1215450.261646688</v>
      </c>
      <c r="Q183" s="2">
        <f t="shared" si="42"/>
        <v>800000</v>
      </c>
      <c r="R183" s="2">
        <f t="shared" si="40"/>
        <v>101869459.06854177</v>
      </c>
      <c r="S183" s="2">
        <f t="shared" si="17"/>
        <v>796135.85714285076</v>
      </c>
      <c r="T183" s="2">
        <f t="shared" si="18"/>
        <v>3864.1428571428405</v>
      </c>
      <c r="U183" s="2">
        <f t="shared" si="19"/>
        <v>800000</v>
      </c>
      <c r="V183" s="2">
        <f t="shared" si="34"/>
        <v>35010581.833991468</v>
      </c>
      <c r="W183" s="2">
        <f t="shared" si="20"/>
        <v>684025.84222382307</v>
      </c>
      <c r="X183" s="2">
        <f t="shared" si="6"/>
        <v>115974.15777617693</v>
      </c>
      <c r="Y183" s="2">
        <f t="shared" si="37"/>
        <v>66858877.234550312</v>
      </c>
      <c r="Z183" s="2" t="str">
        <f t="shared" si="8"/>
        <v>HERE</v>
      </c>
      <c r="AA183" s="2">
        <f>IF(Z183="HERE",Y183,AA182+Graph!$G$1*1000)</f>
        <v>66858877.234550312</v>
      </c>
      <c r="AB183" s="2">
        <f t="shared" si="21"/>
        <v>115974.15777617693</v>
      </c>
      <c r="AC183" s="2">
        <f t="shared" si="38"/>
        <v>35010581.833991468</v>
      </c>
      <c r="AD183" s="3">
        <f t="shared" si="10"/>
        <v>52800000</v>
      </c>
      <c r="AE183" s="2">
        <f>IF(AE181&gt;=52800000,52800000,IF(AB162=Graph!G$1*1000,AE182+Graph!G$1*1000,AC183))</f>
        <v>35010581.833991468</v>
      </c>
      <c r="AF183" s="3">
        <f t="shared" si="11"/>
        <v>35010581.833991468</v>
      </c>
      <c r="AG183" s="3">
        <f t="shared" si="29"/>
        <v>48618679.322635494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119</v>
      </c>
      <c r="C184" s="7"/>
      <c r="D184" s="2" t="e">
        <f t="shared" si="12"/>
        <v>#N/A</v>
      </c>
      <c r="E184" s="2" t="e">
        <f t="shared" si="22"/>
        <v>#N/A</v>
      </c>
      <c r="F184" s="2">
        <v>1221366.4182266593</v>
      </c>
      <c r="G184" s="2">
        <f t="shared" si="41"/>
        <v>796135.85714285716</v>
      </c>
      <c r="H184" s="2">
        <f t="shared" si="39"/>
        <v>101745152.22843255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999462.99999999802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1221749.9118226171</v>
      </c>
      <c r="Q184" s="2">
        <f t="shared" si="42"/>
        <v>800000</v>
      </c>
      <c r="R184" s="2">
        <f t="shared" si="40"/>
        <v>102669459.06854177</v>
      </c>
      <c r="S184" s="2">
        <f t="shared" si="17"/>
        <v>796135.85714285076</v>
      </c>
      <c r="T184" s="2">
        <f t="shared" si="18"/>
        <v>3864.1428571428405</v>
      </c>
      <c r="U184" s="2">
        <f t="shared" si="19"/>
        <v>800000</v>
      </c>
      <c r="V184" s="2">
        <f t="shared" si="34"/>
        <v>35700929.330050647</v>
      </c>
      <c r="W184" s="2">
        <f t="shared" si="20"/>
        <v>690347.49605917931</v>
      </c>
      <c r="X184" s="2">
        <f t="shared" si="6"/>
        <v>109652.50394082069</v>
      </c>
      <c r="Y184" s="2">
        <f t="shared" si="37"/>
        <v>66968529.738491133</v>
      </c>
      <c r="Z184" s="2" t="str">
        <f t="shared" si="8"/>
        <v>HERE</v>
      </c>
      <c r="AA184" s="2">
        <f>IF(Z184="HERE",Y184,AA183+Graph!$G$1*1000)</f>
        <v>66968529.738491133</v>
      </c>
      <c r="AB184" s="2">
        <f t="shared" si="21"/>
        <v>109652.50394082069</v>
      </c>
      <c r="AC184" s="2">
        <f t="shared" si="38"/>
        <v>35700929.330050647</v>
      </c>
      <c r="AD184" s="3">
        <f t="shared" si="10"/>
        <v>52800000</v>
      </c>
      <c r="AE184" s="2">
        <f>IF(AE182&gt;=52800000,52800000,IF(AB163=Graph!G$1*1000,AE183+Graph!G$1*1000,AC184))</f>
        <v>35700929.330050647</v>
      </c>
      <c r="AF184" s="3">
        <f t="shared" si="11"/>
        <v>35700929.330050647</v>
      </c>
      <c r="AG184" s="3">
        <f t="shared" si="29"/>
        <v>48646558.960911363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120</v>
      </c>
      <c r="C185" s="7"/>
      <c r="D185" s="2" t="e">
        <f t="shared" si="12"/>
        <v>#N/A</v>
      </c>
      <c r="E185" s="2" t="e">
        <f t="shared" si="22"/>
        <v>#N/A</v>
      </c>
      <c r="F185" s="2">
        <v>1227688.0720619559</v>
      </c>
      <c r="G185" s="2">
        <f t="shared" si="41"/>
        <v>796135.85714285716</v>
      </c>
      <c r="H185" s="2">
        <f t="shared" si="39"/>
        <v>102541288.0855754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1003327.1428571409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1228049.5619985461</v>
      </c>
      <c r="Q185" s="2">
        <f t="shared" si="42"/>
        <v>800000</v>
      </c>
      <c r="R185" s="2">
        <f t="shared" si="40"/>
        <v>103469459.06854177</v>
      </c>
      <c r="S185" s="2">
        <f t="shared" si="17"/>
        <v>796135.85714285076</v>
      </c>
      <c r="T185" s="2">
        <f t="shared" si="18"/>
        <v>3864.1428571428405</v>
      </c>
      <c r="U185" s="2">
        <f t="shared" si="19"/>
        <v>800000</v>
      </c>
      <c r="V185" s="2">
        <f t="shared" si="34"/>
        <v>36397598.479945123</v>
      </c>
      <c r="W185" s="2">
        <f t="shared" si="20"/>
        <v>696669.14989447594</v>
      </c>
      <c r="X185" s="2">
        <f t="shared" si="6"/>
        <v>103330.85010552406</v>
      </c>
      <c r="Y185" s="2">
        <f t="shared" si="37"/>
        <v>67071860.588596657</v>
      </c>
      <c r="Z185" s="2" t="str">
        <f t="shared" si="8"/>
        <v>HERE</v>
      </c>
      <c r="AA185" s="2">
        <f>IF(Z185="HERE",Y185,AA184+Graph!$G$1*1000)</f>
        <v>67071860.588596657</v>
      </c>
      <c r="AB185" s="2">
        <f t="shared" si="21"/>
        <v>103330.85010552406</v>
      </c>
      <c r="AC185" s="2">
        <f t="shared" si="38"/>
        <v>36397598.479945123</v>
      </c>
      <c r="AD185" s="3">
        <f t="shared" si="10"/>
        <v>52800000</v>
      </c>
      <c r="AE185" s="2">
        <f>IF(AE183&gt;=52800000,52800000,IF(AB164=Graph!G$1*1000,AE184+Graph!G$1*1000,AC185))</f>
        <v>36397598.479945123</v>
      </c>
      <c r="AF185" s="3">
        <f t="shared" si="11"/>
        <v>36397598.479945123</v>
      </c>
      <c r="AG185" s="3">
        <f t="shared" si="29"/>
        <v>48674754.681878991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121</v>
      </c>
      <c r="C186" s="7"/>
      <c r="D186" s="2" t="e">
        <f t="shared" si="12"/>
        <v>#N/A</v>
      </c>
      <c r="E186" s="2" t="e">
        <f t="shared" si="22"/>
        <v>#N/A</v>
      </c>
      <c r="F186" s="2">
        <v>1234009.7258973122</v>
      </c>
      <c r="G186" s="2">
        <f t="shared" si="41"/>
        <v>796135.85714285716</v>
      </c>
      <c r="H186" s="2">
        <f t="shared" si="39"/>
        <v>103337423.94271825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1007191.2857142837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1234349.2121744752</v>
      </c>
      <c r="Q186" s="2">
        <f t="shared" si="42"/>
        <v>800000</v>
      </c>
      <c r="R186" s="2">
        <f t="shared" si="40"/>
        <v>104269459.06854177</v>
      </c>
      <c r="S186" s="2">
        <f t="shared" si="17"/>
        <v>796135.85714285076</v>
      </c>
      <c r="T186" s="2">
        <f t="shared" si="18"/>
        <v>3864.1428571428405</v>
      </c>
      <c r="U186" s="2">
        <f t="shared" si="19"/>
        <v>800000</v>
      </c>
      <c r="V186" s="2">
        <f t="shared" si="34"/>
        <v>37100589.283674955</v>
      </c>
      <c r="W186" s="2">
        <f t="shared" si="20"/>
        <v>702990.80372983217</v>
      </c>
      <c r="X186" s="2">
        <f t="shared" si="6"/>
        <v>97009.196270167828</v>
      </c>
      <c r="Y186" s="2">
        <f t="shared" si="37"/>
        <v>67168869.784866825</v>
      </c>
      <c r="Z186" s="2" t="str">
        <f t="shared" si="8"/>
        <v>HERE</v>
      </c>
      <c r="AA186" s="2">
        <f>IF(Z186="HERE",Y186,AA185+Graph!$G$1*1000)</f>
        <v>67168869.784866825</v>
      </c>
      <c r="AB186" s="2">
        <f t="shared" si="21"/>
        <v>97009.196270167828</v>
      </c>
      <c r="AC186" s="2">
        <f t="shared" si="38"/>
        <v>37100589.283674955</v>
      </c>
      <c r="AD186" s="3">
        <f t="shared" si="10"/>
        <v>52800000</v>
      </c>
      <c r="AE186" s="2">
        <f>IF(AE184&gt;=52800000,52800000,IF(AB165=Graph!G$1*1000,AE185+Graph!G$1*1000,AC186))</f>
        <v>37100589.283674955</v>
      </c>
      <c r="AF186" s="3">
        <f t="shared" si="11"/>
        <v>37100589.283674955</v>
      </c>
      <c r="AG186" s="3">
        <f t="shared" si="29"/>
        <v>48703266.485538386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122</v>
      </c>
      <c r="C187" s="7"/>
      <c r="D187" s="2" t="e">
        <f t="shared" si="12"/>
        <v>#N/A</v>
      </c>
      <c r="E187" s="2" t="e">
        <f t="shared" si="22"/>
        <v>#N/A</v>
      </c>
      <c r="F187" s="2">
        <v>1240331.3797326088</v>
      </c>
      <c r="G187" s="2">
        <f t="shared" si="41"/>
        <v>796135.85714285716</v>
      </c>
      <c r="H187" s="2">
        <f t="shared" si="39"/>
        <v>104133559.7998611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1011055.4285714265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1240648.8623504043</v>
      </c>
      <c r="Q187" s="2">
        <f t="shared" si="42"/>
        <v>800000</v>
      </c>
      <c r="R187" s="2">
        <f t="shared" si="40"/>
        <v>105069459.06854177</v>
      </c>
      <c r="S187" s="2">
        <f t="shared" si="17"/>
        <v>796135.85714285076</v>
      </c>
      <c r="T187" s="2">
        <f t="shared" si="18"/>
        <v>3864.1428571428405</v>
      </c>
      <c r="U187" s="2">
        <f t="shared" si="19"/>
        <v>800000</v>
      </c>
      <c r="V187" s="2">
        <f t="shared" si="34"/>
        <v>37809901.741240084</v>
      </c>
      <c r="W187" s="2">
        <f t="shared" si="20"/>
        <v>709312.4575651288</v>
      </c>
      <c r="X187" s="2">
        <f t="shared" si="6"/>
        <v>90687.542434871197</v>
      </c>
      <c r="Y187" s="2">
        <f t="shared" si="37"/>
        <v>67259557.327301696</v>
      </c>
      <c r="Z187" s="2" t="str">
        <f t="shared" si="8"/>
        <v>HERE</v>
      </c>
      <c r="AA187" s="2">
        <f>IF(Z187="HERE",Y187,AA186+Graph!$G$1*1000)</f>
        <v>67259557.327301696</v>
      </c>
      <c r="AB187" s="2">
        <f t="shared" si="21"/>
        <v>90687.542434871197</v>
      </c>
      <c r="AC187" s="2">
        <f t="shared" si="38"/>
        <v>37809901.741240084</v>
      </c>
      <c r="AD187" s="3">
        <f t="shared" si="10"/>
        <v>52800000</v>
      </c>
      <c r="AE187" s="2">
        <f>IF(AE185&gt;=52800000,52800000,IF(AB166=Graph!G$1*1000,AE186+Graph!G$1*1000,AC187))</f>
        <v>37809901.741240084</v>
      </c>
      <c r="AF187" s="3">
        <f t="shared" si="11"/>
        <v>37809901.741240084</v>
      </c>
      <c r="AG187" s="3">
        <f t="shared" si="29"/>
        <v>48732094.371889547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123</v>
      </c>
      <c r="C188" s="7"/>
      <c r="D188" s="2" t="e">
        <f t="shared" si="12"/>
        <v>#N/A</v>
      </c>
      <c r="E188" s="2" t="e">
        <f t="shared" si="22"/>
        <v>#N/A</v>
      </c>
      <c r="F188" s="2">
        <v>1246653.033567965</v>
      </c>
      <c r="G188" s="2">
        <f t="shared" si="41"/>
        <v>796135.85714285716</v>
      </c>
      <c r="H188" s="2">
        <f t="shared" si="39"/>
        <v>104929695.65700395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1014919.5714285694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1246948.5125263333</v>
      </c>
      <c r="Q188" s="2">
        <f t="shared" si="42"/>
        <v>800000</v>
      </c>
      <c r="R188" s="2">
        <f t="shared" si="40"/>
        <v>105869459.06854177</v>
      </c>
      <c r="S188" s="2">
        <f t="shared" si="17"/>
        <v>796135.85714285076</v>
      </c>
      <c r="T188" s="2">
        <f t="shared" si="18"/>
        <v>3864.1428571428405</v>
      </c>
      <c r="U188" s="2">
        <f t="shared" si="19"/>
        <v>800000</v>
      </c>
      <c r="V188" s="2">
        <f t="shared" si="34"/>
        <v>38525535.852640569</v>
      </c>
      <c r="W188" s="2">
        <f t="shared" si="20"/>
        <v>715634.11140048504</v>
      </c>
      <c r="X188" s="2">
        <f t="shared" si="6"/>
        <v>84365.888599514961</v>
      </c>
      <c r="Y188" s="2">
        <f t="shared" si="37"/>
        <v>67343923.215901211</v>
      </c>
      <c r="Z188" s="2" t="str">
        <f t="shared" si="8"/>
        <v>HERE</v>
      </c>
      <c r="AA188" s="2">
        <f>IF(Z188="HERE",Y188,AA187+Graph!$G$1*1000)</f>
        <v>67343923.215901211</v>
      </c>
      <c r="AB188" s="2">
        <f t="shared" si="21"/>
        <v>84365.888599514961</v>
      </c>
      <c r="AC188" s="2">
        <f t="shared" si="38"/>
        <v>38525535.852640569</v>
      </c>
      <c r="AD188" s="3">
        <f t="shared" si="10"/>
        <v>52800000</v>
      </c>
      <c r="AE188" s="2">
        <f>IF(AE186&gt;=52800000,52800000,IF(AB167=Graph!G$1*1000,AE187+Graph!G$1*1000,AC188))</f>
        <v>38525535.852640569</v>
      </c>
      <c r="AF188" s="3">
        <f t="shared" si="11"/>
        <v>38525535.852640569</v>
      </c>
      <c r="AG188" s="3">
        <f t="shared" si="29"/>
        <v>48761238.340932481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124</v>
      </c>
      <c r="C189" s="7"/>
      <c r="D189" s="2" t="e">
        <f t="shared" si="12"/>
        <v>#N/A</v>
      </c>
      <c r="E189" s="2" t="e">
        <f t="shared" si="22"/>
        <v>#N/A</v>
      </c>
      <c r="F189" s="2">
        <v>1252974.6874032617</v>
      </c>
      <c r="G189" s="2">
        <f t="shared" si="41"/>
        <v>796135.85714285716</v>
      </c>
      <c r="H189" s="2">
        <f t="shared" si="39"/>
        <v>105725831.5141468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1018783.7142857122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1253248.162702322</v>
      </c>
      <c r="Q189" s="2">
        <f t="shared" si="42"/>
        <v>800000</v>
      </c>
      <c r="R189" s="2">
        <f t="shared" si="40"/>
        <v>106669459.06854177</v>
      </c>
      <c r="S189" s="2">
        <f t="shared" si="17"/>
        <v>796135.85714285076</v>
      </c>
      <c r="T189" s="2">
        <f t="shared" si="18"/>
        <v>3864.1428571428405</v>
      </c>
      <c r="U189" s="2">
        <f t="shared" si="19"/>
        <v>800000</v>
      </c>
      <c r="V189" s="2">
        <f t="shared" si="34"/>
        <v>39247491.617876351</v>
      </c>
      <c r="W189" s="2">
        <f t="shared" si="20"/>
        <v>721955.76523578167</v>
      </c>
      <c r="X189" s="2">
        <f t="shared" si="6"/>
        <v>78044.23476421833</v>
      </c>
      <c r="Y189" s="2">
        <f t="shared" si="37"/>
        <v>67421967.450665429</v>
      </c>
      <c r="Z189" s="2" t="str">
        <f t="shared" si="8"/>
        <v>HERE</v>
      </c>
      <c r="AA189" s="2">
        <f>IF(Z189="HERE",Y189,AA188+Graph!$G$1*1000)</f>
        <v>67421967.450665429</v>
      </c>
      <c r="AB189" s="2">
        <f t="shared" si="21"/>
        <v>78044.23476421833</v>
      </c>
      <c r="AC189" s="2">
        <f t="shared" si="38"/>
        <v>39247491.617876351</v>
      </c>
      <c r="AD189" s="3">
        <f t="shared" si="10"/>
        <v>52800000</v>
      </c>
      <c r="AE189" s="2">
        <f>IF(AE187&gt;=52800000,52800000,IF(AB168=Graph!G$1*1000,AE188+Graph!G$1*1000,AC189))</f>
        <v>39247491.617876351</v>
      </c>
      <c r="AF189" s="3">
        <f t="shared" si="11"/>
        <v>39247491.617876351</v>
      </c>
      <c r="AG189" s="3">
        <f t="shared" si="29"/>
        <v>48790698.392667174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125</v>
      </c>
      <c r="C190" s="7"/>
      <c r="D190" s="2" t="e">
        <f t="shared" si="12"/>
        <v>#N/A</v>
      </c>
      <c r="E190" s="2" t="e">
        <f t="shared" si="22"/>
        <v>#N/A</v>
      </c>
      <c r="F190" s="2">
        <v>1259296.3412386179</v>
      </c>
      <c r="G190" s="2">
        <f t="shared" si="41"/>
        <v>796135.85714285716</v>
      </c>
      <c r="H190" s="2">
        <f t="shared" si="39"/>
        <v>106521967.37128966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1022647.8571428551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1259547.8128782511</v>
      </c>
      <c r="Q190" s="2">
        <f t="shared" si="42"/>
        <v>800000</v>
      </c>
      <c r="R190" s="2">
        <f t="shared" si="40"/>
        <v>107469459.06854177</v>
      </c>
      <c r="S190" s="2">
        <f t="shared" si="17"/>
        <v>796135.85714285076</v>
      </c>
      <c r="T190" s="2">
        <f t="shared" si="18"/>
        <v>3864.1428571428405</v>
      </c>
      <c r="U190" s="2">
        <f t="shared" si="19"/>
        <v>800000</v>
      </c>
      <c r="V190" s="2">
        <f t="shared" si="34"/>
        <v>39975769.036947489</v>
      </c>
      <c r="W190" s="2">
        <f t="shared" si="20"/>
        <v>728277.41907113791</v>
      </c>
      <c r="X190" s="2">
        <f t="shared" si="6"/>
        <v>71722.580928862095</v>
      </c>
      <c r="Y190" s="2">
        <f t="shared" si="37"/>
        <v>67493690.031594291</v>
      </c>
      <c r="Z190" s="2" t="str">
        <f t="shared" si="8"/>
        <v>HERE</v>
      </c>
      <c r="AA190" s="2">
        <f>IF(Z190="HERE",Y190,AA189+Graph!$G$1*1000)</f>
        <v>67493690.031594291</v>
      </c>
      <c r="AB190" s="2">
        <f t="shared" si="21"/>
        <v>71722.580928862095</v>
      </c>
      <c r="AC190" s="2">
        <f t="shared" si="38"/>
        <v>39975769.036947489</v>
      </c>
      <c r="AD190" s="3">
        <f t="shared" si="10"/>
        <v>52800000</v>
      </c>
      <c r="AE190" s="2">
        <f>IF(AE188&gt;=52800000,52800000,IF(AB169=Graph!G$1*1000,AE189+Graph!G$1*1000,AC190))</f>
        <v>39975769.036947489</v>
      </c>
      <c r="AF190" s="3">
        <f t="shared" si="11"/>
        <v>39975769.036947489</v>
      </c>
      <c r="AG190" s="3">
        <f t="shared" si="29"/>
        <v>48820474.527093634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126</v>
      </c>
      <c r="C191" s="7"/>
      <c r="D191" s="2" t="e">
        <f t="shared" si="12"/>
        <v>#N/A</v>
      </c>
      <c r="E191" s="2" t="e">
        <f t="shared" si="22"/>
        <v>#N/A</v>
      </c>
      <c r="F191" s="2">
        <v>1265617.9950739145</v>
      </c>
      <c r="G191" s="2">
        <f t="shared" si="41"/>
        <v>796135.85714285716</v>
      </c>
      <c r="H191" s="2">
        <f t="shared" si="39"/>
        <v>107318103.22843251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1026511.9999999979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1265847.4630541801</v>
      </c>
      <c r="Q191" s="2">
        <f t="shared" si="42"/>
        <v>800000</v>
      </c>
      <c r="R191" s="2">
        <f t="shared" si="40"/>
        <v>108269459.06854177</v>
      </c>
      <c r="S191" s="2">
        <f t="shared" si="17"/>
        <v>796135.85714285076</v>
      </c>
      <c r="T191" s="2">
        <f t="shared" si="18"/>
        <v>3864.1428571428405</v>
      </c>
      <c r="U191" s="2">
        <f t="shared" si="19"/>
        <v>800000</v>
      </c>
      <c r="V191" s="2">
        <f t="shared" si="34"/>
        <v>40710368.109853923</v>
      </c>
      <c r="W191" s="2">
        <f t="shared" si="20"/>
        <v>734599.07290643454</v>
      </c>
      <c r="X191" s="2">
        <f t="shared" si="6"/>
        <v>65400.927093565464</v>
      </c>
      <c r="Y191" s="2">
        <f t="shared" si="37"/>
        <v>67559090.958687857</v>
      </c>
      <c r="Z191" s="2" t="str">
        <f t="shared" si="8"/>
        <v>HERE</v>
      </c>
      <c r="AA191" s="2">
        <f>IF(Z191="HERE",Y191,AA190+Graph!$G$1*1000)</f>
        <v>67559090.958687857</v>
      </c>
      <c r="AB191" s="2">
        <f t="shared" si="21"/>
        <v>65400.927093565464</v>
      </c>
      <c r="AC191" s="2">
        <f t="shared" si="38"/>
        <v>40710368.109853923</v>
      </c>
      <c r="AD191" s="3">
        <f t="shared" si="10"/>
        <v>52800000</v>
      </c>
      <c r="AE191" s="2">
        <f>IF(AE189&gt;=52800000,52800000,IF(AB170=Graph!G$1*1000,AE190+Graph!G$1*1000,AC191))</f>
        <v>40710368.109853923</v>
      </c>
      <c r="AF191" s="3">
        <f t="shared" si="11"/>
        <v>40710368.109853923</v>
      </c>
      <c r="AG191" s="3">
        <f t="shared" si="29"/>
        <v>48850566.744211867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127</v>
      </c>
      <c r="C192" s="7"/>
      <c r="D192" s="2" t="e">
        <f t="shared" si="12"/>
        <v>#N/A</v>
      </c>
      <c r="E192" s="2" t="e">
        <f t="shared" si="22"/>
        <v>#N/A</v>
      </c>
      <c r="F192" s="2">
        <v>1271939.6489092708</v>
      </c>
      <c r="G192" s="2">
        <f t="shared" si="41"/>
        <v>796135.85714285716</v>
      </c>
      <c r="H192" s="2">
        <f t="shared" si="39"/>
        <v>108114239.08557536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1030376.1428571407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1272147.1132301092</v>
      </c>
      <c r="Q192" s="2">
        <f t="shared" si="42"/>
        <v>800000</v>
      </c>
      <c r="R192" s="2">
        <f t="shared" si="40"/>
        <v>109069459.06854177</v>
      </c>
      <c r="S192" s="2">
        <f t="shared" si="17"/>
        <v>796135.85714285076</v>
      </c>
      <c r="T192" s="2">
        <f t="shared" si="18"/>
        <v>3864.1428571428405</v>
      </c>
      <c r="U192" s="2">
        <f t="shared" si="19"/>
        <v>800000</v>
      </c>
      <c r="V192" s="2">
        <f t="shared" si="34"/>
        <v>41451288.836595714</v>
      </c>
      <c r="W192" s="2">
        <f t="shared" si="20"/>
        <v>740920.72674179077</v>
      </c>
      <c r="X192" s="2">
        <f t="shared" si="6"/>
        <v>59079.273258209229</v>
      </c>
      <c r="Y192" s="2">
        <f t="shared" si="37"/>
        <v>67618170.231946066</v>
      </c>
      <c r="Z192" s="2" t="str">
        <f t="shared" si="8"/>
        <v>HERE</v>
      </c>
      <c r="AA192" s="2">
        <f>IF(Z192="HERE",Y192,AA191+Graph!$G$1*1000)</f>
        <v>67618170.231946066</v>
      </c>
      <c r="AB192" s="2">
        <f t="shared" si="21"/>
        <v>59079.273258209229</v>
      </c>
      <c r="AC192" s="2">
        <f t="shared" si="38"/>
        <v>41451288.836595714</v>
      </c>
      <c r="AD192" s="3">
        <f t="shared" si="10"/>
        <v>52800000</v>
      </c>
      <c r="AE192" s="2">
        <f>IF(AE190&gt;=52800000,52800000,IF(AB171=Graph!G$1*1000,AE191+Graph!G$1*1000,AC192))</f>
        <v>41451288.836595714</v>
      </c>
      <c r="AF192" s="3">
        <f t="shared" si="11"/>
        <v>41451288.836595714</v>
      </c>
      <c r="AG192" s="3">
        <f t="shared" si="29"/>
        <v>48880975.04402186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128</v>
      </c>
      <c r="C193" s="7"/>
      <c r="D193" s="2" t="e">
        <f t="shared" si="12"/>
        <v>#N/A</v>
      </c>
      <c r="E193" s="2" t="e">
        <f t="shared" si="22"/>
        <v>#N/A</v>
      </c>
      <c r="F193" s="2">
        <v>1278261.3027445674</v>
      </c>
      <c r="G193" s="2">
        <f t="shared" si="41"/>
        <v>796135.85714285716</v>
      </c>
      <c r="H193" s="2">
        <f t="shared" si="39"/>
        <v>108910374.94271821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1034240.2857142836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1278446.7634060383</v>
      </c>
      <c r="Q193" s="2">
        <f t="shared" si="42"/>
        <v>800000</v>
      </c>
      <c r="R193" s="2">
        <f t="shared" si="40"/>
        <v>109869459.06854177</v>
      </c>
      <c r="S193" s="2">
        <f t="shared" si="17"/>
        <v>796135.85714285076</v>
      </c>
      <c r="T193" s="2">
        <f t="shared" si="18"/>
        <v>3864.1428571428405</v>
      </c>
      <c r="U193" s="2">
        <f t="shared" si="19"/>
        <v>800000</v>
      </c>
      <c r="V193" s="2">
        <f t="shared" si="34"/>
        <v>42198531.217172801</v>
      </c>
      <c r="W193" s="2">
        <f t="shared" si="20"/>
        <v>747242.3805770874</v>
      </c>
      <c r="X193" s="2">
        <f t="shared" si="6"/>
        <v>52757.619422912598</v>
      </c>
      <c r="Y193" s="2">
        <f t="shared" si="37"/>
        <v>67670927.851368979</v>
      </c>
      <c r="Z193" s="2" t="str">
        <f t="shared" si="8"/>
        <v>HERE</v>
      </c>
      <c r="AA193" s="2">
        <f>IF(Z193="HERE",Y193,AA192+Graph!$G$1*1000)</f>
        <v>67670927.851368979</v>
      </c>
      <c r="AB193" s="2">
        <f t="shared" si="21"/>
        <v>52757.619422912598</v>
      </c>
      <c r="AC193" s="2">
        <f t="shared" si="38"/>
        <v>42198531.217172801</v>
      </c>
      <c r="AD193" s="3">
        <f t="shared" si="10"/>
        <v>52800000</v>
      </c>
      <c r="AE193" s="2">
        <f>IF(AE191&gt;=52800000,52800000,IF(AB172=Graph!G$1*1000,AE192+Graph!G$1*1000,AC193))</f>
        <v>42198531.217172801</v>
      </c>
      <c r="AF193" s="3">
        <f t="shared" si="11"/>
        <v>42198531.217172801</v>
      </c>
      <c r="AG193" s="3">
        <f t="shared" si="29"/>
        <v>48911699.426523618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129</v>
      </c>
      <c r="C194" s="7"/>
      <c r="D194" s="2" t="e">
        <f t="shared" si="12"/>
        <v>#N/A</v>
      </c>
      <c r="E194" s="2" t="e">
        <f t="shared" si="22"/>
        <v>#N/A</v>
      </c>
      <c r="F194" s="2">
        <v>1284582.9565799236</v>
      </c>
      <c r="G194" s="2">
        <f t="shared" si="41"/>
        <v>796135.85714285716</v>
      </c>
      <c r="H194" s="2">
        <f t="shared" si="39"/>
        <v>109706510.79986106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1038104.4285714264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1284746.4135819674</v>
      </c>
      <c r="Q194" s="2">
        <f t="shared" si="42"/>
        <v>800000</v>
      </c>
      <c r="R194" s="2">
        <f t="shared" si="40"/>
        <v>110669459.06854177</v>
      </c>
      <c r="S194" s="2">
        <f t="shared" si="17"/>
        <v>796135.85714285076</v>
      </c>
      <c r="T194" s="2">
        <f t="shared" si="18"/>
        <v>3864.1428571428405</v>
      </c>
      <c r="U194" s="2">
        <f t="shared" si="19"/>
        <v>800000</v>
      </c>
      <c r="V194" s="2">
        <f t="shared" si="34"/>
        <v>42952095.251585245</v>
      </c>
      <c r="W194" s="2">
        <f t="shared" si="20"/>
        <v>753564.03441244364</v>
      </c>
      <c r="X194" s="2">
        <f t="shared" si="6"/>
        <v>46435.965587556362</v>
      </c>
      <c r="Y194" s="2">
        <f t="shared" si="37"/>
        <v>67717363.816956535</v>
      </c>
      <c r="Z194" s="2" t="str">
        <f t="shared" si="8"/>
        <v>HERE</v>
      </c>
      <c r="AA194" s="2">
        <f>IF(Z194="HERE",Y194,AA193+Graph!$G$1*1000)</f>
        <v>67717363.816956535</v>
      </c>
      <c r="AB194" s="2">
        <f t="shared" si="21"/>
        <v>46435.965587556362</v>
      </c>
      <c r="AC194" s="2">
        <f t="shared" si="38"/>
        <v>42952095.251585245</v>
      </c>
      <c r="AD194" s="3">
        <f t="shared" si="10"/>
        <v>52800000</v>
      </c>
      <c r="AE194" s="2">
        <f>IF(AE192&gt;=52800000,52800000,IF(AB173=Graph!G$1*1000,AE193+Graph!G$1*1000,AC194))</f>
        <v>42952095.251585245</v>
      </c>
      <c r="AF194" s="3">
        <f t="shared" si="11"/>
        <v>42952095.251585245</v>
      </c>
      <c r="AG194" s="3">
        <f t="shared" si="29"/>
        <v>48942739.891717151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130</v>
      </c>
      <c r="C195" s="7"/>
      <c r="D195" s="2" t="e">
        <f t="shared" si="12"/>
        <v>#N/A</v>
      </c>
      <c r="E195" s="2" t="e">
        <f t="shared" si="22"/>
        <v>#N/A</v>
      </c>
      <c r="F195" s="2">
        <v>1290904.6104152203</v>
      </c>
      <c r="G195" s="2">
        <f t="shared" si="41"/>
        <v>796135.85714285716</v>
      </c>
      <c r="H195" s="2">
        <f t="shared" si="39"/>
        <v>110502646.65700391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1041968.5714285693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1291046.0637578964</v>
      </c>
      <c r="Q195" s="2">
        <f t="shared" si="42"/>
        <v>800000</v>
      </c>
      <c r="R195" s="2">
        <f t="shared" si="40"/>
        <v>111469459.06854177</v>
      </c>
      <c r="S195" s="2">
        <f t="shared" si="17"/>
        <v>796135.85714285076</v>
      </c>
      <c r="T195" s="2">
        <f t="shared" si="18"/>
        <v>3864.1428571428405</v>
      </c>
      <c r="U195" s="2">
        <f t="shared" si="19"/>
        <v>800000</v>
      </c>
      <c r="V195" s="2">
        <f t="shared" si="34"/>
        <v>43711980.939832985</v>
      </c>
      <c r="W195" s="2">
        <f t="shared" si="20"/>
        <v>759885.68824774027</v>
      </c>
      <c r="X195" s="2">
        <f t="shared" si="6"/>
        <v>40114.311752259731</v>
      </c>
      <c r="Y195" s="2">
        <f t="shared" si="37"/>
        <v>67757478.128708795</v>
      </c>
      <c r="Z195" s="2" t="str">
        <f t="shared" si="8"/>
        <v>HERE</v>
      </c>
      <c r="AA195" s="2">
        <f>IF(Z195="HERE",Y195,AA194+Graph!$G$1*1000)</f>
        <v>67757478.128708795</v>
      </c>
      <c r="AB195" s="2">
        <f t="shared" si="21"/>
        <v>40114.311752259731</v>
      </c>
      <c r="AC195" s="2">
        <f t="shared" si="38"/>
        <v>43711980.939832985</v>
      </c>
      <c r="AD195" s="3">
        <f t="shared" si="10"/>
        <v>52800000</v>
      </c>
      <c r="AE195" s="2">
        <f>IF(AE193&gt;=52800000,52800000,IF(AB174=Graph!G$1*1000,AE194+Graph!G$1*1000,AC195))</f>
        <v>43711980.939832985</v>
      </c>
      <c r="AF195" s="3">
        <f t="shared" si="11"/>
        <v>43711980.939832985</v>
      </c>
      <c r="AG195" s="3">
        <f t="shared" si="29"/>
        <v>48974096.439602442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131</v>
      </c>
      <c r="C196" s="7"/>
      <c r="D196" s="2" t="e">
        <f t="shared" si="12"/>
        <v>#N/A</v>
      </c>
      <c r="E196" s="2" t="e">
        <f t="shared" si="22"/>
        <v>#N/A</v>
      </c>
      <c r="F196" s="2">
        <v>1297226.2642505765</v>
      </c>
      <c r="G196" s="2">
        <f t="shared" si="41"/>
        <v>796135.85714285716</v>
      </c>
      <c r="H196" s="2">
        <f t="shared" si="39"/>
        <v>111298782.51414676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1045832.7142857121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1297345.7139338255</v>
      </c>
      <c r="Q196" s="2">
        <f t="shared" si="42"/>
        <v>800000</v>
      </c>
      <c r="R196" s="2">
        <f t="shared" si="40"/>
        <v>112269459.06854177</v>
      </c>
      <c r="S196" s="2">
        <f t="shared" si="17"/>
        <v>796135.85714285076</v>
      </c>
      <c r="T196" s="2">
        <f t="shared" si="18"/>
        <v>3864.1428571428405</v>
      </c>
      <c r="U196" s="2">
        <f t="shared" si="19"/>
        <v>800000</v>
      </c>
      <c r="V196" s="2">
        <f t="shared" si="34"/>
        <v>44478188.281916082</v>
      </c>
      <c r="W196" s="2">
        <f t="shared" si="20"/>
        <v>766207.3420830965</v>
      </c>
      <c r="X196" s="2">
        <f t="shared" si="6"/>
        <v>33792.657916903496</v>
      </c>
      <c r="Y196" s="2">
        <f t="shared" si="37"/>
        <v>67791270.786625698</v>
      </c>
      <c r="Z196" s="2" t="str">
        <f t="shared" si="8"/>
        <v>HERE</v>
      </c>
      <c r="AA196" s="2">
        <f>IF(Z196="HERE",Y196,AA195+Graph!$G$1*1000)</f>
        <v>67791270.786625698</v>
      </c>
      <c r="AB196" s="2">
        <f t="shared" si="21"/>
        <v>33792.657916903496</v>
      </c>
      <c r="AC196" s="2">
        <f t="shared" si="38"/>
        <v>44478188.281916082</v>
      </c>
      <c r="AD196" s="3">
        <f t="shared" si="10"/>
        <v>52800000</v>
      </c>
      <c r="AE196" s="2">
        <f>IF(AE194&gt;=52800000,52800000,IF(AB175=Graph!G$1*1000,AE195+Graph!G$1*1000,AC196))</f>
        <v>44478188.281916082</v>
      </c>
      <c r="AF196" s="3">
        <f t="shared" si="11"/>
        <v>44478188.281916082</v>
      </c>
      <c r="AG196" s="3">
        <f t="shared" si="29"/>
        <v>49005769.0701795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132</v>
      </c>
      <c r="C197" s="7"/>
      <c r="D197" s="2" t="e">
        <f t="shared" si="12"/>
        <v>#N/A</v>
      </c>
      <c r="E197" s="2" t="e">
        <f t="shared" si="22"/>
        <v>#N/A</v>
      </c>
      <c r="F197" s="2">
        <v>1303547.9180858731</v>
      </c>
      <c r="G197" s="2">
        <f t="shared" si="41"/>
        <v>796135.85714285716</v>
      </c>
      <c r="H197" s="2">
        <f t="shared" si="39"/>
        <v>112094918.37128961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1049696.8571428549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1303645.3641097546</v>
      </c>
      <c r="Q197" s="2">
        <f t="shared" si="42"/>
        <v>800000</v>
      </c>
      <c r="R197" s="2">
        <f t="shared" si="40"/>
        <v>113069459.06854177</v>
      </c>
      <c r="S197" s="2">
        <f t="shared" si="17"/>
        <v>796135.85714285076</v>
      </c>
      <c r="T197" s="2">
        <f t="shared" si="18"/>
        <v>3864.1428571428405</v>
      </c>
      <c r="U197" s="2">
        <f t="shared" si="19"/>
        <v>800000</v>
      </c>
      <c r="V197" s="2">
        <f t="shared" si="34"/>
        <v>45250717.277834475</v>
      </c>
      <c r="W197" s="2">
        <f t="shared" si="20"/>
        <v>772528.99591839314</v>
      </c>
      <c r="X197" s="2">
        <f t="shared" si="6"/>
        <v>27471.004081606865</v>
      </c>
      <c r="Y197" s="2">
        <f t="shared" si="37"/>
        <v>67818741.790707305</v>
      </c>
      <c r="Z197" s="2" t="str">
        <f t="shared" si="8"/>
        <v>HERE</v>
      </c>
      <c r="AA197" s="2">
        <f>IF(Z197="HERE",Y197,AA196+Graph!$G$1*1000)</f>
        <v>67818741.790707305</v>
      </c>
      <c r="AB197" s="2">
        <f t="shared" si="21"/>
        <v>27471.004081606865</v>
      </c>
      <c r="AC197" s="2">
        <f t="shared" si="38"/>
        <v>45250717.277834475</v>
      </c>
      <c r="AD197" s="3">
        <f t="shared" si="10"/>
        <v>52800000</v>
      </c>
      <c r="AE197" s="2">
        <f>IF(AE195&gt;=52800000,52800000,IF(AB176=Graph!G$1*1000,AE196+Graph!G$1*1000,AC197))</f>
        <v>45250717.277834475</v>
      </c>
      <c r="AF197" s="3">
        <f t="shared" si="11"/>
        <v>45250717.277834475</v>
      </c>
      <c r="AG197" s="3">
        <f t="shared" si="29"/>
        <v>49037757.783448324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133</v>
      </c>
      <c r="C198" s="7"/>
      <c r="D198" s="2" t="e">
        <f t="shared" si="12"/>
        <v>#N/A</v>
      </c>
      <c r="E198" s="2" t="e">
        <f t="shared" si="22"/>
        <v>#N/A</v>
      </c>
      <c r="F198" s="2">
        <v>1309869.5719212294</v>
      </c>
      <c r="G198" s="2">
        <f t="shared" si="41"/>
        <v>796135.85714285716</v>
      </c>
      <c r="H198" s="2">
        <f t="shared" si="39"/>
        <v>112891054.22843246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1053560.9999999979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1309945.0142856836</v>
      </c>
      <c r="Q198" s="2">
        <f t="shared" si="42"/>
        <v>800000</v>
      </c>
      <c r="R198" s="2">
        <f t="shared" si="40"/>
        <v>113869459.06854177</v>
      </c>
      <c r="S198" s="2">
        <f t="shared" si="17"/>
        <v>796135.85714285076</v>
      </c>
      <c r="T198" s="2">
        <f t="shared" si="18"/>
        <v>3864.1428571429569</v>
      </c>
      <c r="U198" s="2">
        <f t="shared" si="19"/>
        <v>800000</v>
      </c>
      <c r="V198" s="2">
        <f t="shared" si="34"/>
        <v>46029567.927588224</v>
      </c>
      <c r="W198" s="2">
        <f t="shared" si="20"/>
        <v>778850.64975374937</v>
      </c>
      <c r="X198" s="2">
        <f t="shared" si="6"/>
        <v>21149.350246250629</v>
      </c>
      <c r="Y198" s="2">
        <f t="shared" si="37"/>
        <v>67839891.140953556</v>
      </c>
      <c r="Z198" s="2" t="str">
        <f t="shared" si="8"/>
        <v>HERE</v>
      </c>
      <c r="AA198" s="2">
        <f>IF(Z198="HERE",Y198,AA197+Graph!$G$1*1000)</f>
        <v>67839891.140953556</v>
      </c>
      <c r="AB198" s="2">
        <f t="shared" si="21"/>
        <v>21149.350246250629</v>
      </c>
      <c r="AC198" s="2">
        <f t="shared" si="38"/>
        <v>46029567.927588224</v>
      </c>
      <c r="AD198" s="3">
        <f t="shared" si="10"/>
        <v>52800000</v>
      </c>
      <c r="AE198" s="2">
        <f>IF(AE196&gt;=52800000,52800000,IF(AB177=Graph!G$1*1000,AE197+Graph!G$1*1000,AC198))</f>
        <v>46029567.927588224</v>
      </c>
      <c r="AF198" s="3">
        <f t="shared" si="11"/>
        <v>46029567.927588224</v>
      </c>
      <c r="AG198" s="3">
        <f t="shared" si="29"/>
        <v>49070062.579408921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134</v>
      </c>
      <c r="C199" s="7"/>
      <c r="D199" s="2" t="e">
        <f t="shared" si="12"/>
        <v>#N/A</v>
      </c>
      <c r="E199" s="2" t="e">
        <f t="shared" si="22"/>
        <v>#N/A</v>
      </c>
      <c r="F199" s="2">
        <v>1316191.225756526</v>
      </c>
      <c r="G199" s="2">
        <f t="shared" si="41"/>
        <v>796135.85714285716</v>
      </c>
      <c r="H199" s="2">
        <f t="shared" si="39"/>
        <v>113687190.08557531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1057425.1428571409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1316244.6644616127</v>
      </c>
      <c r="Q199" s="2">
        <f t="shared" si="42"/>
        <v>800000</v>
      </c>
      <c r="R199" s="2">
        <f t="shared" si="40"/>
        <v>114669459.06854177</v>
      </c>
      <c r="S199" s="2">
        <f t="shared" si="17"/>
        <v>796135.85714285076</v>
      </c>
      <c r="T199" s="2">
        <f t="shared" si="18"/>
        <v>3864.1428571429569</v>
      </c>
      <c r="U199" s="2">
        <f t="shared" si="19"/>
        <v>800000</v>
      </c>
      <c r="V199" s="2">
        <f t="shared" si="34"/>
        <v>46814740.23117727</v>
      </c>
      <c r="W199" s="2">
        <f t="shared" si="20"/>
        <v>785172.303589046</v>
      </c>
      <c r="X199" s="2">
        <f t="shared" si="6"/>
        <v>14827.696410953999</v>
      </c>
      <c r="Y199" s="2">
        <f t="shared" si="37"/>
        <v>67854718.83736451</v>
      </c>
      <c r="Z199" s="2" t="str">
        <f t="shared" si="8"/>
        <v>HERE</v>
      </c>
      <c r="AA199" s="2">
        <f>IF(Z199="HERE",Y199,AA198+Graph!$G$1*1000)</f>
        <v>67854718.83736451</v>
      </c>
      <c r="AB199" s="2">
        <f t="shared" si="21"/>
        <v>14827.696410953999</v>
      </c>
      <c r="AC199" s="2">
        <f t="shared" si="38"/>
        <v>46814740.23117727</v>
      </c>
      <c r="AD199" s="3">
        <f t="shared" si="10"/>
        <v>52800000</v>
      </c>
      <c r="AE199" s="2">
        <f>IF(AE197&gt;=52800000,52800000,IF(AB178=Graph!G$1*1000,AE198+Graph!G$1*1000,AC199))</f>
        <v>46814740.23117727</v>
      </c>
      <c r="AF199" s="3">
        <f t="shared" si="11"/>
        <v>46814740.23117727</v>
      </c>
      <c r="AG199" s="3">
        <f t="shared" si="29"/>
        <v>49102683.458061278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135</v>
      </c>
      <c r="C200" s="7"/>
      <c r="D200" s="2" t="e">
        <f t="shared" si="12"/>
        <v>#N/A</v>
      </c>
      <c r="E200" s="2" t="e">
        <f t="shared" si="22"/>
        <v>#N/A</v>
      </c>
      <c r="F200" s="2">
        <v>1322512.8795918822</v>
      </c>
      <c r="G200" s="2">
        <f t="shared" si="41"/>
        <v>796135.85714285716</v>
      </c>
      <c r="H200" s="2">
        <f t="shared" si="39"/>
        <v>114483325.94271816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1061289.2857142838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1322544.3146375418</v>
      </c>
      <c r="Q200" s="2">
        <f t="shared" si="42"/>
        <v>800000</v>
      </c>
      <c r="R200" s="2">
        <f t="shared" si="40"/>
        <v>115469459.06854177</v>
      </c>
      <c r="S200" s="2">
        <f t="shared" si="17"/>
        <v>796135.85714285076</v>
      </c>
      <c r="T200" s="2">
        <f t="shared" si="18"/>
        <v>3864.1428571429569</v>
      </c>
      <c r="U200" s="2">
        <f t="shared" si="19"/>
        <v>800000</v>
      </c>
      <c r="V200" s="2">
        <f t="shared" si="34"/>
        <v>47606234.188601673</v>
      </c>
      <c r="W200" s="2">
        <f t="shared" si="20"/>
        <v>791493.95742440224</v>
      </c>
      <c r="X200" s="2">
        <f t="shared" si="6"/>
        <v>8506.0425755977631</v>
      </c>
      <c r="Y200" s="2">
        <f t="shared" si="37"/>
        <v>67863224.879940107</v>
      </c>
      <c r="Z200" s="2" t="str">
        <f t="shared" si="8"/>
        <v>HERE</v>
      </c>
      <c r="AA200" s="2">
        <f>IF(Z200="HERE",Y200,AA199+Graph!$G$1*1000)</f>
        <v>67863224.879940107</v>
      </c>
      <c r="AB200" s="2">
        <f t="shared" si="21"/>
        <v>8506.0425755977631</v>
      </c>
      <c r="AC200" s="2">
        <f t="shared" si="38"/>
        <v>47606234.188601673</v>
      </c>
      <c r="AD200" s="3">
        <f t="shared" si="10"/>
        <v>52800000</v>
      </c>
      <c r="AE200" s="2">
        <f>IF(AE198&gt;=52800000,52800000,IF(AB179=Graph!G$1*1000,AE199+Graph!G$1*1000,AC200))</f>
        <v>47606234.188601673</v>
      </c>
      <c r="AF200" s="3">
        <f t="shared" si="11"/>
        <v>47606234.188601673</v>
      </c>
      <c r="AG200" s="3">
        <f t="shared" si="29"/>
        <v>49135620.419405401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136</v>
      </c>
      <c r="C201" s="7"/>
      <c r="D201" s="2" t="e">
        <f t="shared" si="12"/>
        <v>#N/A</v>
      </c>
      <c r="E201" s="2" t="e">
        <f t="shared" si="22"/>
        <v>#N/A</v>
      </c>
      <c r="F201" s="2">
        <v>1328834.5334271789</v>
      </c>
      <c r="G201" s="2">
        <f t="shared" si="41"/>
        <v>796135.85714285716</v>
      </c>
      <c r="H201" s="2">
        <f t="shared" si="39"/>
        <v>115279461.79986101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1065153.4285714268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1328843.9648134708</v>
      </c>
      <c r="Q201" s="2">
        <f t="shared" si="42"/>
        <v>800000</v>
      </c>
      <c r="R201" s="2">
        <f t="shared" si="40"/>
        <v>116269459.06854177</v>
      </c>
      <c r="S201" s="2">
        <f t="shared" si="17"/>
        <v>796135.85714285076</v>
      </c>
      <c r="T201" s="2">
        <f t="shared" si="18"/>
        <v>3864.1428571429569</v>
      </c>
      <c r="U201" s="2">
        <f t="shared" si="19"/>
        <v>800000</v>
      </c>
      <c r="V201" s="2">
        <f t="shared" si="34"/>
        <v>48404049.799861372</v>
      </c>
      <c r="W201" s="2">
        <f t="shared" si="20"/>
        <v>797815.61125969887</v>
      </c>
      <c r="X201" s="2">
        <f t="shared" si="6"/>
        <v>2184.3887403011322</v>
      </c>
      <c r="Y201" s="2">
        <f t="shared" si="37"/>
        <v>67865409.268680409</v>
      </c>
      <c r="Z201" s="2" t="str">
        <f t="shared" si="8"/>
        <v>HERE</v>
      </c>
      <c r="AA201" s="2">
        <f>IF(Z201="HERE",Y201,AA200+Graph!$G$1*1000)</f>
        <v>67865409.268680409</v>
      </c>
      <c r="AB201" s="2">
        <f t="shared" si="21"/>
        <v>2184.3887403011322</v>
      </c>
      <c r="AC201" s="2">
        <f t="shared" si="38"/>
        <v>48404049.799861372</v>
      </c>
      <c r="AD201" s="3">
        <f t="shared" si="10"/>
        <v>52800000</v>
      </c>
      <c r="AE201" s="2">
        <f>IF(AE199&gt;=52800000,52800000,IF(AB180=Graph!G$1*1000,AE200+Graph!G$1*1000,AC201))</f>
        <v>48404049.799861372</v>
      </c>
      <c r="AF201" s="3">
        <f t="shared" si="11"/>
        <v>48404049.799861372</v>
      </c>
      <c r="AG201" s="3">
        <f t="shared" si="29"/>
        <v>49168873.463441297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137</v>
      </c>
      <c r="C202" s="7"/>
      <c r="D202" s="2" t="e">
        <f t="shared" si="12"/>
        <v>#N/A</v>
      </c>
      <c r="E202" s="2" t="e">
        <f t="shared" si="22"/>
        <v>#N/A</v>
      </c>
      <c r="F202" s="2">
        <v>1335156.1872625351</v>
      </c>
      <c r="G202" s="2">
        <f t="shared" si="41"/>
        <v>796135.85714285716</v>
      </c>
      <c r="H202" s="2">
        <f t="shared" si="39"/>
        <v>116075597.65700386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1069017.5714285697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1335143.6149893999</v>
      </c>
      <c r="Q202" s="2">
        <f t="shared" si="42"/>
        <v>800000</v>
      </c>
      <c r="R202" s="2">
        <f t="shared" si="40"/>
        <v>117069459.06854177</v>
      </c>
      <c r="S202" s="2">
        <f t="shared" si="17"/>
        <v>796135.85714285076</v>
      </c>
      <c r="T202" s="2">
        <f t="shared" si="18"/>
        <v>3864.1428571429569</v>
      </c>
      <c r="U202" s="2">
        <f t="shared" si="19"/>
        <v>800000</v>
      </c>
      <c r="V202" s="2">
        <f t="shared" si="34"/>
        <v>49200185.65700423</v>
      </c>
      <c r="W202" s="2">
        <f t="shared" si="20"/>
        <v>796135.85714285821</v>
      </c>
      <c r="X202" s="2">
        <f t="shared" si="6"/>
        <v>3864.1428571417928</v>
      </c>
      <c r="Y202" s="2">
        <f t="shared" si="37"/>
        <v>67869273.411537558</v>
      </c>
      <c r="Z202" s="2" t="str">
        <f t="shared" si="8"/>
        <v>HERE</v>
      </c>
      <c r="AA202" s="2">
        <f>IF(Z202="HERE",Y202,AA201+Graph!$G$1*1000)</f>
        <v>67869273.411537558</v>
      </c>
      <c r="AB202" s="2">
        <f t="shared" si="21"/>
        <v>3864.1428571492434</v>
      </c>
      <c r="AC202" s="2">
        <f t="shared" si="38"/>
        <v>49200185.65700423</v>
      </c>
      <c r="AD202" s="3">
        <f t="shared" si="10"/>
        <v>52800000</v>
      </c>
      <c r="AE202" s="2">
        <f>IF(AE200&gt;=52800000,52800000,IF(AB181=Graph!G$1*1000,AE201+Graph!G$1*1000,AC202))</f>
        <v>49200185.65700423</v>
      </c>
      <c r="AF202" s="3">
        <f t="shared" si="11"/>
        <v>49200185.65700423</v>
      </c>
      <c r="AG202" s="3">
        <f t="shared" si="29"/>
        <v>49202442.590168953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138</v>
      </c>
      <c r="C203" s="7"/>
      <c r="D203" s="2" t="e">
        <f t="shared" si="12"/>
        <v>#N/A</v>
      </c>
      <c r="E203" s="2" t="e">
        <f t="shared" si="22"/>
        <v>#N/A</v>
      </c>
      <c r="F203" s="2">
        <v>1341477.8410978317</v>
      </c>
      <c r="G203" s="2">
        <f t="shared" si="41"/>
        <v>796135.85714285716</v>
      </c>
      <c r="H203" s="2">
        <f t="shared" si="39"/>
        <v>116871733.51414672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1072881.7142857127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1341443.265165329</v>
      </c>
      <c r="Q203" s="2">
        <f t="shared" si="42"/>
        <v>800000</v>
      </c>
      <c r="R203" s="2">
        <f t="shared" si="40"/>
        <v>117869459.06854177</v>
      </c>
      <c r="S203" s="2">
        <f t="shared" si="17"/>
        <v>796135.85714285076</v>
      </c>
      <c r="T203" s="2">
        <f t="shared" si="18"/>
        <v>3864.1428571429569</v>
      </c>
      <c r="U203" s="2">
        <f t="shared" si="19"/>
        <v>800000</v>
      </c>
      <c r="V203" s="2">
        <f t="shared" si="34"/>
        <v>49996321.514147088</v>
      </c>
      <c r="W203" s="2">
        <f t="shared" si="20"/>
        <v>796135.85714285821</v>
      </c>
      <c r="X203" s="2">
        <f t="shared" si="6"/>
        <v>3864.1428571417928</v>
      </c>
      <c r="Y203" s="2">
        <f t="shared" si="37"/>
        <v>67873137.554394692</v>
      </c>
      <c r="Z203" s="2" t="str">
        <f t="shared" si="8"/>
        <v>HERE</v>
      </c>
      <c r="AA203" s="2">
        <f>IF(Z203="HERE",Y203,AA202+Graph!$G$1*1000)</f>
        <v>67873137.554394692</v>
      </c>
      <c r="AB203" s="2">
        <f t="shared" si="21"/>
        <v>3864.1428571343422</v>
      </c>
      <c r="AC203" s="2">
        <f t="shared" si="38"/>
        <v>49996321.514147088</v>
      </c>
      <c r="AD203" s="3">
        <f t="shared" si="10"/>
        <v>52800000</v>
      </c>
      <c r="AE203" s="2">
        <f>IF(AE201&gt;=52800000,52800000,IF(AB182=Graph!G$1*1000,AE202+Graph!G$1*1000,AC203))</f>
        <v>49996321.514147088</v>
      </c>
      <c r="AF203" s="3">
        <f t="shared" si="11"/>
        <v>49996321.514147088</v>
      </c>
      <c r="AG203" s="3">
        <f t="shared" si="29"/>
        <v>49236327.799588382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139</v>
      </c>
      <c r="C204" s="7"/>
      <c r="D204" s="2" t="e">
        <f t="shared" si="12"/>
        <v>#N/A</v>
      </c>
      <c r="E204" s="2" t="e">
        <f t="shared" si="22"/>
        <v>#N/A</v>
      </c>
      <c r="F204" s="2">
        <v>1347799.494933188</v>
      </c>
      <c r="G204" s="2">
        <f t="shared" si="41"/>
        <v>796135.85714285716</v>
      </c>
      <c r="H204" s="2">
        <f t="shared" si="39"/>
        <v>117667869.37128957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1076745.8571428556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1347742.915341258</v>
      </c>
      <c r="Q204" s="2">
        <f t="shared" si="42"/>
        <v>800000</v>
      </c>
      <c r="R204" s="2">
        <f t="shared" si="40"/>
        <v>118669459.06854177</v>
      </c>
      <c r="S204" s="2">
        <f t="shared" si="17"/>
        <v>796135.85714285076</v>
      </c>
      <c r="T204" s="2">
        <f t="shared" si="18"/>
        <v>3864.1428571429569</v>
      </c>
      <c r="U204" s="2">
        <f t="shared" si="19"/>
        <v>800000</v>
      </c>
      <c r="V204" s="2">
        <f t="shared" si="34"/>
        <v>50792457.371289946</v>
      </c>
      <c r="W204" s="2">
        <f t="shared" si="20"/>
        <v>796135.85714285821</v>
      </c>
      <c r="X204" s="2">
        <f t="shared" si="6"/>
        <v>3864.1428571417928</v>
      </c>
      <c r="Y204" s="2">
        <f t="shared" si="37"/>
        <v>67877001.697251827</v>
      </c>
      <c r="Z204" s="2" t="str">
        <f t="shared" si="8"/>
        <v>HERE</v>
      </c>
      <c r="AA204" s="2">
        <f>IF(Z204="HERE",Y204,AA203+Graph!$G$1*1000)</f>
        <v>67877001.697251827</v>
      </c>
      <c r="AB204" s="2">
        <f t="shared" si="21"/>
        <v>3864.1428571343422</v>
      </c>
      <c r="AC204" s="2">
        <f t="shared" si="38"/>
        <v>50792457.371289946</v>
      </c>
      <c r="AD204" s="3">
        <f t="shared" si="10"/>
        <v>52800000</v>
      </c>
      <c r="AE204" s="2">
        <f>IF(AE202&gt;=52800000,52800000,IF(AB183=Graph!G$1*1000,AE203+Graph!G$1*1000,AC204))</f>
        <v>50792457.371289946</v>
      </c>
      <c r="AF204" s="3">
        <f t="shared" si="11"/>
        <v>50792457.371289946</v>
      </c>
      <c r="AG204" s="3">
        <f t="shared" si="29"/>
        <v>49270529.09169957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140</v>
      </c>
      <c r="C205" s="7"/>
      <c r="D205" s="2" t="e">
        <f t="shared" si="12"/>
        <v>#N/A</v>
      </c>
      <c r="E205" s="2" t="e">
        <f t="shared" si="22"/>
        <v>#N/A</v>
      </c>
      <c r="F205" s="2">
        <v>1354121.1487684846</v>
      </c>
      <c r="G205" s="2">
        <f t="shared" si="41"/>
        <v>796135.85714285716</v>
      </c>
      <c r="H205" s="2">
        <f t="shared" si="39"/>
        <v>118464005.22843242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1080609.9999999986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1354042.5655171871</v>
      </c>
      <c r="Q205" s="2">
        <f t="shared" si="42"/>
        <v>800000</v>
      </c>
      <c r="R205" s="2">
        <f t="shared" si="40"/>
        <v>119469459.06854177</v>
      </c>
      <c r="S205" s="2">
        <f t="shared" si="17"/>
        <v>796135.85714285076</v>
      </c>
      <c r="T205" s="2">
        <f t="shared" si="18"/>
        <v>3864.1428571429569</v>
      </c>
      <c r="U205" s="2">
        <f t="shared" si="19"/>
        <v>800000</v>
      </c>
      <c r="V205" s="2">
        <f t="shared" si="34"/>
        <v>51588593.228432804</v>
      </c>
      <c r="W205" s="2">
        <f t="shared" si="20"/>
        <v>796135.85714285821</v>
      </c>
      <c r="X205" s="2">
        <f t="shared" si="6"/>
        <v>3864.1428571417928</v>
      </c>
      <c r="Y205" s="2">
        <f t="shared" si="37"/>
        <v>67880865.840108961</v>
      </c>
      <c r="Z205" s="2" t="str">
        <f t="shared" si="8"/>
        <v>HERE</v>
      </c>
      <c r="AA205" s="2">
        <f>IF(Z205="HERE",Y205,AA204+Graph!$G$1*1000)</f>
        <v>67880865.840108961</v>
      </c>
      <c r="AB205" s="2">
        <f t="shared" si="21"/>
        <v>3864.1428571343422</v>
      </c>
      <c r="AC205" s="2">
        <f t="shared" si="38"/>
        <v>51588593.228432804</v>
      </c>
      <c r="AD205" s="3">
        <f t="shared" si="10"/>
        <v>52800000</v>
      </c>
      <c r="AE205" s="2">
        <f>IF(AE203&gt;=52800000,52800000,IF(AB184=Graph!G$1*1000,AE204+Graph!G$1*1000,AC205))</f>
        <v>51588593.228432804</v>
      </c>
      <c r="AF205" s="3">
        <f t="shared" si="11"/>
        <v>51588593.228432804</v>
      </c>
      <c r="AG205" s="3">
        <f t="shared" si="29"/>
        <v>49305046.466502532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141</v>
      </c>
      <c r="C206" s="7"/>
      <c r="D206" s="2" t="e">
        <f t="shared" si="12"/>
        <v>#N/A</v>
      </c>
      <c r="E206" s="2" t="e">
        <f t="shared" si="22"/>
        <v>#N/A</v>
      </c>
      <c r="F206" s="2">
        <v>1360442.8026038408</v>
      </c>
      <c r="G206" s="2">
        <f t="shared" si="41"/>
        <v>796135.85714285716</v>
      </c>
      <c r="H206" s="2">
        <f t="shared" si="39"/>
        <v>119260141.08557527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1084474.1428571416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1360342.2156931162</v>
      </c>
      <c r="Q206" s="2">
        <f t="shared" si="42"/>
        <v>800000</v>
      </c>
      <c r="R206" s="2">
        <f t="shared" si="40"/>
        <v>120269459.06854177</v>
      </c>
      <c r="S206" s="2">
        <f t="shared" si="17"/>
        <v>796135.85714285076</v>
      </c>
      <c r="T206" s="2">
        <f t="shared" si="18"/>
        <v>3864.1428571429569</v>
      </c>
      <c r="U206" s="2">
        <f t="shared" si="19"/>
        <v>800000</v>
      </c>
      <c r="V206" s="2">
        <f t="shared" si="34"/>
        <v>52384729.085575663</v>
      </c>
      <c r="W206" s="2">
        <f t="shared" si="20"/>
        <v>796135.85714285821</v>
      </c>
      <c r="X206" s="2">
        <f t="shared" si="6"/>
        <v>3864.1428571417928</v>
      </c>
      <c r="Y206" s="2">
        <f t="shared" si="37"/>
        <v>67884729.982966095</v>
      </c>
      <c r="Z206" s="2" t="str">
        <f t="shared" si="8"/>
        <v>HERE</v>
      </c>
      <c r="AA206" s="2">
        <f>IF(Z206="HERE",Y206,AA205+Graph!$G$1*1000)</f>
        <v>67884729.982966095</v>
      </c>
      <c r="AB206" s="2">
        <f t="shared" si="21"/>
        <v>3864.1428571343422</v>
      </c>
      <c r="AC206" s="2">
        <f t="shared" si="38"/>
        <v>52384729.085575663</v>
      </c>
      <c r="AD206" s="3">
        <f t="shared" si="10"/>
        <v>52800000</v>
      </c>
      <c r="AE206" s="2">
        <f>IF(AE204&gt;=52800000,52800000,IF(AB185=Graph!G$1*1000,AE205+Graph!G$1*1000,AC206))</f>
        <v>52384729.085575663</v>
      </c>
      <c r="AF206" s="3">
        <f t="shared" si="11"/>
        <v>52384729.085575663</v>
      </c>
      <c r="AG206" s="3">
        <f t="shared" si="29"/>
        <v>49339879.923997253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142</v>
      </c>
      <c r="C207" s="7"/>
      <c r="D207" s="2" t="e">
        <f t="shared" si="12"/>
        <v>#N/A</v>
      </c>
      <c r="E207" s="2" t="e">
        <f t="shared" si="22"/>
        <v>#N/A</v>
      </c>
      <c r="F207" s="2">
        <v>1366764.4564391971</v>
      </c>
      <c r="G207" s="2">
        <f t="shared" si="41"/>
        <v>796135.85714285716</v>
      </c>
      <c r="H207" s="2">
        <f t="shared" si="39"/>
        <v>120056276.94271812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1088338.2857142845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1366641.8658691049</v>
      </c>
      <c r="Q207" s="2">
        <f t="shared" si="42"/>
        <v>800000</v>
      </c>
      <c r="R207" s="2">
        <f t="shared" si="40"/>
        <v>121069459.06854177</v>
      </c>
      <c r="S207" s="2">
        <f t="shared" si="17"/>
        <v>796135.85714285076</v>
      </c>
      <c r="T207" s="2">
        <f t="shared" si="18"/>
        <v>3864.1428571429569</v>
      </c>
      <c r="U207" s="2">
        <f t="shared" si="19"/>
        <v>800000</v>
      </c>
      <c r="V207" s="2">
        <f t="shared" si="34"/>
        <v>53180864.942718521</v>
      </c>
      <c r="W207" s="2">
        <f t="shared" si="20"/>
        <v>796135.85714285821</v>
      </c>
      <c r="X207" s="2">
        <f t="shared" si="6"/>
        <v>3864.1428571417928</v>
      </c>
      <c r="Y207" s="2">
        <f t="shared" si="37"/>
        <v>67888594.12582323</v>
      </c>
      <c r="Z207" s="2" t="str">
        <f t="shared" si="8"/>
        <v>HERE</v>
      </c>
      <c r="AA207" s="2">
        <f>IF(Z207="HERE",Y207,AA206+Graph!$G$1*1000)</f>
        <v>67888594.12582323</v>
      </c>
      <c r="AB207" s="2">
        <f t="shared" si="21"/>
        <v>3864.1428571343422</v>
      </c>
      <c r="AC207" s="2">
        <f t="shared" si="38"/>
        <v>53180864.942718521</v>
      </c>
      <c r="AD207" s="3">
        <f t="shared" si="10"/>
        <v>52800000</v>
      </c>
      <c r="AE207" s="2">
        <f>IF(AE205&gt;=52800000,52800000,IF(AB186=Graph!G$1*1000,AE206+Graph!G$1*1000,AC207))</f>
        <v>53180864.942718521</v>
      </c>
      <c r="AF207" s="3">
        <f t="shared" si="11"/>
        <v>52800000</v>
      </c>
      <c r="AG207" s="3">
        <f t="shared" si="29"/>
        <v>49375029.464183748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143</v>
      </c>
      <c r="C208" s="7"/>
      <c r="D208" s="2" t="e">
        <f t="shared" si="12"/>
        <v>#N/A</v>
      </c>
      <c r="E208" s="2" t="e">
        <f t="shared" si="22"/>
        <v>#N/A</v>
      </c>
      <c r="F208" s="2">
        <v>1373086.1102744937</v>
      </c>
      <c r="G208" s="2">
        <f t="shared" si="41"/>
        <v>796135.85714285716</v>
      </c>
      <c r="H208" s="2">
        <f t="shared" si="39"/>
        <v>120852412.79986097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1092202.4285714275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1372941.5160450339</v>
      </c>
      <c r="Q208" s="2">
        <f t="shared" si="42"/>
        <v>800000</v>
      </c>
      <c r="R208" s="2">
        <f t="shared" si="40"/>
        <v>121869459.06854177</v>
      </c>
      <c r="S208" s="2">
        <f t="shared" si="17"/>
        <v>796135.85714285076</v>
      </c>
      <c r="T208" s="2">
        <f t="shared" si="18"/>
        <v>3864.1428571429569</v>
      </c>
      <c r="U208" s="2">
        <f t="shared" si="19"/>
        <v>800000</v>
      </c>
      <c r="V208" s="2">
        <f t="shared" si="34"/>
        <v>53977000.799861379</v>
      </c>
      <c r="W208" s="2">
        <f t="shared" si="20"/>
        <v>796135.85714285821</v>
      </c>
      <c r="X208" s="2">
        <f t="shared" si="6"/>
        <v>3864.1428571417928</v>
      </c>
      <c r="Y208" s="2">
        <f t="shared" si="37"/>
        <v>67892458.268680364</v>
      </c>
      <c r="Z208" s="2" t="str">
        <f t="shared" si="8"/>
        <v>HERE</v>
      </c>
      <c r="AA208" s="2">
        <f>IF(Z208="HERE",Y208,AA207+Graph!$G$1*1000)</f>
        <v>67892458.268680364</v>
      </c>
      <c r="AB208" s="2">
        <f t="shared" si="21"/>
        <v>3864.1428571343422</v>
      </c>
      <c r="AC208" s="2">
        <f t="shared" si="38"/>
        <v>53977000.799861379</v>
      </c>
      <c r="AD208" s="3">
        <f t="shared" si="10"/>
        <v>52800000</v>
      </c>
      <c r="AE208" s="2">
        <f>IF(AE206&gt;=52800000,52800000,IF(AB187=Graph!G$1*1000,AE207+Graph!G$1*1000,AC208))</f>
        <v>53977000.799861379</v>
      </c>
      <c r="AF208" s="3">
        <f t="shared" si="11"/>
        <v>52800000</v>
      </c>
      <c r="AG208" s="3">
        <f t="shared" si="29"/>
        <v>49410495.087062001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144</v>
      </c>
      <c r="C209" s="7"/>
      <c r="D209" s="2" t="e">
        <f t="shared" si="12"/>
        <v>#N/A</v>
      </c>
      <c r="E209" s="2" t="e">
        <f t="shared" si="22"/>
        <v>#N/A</v>
      </c>
      <c r="F209" s="2">
        <v>1379407.7641098499</v>
      </c>
      <c r="G209" s="2">
        <f t="shared" si="41"/>
        <v>796135.85714285716</v>
      </c>
      <c r="H209" s="2">
        <f t="shared" si="39"/>
        <v>121648548.65700382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1096066.5714285704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1379241.166220963</v>
      </c>
      <c r="Q209" s="2">
        <f t="shared" si="42"/>
        <v>800000</v>
      </c>
      <c r="R209" s="2">
        <f t="shared" si="40"/>
        <v>122669459.06854177</v>
      </c>
      <c r="S209" s="2">
        <f t="shared" si="17"/>
        <v>796135.85714285076</v>
      </c>
      <c r="T209" s="2">
        <f t="shared" si="18"/>
        <v>3864.1428571429569</v>
      </c>
      <c r="U209" s="2">
        <f t="shared" si="19"/>
        <v>800000</v>
      </c>
      <c r="V209" s="2">
        <f t="shared" si="34"/>
        <v>54773136.657004237</v>
      </c>
      <c r="W209" s="2">
        <f t="shared" si="20"/>
        <v>796135.85714285821</v>
      </c>
      <c r="X209" s="2">
        <f t="shared" si="6"/>
        <v>3864.1428571417928</v>
      </c>
      <c r="Y209" s="2">
        <f t="shared" si="37"/>
        <v>67896322.411537498</v>
      </c>
      <c r="Z209" s="2" t="str">
        <f t="shared" si="8"/>
        <v>HERE</v>
      </c>
      <c r="AA209" s="2">
        <f>IF(Z209="HERE",Y209,AA208+Graph!$G$1*1000)</f>
        <v>67896322.411537498</v>
      </c>
      <c r="AB209" s="2">
        <f t="shared" si="21"/>
        <v>3864.1428571343422</v>
      </c>
      <c r="AC209" s="2">
        <f t="shared" si="38"/>
        <v>54773136.657004237</v>
      </c>
      <c r="AD209" s="3">
        <f t="shared" si="10"/>
        <v>52800000</v>
      </c>
      <c r="AE209" s="2">
        <f>IF(AE207&gt;=52800000,52800000,IF(AB188=Graph!G$1*1000,AE208+Graph!G$1*1000,AC209))</f>
        <v>52800000</v>
      </c>
      <c r="AF209" s="3">
        <f t="shared" si="11"/>
        <v>52800000</v>
      </c>
      <c r="AG209" s="3">
        <f t="shared" si="29"/>
        <v>49446276.792632028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145</v>
      </c>
      <c r="C210" s="7"/>
      <c r="D210" s="2" t="e">
        <f t="shared" si="12"/>
        <v>#N/A</v>
      </c>
      <c r="E210" s="2" t="e">
        <f t="shared" si="22"/>
        <v>#N/A</v>
      </c>
      <c r="F210" s="2">
        <v>1385729.4179451466</v>
      </c>
      <c r="G210" s="2">
        <f t="shared" si="41"/>
        <v>796135.85714285716</v>
      </c>
      <c r="H210" s="2">
        <f t="shared" si="39"/>
        <v>122444684.51414667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1099930.7142857134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1385540.8163968921</v>
      </c>
      <c r="Q210" s="2">
        <f t="shared" si="42"/>
        <v>800000</v>
      </c>
      <c r="R210" s="2">
        <f t="shared" si="40"/>
        <v>123469459.06854177</v>
      </c>
      <c r="S210" s="2">
        <f t="shared" si="17"/>
        <v>796135.85714285076</v>
      </c>
      <c r="T210" s="2">
        <f t="shared" si="18"/>
        <v>3864.1428571429569</v>
      </c>
      <c r="U210" s="2">
        <f t="shared" si="19"/>
        <v>800000</v>
      </c>
      <c r="V210" s="2">
        <f t="shared" si="34"/>
        <v>55569272.514147095</v>
      </c>
      <c r="W210" s="2">
        <f t="shared" si="20"/>
        <v>796135.85714285821</v>
      </c>
      <c r="X210" s="2">
        <f t="shared" si="6"/>
        <v>3864.1428571417928</v>
      </c>
      <c r="Y210" s="2">
        <f t="shared" si="37"/>
        <v>67900186.554394633</v>
      </c>
      <c r="Z210" s="2" t="str">
        <f t="shared" si="8"/>
        <v>HERE</v>
      </c>
      <c r="AA210" s="2">
        <f>IF(Z210="HERE",Y210,AA209+Graph!$G$1*1000)</f>
        <v>67900186.554394633</v>
      </c>
      <c r="AB210" s="2">
        <f t="shared" si="21"/>
        <v>3864.1428571343422</v>
      </c>
      <c r="AC210" s="2">
        <f t="shared" si="38"/>
        <v>55569272.514147095</v>
      </c>
      <c r="AD210" s="3">
        <f t="shared" si="10"/>
        <v>52800000</v>
      </c>
      <c r="AE210" s="2">
        <f>IF(AE208&gt;=52800000,52800000,IF(AB189=Graph!G$1*1000,AE209+Graph!G$1*1000,AC210))</f>
        <v>52800000</v>
      </c>
      <c r="AF210" s="3">
        <f t="shared" si="11"/>
        <v>52800000</v>
      </c>
      <c r="AG210" s="3">
        <f t="shared" si="29"/>
        <v>49482374.580893815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146</v>
      </c>
      <c r="C211" s="7"/>
      <c r="D211" s="2" t="e">
        <f t="shared" si="12"/>
        <v>#N/A</v>
      </c>
      <c r="E211" s="2" t="e">
        <f t="shared" si="22"/>
        <v>#N/A</v>
      </c>
      <c r="F211" s="2">
        <v>1392051.0717805028</v>
      </c>
      <c r="G211" s="2">
        <f t="shared" si="41"/>
        <v>796135.85714285716</v>
      </c>
      <c r="H211" s="2">
        <f t="shared" si="39"/>
        <v>123240820.37128952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1103794.8571428563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1391840.4665728211</v>
      </c>
      <c r="Q211" s="2">
        <f t="shared" si="42"/>
        <v>800000</v>
      </c>
      <c r="R211" s="2">
        <f t="shared" si="40"/>
        <v>124269459.06854177</v>
      </c>
      <c r="S211" s="2">
        <f t="shared" si="17"/>
        <v>796135.85714285076</v>
      </c>
      <c r="T211" s="2">
        <f t="shared" si="18"/>
        <v>3864.1428571429569</v>
      </c>
      <c r="U211" s="2">
        <f t="shared" si="19"/>
        <v>800000</v>
      </c>
      <c r="V211" s="2">
        <f t="shared" si="34"/>
        <v>56365408.371289954</v>
      </c>
      <c r="W211" s="2">
        <f t="shared" si="20"/>
        <v>796135.85714285821</v>
      </c>
      <c r="X211" s="2">
        <f t="shared" si="6"/>
        <v>3864.1428571417928</v>
      </c>
      <c r="Y211" s="2">
        <f t="shared" si="37"/>
        <v>67904050.697251767</v>
      </c>
      <c r="Z211" s="2" t="str">
        <f t="shared" si="8"/>
        <v>HERE</v>
      </c>
      <c r="AA211" s="2">
        <f>IF(Z211="HERE",Y211,AA210+Graph!$G$1*1000)</f>
        <v>67904050.697251767</v>
      </c>
      <c r="AB211" s="2">
        <f t="shared" si="21"/>
        <v>3864.1428571343422</v>
      </c>
      <c r="AC211" s="2">
        <f t="shared" si="38"/>
        <v>56365408.371289954</v>
      </c>
      <c r="AD211" s="3">
        <f t="shared" si="10"/>
        <v>52800000</v>
      </c>
      <c r="AE211" s="2">
        <f>IF(AE209&gt;=52800000,52800000,IF(AB190=Graph!G$1*1000,AE210+Graph!G$1*1000,AC211))</f>
        <v>52800000</v>
      </c>
      <c r="AF211" s="3">
        <f t="shared" si="11"/>
        <v>52800000</v>
      </c>
      <c r="AG211" s="3">
        <f t="shared" si="29"/>
        <v>49518788.451847374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147</v>
      </c>
      <c r="C212" s="7"/>
      <c r="D212" s="2" t="e">
        <f t="shared" si="12"/>
        <v>#N/A</v>
      </c>
      <c r="E212" s="2" t="e">
        <f t="shared" si="22"/>
        <v>#N/A</v>
      </c>
      <c r="F212" s="2">
        <v>1398372.7256157994</v>
      </c>
      <c r="G212" s="2">
        <f t="shared" si="41"/>
        <v>796135.85714285716</v>
      </c>
      <c r="H212" s="2">
        <f t="shared" si="39"/>
        <v>124036956.22843237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1107658.9999999993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1398140.1167487502</v>
      </c>
      <c r="Q212" s="2">
        <f t="shared" si="42"/>
        <v>800000</v>
      </c>
      <c r="R212" s="2">
        <f t="shared" si="40"/>
        <v>125069459.06854177</v>
      </c>
      <c r="S212" s="2">
        <f t="shared" si="17"/>
        <v>796135.85714285076</v>
      </c>
      <c r="T212" s="2">
        <f t="shared" si="18"/>
        <v>3864.1428571429569</v>
      </c>
      <c r="U212" s="2">
        <f t="shared" si="19"/>
        <v>800000</v>
      </c>
      <c r="V212" s="2">
        <f t="shared" si="34"/>
        <v>57161544.228432812</v>
      </c>
      <c r="W212" s="2">
        <f t="shared" si="20"/>
        <v>796135.85714285821</v>
      </c>
      <c r="X212" s="2">
        <f t="shared" si="6"/>
        <v>3864.1428571417928</v>
      </c>
      <c r="Y212" s="2">
        <f t="shared" si="37"/>
        <v>67907914.840108901</v>
      </c>
      <c r="Z212" s="2" t="str">
        <f t="shared" si="8"/>
        <v>HERE</v>
      </c>
      <c r="AA212" s="2">
        <f>IF(Z212="HERE",Y212,AA211+Graph!$G$1*1000)</f>
        <v>67907914.840108901</v>
      </c>
      <c r="AB212" s="2">
        <f t="shared" si="21"/>
        <v>3864.1428571343422</v>
      </c>
      <c r="AC212" s="2">
        <f t="shared" si="38"/>
        <v>57161544.228432812</v>
      </c>
      <c r="AD212" s="3">
        <f t="shared" si="10"/>
        <v>52800000</v>
      </c>
      <c r="AE212" s="2">
        <f>IF(AE210&gt;=52800000,52800000,IF(AB191=Graph!G$1*1000,AE211+Graph!G$1*1000,AC212))</f>
        <v>52800000</v>
      </c>
      <c r="AF212" s="3">
        <f t="shared" si="11"/>
        <v>52800000</v>
      </c>
      <c r="AG212" s="3">
        <f t="shared" si="29"/>
        <v>49555518.405492693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148</v>
      </c>
      <c r="C213" s="7"/>
      <c r="D213" s="2" t="e">
        <f t="shared" si="12"/>
        <v>#N/A</v>
      </c>
      <c r="E213" s="2" t="e">
        <f t="shared" si="22"/>
        <v>#N/A</v>
      </c>
      <c r="F213" s="2">
        <v>1404694.3794511557</v>
      </c>
      <c r="G213" s="2">
        <f t="shared" si="41"/>
        <v>796135.85714285716</v>
      </c>
      <c r="H213" s="2">
        <f t="shared" si="39"/>
        <v>124833092.08557522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1111523.1428571423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1404439.7669246793</v>
      </c>
      <c r="Q213" s="2">
        <f t="shared" si="42"/>
        <v>800000</v>
      </c>
      <c r="R213" s="2">
        <f t="shared" si="40"/>
        <v>125869459.06854177</v>
      </c>
      <c r="S213" s="2">
        <f t="shared" si="17"/>
        <v>796135.85714285076</v>
      </c>
      <c r="T213" s="2">
        <f t="shared" si="18"/>
        <v>3864.1428571429569</v>
      </c>
      <c r="U213" s="2">
        <f t="shared" si="19"/>
        <v>800000</v>
      </c>
      <c r="V213" s="2">
        <f t="shared" si="34"/>
        <v>57957680.08557567</v>
      </c>
      <c r="W213" s="2">
        <f t="shared" si="20"/>
        <v>796135.85714285821</v>
      </c>
      <c r="X213" s="2">
        <f t="shared" si="6"/>
        <v>3864.1428571417928</v>
      </c>
      <c r="Y213" s="2">
        <f t="shared" si="37"/>
        <v>67911778.982966036</v>
      </c>
      <c r="Z213" s="2" t="str">
        <f t="shared" si="8"/>
        <v>HERE</v>
      </c>
      <c r="AA213" s="2">
        <f>IF(Z213="HERE",Y213,AA212+Graph!$G$1*1000)</f>
        <v>67911778.982966036</v>
      </c>
      <c r="AB213" s="2">
        <f t="shared" si="21"/>
        <v>3864.1428571343422</v>
      </c>
      <c r="AC213" s="2">
        <f t="shared" si="38"/>
        <v>57957680.08557567</v>
      </c>
      <c r="AD213" s="3">
        <f t="shared" si="10"/>
        <v>52800000</v>
      </c>
      <c r="AE213" s="2">
        <f>IF(AE211&gt;=52800000,52800000,IF(AB192=Graph!G$1*1000,AE212+Graph!G$1*1000,AC213))</f>
        <v>52800000</v>
      </c>
      <c r="AF213" s="3">
        <f t="shared" si="11"/>
        <v>52800000</v>
      </c>
      <c r="AG213" s="3">
        <f t="shared" si="29"/>
        <v>49592564.441829786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149</v>
      </c>
      <c r="C214" s="7"/>
      <c r="D214" s="2" t="e">
        <f t="shared" si="12"/>
        <v>#N/A</v>
      </c>
      <c r="E214" s="2" t="e">
        <f t="shared" si="22"/>
        <v>#N/A</v>
      </c>
      <c r="F214" s="2">
        <v>1411016.0332864523</v>
      </c>
      <c r="G214" s="2">
        <f t="shared" si="41"/>
        <v>796135.85714285716</v>
      </c>
      <c r="H214" s="2">
        <f t="shared" si="39"/>
        <v>125629227.94271807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1115387.2857142852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1410739.4171006083</v>
      </c>
      <c r="Q214" s="2">
        <f t="shared" si="42"/>
        <v>800000</v>
      </c>
      <c r="R214" s="2">
        <f t="shared" si="40"/>
        <v>126669459.06854177</v>
      </c>
      <c r="S214" s="2">
        <f t="shared" si="17"/>
        <v>796135.85714285076</v>
      </c>
      <c r="T214" s="2">
        <f t="shared" si="18"/>
        <v>3864.1428571429569</v>
      </c>
      <c r="U214" s="2">
        <f t="shared" si="19"/>
        <v>800000</v>
      </c>
      <c r="V214" s="2">
        <f t="shared" si="34"/>
        <v>58753815.942718528</v>
      </c>
      <c r="W214" s="2">
        <f t="shared" si="20"/>
        <v>796135.85714285821</v>
      </c>
      <c r="X214" s="2">
        <f t="shared" si="6"/>
        <v>3864.1428571417928</v>
      </c>
      <c r="Y214" s="2">
        <f t="shared" si="37"/>
        <v>67915643.12582317</v>
      </c>
      <c r="Z214" s="2" t="str">
        <f t="shared" si="8"/>
        <v>HERE</v>
      </c>
      <c r="AA214" s="2">
        <f>IF(Z214="HERE",Y214,AA213+Graph!$G$1*1000)</f>
        <v>67915643.12582317</v>
      </c>
      <c r="AB214" s="2">
        <f t="shared" si="21"/>
        <v>3864.1428571343422</v>
      </c>
      <c r="AC214" s="2">
        <f t="shared" si="38"/>
        <v>58753815.942718528</v>
      </c>
      <c r="AD214" s="3">
        <f t="shared" si="10"/>
        <v>52800000</v>
      </c>
      <c r="AE214" s="2">
        <f>IF(AE212&gt;=52800000,52800000,IF(AB193=Graph!G$1*1000,AE213+Graph!G$1*1000,AC214))</f>
        <v>52800000</v>
      </c>
      <c r="AF214" s="3">
        <f t="shared" si="11"/>
        <v>52800000</v>
      </c>
      <c r="AG214" s="3">
        <f t="shared" si="29"/>
        <v>49629926.560858637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150</v>
      </c>
      <c r="C215" s="7"/>
      <c r="D215" s="2" t="e">
        <f t="shared" si="12"/>
        <v>#N/A</v>
      </c>
      <c r="E215" s="2" t="e">
        <f t="shared" si="22"/>
        <v>#N/A</v>
      </c>
      <c r="F215" s="2">
        <v>1417337.6871218085</v>
      </c>
      <c r="G215" s="2">
        <f t="shared" si="41"/>
        <v>796135.85714285716</v>
      </c>
      <c r="H215" s="2">
        <f t="shared" si="39"/>
        <v>126425363.79986092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1119251.4285714282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1417039.0672765374</v>
      </c>
      <c r="Q215" s="2">
        <f t="shared" si="42"/>
        <v>800000</v>
      </c>
      <c r="R215" s="2">
        <f t="shared" si="40"/>
        <v>127469459.06854177</v>
      </c>
      <c r="S215" s="2">
        <f t="shared" si="17"/>
        <v>796135.85714285076</v>
      </c>
      <c r="T215" s="2">
        <f t="shared" si="18"/>
        <v>3864.1428571429569</v>
      </c>
      <c r="U215" s="2">
        <f t="shared" si="19"/>
        <v>800000</v>
      </c>
      <c r="V215" s="2">
        <f t="shared" si="34"/>
        <v>59549951.799861386</v>
      </c>
      <c r="W215" s="2">
        <f t="shared" si="20"/>
        <v>796135.85714285821</v>
      </c>
      <c r="X215" s="2">
        <f t="shared" si="6"/>
        <v>3864.1428571417928</v>
      </c>
      <c r="Y215" s="2">
        <f t="shared" si="37"/>
        <v>67919507.268680304</v>
      </c>
      <c r="Z215" s="2" t="str">
        <f t="shared" si="8"/>
        <v>HERE</v>
      </c>
      <c r="AA215" s="2">
        <f>IF(Z215="HERE",Y215,AA214+Graph!$G$1*1000)</f>
        <v>67919507.268680304</v>
      </c>
      <c r="AB215" s="2">
        <f t="shared" si="21"/>
        <v>3864.1428571343422</v>
      </c>
      <c r="AC215" s="2">
        <f t="shared" si="38"/>
        <v>59549951.799861386</v>
      </c>
      <c r="AD215" s="3">
        <f t="shared" si="10"/>
        <v>52800000</v>
      </c>
      <c r="AE215" s="2">
        <f>IF(AE213&gt;=52800000,52800000,IF(AB194=Graph!G$1*1000,AE214+Graph!G$1*1000,AC215))</f>
        <v>52800000</v>
      </c>
      <c r="AF215" s="3">
        <f t="shared" si="11"/>
        <v>52800000</v>
      </c>
      <c r="AG215" s="3">
        <f t="shared" si="29"/>
        <v>49667604.762579262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151</v>
      </c>
      <c r="C216" s="7"/>
      <c r="D216" s="2" t="e">
        <f t="shared" si="12"/>
        <v>#N/A</v>
      </c>
      <c r="E216" s="2" t="e">
        <f t="shared" si="22"/>
        <v>#N/A</v>
      </c>
      <c r="F216" s="2">
        <v>1423659.3409571052</v>
      </c>
      <c r="G216" s="2">
        <f t="shared" si="41"/>
        <v>796135.85714285716</v>
      </c>
      <c r="H216" s="2">
        <f t="shared" si="39"/>
        <v>127221499.65700378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1123115.5714285711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1423338.7174524665</v>
      </c>
      <c r="Q216" s="2">
        <f t="shared" si="42"/>
        <v>800000</v>
      </c>
      <c r="R216" s="2">
        <f t="shared" si="40"/>
        <v>128269459.06854177</v>
      </c>
      <c r="S216" s="2">
        <f t="shared" si="17"/>
        <v>796135.85714285076</v>
      </c>
      <c r="T216" s="2">
        <f t="shared" si="18"/>
        <v>3864.1428571429569</v>
      </c>
      <c r="U216" s="2">
        <f t="shared" si="19"/>
        <v>800000</v>
      </c>
      <c r="V216" s="2">
        <f t="shared" si="34"/>
        <v>60346087.657004245</v>
      </c>
      <c r="W216" s="2">
        <f t="shared" si="20"/>
        <v>796135.85714285821</v>
      </c>
      <c r="X216" s="2">
        <f t="shared" si="6"/>
        <v>3864.1428571417928</v>
      </c>
      <c r="Y216" s="2">
        <f t="shared" si="37"/>
        <v>67923371.411537439</v>
      </c>
      <c r="Z216" s="2" t="str">
        <f t="shared" si="8"/>
        <v>HERE</v>
      </c>
      <c r="AA216" s="2">
        <f>IF(Z216="HERE",Y216,AA215+Graph!$G$1*1000)</f>
        <v>67923371.411537439</v>
      </c>
      <c r="AB216" s="2">
        <f t="shared" si="21"/>
        <v>3864.1428571343422</v>
      </c>
      <c r="AC216" s="2">
        <f t="shared" si="38"/>
        <v>60346087.657004245</v>
      </c>
      <c r="AD216" s="3">
        <f t="shared" si="10"/>
        <v>52800000</v>
      </c>
      <c r="AE216" s="2">
        <f>IF(AE214&gt;=52800000,52800000,IF(AB195=Graph!G$1*1000,AE215+Graph!G$1*1000,AC216))</f>
        <v>52800000</v>
      </c>
      <c r="AF216" s="3">
        <f t="shared" si="11"/>
        <v>52800000</v>
      </c>
      <c r="AG216" s="3">
        <f t="shared" si="29"/>
        <v>49705599.046991646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152</v>
      </c>
      <c r="C217" s="7"/>
      <c r="D217" s="2" t="e">
        <f t="shared" si="12"/>
        <v>#N/A</v>
      </c>
      <c r="E217" s="2" t="e">
        <f t="shared" si="22"/>
        <v>#N/A</v>
      </c>
      <c r="F217" s="2">
        <v>1429980.9947924614</v>
      </c>
      <c r="G217" s="2">
        <f t="shared" si="41"/>
        <v>796135.85714285716</v>
      </c>
      <c r="H217" s="2">
        <f t="shared" si="39"/>
        <v>128017635.51414663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1126979.7142857141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1429638.3676283956</v>
      </c>
      <c r="Q217" s="2">
        <f t="shared" si="42"/>
        <v>800000</v>
      </c>
      <c r="R217" s="2">
        <f t="shared" si="40"/>
        <v>129069459.06854177</v>
      </c>
      <c r="S217" s="2">
        <f t="shared" si="17"/>
        <v>796135.85714285076</v>
      </c>
      <c r="T217" s="2">
        <f t="shared" si="18"/>
        <v>3864.1428571429569</v>
      </c>
      <c r="U217" s="2">
        <f t="shared" si="19"/>
        <v>800000</v>
      </c>
      <c r="V217" s="2">
        <f t="shared" si="34"/>
        <v>61142223.514147103</v>
      </c>
      <c r="W217" s="2">
        <f t="shared" si="20"/>
        <v>796135.85714285821</v>
      </c>
      <c r="X217" s="2">
        <f t="shared" si="6"/>
        <v>3864.1428571417928</v>
      </c>
      <c r="Y217" s="2">
        <f t="shared" si="37"/>
        <v>67927235.554394573</v>
      </c>
      <c r="Z217" s="2" t="str">
        <f t="shared" si="8"/>
        <v>HERE</v>
      </c>
      <c r="AA217" s="2">
        <f>IF(Z217="HERE",Y217,AA216+Graph!$G$1*1000)</f>
        <v>67927235.554394573</v>
      </c>
      <c r="AB217" s="2">
        <f t="shared" si="21"/>
        <v>3864.1428571343422</v>
      </c>
      <c r="AC217" s="2">
        <f t="shared" si="38"/>
        <v>61142223.514147103</v>
      </c>
      <c r="AD217" s="3">
        <f t="shared" si="10"/>
        <v>52800000</v>
      </c>
      <c r="AE217" s="2">
        <f>IF(AE215&gt;=52800000,52800000,IF(AB196=Graph!G$1*1000,AE216+Graph!G$1*1000,AC217))</f>
        <v>52800000</v>
      </c>
      <c r="AF217" s="3">
        <f t="shared" si="11"/>
        <v>52800000</v>
      </c>
      <c r="AG217" s="3">
        <f t="shared" si="29"/>
        <v>49743909.414095804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153</v>
      </c>
      <c r="C218" s="7"/>
      <c r="D218" s="2" t="e">
        <f t="shared" si="12"/>
        <v>#N/A</v>
      </c>
      <c r="E218" s="2" t="e">
        <f t="shared" si="22"/>
        <v>#N/A</v>
      </c>
      <c r="F218" s="2">
        <v>1436302.648627758</v>
      </c>
      <c r="G218" s="2">
        <f t="shared" si="41"/>
        <v>796135.85714285716</v>
      </c>
      <c r="H218" s="2">
        <f t="shared" si="39"/>
        <v>128813771.37128948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1130843.857142857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1435938.0178043246</v>
      </c>
      <c r="Q218" s="2">
        <f t="shared" si="42"/>
        <v>800000</v>
      </c>
      <c r="R218" s="2">
        <f t="shared" si="40"/>
        <v>129869459.06854177</v>
      </c>
      <c r="S218" s="2">
        <f t="shared" si="17"/>
        <v>796135.85714285076</v>
      </c>
      <c r="T218" s="2">
        <f t="shared" si="18"/>
        <v>3864.1428571429569</v>
      </c>
      <c r="U218" s="2">
        <f t="shared" si="19"/>
        <v>800000</v>
      </c>
      <c r="V218" s="2">
        <f t="shared" si="34"/>
        <v>61938359.371289961</v>
      </c>
      <c r="W218" s="2">
        <f t="shared" si="20"/>
        <v>796135.85714285821</v>
      </c>
      <c r="X218" s="2">
        <f t="shared" si="6"/>
        <v>3864.1428571417928</v>
      </c>
      <c r="Y218" s="2">
        <f t="shared" si="37"/>
        <v>67931099.697251707</v>
      </c>
      <c r="Z218" s="2" t="str">
        <f t="shared" si="8"/>
        <v>HERE</v>
      </c>
      <c r="AA218" s="2">
        <f>IF(Z218="HERE",Y218,AA217+Graph!$G$1*1000)</f>
        <v>67931099.697251707</v>
      </c>
      <c r="AB218" s="2">
        <f t="shared" si="21"/>
        <v>3864.1428571343422</v>
      </c>
      <c r="AC218" s="2">
        <f t="shared" si="38"/>
        <v>61938359.371289961</v>
      </c>
      <c r="AD218" s="3">
        <f t="shared" si="10"/>
        <v>52800000</v>
      </c>
      <c r="AE218" s="2">
        <f>IF(AE216&gt;=52800000,52800000,IF(AB197=Graph!G$1*1000,AE217+Graph!G$1*1000,AC218))</f>
        <v>52800000</v>
      </c>
      <c r="AF218" s="3">
        <f t="shared" si="11"/>
        <v>52800000</v>
      </c>
      <c r="AG218" s="3">
        <f t="shared" si="29"/>
        <v>49782535.863891721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154</v>
      </c>
      <c r="C219" s="7"/>
      <c r="D219" s="2" t="e">
        <f t="shared" si="12"/>
        <v>#N/A</v>
      </c>
      <c r="E219" s="2" t="e">
        <f t="shared" si="22"/>
        <v>#N/A</v>
      </c>
      <c r="F219" s="2">
        <v>1442624.3024631143</v>
      </c>
      <c r="G219" s="2">
        <f t="shared" si="41"/>
        <v>796135.85714285716</v>
      </c>
      <c r="H219" s="2">
        <f t="shared" si="39"/>
        <v>129609907.22843233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1134708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1442237.6679802537</v>
      </c>
      <c r="Q219" s="2">
        <f t="shared" si="42"/>
        <v>800000</v>
      </c>
      <c r="R219" s="2">
        <f t="shared" si="40"/>
        <v>130669459.06854177</v>
      </c>
      <c r="S219" s="2">
        <f t="shared" si="17"/>
        <v>796135.85714285076</v>
      </c>
      <c r="T219" s="2">
        <f t="shared" si="18"/>
        <v>3864.1428571429569</v>
      </c>
      <c r="U219" s="2">
        <f t="shared" si="19"/>
        <v>800000</v>
      </c>
      <c r="V219" s="2">
        <f t="shared" si="34"/>
        <v>62734495.228432819</v>
      </c>
      <c r="W219" s="2">
        <f t="shared" si="20"/>
        <v>796135.85714285821</v>
      </c>
      <c r="X219" s="2">
        <f t="shared" si="6"/>
        <v>3864.1428571417928</v>
      </c>
      <c r="Y219" s="2">
        <f t="shared" si="37"/>
        <v>67934963.840108842</v>
      </c>
      <c r="Z219" s="2" t="str">
        <f t="shared" si="8"/>
        <v>HERE</v>
      </c>
      <c r="AA219" s="2">
        <f>IF(Z219="HERE",Y219,AA218+Graph!$G$1*1000)</f>
        <v>67934963.840108842</v>
      </c>
      <c r="AB219" s="2">
        <f t="shared" si="21"/>
        <v>3864.1428571343422</v>
      </c>
      <c r="AC219" s="2">
        <f t="shared" si="38"/>
        <v>62734495.228432819</v>
      </c>
      <c r="AD219" s="3">
        <f t="shared" si="10"/>
        <v>52800000</v>
      </c>
      <c r="AE219" s="2">
        <f>IF(AE217&gt;=52800000,52800000,IF(AB198=Graph!G$1*1000,AE218+Graph!G$1*1000,AC219))</f>
        <v>52800000</v>
      </c>
      <c r="AF219" s="3">
        <f t="shared" si="11"/>
        <v>52800000</v>
      </c>
      <c r="AG219" s="3">
        <f t="shared" si="29"/>
        <v>49821478.396379411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155</v>
      </c>
      <c r="C220" s="7"/>
      <c r="D220" s="2" t="e">
        <f t="shared" si="12"/>
        <v>#N/A</v>
      </c>
      <c r="E220" s="2" t="e">
        <f t="shared" si="22"/>
        <v>#N/A</v>
      </c>
      <c r="F220" s="2">
        <v>1448945.9562984109</v>
      </c>
      <c r="G220" s="2">
        <f t="shared" si="41"/>
        <v>796135.85714285716</v>
      </c>
      <c r="H220" s="2">
        <f t="shared" si="39"/>
        <v>130406043.08557518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1138572.142857143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1448537.3181561828</v>
      </c>
      <c r="Q220" s="2">
        <f t="shared" si="42"/>
        <v>800000</v>
      </c>
      <c r="R220" s="2">
        <f t="shared" si="40"/>
        <v>131469459.06854177</v>
      </c>
      <c r="S220" s="2">
        <f t="shared" si="17"/>
        <v>796135.85714285076</v>
      </c>
      <c r="T220" s="2">
        <f t="shared" si="18"/>
        <v>3864.1428571429569</v>
      </c>
      <c r="U220" s="2">
        <f t="shared" si="19"/>
        <v>800000</v>
      </c>
      <c r="V220" s="2">
        <f t="shared" si="34"/>
        <v>63530631.085575677</v>
      </c>
      <c r="W220" s="2">
        <f t="shared" si="20"/>
        <v>796135.85714285821</v>
      </c>
      <c r="X220" s="2">
        <f t="shared" si="6"/>
        <v>3864.1428571417928</v>
      </c>
      <c r="Y220" s="2">
        <f t="shared" si="37"/>
        <v>67938827.982965976</v>
      </c>
      <c r="Z220" s="2" t="str">
        <f t="shared" si="8"/>
        <v>HERE</v>
      </c>
      <c r="AA220" s="2">
        <f>IF(Z220="HERE",Y220,AA219+Graph!$G$1*1000)</f>
        <v>67938827.982965976</v>
      </c>
      <c r="AB220" s="2">
        <f t="shared" si="21"/>
        <v>3864.1428571343422</v>
      </c>
      <c r="AC220" s="2">
        <f t="shared" si="38"/>
        <v>63530631.085575677</v>
      </c>
      <c r="AD220" s="3">
        <f t="shared" si="10"/>
        <v>52800000</v>
      </c>
      <c r="AE220" s="2">
        <f>IF(AE218&gt;=52800000,52800000,IF(AB199=Graph!G$1*1000,AE219+Graph!G$1*1000,AC220))</f>
        <v>52800000</v>
      </c>
      <c r="AF220" s="3">
        <f t="shared" si="11"/>
        <v>52800000</v>
      </c>
      <c r="AG220" s="3">
        <f t="shared" si="29"/>
        <v>49860737.011558861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156</v>
      </c>
      <c r="C221" s="7"/>
      <c r="D221" s="2" t="e">
        <f t="shared" si="12"/>
        <v>#N/A</v>
      </c>
      <c r="E221" s="2" t="e">
        <f t="shared" si="22"/>
        <v>#N/A</v>
      </c>
      <c r="F221" s="2">
        <v>1455267.6101337671</v>
      </c>
      <c r="G221" s="2">
        <f t="shared" si="41"/>
        <v>796135.85714285716</v>
      </c>
      <c r="H221" s="2">
        <f t="shared" si="39"/>
        <v>131202178.94271803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1142436.2857142859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1454836.9683321118</v>
      </c>
      <c r="Q221" s="2">
        <f t="shared" si="42"/>
        <v>800000</v>
      </c>
      <c r="R221" s="2">
        <f t="shared" si="40"/>
        <v>132269459.06854177</v>
      </c>
      <c r="S221" s="2">
        <f t="shared" si="17"/>
        <v>796135.85714285076</v>
      </c>
      <c r="T221" s="2">
        <f t="shared" si="18"/>
        <v>3864.1428571429569</v>
      </c>
      <c r="U221" s="2">
        <f t="shared" si="19"/>
        <v>800000</v>
      </c>
      <c r="V221" s="2">
        <f t="shared" si="34"/>
        <v>64326766.942718536</v>
      </c>
      <c r="W221" s="2">
        <f t="shared" si="20"/>
        <v>796135.85714285821</v>
      </c>
      <c r="X221" s="2">
        <f t="shared" si="6"/>
        <v>3864.1428571417928</v>
      </c>
      <c r="Y221" s="2">
        <f t="shared" si="37"/>
        <v>67942692.12582311</v>
      </c>
      <c r="Z221" s="2" t="str">
        <f t="shared" si="8"/>
        <v>HERE</v>
      </c>
      <c r="AA221" s="2">
        <f>IF(Z221="HERE",Y221,AA220+Graph!$G$1*1000)</f>
        <v>67942692.12582311</v>
      </c>
      <c r="AB221" s="2">
        <f t="shared" si="21"/>
        <v>3864.1428571343422</v>
      </c>
      <c r="AC221" s="2">
        <f t="shared" si="38"/>
        <v>64326766.942718536</v>
      </c>
      <c r="AD221" s="3">
        <f t="shared" si="10"/>
        <v>52800000</v>
      </c>
      <c r="AE221" s="2">
        <f>IF(AE219&gt;=52800000,52800000,IF(AB200=Graph!G$1*1000,AE220+Graph!G$1*1000,AC221))</f>
        <v>52800000</v>
      </c>
      <c r="AF221" s="3">
        <f t="shared" si="11"/>
        <v>52800000</v>
      </c>
      <c r="AG221" s="3">
        <f t="shared" si="29"/>
        <v>49900311.709430084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157</v>
      </c>
      <c r="C222" s="7"/>
      <c r="D222" s="2" t="e">
        <f t="shared" si="12"/>
        <v>#N/A</v>
      </c>
      <c r="E222" s="2" t="e">
        <f t="shared" si="22"/>
        <v>#N/A</v>
      </c>
      <c r="F222" s="2">
        <v>1461589.2639690638</v>
      </c>
      <c r="G222" s="2">
        <f t="shared" si="41"/>
        <v>796135.85714285716</v>
      </c>
      <c r="H222" s="2">
        <f t="shared" si="39"/>
        <v>131998314.79986088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1146300.4285714289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1461136.6185080409</v>
      </c>
      <c r="Q222" s="2">
        <f t="shared" si="42"/>
        <v>800000</v>
      </c>
      <c r="R222" s="2">
        <f t="shared" si="40"/>
        <v>133069459.06854177</v>
      </c>
      <c r="S222" s="2">
        <f t="shared" si="17"/>
        <v>796135.85714285076</v>
      </c>
      <c r="T222" s="2">
        <f t="shared" si="18"/>
        <v>3864.1428571429569</v>
      </c>
      <c r="U222" s="2">
        <f t="shared" si="19"/>
        <v>800000</v>
      </c>
      <c r="V222" s="2">
        <f t="shared" si="34"/>
        <v>65122902.799861394</v>
      </c>
      <c r="W222" s="2">
        <f t="shared" si="20"/>
        <v>796135.85714285821</v>
      </c>
      <c r="X222" s="2">
        <f t="shared" si="6"/>
        <v>3864.1428571417928</v>
      </c>
      <c r="Y222" s="2">
        <f t="shared" si="37"/>
        <v>67946556.268680245</v>
      </c>
      <c r="Z222" s="2" t="str">
        <f t="shared" si="8"/>
        <v>HERE</v>
      </c>
      <c r="AA222" s="2">
        <f>IF(Z222="HERE",Y222,AA221+Graph!$G$1*1000)</f>
        <v>67946556.268680245</v>
      </c>
      <c r="AB222" s="2">
        <f t="shared" si="21"/>
        <v>3864.1428571343422</v>
      </c>
      <c r="AC222" s="2">
        <f t="shared" si="38"/>
        <v>65122902.799861394</v>
      </c>
      <c r="AD222" s="3">
        <f t="shared" si="10"/>
        <v>52800000</v>
      </c>
      <c r="AE222" s="2">
        <f>IF(AE220&gt;=52800000,52800000,IF(AB201=Graph!G$1*1000,AE221+Graph!G$1*1000,AC222))</f>
        <v>52800000</v>
      </c>
      <c r="AF222" s="3">
        <f t="shared" si="11"/>
        <v>52800000</v>
      </c>
      <c r="AG222" s="3">
        <f t="shared" si="29"/>
        <v>49940202.489993066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158</v>
      </c>
      <c r="C223" s="7"/>
      <c r="D223" s="2" t="e">
        <f t="shared" si="12"/>
        <v>#N/A</v>
      </c>
      <c r="E223" s="2" t="e">
        <f t="shared" si="22"/>
        <v>#N/A</v>
      </c>
      <c r="F223" s="2">
        <v>1467910.91780442</v>
      </c>
      <c r="G223" s="2">
        <f t="shared" si="41"/>
        <v>796135.85714285716</v>
      </c>
      <c r="H223" s="2">
        <f t="shared" si="39"/>
        <v>132794450.65700373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1150164.5714285718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1467436.26868397</v>
      </c>
      <c r="Q223" s="2">
        <f t="shared" si="42"/>
        <v>800000</v>
      </c>
      <c r="R223" s="2">
        <f t="shared" si="40"/>
        <v>133869459.06854177</v>
      </c>
      <c r="S223" s="2">
        <f t="shared" si="17"/>
        <v>796135.85714285076</v>
      </c>
      <c r="T223" s="2">
        <f t="shared" si="18"/>
        <v>3864.1428571429569</v>
      </c>
      <c r="U223" s="2">
        <f t="shared" si="19"/>
        <v>800000</v>
      </c>
      <c r="V223" s="2">
        <f t="shared" si="34"/>
        <v>65919038.657004252</v>
      </c>
      <c r="W223" s="2">
        <f t="shared" si="20"/>
        <v>796135.85714285821</v>
      </c>
      <c r="X223" s="2">
        <f t="shared" si="6"/>
        <v>3864.1428571417928</v>
      </c>
      <c r="Y223" s="2">
        <f t="shared" ref="Y223:Y286" si="43">IF(COUNT($C224)=0,IF(COUNT($C223)=1,C223,SUM(Y222+X223)),C223)</f>
        <v>67950420.411537379</v>
      </c>
      <c r="Z223" s="2" t="str">
        <f t="shared" si="8"/>
        <v>HERE</v>
      </c>
      <c r="AA223" s="2">
        <f>IF(Z223="HERE",Y223,AA222+Graph!$G$1*1000)</f>
        <v>67950420.411537379</v>
      </c>
      <c r="AB223" s="2">
        <f t="shared" si="21"/>
        <v>3864.1428571343422</v>
      </c>
      <c r="AC223" s="2">
        <f t="shared" ref="AC223:AC286" si="44">IF(Z224="HERE",V223,AC222)</f>
        <v>65919038.657004252</v>
      </c>
      <c r="AD223" s="3">
        <f t="shared" si="10"/>
        <v>52800000</v>
      </c>
      <c r="AE223" s="2">
        <f>IF(AE221&gt;=52800000,52800000,IF(AB202=Graph!G$1*1000,AE222+Graph!G$1*1000,AC223))</f>
        <v>52800000</v>
      </c>
      <c r="AF223" s="3">
        <f t="shared" si="11"/>
        <v>52800000</v>
      </c>
      <c r="AG223" s="3">
        <f t="shared" si="29"/>
        <v>49980009.282850213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159</v>
      </c>
      <c r="C224" s="7"/>
      <c r="D224" s="2" t="e">
        <f t="shared" si="12"/>
        <v>#N/A</v>
      </c>
      <c r="E224" s="2" t="e">
        <f t="shared" si="22"/>
        <v>#N/A</v>
      </c>
      <c r="F224" s="2">
        <v>1474232.5716397166</v>
      </c>
      <c r="G224" s="2">
        <f t="shared" si="41"/>
        <v>796135.85714285716</v>
      </c>
      <c r="H224" s="2">
        <f t="shared" ref="H224:H287" si="45">IF(COUNT($C225)=0,IF(COUNT($C224)=1,C224,SUM(H223+G224)),C224)</f>
        <v>133590586.51414658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1154028.7142857148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1473735.918859899</v>
      </c>
      <c r="Q224" s="2">
        <f t="shared" si="42"/>
        <v>800000</v>
      </c>
      <c r="R224" s="2">
        <f t="shared" ref="R224:R287" si="46">IF(COUNT($C225)=0,IF(COUNT($C224)=1,M224,SUM(R223+Q224)),M224)</f>
        <v>134669459.06854177</v>
      </c>
      <c r="S224" s="2">
        <f t="shared" si="17"/>
        <v>796135.85714285076</v>
      </c>
      <c r="T224" s="2">
        <f t="shared" si="18"/>
        <v>3864.1428571429569</v>
      </c>
      <c r="U224" s="2">
        <f t="shared" si="19"/>
        <v>800000</v>
      </c>
      <c r="V224" s="2">
        <f t="shared" si="34"/>
        <v>66715174.51414711</v>
      </c>
      <c r="W224" s="2">
        <f t="shared" si="20"/>
        <v>796135.85714285821</v>
      </c>
      <c r="X224" s="2">
        <f t="shared" si="6"/>
        <v>3864.1428571417928</v>
      </c>
      <c r="Y224" s="2">
        <f t="shared" si="43"/>
        <v>67954284.554394513</v>
      </c>
      <c r="Z224" s="2" t="str">
        <f t="shared" si="8"/>
        <v>HERE</v>
      </c>
      <c r="AA224" s="2">
        <f>IF(Z224="HERE",Y224,AA223+Graph!$G$1*1000)</f>
        <v>67954284.554394513</v>
      </c>
      <c r="AB224" s="2">
        <f t="shared" si="21"/>
        <v>3864.1428571343422</v>
      </c>
      <c r="AC224" s="2">
        <f t="shared" si="44"/>
        <v>66715174.51414711</v>
      </c>
      <c r="AD224" s="3">
        <f t="shared" si="10"/>
        <v>52800000</v>
      </c>
      <c r="AE224" s="2">
        <f>IF(AE222&gt;=52800000,52800000,IF(AB203=Graph!G$1*1000,AE223+Graph!G$1*1000,AC224))</f>
        <v>52800000</v>
      </c>
      <c r="AF224" s="3">
        <f t="shared" si="11"/>
        <v>52800000</v>
      </c>
      <c r="AG224" s="3">
        <f t="shared" si="29"/>
        <v>50019816.075707354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160</v>
      </c>
      <c r="C225" s="7"/>
      <c r="D225" s="2" t="e">
        <f t="shared" si="12"/>
        <v>#N/A</v>
      </c>
      <c r="E225" s="2" t="e">
        <f t="shared" si="22"/>
        <v>#N/A</v>
      </c>
      <c r="F225" s="2">
        <v>1480554.2254750729</v>
      </c>
      <c r="G225" s="2">
        <f t="shared" si="41"/>
        <v>796135.85714285716</v>
      </c>
      <c r="H225" s="2">
        <f t="shared" si="45"/>
        <v>134386722.37128943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1157892.8571428577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1480035.5690358877</v>
      </c>
      <c r="Q225" s="2">
        <f t="shared" si="42"/>
        <v>800000</v>
      </c>
      <c r="R225" s="2">
        <f t="shared" si="46"/>
        <v>135469459.06854177</v>
      </c>
      <c r="S225" s="2">
        <f t="shared" si="17"/>
        <v>796135.85714285076</v>
      </c>
      <c r="T225" s="2">
        <f t="shared" si="18"/>
        <v>3864.1428571429569</v>
      </c>
      <c r="U225" s="2">
        <f t="shared" si="19"/>
        <v>800000</v>
      </c>
      <c r="V225" s="2">
        <f t="shared" si="34"/>
        <v>67511310.371289968</v>
      </c>
      <c r="W225" s="2">
        <f t="shared" si="20"/>
        <v>796135.85714285821</v>
      </c>
      <c r="X225" s="2">
        <f t="shared" si="6"/>
        <v>3864.1428571417928</v>
      </c>
      <c r="Y225" s="2">
        <f t="shared" si="43"/>
        <v>67958148.697251648</v>
      </c>
      <c r="Z225" s="2" t="str">
        <f t="shared" si="8"/>
        <v>HERE</v>
      </c>
      <c r="AA225" s="2">
        <f>IF(Z225="HERE",Y225,AA224+Graph!$G$1*1000)</f>
        <v>67958148.697251648</v>
      </c>
      <c r="AB225" s="2">
        <f t="shared" si="21"/>
        <v>3864.1428571343422</v>
      </c>
      <c r="AC225" s="2">
        <f t="shared" si="44"/>
        <v>66715174.51414711</v>
      </c>
      <c r="AD225" s="3">
        <f t="shared" si="10"/>
        <v>52800000</v>
      </c>
      <c r="AE225" s="2">
        <f>IF(AE223&gt;=52800000,52800000,IF(AB204=Graph!G$1*1000,AE224+Graph!G$1*1000,AC225))</f>
        <v>52800000</v>
      </c>
      <c r="AF225" s="3">
        <f t="shared" si="11"/>
        <v>52800000</v>
      </c>
      <c r="AG225" s="3">
        <f t="shared" si="29"/>
        <v>50059622.868564501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161</v>
      </c>
      <c r="C226" s="7"/>
      <c r="D226" s="2" t="e">
        <f t="shared" si="12"/>
        <v>#N/A</v>
      </c>
      <c r="E226" s="2" t="e">
        <f t="shared" si="22"/>
        <v>#N/A</v>
      </c>
      <c r="F226" s="2">
        <v>1486875.8793103695</v>
      </c>
      <c r="G226" s="2">
        <f t="shared" si="41"/>
        <v>796135.85714285716</v>
      </c>
      <c r="H226" s="2">
        <f t="shared" si="45"/>
        <v>135182858.2284323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1161757.0000000007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1486335.2192118168</v>
      </c>
      <c r="Q226" s="2">
        <f t="shared" si="42"/>
        <v>800000</v>
      </c>
      <c r="R226" s="2">
        <f t="shared" si="46"/>
        <v>136269459.06854177</v>
      </c>
      <c r="S226" s="2">
        <f t="shared" si="17"/>
        <v>796135.85714286566</v>
      </c>
      <c r="T226" s="2">
        <f t="shared" si="18"/>
        <v>3864.1428571429569</v>
      </c>
      <c r="U226" s="2">
        <f t="shared" si="19"/>
        <v>800000</v>
      </c>
      <c r="V226" s="2">
        <f t="shared" si="34"/>
        <v>68307446.228432819</v>
      </c>
      <c r="W226" s="2">
        <f t="shared" si="20"/>
        <v>796135.85714285076</v>
      </c>
      <c r="X226" s="2">
        <f t="shared" si="6"/>
        <v>3864.1428571492434</v>
      </c>
      <c r="Y226" s="2">
        <f t="shared" si="43"/>
        <v>67962012.840108797</v>
      </c>
      <c r="Z226" s="2" t="str">
        <f t="shared" si="8"/>
        <v>MEEP</v>
      </c>
      <c r="AA226" s="2">
        <f>IF(Z226="HERE",Y226,AA225+Graph!$G$1*1000)</f>
        <v>68758148.697251648</v>
      </c>
      <c r="AB226" s="2">
        <f t="shared" si="21"/>
        <v>800000</v>
      </c>
      <c r="AC226" s="2">
        <f t="shared" si="44"/>
        <v>66715174.51414711</v>
      </c>
      <c r="AD226" s="3">
        <f t="shared" si="10"/>
        <v>52800000</v>
      </c>
      <c r="AE226" s="2">
        <f>IF(AE224&gt;=52800000,52800000,IF(AB205=Graph!G$1*1000,AE225+Graph!G$1*1000,AC226))</f>
        <v>52800000</v>
      </c>
      <c r="AF226" s="3">
        <f t="shared" si="11"/>
        <v>52800000</v>
      </c>
      <c r="AG226" s="3">
        <f t="shared" si="29"/>
        <v>50099429.661421642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162</v>
      </c>
      <c r="C227" s="7"/>
      <c r="D227" s="2" t="e">
        <f t="shared" si="12"/>
        <v>#N/A</v>
      </c>
      <c r="E227" s="2" t="e">
        <f t="shared" si="22"/>
        <v>#N/A</v>
      </c>
      <c r="F227" s="2">
        <v>1493197.5331457257</v>
      </c>
      <c r="G227" s="2">
        <f t="shared" si="41"/>
        <v>796135.85714285716</v>
      </c>
      <c r="H227" s="2">
        <f t="shared" si="45"/>
        <v>135978994.08557516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1165621.1428571437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1492634.8693877459</v>
      </c>
      <c r="Q227" s="2">
        <f t="shared" si="42"/>
        <v>800000</v>
      </c>
      <c r="R227" s="2">
        <f t="shared" si="46"/>
        <v>137069459.06854177</v>
      </c>
      <c r="S227" s="2">
        <f t="shared" si="17"/>
        <v>796135.85714286566</v>
      </c>
      <c r="T227" s="2">
        <f t="shared" si="18"/>
        <v>3864.1428571429569</v>
      </c>
      <c r="U227" s="2">
        <f t="shared" si="19"/>
        <v>800000</v>
      </c>
      <c r="V227" s="2">
        <f t="shared" si="34"/>
        <v>69103582.08557567</v>
      </c>
      <c r="W227" s="2">
        <f t="shared" si="20"/>
        <v>796135.85714285076</v>
      </c>
      <c r="X227" s="2">
        <f t="shared" si="6"/>
        <v>3864.1428571492434</v>
      </c>
      <c r="Y227" s="2">
        <f t="shared" si="43"/>
        <v>67965876.982965946</v>
      </c>
      <c r="Z227" s="2" t="str">
        <f t="shared" si="8"/>
        <v>MEEP</v>
      </c>
      <c r="AA227" s="2">
        <f>IF(Z227="HERE",Y227,AA226+Graph!$G$1*1000)</f>
        <v>69558148.697251648</v>
      </c>
      <c r="AB227" s="2">
        <f t="shared" si="21"/>
        <v>800000</v>
      </c>
      <c r="AC227" s="2">
        <f t="shared" si="44"/>
        <v>66715174.51414711</v>
      </c>
      <c r="AD227" s="3">
        <f t="shared" si="10"/>
        <v>52800000</v>
      </c>
      <c r="AE227" s="2">
        <f>IF(AE225&gt;=52800000,52800000,IF(AB206=Graph!G$1*1000,AE226+Graph!G$1*1000,AC227))</f>
        <v>52800000</v>
      </c>
      <c r="AF227" s="3">
        <f t="shared" si="11"/>
        <v>52800000</v>
      </c>
      <c r="AG227" s="3">
        <f t="shared" si="29"/>
        <v>50139236.454278782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163</v>
      </c>
      <c r="C228" s="7"/>
      <c r="D228" s="2" t="e">
        <f t="shared" si="12"/>
        <v>#N/A</v>
      </c>
      <c r="E228" s="2" t="e">
        <f t="shared" si="22"/>
        <v>#N/A</v>
      </c>
      <c r="F228" s="2">
        <v>1499519.1869810224</v>
      </c>
      <c r="G228" s="2">
        <f t="shared" si="41"/>
        <v>796135.85714285716</v>
      </c>
      <c r="H228" s="2">
        <f t="shared" si="45"/>
        <v>136775129.94271803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1169485.2857142866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1498934.5195636749</v>
      </c>
      <c r="Q228" s="2">
        <f t="shared" si="42"/>
        <v>800000</v>
      </c>
      <c r="R228" s="2">
        <f t="shared" si="46"/>
        <v>137869459.06854177</v>
      </c>
      <c r="S228" s="2">
        <f t="shared" si="17"/>
        <v>796135.85714286566</v>
      </c>
      <c r="T228" s="2">
        <f t="shared" si="18"/>
        <v>3864.1428571429569</v>
      </c>
      <c r="U228" s="2">
        <f t="shared" si="19"/>
        <v>800000</v>
      </c>
      <c r="V228" s="2">
        <f t="shared" si="34"/>
        <v>69899717.942718521</v>
      </c>
      <c r="W228" s="2">
        <f t="shared" si="20"/>
        <v>796135.85714285076</v>
      </c>
      <c r="X228" s="2">
        <f t="shared" si="6"/>
        <v>3864.1428571492434</v>
      </c>
      <c r="Y228" s="2">
        <f t="shared" si="43"/>
        <v>67969741.125823095</v>
      </c>
      <c r="Z228" s="2" t="str">
        <f t="shared" si="8"/>
        <v>MEEP</v>
      </c>
      <c r="AA228" s="2">
        <f>IF(Z228="HERE",Y228,AA227+Graph!$G$1*1000)</f>
        <v>70358148.697251648</v>
      </c>
      <c r="AB228" s="2">
        <f t="shared" si="21"/>
        <v>800000</v>
      </c>
      <c r="AC228" s="2">
        <f t="shared" si="44"/>
        <v>66715174.51414711</v>
      </c>
      <c r="AD228" s="3">
        <f t="shared" si="10"/>
        <v>52800000</v>
      </c>
      <c r="AE228" s="2">
        <f>IF(AE226&gt;=52800000,52800000,IF(AB207=Graph!G$1*1000,AE227+Graph!G$1*1000,AC228))</f>
        <v>52800000</v>
      </c>
      <c r="AF228" s="3">
        <f t="shared" si="11"/>
        <v>52800000</v>
      </c>
      <c r="AG228" s="3">
        <f t="shared" si="29"/>
        <v>50160000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164</v>
      </c>
      <c r="C229" s="7"/>
      <c r="D229" s="2" t="e">
        <f t="shared" si="12"/>
        <v>#N/A</v>
      </c>
      <c r="E229" s="2" t="e">
        <f t="shared" si="22"/>
        <v>#N/A</v>
      </c>
      <c r="F229" s="2">
        <v>1505840.8408163786</v>
      </c>
      <c r="G229" s="2">
        <f t="shared" si="41"/>
        <v>796135.85714285716</v>
      </c>
      <c r="H229" s="2">
        <f t="shared" si="45"/>
        <v>137571265.79986089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1173349.4285714296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1505234.169739604</v>
      </c>
      <c r="Q229" s="2">
        <f t="shared" si="42"/>
        <v>800000</v>
      </c>
      <c r="R229" s="2">
        <f t="shared" si="46"/>
        <v>138669459.06854177</v>
      </c>
      <c r="S229" s="2">
        <f t="shared" si="17"/>
        <v>796135.85714286566</v>
      </c>
      <c r="T229" s="2">
        <f t="shared" si="18"/>
        <v>3864.1428571429569</v>
      </c>
      <c r="U229" s="2">
        <f t="shared" si="19"/>
        <v>800000</v>
      </c>
      <c r="V229" s="2">
        <f t="shared" si="34"/>
        <v>70695853.799861372</v>
      </c>
      <c r="W229" s="2">
        <f t="shared" si="20"/>
        <v>796135.85714285076</v>
      </c>
      <c r="X229" s="2">
        <f t="shared" si="6"/>
        <v>3864.1428571492434</v>
      </c>
      <c r="Y229" s="2">
        <f t="shared" si="43"/>
        <v>67973605.268680245</v>
      </c>
      <c r="Z229" s="2" t="str">
        <f t="shared" si="8"/>
        <v>MEEP</v>
      </c>
      <c r="AA229" s="2">
        <f>IF(Z229="HERE",Y229,AA228+Graph!$G$1*1000)</f>
        <v>71158148.697251648</v>
      </c>
      <c r="AB229" s="2">
        <f t="shared" si="21"/>
        <v>800000</v>
      </c>
      <c r="AC229" s="2">
        <f t="shared" si="44"/>
        <v>66715174.51414711</v>
      </c>
      <c r="AD229" s="3">
        <f t="shared" si="10"/>
        <v>52800000</v>
      </c>
      <c r="AE229" s="2">
        <f>IF(AE227&gt;=52800000,52800000,IF(AB208=Graph!G$1*1000,AE228+Graph!G$1*1000,AC229))</f>
        <v>52800000</v>
      </c>
      <c r="AF229" s="3">
        <f t="shared" si="11"/>
        <v>52800000</v>
      </c>
      <c r="AG229" s="3">
        <f t="shared" si="29"/>
        <v>50160000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165</v>
      </c>
      <c r="C230" s="7"/>
      <c r="D230" s="2" t="e">
        <f t="shared" si="12"/>
        <v>#N/A</v>
      </c>
      <c r="E230" s="2" t="e">
        <f t="shared" si="22"/>
        <v>#N/A</v>
      </c>
      <c r="F230" s="2">
        <v>1512162.4946516752</v>
      </c>
      <c r="G230" s="2">
        <f t="shared" ref="G230:G293" si="47">IF(F230&gt;800000,$AK$31*1000,F230)</f>
        <v>796135.85714285716</v>
      </c>
      <c r="H230" s="2">
        <f t="shared" si="45"/>
        <v>138367401.65700376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1177213.5714285725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1511533.8199155331</v>
      </c>
      <c r="Q230" s="2">
        <f t="shared" ref="Q230:Q293" si="48">IF(P230&gt;800000,800000,P230)</f>
        <v>800000</v>
      </c>
      <c r="R230" s="2">
        <f t="shared" si="46"/>
        <v>139469459.06854177</v>
      </c>
      <c r="S230" s="2">
        <f t="shared" si="17"/>
        <v>796135.85714286566</v>
      </c>
      <c r="T230" s="2">
        <f t="shared" si="18"/>
        <v>3864.1428571429569</v>
      </c>
      <c r="U230" s="2">
        <f t="shared" si="19"/>
        <v>800000</v>
      </c>
      <c r="V230" s="2">
        <f t="shared" si="34"/>
        <v>71491989.657004222</v>
      </c>
      <c r="W230" s="2">
        <f t="shared" si="20"/>
        <v>796135.85714285076</v>
      </c>
      <c r="X230" s="2">
        <f t="shared" si="6"/>
        <v>3864.1428571492434</v>
      </c>
      <c r="Y230" s="2">
        <f t="shared" si="43"/>
        <v>67977469.411537394</v>
      </c>
      <c r="Z230" s="2" t="str">
        <f t="shared" si="8"/>
        <v>MEEP</v>
      </c>
      <c r="AA230" s="2">
        <f>IF(Z230="HERE",Y230,AA229+Graph!$G$1*1000)</f>
        <v>71958148.697251648</v>
      </c>
      <c r="AB230" s="2">
        <f t="shared" si="21"/>
        <v>800000</v>
      </c>
      <c r="AC230" s="2">
        <f t="shared" si="44"/>
        <v>66715174.51414711</v>
      </c>
      <c r="AD230" s="3">
        <f t="shared" si="10"/>
        <v>52800000</v>
      </c>
      <c r="AE230" s="2">
        <f>IF(AE228&gt;=52800000,52800000,IF(AB209=Graph!G$1*1000,AE229+Graph!G$1*1000,AC230))</f>
        <v>52800000</v>
      </c>
      <c r="AF230" s="3">
        <f t="shared" si="11"/>
        <v>52800000</v>
      </c>
      <c r="AG230" s="3">
        <f t="shared" si="29"/>
        <v>50160000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166</v>
      </c>
      <c r="C231" s="7"/>
      <c r="D231" s="2" t="e">
        <f t="shared" si="12"/>
        <v>#N/A</v>
      </c>
      <c r="E231" s="2" t="e">
        <f t="shared" si="22"/>
        <v>#N/A</v>
      </c>
      <c r="F231" s="2">
        <v>1518484.1484870315</v>
      </c>
      <c r="G231" s="2">
        <f t="shared" si="47"/>
        <v>796135.85714285716</v>
      </c>
      <c r="H231" s="2">
        <f t="shared" si="45"/>
        <v>139163537.51414663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1181077.7142857155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1517833.4700914621</v>
      </c>
      <c r="Q231" s="2">
        <f t="shared" si="48"/>
        <v>800000</v>
      </c>
      <c r="R231" s="2">
        <f t="shared" si="46"/>
        <v>140269459.06854177</v>
      </c>
      <c r="S231" s="2">
        <f t="shared" si="17"/>
        <v>796135.85714286566</v>
      </c>
      <c r="T231" s="2">
        <f t="shared" si="18"/>
        <v>3864.1428571429569</v>
      </c>
      <c r="U231" s="2">
        <f t="shared" si="19"/>
        <v>800000</v>
      </c>
      <c r="V231" s="2">
        <f t="shared" si="34"/>
        <v>72288125.514147073</v>
      </c>
      <c r="W231" s="2">
        <f t="shared" si="20"/>
        <v>796135.85714285076</v>
      </c>
      <c r="X231" s="2">
        <f t="shared" si="6"/>
        <v>3864.1428571492434</v>
      </c>
      <c r="Y231" s="2">
        <f t="shared" si="43"/>
        <v>67981333.554394543</v>
      </c>
      <c r="Z231" s="2" t="str">
        <f t="shared" si="8"/>
        <v>MEEP</v>
      </c>
      <c r="AA231" s="2">
        <f>IF(Z231="HERE",Y231,AA230+Graph!$G$1*1000)</f>
        <v>72758148.697251648</v>
      </c>
      <c r="AB231" s="2">
        <f t="shared" si="21"/>
        <v>800000</v>
      </c>
      <c r="AC231" s="2">
        <f t="shared" si="44"/>
        <v>66715174.51414711</v>
      </c>
      <c r="AD231" s="3">
        <f t="shared" si="10"/>
        <v>52800000</v>
      </c>
      <c r="AE231" s="2">
        <f>IF(AE229&gt;=52800000,52800000,IF(AB210=Graph!G$1*1000,AE230+Graph!G$1*1000,AC231))</f>
        <v>52800000</v>
      </c>
      <c r="AF231" s="3">
        <f t="shared" si="11"/>
        <v>52800000</v>
      </c>
      <c r="AG231" s="3">
        <f t="shared" si="29"/>
        <v>50160000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167</v>
      </c>
      <c r="C232" s="7"/>
      <c r="D232" s="2" t="e">
        <f t="shared" si="12"/>
        <v>#N/A</v>
      </c>
      <c r="E232" s="2" t="e">
        <f t="shared" si="22"/>
        <v>#N/A</v>
      </c>
      <c r="F232" s="2">
        <v>1524805.8023223281</v>
      </c>
      <c r="G232" s="2">
        <f t="shared" si="47"/>
        <v>796135.85714285716</v>
      </c>
      <c r="H232" s="2">
        <f t="shared" si="45"/>
        <v>139959673.37128949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1184941.8571428584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1524133.1202673912</v>
      </c>
      <c r="Q232" s="2">
        <f t="shared" si="48"/>
        <v>800000</v>
      </c>
      <c r="R232" s="2">
        <f t="shared" si="46"/>
        <v>141069459.06854177</v>
      </c>
      <c r="S232" s="2">
        <f t="shared" si="17"/>
        <v>796135.85714286566</v>
      </c>
      <c r="T232" s="2">
        <f t="shared" si="18"/>
        <v>3864.1428571429569</v>
      </c>
      <c r="U232" s="2">
        <f t="shared" si="19"/>
        <v>800000</v>
      </c>
      <c r="V232" s="2">
        <f t="shared" si="34"/>
        <v>73084261.371289924</v>
      </c>
      <c r="W232" s="2">
        <f t="shared" si="20"/>
        <v>796135.85714285076</v>
      </c>
      <c r="X232" s="2">
        <f t="shared" si="6"/>
        <v>3864.1428571492434</v>
      </c>
      <c r="Y232" s="2">
        <f t="shared" si="43"/>
        <v>67985197.697251692</v>
      </c>
      <c r="Z232" s="2" t="str">
        <f t="shared" si="8"/>
        <v>MEEP</v>
      </c>
      <c r="AA232" s="2">
        <f>IF(Z232="HERE",Y232,AA231+Graph!$G$1*1000)</f>
        <v>73558148.697251648</v>
      </c>
      <c r="AB232" s="2">
        <f t="shared" si="21"/>
        <v>800000</v>
      </c>
      <c r="AC232" s="2">
        <f t="shared" si="44"/>
        <v>66715174.51414711</v>
      </c>
      <c r="AD232" s="3">
        <f t="shared" si="10"/>
        <v>52800000</v>
      </c>
      <c r="AE232" s="2">
        <f>IF(AE230&gt;=52800000,52800000,IF(AB211=Graph!G$1*1000,AE231+Graph!G$1*1000,AC232))</f>
        <v>52800000</v>
      </c>
      <c r="AF232" s="3">
        <f t="shared" si="11"/>
        <v>52800000</v>
      </c>
      <c r="AG232" s="3">
        <f t="shared" si="29"/>
        <v>50160000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168</v>
      </c>
      <c r="C233" s="7"/>
      <c r="D233" s="2" t="e">
        <f t="shared" si="12"/>
        <v>#N/A</v>
      </c>
      <c r="E233" s="2" t="e">
        <f t="shared" si="22"/>
        <v>#N/A</v>
      </c>
      <c r="F233" s="2">
        <v>1531127.4561576843</v>
      </c>
      <c r="G233" s="2">
        <f t="shared" si="47"/>
        <v>796135.85714285716</v>
      </c>
      <c r="H233" s="2">
        <f t="shared" si="45"/>
        <v>140755809.22843236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1188806.0000000014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1530432.7704433203</v>
      </c>
      <c r="Q233" s="2">
        <f t="shared" si="48"/>
        <v>800000</v>
      </c>
      <c r="R233" s="2">
        <f t="shared" si="46"/>
        <v>141869459.06854177</v>
      </c>
      <c r="S233" s="2">
        <f t="shared" si="17"/>
        <v>796135.85714286566</v>
      </c>
      <c r="T233" s="2">
        <f t="shared" si="18"/>
        <v>3864.1428571429569</v>
      </c>
      <c r="U233" s="2">
        <f t="shared" si="19"/>
        <v>800000</v>
      </c>
      <c r="V233" s="2">
        <f t="shared" si="34"/>
        <v>73880397.228432775</v>
      </c>
      <c r="W233" s="2">
        <f t="shared" si="20"/>
        <v>796135.85714285076</v>
      </c>
      <c r="X233" s="2">
        <f t="shared" si="6"/>
        <v>3864.1428571492434</v>
      </c>
      <c r="Y233" s="2">
        <f t="shared" si="43"/>
        <v>67989061.840108842</v>
      </c>
      <c r="Z233" s="2" t="str">
        <f t="shared" si="8"/>
        <v>MEEP</v>
      </c>
      <c r="AA233" s="2">
        <f>IF(Z233="HERE",Y233,AA232+Graph!$G$1*1000)</f>
        <v>74358148.697251648</v>
      </c>
      <c r="AB233" s="2">
        <f t="shared" si="21"/>
        <v>800000</v>
      </c>
      <c r="AC233" s="2">
        <f t="shared" si="44"/>
        <v>66715174.51414711</v>
      </c>
      <c r="AD233" s="3">
        <f t="shared" si="10"/>
        <v>52800000</v>
      </c>
      <c r="AE233" s="2">
        <f>IF(AE231&gt;=52800000,52800000,IF(AB212=Graph!G$1*1000,AE232+Graph!G$1*1000,AC233))</f>
        <v>52800000</v>
      </c>
      <c r="AF233" s="3">
        <f t="shared" si="11"/>
        <v>52800000</v>
      </c>
      <c r="AG233" s="3">
        <f t="shared" si="29"/>
        <v>50160000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169</v>
      </c>
      <c r="C234" s="7"/>
      <c r="D234" s="2" t="e">
        <f t="shared" si="12"/>
        <v>#N/A</v>
      </c>
      <c r="E234" s="2" t="e">
        <f t="shared" si="22"/>
        <v>#N/A</v>
      </c>
      <c r="F234" s="2">
        <v>1537449.109992981</v>
      </c>
      <c r="G234" s="2">
        <f t="shared" si="47"/>
        <v>796135.85714285716</v>
      </c>
      <c r="H234" s="2">
        <f t="shared" si="45"/>
        <v>141551945.08557522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1192670.1428571444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1536732.4206192493</v>
      </c>
      <c r="Q234" s="2">
        <f t="shared" si="48"/>
        <v>800000</v>
      </c>
      <c r="R234" s="2">
        <f t="shared" si="46"/>
        <v>142669459.06854177</v>
      </c>
      <c r="S234" s="2">
        <f t="shared" si="17"/>
        <v>796135.85714286566</v>
      </c>
      <c r="T234" s="2">
        <f t="shared" si="18"/>
        <v>3864.1428571429569</v>
      </c>
      <c r="U234" s="2">
        <f t="shared" si="19"/>
        <v>800000</v>
      </c>
      <c r="V234" s="2">
        <f t="shared" si="34"/>
        <v>74676533.085575625</v>
      </c>
      <c r="W234" s="2">
        <f t="shared" si="20"/>
        <v>796135.85714285076</v>
      </c>
      <c r="X234" s="2">
        <f t="shared" si="6"/>
        <v>3864.1428571492434</v>
      </c>
      <c r="Y234" s="2">
        <f t="shared" si="43"/>
        <v>67992925.982965991</v>
      </c>
      <c r="Z234" s="2" t="str">
        <f t="shared" si="8"/>
        <v>MEEP</v>
      </c>
      <c r="AA234" s="2">
        <f>IF(Z234="HERE",Y234,AA233+Graph!$G$1*1000)</f>
        <v>75158148.697251648</v>
      </c>
      <c r="AB234" s="2">
        <f t="shared" si="21"/>
        <v>800000</v>
      </c>
      <c r="AC234" s="2">
        <f t="shared" si="44"/>
        <v>66715174.51414711</v>
      </c>
      <c r="AD234" s="3">
        <f t="shared" si="10"/>
        <v>52800000</v>
      </c>
      <c r="AE234" s="2">
        <f>IF(AE232&gt;=52800000,52800000,IF(AB213=Graph!G$1*1000,AE233+Graph!G$1*1000,AC234))</f>
        <v>52800000</v>
      </c>
      <c r="AF234" s="3">
        <f t="shared" si="11"/>
        <v>52800000</v>
      </c>
      <c r="AG234" s="3">
        <f t="shared" si="29"/>
        <v>50160000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170</v>
      </c>
      <c r="C235" s="7"/>
      <c r="D235" s="2" t="e">
        <f t="shared" si="12"/>
        <v>#N/A</v>
      </c>
      <c r="E235" s="2" t="e">
        <f t="shared" si="22"/>
        <v>#N/A</v>
      </c>
      <c r="F235" s="2">
        <v>1543770.7638283372</v>
      </c>
      <c r="G235" s="2">
        <f t="shared" si="47"/>
        <v>796135.85714285716</v>
      </c>
      <c r="H235" s="2">
        <f t="shared" si="45"/>
        <v>142348080.94271809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1196534.2857142873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1543032.0707951784</v>
      </c>
      <c r="Q235" s="2">
        <f t="shared" si="48"/>
        <v>800000</v>
      </c>
      <c r="R235" s="2">
        <f t="shared" si="46"/>
        <v>143469459.06854177</v>
      </c>
      <c r="S235" s="2">
        <f t="shared" si="17"/>
        <v>796135.85714286566</v>
      </c>
      <c r="T235" s="2">
        <f t="shared" si="18"/>
        <v>3864.1428571429569</v>
      </c>
      <c r="U235" s="2">
        <f t="shared" si="19"/>
        <v>800000</v>
      </c>
      <c r="V235" s="2">
        <f t="shared" si="34"/>
        <v>75472668.942718476</v>
      </c>
      <c r="W235" s="2">
        <f t="shared" si="20"/>
        <v>796135.85714285076</v>
      </c>
      <c r="X235" s="2">
        <f t="shared" si="6"/>
        <v>3864.1428571492434</v>
      </c>
      <c r="Y235" s="2">
        <f t="shared" si="43"/>
        <v>67996790.12582314</v>
      </c>
      <c r="Z235" s="2" t="str">
        <f t="shared" si="8"/>
        <v>MEEP</v>
      </c>
      <c r="AA235" s="2">
        <f>IF(Z235="HERE",Y235,AA234+Graph!$G$1*1000)</f>
        <v>75958148.697251648</v>
      </c>
      <c r="AB235" s="2">
        <f t="shared" si="21"/>
        <v>800000</v>
      </c>
      <c r="AC235" s="2">
        <f t="shared" si="44"/>
        <v>66715174.51414711</v>
      </c>
      <c r="AD235" s="3">
        <f t="shared" si="10"/>
        <v>52800000</v>
      </c>
      <c r="AE235" s="2">
        <f>IF(AE233&gt;=52800000,52800000,IF(AB214=Graph!G$1*1000,AE234+Graph!G$1*1000,AC235))</f>
        <v>52800000</v>
      </c>
      <c r="AF235" s="3">
        <f t="shared" si="11"/>
        <v>52800000</v>
      </c>
      <c r="AG235" s="3">
        <f t="shared" si="29"/>
        <v>50160000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171</v>
      </c>
      <c r="C236" s="7"/>
      <c r="D236" s="2" t="e">
        <f t="shared" si="12"/>
        <v>#N/A</v>
      </c>
      <c r="E236" s="2" t="e">
        <f t="shared" si="22"/>
        <v>#N/A</v>
      </c>
      <c r="F236" s="2">
        <v>1550092.4176636338</v>
      </c>
      <c r="G236" s="2">
        <f t="shared" si="47"/>
        <v>796135.85714285716</v>
      </c>
      <c r="H236" s="2">
        <f t="shared" si="45"/>
        <v>143144216.79986095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1200398.4285714303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1549331.7209711075</v>
      </c>
      <c r="Q236" s="2">
        <f t="shared" si="48"/>
        <v>800000</v>
      </c>
      <c r="R236" s="2">
        <f t="shared" si="46"/>
        <v>144269459.06854177</v>
      </c>
      <c r="S236" s="2">
        <f t="shared" si="17"/>
        <v>796135.85714286566</v>
      </c>
      <c r="T236" s="2">
        <f t="shared" si="18"/>
        <v>3864.1428571429569</v>
      </c>
      <c r="U236" s="2">
        <f t="shared" si="19"/>
        <v>800000</v>
      </c>
      <c r="V236" s="2">
        <f t="shared" si="34"/>
        <v>76268804.799861327</v>
      </c>
      <c r="W236" s="2">
        <f t="shared" si="20"/>
        <v>796135.85714285076</v>
      </c>
      <c r="X236" s="2">
        <f t="shared" si="6"/>
        <v>3864.1428571492434</v>
      </c>
      <c r="Y236" s="2">
        <f t="shared" si="43"/>
        <v>68000654.268680289</v>
      </c>
      <c r="Z236" s="2" t="str">
        <f t="shared" si="8"/>
        <v>MEEP</v>
      </c>
      <c r="AA236" s="2">
        <f>IF(Z236="HERE",Y236,AA235+Graph!$G$1*1000)</f>
        <v>76758148.697251648</v>
      </c>
      <c r="AB236" s="2">
        <f t="shared" si="21"/>
        <v>800000</v>
      </c>
      <c r="AC236" s="2">
        <f t="shared" si="44"/>
        <v>66715174.51414711</v>
      </c>
      <c r="AD236" s="3">
        <f t="shared" si="10"/>
        <v>52800000</v>
      </c>
      <c r="AE236" s="2">
        <f>IF(AE234&gt;=52800000,52800000,IF(AB215=Graph!G$1*1000,AE235+Graph!G$1*1000,AC236))</f>
        <v>52800000</v>
      </c>
      <c r="AF236" s="3">
        <f t="shared" si="11"/>
        <v>52800000</v>
      </c>
      <c r="AG236" s="3">
        <f t="shared" si="29"/>
        <v>50160000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172</v>
      </c>
      <c r="C237" s="7"/>
      <c r="D237" s="2" t="e">
        <f t="shared" si="12"/>
        <v>#N/A</v>
      </c>
      <c r="E237" s="2" t="e">
        <f t="shared" si="22"/>
        <v>#N/A</v>
      </c>
      <c r="F237" s="2">
        <v>1556414.0714989901</v>
      </c>
      <c r="G237" s="2">
        <f t="shared" si="47"/>
        <v>796135.85714285716</v>
      </c>
      <c r="H237" s="2">
        <f t="shared" si="45"/>
        <v>143940352.65700382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1204262.5714285732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1555631.3711470366</v>
      </c>
      <c r="Q237" s="2">
        <f t="shared" si="48"/>
        <v>800000</v>
      </c>
      <c r="R237" s="2">
        <f t="shared" si="46"/>
        <v>145069459.06854177</v>
      </c>
      <c r="S237" s="2">
        <f t="shared" si="17"/>
        <v>796135.85714286566</v>
      </c>
      <c r="T237" s="2">
        <f t="shared" si="18"/>
        <v>3864.1428571429569</v>
      </c>
      <c r="U237" s="2">
        <f t="shared" si="19"/>
        <v>800000</v>
      </c>
      <c r="V237" s="2">
        <f t="shared" si="34"/>
        <v>77064940.657004178</v>
      </c>
      <c r="W237" s="2">
        <f t="shared" si="20"/>
        <v>796135.85714285076</v>
      </c>
      <c r="X237" s="2">
        <f t="shared" si="6"/>
        <v>3864.1428571492434</v>
      </c>
      <c r="Y237" s="2">
        <f t="shared" si="43"/>
        <v>68004518.411537439</v>
      </c>
      <c r="Z237" s="2" t="str">
        <f t="shared" si="8"/>
        <v>MEEP</v>
      </c>
      <c r="AA237" s="2">
        <f>IF(Z237="HERE",Y237,AA236+Graph!$G$1*1000)</f>
        <v>77558148.697251648</v>
      </c>
      <c r="AB237" s="2">
        <f t="shared" si="21"/>
        <v>800000</v>
      </c>
      <c r="AC237" s="2">
        <f t="shared" si="44"/>
        <v>66715174.51414711</v>
      </c>
      <c r="AD237" s="3">
        <f t="shared" si="10"/>
        <v>52800000</v>
      </c>
      <c r="AE237" s="2">
        <f>IF(AE235&gt;=52800000,52800000,IF(AB216=Graph!G$1*1000,AE236+Graph!G$1*1000,AC237))</f>
        <v>52800000</v>
      </c>
      <c r="AF237" s="3">
        <f t="shared" si="11"/>
        <v>52800000</v>
      </c>
      <c r="AG237" s="3">
        <f t="shared" si="29"/>
        <v>50160000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173</v>
      </c>
      <c r="C238" s="7"/>
      <c r="D238" s="2" t="e">
        <f t="shared" si="12"/>
        <v>#N/A</v>
      </c>
      <c r="E238" s="2" t="e">
        <f t="shared" si="22"/>
        <v>#N/A</v>
      </c>
      <c r="F238" s="2">
        <v>1562735.7253342867</v>
      </c>
      <c r="G238" s="2">
        <f t="shared" si="47"/>
        <v>796135.85714285716</v>
      </c>
      <c r="H238" s="2">
        <f t="shared" si="45"/>
        <v>144736488.51414669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1208126.7142857162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1561931.0213229656</v>
      </c>
      <c r="Q238" s="2">
        <f t="shared" si="48"/>
        <v>800000</v>
      </c>
      <c r="R238" s="2">
        <f t="shared" si="46"/>
        <v>145869459.06854177</v>
      </c>
      <c r="S238" s="2">
        <f t="shared" si="17"/>
        <v>796135.85714286566</v>
      </c>
      <c r="T238" s="2">
        <f t="shared" si="18"/>
        <v>3864.1428571429569</v>
      </c>
      <c r="U238" s="2">
        <f t="shared" si="19"/>
        <v>800000</v>
      </c>
      <c r="V238" s="2">
        <f t="shared" si="34"/>
        <v>77861076.514147028</v>
      </c>
      <c r="W238" s="2">
        <f t="shared" si="20"/>
        <v>796135.85714285076</v>
      </c>
      <c r="X238" s="2">
        <f t="shared" si="6"/>
        <v>3864.1428571492434</v>
      </c>
      <c r="Y238" s="2">
        <f t="shared" si="43"/>
        <v>68008382.554394588</v>
      </c>
      <c r="Z238" s="2" t="str">
        <f t="shared" si="8"/>
        <v>MEEP</v>
      </c>
      <c r="AA238" s="2">
        <f>IF(Z238="HERE",Y238,AA237+Graph!$G$1*1000)</f>
        <v>78358148.697251648</v>
      </c>
      <c r="AB238" s="2">
        <f t="shared" si="21"/>
        <v>800000</v>
      </c>
      <c r="AC238" s="2">
        <f t="shared" si="44"/>
        <v>66715174.51414711</v>
      </c>
      <c r="AD238" s="3">
        <f t="shared" si="10"/>
        <v>52800000</v>
      </c>
      <c r="AE238" s="2">
        <f>IF(AE236&gt;=52800000,52800000,IF(AB217=Graph!G$1*1000,AE237+Graph!G$1*1000,AC238))</f>
        <v>52800000</v>
      </c>
      <c r="AF238" s="3">
        <f t="shared" si="11"/>
        <v>52800000</v>
      </c>
      <c r="AG238" s="3">
        <f t="shared" si="29"/>
        <v>50160000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174</v>
      </c>
      <c r="C239" s="7"/>
      <c r="D239" s="2" t="e">
        <f t="shared" si="12"/>
        <v>#N/A</v>
      </c>
      <c r="E239" s="2" t="e">
        <f t="shared" si="22"/>
        <v>#N/A</v>
      </c>
      <c r="F239" s="2">
        <v>1569057.3791696429</v>
      </c>
      <c r="G239" s="2">
        <f t="shared" si="47"/>
        <v>796135.85714285716</v>
      </c>
      <c r="H239" s="2">
        <f t="shared" si="45"/>
        <v>145532624.37128955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1211990.8571428591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1568230.6714988947</v>
      </c>
      <c r="Q239" s="2">
        <f t="shared" si="48"/>
        <v>800000</v>
      </c>
      <c r="R239" s="2">
        <f t="shared" si="46"/>
        <v>146669459.06854177</v>
      </c>
      <c r="S239" s="2">
        <f t="shared" si="17"/>
        <v>796135.85714286566</v>
      </c>
      <c r="T239" s="2">
        <f t="shared" si="18"/>
        <v>3864.1428571429569</v>
      </c>
      <c r="U239" s="2">
        <f t="shared" si="19"/>
        <v>800000</v>
      </c>
      <c r="V239" s="2">
        <f t="shared" si="34"/>
        <v>78657212.371289879</v>
      </c>
      <c r="W239" s="2">
        <f t="shared" si="20"/>
        <v>796135.85714285076</v>
      </c>
      <c r="X239" s="2">
        <f t="shared" si="6"/>
        <v>3864.1428571492434</v>
      </c>
      <c r="Y239" s="2">
        <f t="shared" si="43"/>
        <v>68012246.697251737</v>
      </c>
      <c r="Z239" s="2" t="str">
        <f t="shared" si="8"/>
        <v>MEEP</v>
      </c>
      <c r="AA239" s="2">
        <f>IF(Z239="HERE",Y239,AA238+Graph!$G$1*1000)</f>
        <v>79158148.697251648</v>
      </c>
      <c r="AB239" s="2">
        <f t="shared" si="21"/>
        <v>800000</v>
      </c>
      <c r="AC239" s="2">
        <f t="shared" si="44"/>
        <v>66715174.51414711</v>
      </c>
      <c r="AD239" s="3">
        <f t="shared" si="10"/>
        <v>52800000</v>
      </c>
      <c r="AE239" s="2">
        <f>IF(AE237&gt;=52800000,52800000,IF(AB218=Graph!G$1*1000,AE238+Graph!G$1*1000,AC239))</f>
        <v>52800000</v>
      </c>
      <c r="AF239" s="3">
        <f t="shared" si="11"/>
        <v>52800000</v>
      </c>
      <c r="AG239" s="3">
        <f t="shared" si="29"/>
        <v>50160000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175</v>
      </c>
      <c r="C240" s="7"/>
      <c r="D240" s="2" t="e">
        <f t="shared" si="12"/>
        <v>#N/A</v>
      </c>
      <c r="E240" s="2" t="e">
        <f t="shared" si="22"/>
        <v>#N/A</v>
      </c>
      <c r="F240" s="2">
        <v>1575379.0330049396</v>
      </c>
      <c r="G240" s="2">
        <f t="shared" si="47"/>
        <v>796135.85714285716</v>
      </c>
      <c r="H240" s="2">
        <f t="shared" si="45"/>
        <v>146328760.22843242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1215855.0000000021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1574530.3216748238</v>
      </c>
      <c r="Q240" s="2">
        <f t="shared" si="48"/>
        <v>800000</v>
      </c>
      <c r="R240" s="2">
        <f t="shared" si="46"/>
        <v>147469459.06854177</v>
      </c>
      <c r="S240" s="2">
        <f t="shared" si="17"/>
        <v>796135.85714286566</v>
      </c>
      <c r="T240" s="2">
        <f t="shared" si="18"/>
        <v>3864.1428571429569</v>
      </c>
      <c r="U240" s="2">
        <f t="shared" si="19"/>
        <v>800000</v>
      </c>
      <c r="V240" s="2">
        <f t="shared" si="34"/>
        <v>79453348.22843273</v>
      </c>
      <c r="W240" s="2">
        <f t="shared" si="20"/>
        <v>796135.85714285076</v>
      </c>
      <c r="X240" s="2">
        <f t="shared" si="6"/>
        <v>3864.1428571492434</v>
      </c>
      <c r="Y240" s="2">
        <f t="shared" si="43"/>
        <v>68016110.840108886</v>
      </c>
      <c r="Z240" s="2" t="str">
        <f t="shared" si="8"/>
        <v>MEEP</v>
      </c>
      <c r="AA240" s="2">
        <f>IF(Z240="HERE",Y240,AA239+Graph!$G$1*1000)</f>
        <v>79958148.697251648</v>
      </c>
      <c r="AB240" s="2">
        <f t="shared" si="21"/>
        <v>800000</v>
      </c>
      <c r="AC240" s="2">
        <f t="shared" si="44"/>
        <v>66715174.51414711</v>
      </c>
      <c r="AD240" s="3">
        <f t="shared" si="10"/>
        <v>52800000</v>
      </c>
      <c r="AE240" s="2">
        <f>IF(AE238&gt;=52800000,52800000,IF(AB219=Graph!G$1*1000,AE239+Graph!G$1*1000,AC240))</f>
        <v>52800000</v>
      </c>
      <c r="AF240" s="3">
        <f t="shared" si="11"/>
        <v>52800000</v>
      </c>
      <c r="AG240" s="3">
        <f t="shared" si="29"/>
        <v>50160000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176</v>
      </c>
      <c r="C241" s="7"/>
      <c r="D241" s="2" t="e">
        <f t="shared" si="12"/>
        <v>#N/A</v>
      </c>
      <c r="E241" s="2" t="e">
        <f t="shared" si="22"/>
        <v>#N/A</v>
      </c>
      <c r="F241" s="2">
        <v>1581700.6868402958</v>
      </c>
      <c r="G241" s="2">
        <f t="shared" si="47"/>
        <v>796135.85714285716</v>
      </c>
      <c r="H241" s="2">
        <f t="shared" si="45"/>
        <v>147124896.08557528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1219719.1428571451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1580829.9718507528</v>
      </c>
      <c r="Q241" s="2">
        <f t="shared" si="48"/>
        <v>800000</v>
      </c>
      <c r="R241" s="2">
        <f t="shared" si="46"/>
        <v>148269459.06854177</v>
      </c>
      <c r="S241" s="2">
        <f t="shared" si="17"/>
        <v>796135.85714286566</v>
      </c>
      <c r="T241" s="2">
        <f t="shared" si="18"/>
        <v>3864.1428571429569</v>
      </c>
      <c r="U241" s="2">
        <f t="shared" si="19"/>
        <v>800000</v>
      </c>
      <c r="V241" s="2">
        <f t="shared" si="34"/>
        <v>80249484.085575581</v>
      </c>
      <c r="W241" s="2">
        <f t="shared" si="20"/>
        <v>796135.85714285076</v>
      </c>
      <c r="X241" s="2">
        <f t="shared" si="6"/>
        <v>3864.1428571492434</v>
      </c>
      <c r="Y241" s="2">
        <f t="shared" si="43"/>
        <v>68019974.982966036</v>
      </c>
      <c r="Z241" s="2" t="str">
        <f t="shared" si="8"/>
        <v>MEEP</v>
      </c>
      <c r="AA241" s="2">
        <f>IF(Z241="HERE",Y241,AA240+Graph!$G$1*1000)</f>
        <v>80758148.697251648</v>
      </c>
      <c r="AB241" s="2">
        <f t="shared" si="21"/>
        <v>800000</v>
      </c>
      <c r="AC241" s="2">
        <f t="shared" si="44"/>
        <v>66715174.51414711</v>
      </c>
      <c r="AD241" s="3">
        <f t="shared" si="10"/>
        <v>52800000</v>
      </c>
      <c r="AE241" s="2">
        <f>IF(AE239&gt;=52800000,52800000,IF(AB220=Graph!G$1*1000,AE240+Graph!G$1*1000,AC241))</f>
        <v>52800000</v>
      </c>
      <c r="AF241" s="3">
        <f t="shared" si="11"/>
        <v>52800000</v>
      </c>
      <c r="AG241" s="3">
        <f t="shared" si="29"/>
        <v>50160000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177</v>
      </c>
      <c r="C242" s="7"/>
      <c r="D242" s="2" t="e">
        <f t="shared" si="12"/>
        <v>#N/A</v>
      </c>
      <c r="E242" s="2" t="e">
        <f t="shared" si="22"/>
        <v>#N/A</v>
      </c>
      <c r="F242" s="2">
        <v>1588022.3406755924</v>
      </c>
      <c r="G242" s="2">
        <f t="shared" si="47"/>
        <v>796135.85714285716</v>
      </c>
      <c r="H242" s="2">
        <f t="shared" si="45"/>
        <v>147921031.94271815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1223583.285714288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1587129.6220267415</v>
      </c>
      <c r="Q242" s="2">
        <f t="shared" si="48"/>
        <v>800000</v>
      </c>
      <c r="R242" s="2">
        <f t="shared" si="46"/>
        <v>149069459.06854177</v>
      </c>
      <c r="S242" s="2">
        <f t="shared" si="17"/>
        <v>796135.85714286566</v>
      </c>
      <c r="T242" s="2">
        <f t="shared" si="18"/>
        <v>3864.1428571429569</v>
      </c>
      <c r="U242" s="2">
        <f t="shared" si="19"/>
        <v>800000</v>
      </c>
      <c r="V242" s="2">
        <f t="shared" si="34"/>
        <v>81045619.942718431</v>
      </c>
      <c r="W242" s="2">
        <f t="shared" si="20"/>
        <v>796135.85714285076</v>
      </c>
      <c r="X242" s="2">
        <f t="shared" si="6"/>
        <v>3864.1428571492434</v>
      </c>
      <c r="Y242" s="2">
        <f t="shared" si="43"/>
        <v>68023839.125823185</v>
      </c>
      <c r="Z242" s="2" t="str">
        <f t="shared" si="8"/>
        <v>MEEP</v>
      </c>
      <c r="AA242" s="2">
        <f>IF(Z242="HERE",Y242,AA241+Graph!$G$1*1000)</f>
        <v>81558148.697251648</v>
      </c>
      <c r="AB242" s="2">
        <f t="shared" si="21"/>
        <v>800000</v>
      </c>
      <c r="AC242" s="2">
        <f t="shared" si="44"/>
        <v>66715174.51414711</v>
      </c>
      <c r="AD242" s="3">
        <f t="shared" si="10"/>
        <v>52800000</v>
      </c>
      <c r="AE242" s="2">
        <f>IF(AE240&gt;=52800000,52800000,IF(AB221=Graph!G$1*1000,AE241+Graph!G$1*1000,AC242))</f>
        <v>52800000</v>
      </c>
      <c r="AF242" s="3">
        <f t="shared" si="11"/>
        <v>52800000</v>
      </c>
      <c r="AG242" s="3">
        <f t="shared" si="29"/>
        <v>50160000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178</v>
      </c>
      <c r="C243" s="7"/>
      <c r="D243" s="2" t="e">
        <f t="shared" si="12"/>
        <v>#N/A</v>
      </c>
      <c r="E243" s="2" t="e">
        <f t="shared" si="22"/>
        <v>#N/A</v>
      </c>
      <c r="F243" s="2">
        <v>1594343.9945109487</v>
      </c>
      <c r="G243" s="2">
        <f t="shared" si="47"/>
        <v>796135.85714285716</v>
      </c>
      <c r="H243" s="2">
        <f t="shared" si="45"/>
        <v>148717167.79986101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1227447.428571431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1593429.2722026706</v>
      </c>
      <c r="Q243" s="2">
        <f t="shared" si="48"/>
        <v>800000</v>
      </c>
      <c r="R243" s="2">
        <f t="shared" si="46"/>
        <v>149869459.06854177</v>
      </c>
      <c r="S243" s="2">
        <f t="shared" si="17"/>
        <v>796135.85714286566</v>
      </c>
      <c r="T243" s="2">
        <f t="shared" si="18"/>
        <v>3864.1428571429569</v>
      </c>
      <c r="U243" s="2">
        <f t="shared" si="19"/>
        <v>800000</v>
      </c>
      <c r="V243" s="2">
        <f t="shared" si="34"/>
        <v>81841755.799861282</v>
      </c>
      <c r="W243" s="2">
        <f t="shared" si="20"/>
        <v>796135.85714285076</v>
      </c>
      <c r="X243" s="2">
        <f t="shared" si="6"/>
        <v>3864.1428571492434</v>
      </c>
      <c r="Y243" s="2">
        <f t="shared" si="43"/>
        <v>68027703.268680334</v>
      </c>
      <c r="Z243" s="2" t="str">
        <f t="shared" si="8"/>
        <v>MEEP</v>
      </c>
      <c r="AA243" s="2">
        <f>IF(Z243="HERE",Y243,AA242+Graph!$G$1*1000)</f>
        <v>82358148.697251648</v>
      </c>
      <c r="AB243" s="2">
        <f t="shared" si="21"/>
        <v>800000</v>
      </c>
      <c r="AC243" s="2">
        <f t="shared" si="44"/>
        <v>66715174.51414711</v>
      </c>
      <c r="AD243" s="3">
        <f t="shared" si="10"/>
        <v>52800000</v>
      </c>
      <c r="AE243" s="2">
        <f>IF(AE241&gt;=52800000,52800000,IF(AB222=Graph!G$1*1000,AE242+Graph!G$1*1000,AC243))</f>
        <v>52800000</v>
      </c>
      <c r="AF243" s="3">
        <f t="shared" si="11"/>
        <v>52800000</v>
      </c>
      <c r="AG243" s="3">
        <f t="shared" si="29"/>
        <v>50160000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179</v>
      </c>
      <c r="C244" s="7"/>
      <c r="D244" s="2" t="e">
        <f t="shared" si="12"/>
        <v>#N/A</v>
      </c>
      <c r="E244" s="2" t="e">
        <f t="shared" si="22"/>
        <v>#N/A</v>
      </c>
      <c r="F244" s="2">
        <v>1600665.6483463049</v>
      </c>
      <c r="G244" s="2">
        <f t="shared" si="47"/>
        <v>796135.85714285716</v>
      </c>
      <c r="H244" s="2">
        <f t="shared" si="45"/>
        <v>149513303.65700388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1231311.5714285739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1599728.9223785996</v>
      </c>
      <c r="Q244" s="2">
        <f t="shared" si="48"/>
        <v>800000</v>
      </c>
      <c r="R244" s="2">
        <f t="shared" si="46"/>
        <v>150669459.06854177</v>
      </c>
      <c r="S244" s="2">
        <f t="shared" si="17"/>
        <v>796135.85714286566</v>
      </c>
      <c r="T244" s="2">
        <f t="shared" si="18"/>
        <v>3864.1428571429569</v>
      </c>
      <c r="U244" s="2">
        <f t="shared" si="19"/>
        <v>800000</v>
      </c>
      <c r="V244" s="2">
        <f t="shared" si="34"/>
        <v>82637891.657004133</v>
      </c>
      <c r="W244" s="2">
        <f t="shared" si="20"/>
        <v>796135.85714285076</v>
      </c>
      <c r="X244" s="2">
        <f t="shared" si="6"/>
        <v>3864.1428571492434</v>
      </c>
      <c r="Y244" s="2">
        <f t="shared" si="43"/>
        <v>68031567.411537483</v>
      </c>
      <c r="Z244" s="2" t="str">
        <f t="shared" si="8"/>
        <v>MEEP</v>
      </c>
      <c r="AA244" s="2">
        <f>IF(Z244="HERE",Y244,AA243+Graph!$G$1*1000)</f>
        <v>83158148.697251648</v>
      </c>
      <c r="AB244" s="2">
        <f t="shared" si="21"/>
        <v>800000</v>
      </c>
      <c r="AC244" s="2">
        <f t="shared" si="44"/>
        <v>66715174.51414711</v>
      </c>
      <c r="AD244" s="3">
        <f t="shared" si="10"/>
        <v>52800000</v>
      </c>
      <c r="AE244" s="2">
        <f>IF(AE242&gt;=52800000,52800000,IF(AB223=Graph!G$1*1000,AE243+Graph!G$1*1000,AC244))</f>
        <v>52800000</v>
      </c>
      <c r="AF244" s="3">
        <f t="shared" si="11"/>
        <v>52800000</v>
      </c>
      <c r="AG244" s="3">
        <f t="shared" si="29"/>
        <v>50160000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180</v>
      </c>
      <c r="C245" s="7"/>
      <c r="D245" s="2" t="e">
        <f t="shared" si="12"/>
        <v>#N/A</v>
      </c>
      <c r="E245" s="2" t="e">
        <f t="shared" si="22"/>
        <v>#N/A</v>
      </c>
      <c r="F245" s="2">
        <v>1606987.3021816015</v>
      </c>
      <c r="G245" s="2">
        <f t="shared" si="47"/>
        <v>796135.85714285716</v>
      </c>
      <c r="H245" s="2">
        <f t="shared" si="45"/>
        <v>150309439.51414675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1235175.7142857169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1606028.5725545287</v>
      </c>
      <c r="Q245" s="2">
        <f t="shared" si="48"/>
        <v>800000</v>
      </c>
      <c r="R245" s="2">
        <f t="shared" si="46"/>
        <v>151469459.06854177</v>
      </c>
      <c r="S245" s="2">
        <f t="shared" si="17"/>
        <v>796135.85714286566</v>
      </c>
      <c r="T245" s="2">
        <f t="shared" si="18"/>
        <v>3864.1428571429569</v>
      </c>
      <c r="U245" s="2">
        <f t="shared" si="19"/>
        <v>800000</v>
      </c>
      <c r="V245" s="2">
        <f t="shared" si="34"/>
        <v>83434027.514146984</v>
      </c>
      <c r="W245" s="2">
        <f t="shared" si="20"/>
        <v>796135.85714285076</v>
      </c>
      <c r="X245" s="2">
        <f t="shared" si="6"/>
        <v>3864.1428571492434</v>
      </c>
      <c r="Y245" s="2">
        <f t="shared" si="43"/>
        <v>68035431.554394633</v>
      </c>
      <c r="Z245" s="2" t="str">
        <f t="shared" si="8"/>
        <v>MEEP</v>
      </c>
      <c r="AA245" s="2">
        <f>IF(Z245="HERE",Y245,AA244+Graph!$G$1*1000)</f>
        <v>83958148.697251648</v>
      </c>
      <c r="AB245" s="2">
        <f t="shared" si="21"/>
        <v>800000</v>
      </c>
      <c r="AC245" s="2">
        <f t="shared" si="44"/>
        <v>66715174.51414711</v>
      </c>
      <c r="AD245" s="3">
        <f t="shared" si="10"/>
        <v>52800000</v>
      </c>
      <c r="AE245" s="2">
        <f>IF(AE243&gt;=52800000,52800000,IF(AB224=Graph!G$1*1000,AE244+Graph!G$1*1000,AC245))</f>
        <v>52800000</v>
      </c>
      <c r="AF245" s="3">
        <f t="shared" si="11"/>
        <v>52800000</v>
      </c>
      <c r="AG245" s="3">
        <f t="shared" si="29"/>
        <v>50160000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181</v>
      </c>
      <c r="C246" s="7"/>
      <c r="D246" s="2" t="e">
        <f t="shared" si="12"/>
        <v>#N/A</v>
      </c>
      <c r="E246" s="2" t="e">
        <f t="shared" si="22"/>
        <v>#N/A</v>
      </c>
      <c r="F246" s="2">
        <v>1613308.9560169578</v>
      </c>
      <c r="G246" s="2">
        <f t="shared" si="47"/>
        <v>796135.85714285716</v>
      </c>
      <c r="H246" s="2">
        <f t="shared" si="45"/>
        <v>151105575.37128961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1239039.8571428598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1612328.2227304578</v>
      </c>
      <c r="Q246" s="2">
        <f t="shared" si="48"/>
        <v>800000</v>
      </c>
      <c r="R246" s="2">
        <f t="shared" si="46"/>
        <v>152269459.06854177</v>
      </c>
      <c r="S246" s="2">
        <f t="shared" si="17"/>
        <v>796135.85714286566</v>
      </c>
      <c r="T246" s="2">
        <f t="shared" si="18"/>
        <v>3864.1428571429569</v>
      </c>
      <c r="U246" s="2">
        <f t="shared" si="19"/>
        <v>800000</v>
      </c>
      <c r="V246" s="2">
        <f t="shared" si="34"/>
        <v>84230163.371289834</v>
      </c>
      <c r="W246" s="2">
        <f t="shared" si="20"/>
        <v>796135.85714285076</v>
      </c>
      <c r="X246" s="2">
        <f t="shared" si="6"/>
        <v>3864.1428571492434</v>
      </c>
      <c r="Y246" s="2">
        <f t="shared" si="43"/>
        <v>68039295.697251782</v>
      </c>
      <c r="Z246" s="2" t="str">
        <f t="shared" si="8"/>
        <v>MEEP</v>
      </c>
      <c r="AA246" s="2">
        <f>IF(Z246="HERE",Y246,AA245+Graph!$G$1*1000)</f>
        <v>84758148.697251648</v>
      </c>
      <c r="AB246" s="2">
        <f t="shared" si="21"/>
        <v>800000</v>
      </c>
      <c r="AC246" s="2">
        <f t="shared" si="44"/>
        <v>66715174.51414711</v>
      </c>
      <c r="AD246" s="3">
        <f t="shared" si="10"/>
        <v>52800000</v>
      </c>
      <c r="AE246" s="2">
        <f>IF(AE244&gt;=52800000,52800000,IF(AB225=Graph!G$1*1000,AE245+Graph!G$1*1000,AC246))</f>
        <v>52800000</v>
      </c>
      <c r="AF246" s="3">
        <f t="shared" si="11"/>
        <v>52800000</v>
      </c>
      <c r="AG246" s="3">
        <f t="shared" si="29"/>
        <v>50160000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182</v>
      </c>
      <c r="C247" s="7"/>
      <c r="D247" s="2" t="e">
        <f t="shared" si="12"/>
        <v>#N/A</v>
      </c>
      <c r="E247" s="2" t="e">
        <f t="shared" si="22"/>
        <v>#N/A</v>
      </c>
      <c r="F247" s="2">
        <v>1619630.6098522544</v>
      </c>
      <c r="G247" s="2">
        <f t="shared" si="47"/>
        <v>796135.85714285716</v>
      </c>
      <c r="H247" s="2">
        <f t="shared" si="45"/>
        <v>151901711.22843248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1242904.0000000028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1618627.8729063869</v>
      </c>
      <c r="Q247" s="2">
        <f t="shared" si="48"/>
        <v>800000</v>
      </c>
      <c r="R247" s="2">
        <f t="shared" si="46"/>
        <v>153069459.06854177</v>
      </c>
      <c r="S247" s="2">
        <f t="shared" si="17"/>
        <v>796135.85714286566</v>
      </c>
      <c r="T247" s="2">
        <f t="shared" si="18"/>
        <v>3864.1428571429569</v>
      </c>
      <c r="U247" s="2">
        <f t="shared" si="19"/>
        <v>800000</v>
      </c>
      <c r="V247" s="2">
        <f t="shared" si="34"/>
        <v>85026299.228432685</v>
      </c>
      <c r="W247" s="2">
        <f t="shared" si="20"/>
        <v>796135.85714285076</v>
      </c>
      <c r="X247" s="2">
        <f t="shared" si="6"/>
        <v>3864.1428571492434</v>
      </c>
      <c r="Y247" s="2">
        <f t="shared" si="43"/>
        <v>68043159.840108931</v>
      </c>
      <c r="Z247" s="2" t="str">
        <f t="shared" si="8"/>
        <v>MEEP</v>
      </c>
      <c r="AA247" s="2">
        <f>IF(Z247="HERE",Y247,AA246+Graph!$G$1*1000)</f>
        <v>85558148.697251648</v>
      </c>
      <c r="AB247" s="2">
        <f t="shared" si="21"/>
        <v>800000</v>
      </c>
      <c r="AC247" s="2">
        <f t="shared" si="44"/>
        <v>66715174.51414711</v>
      </c>
      <c r="AD247" s="3">
        <f t="shared" si="10"/>
        <v>52800000</v>
      </c>
      <c r="AE247" s="2">
        <f>IF(AE245&gt;=52800000,52800000,IF(AB226=Graph!G$1*1000,AE246+Graph!G$1*1000,AC247))</f>
        <v>52800000</v>
      </c>
      <c r="AF247" s="3">
        <f t="shared" si="11"/>
        <v>52800000</v>
      </c>
      <c r="AG247" s="3">
        <f t="shared" si="29"/>
        <v>50160000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183</v>
      </c>
      <c r="C248" s="7"/>
      <c r="D248" s="2" t="e">
        <f t="shared" si="12"/>
        <v>#N/A</v>
      </c>
      <c r="E248" s="2" t="e">
        <f t="shared" si="22"/>
        <v>#N/A</v>
      </c>
      <c r="F248" s="2">
        <v>1625952.2636876106</v>
      </c>
      <c r="G248" s="2">
        <f t="shared" si="47"/>
        <v>796135.85714285716</v>
      </c>
      <c r="H248" s="2">
        <f t="shared" si="45"/>
        <v>152697847.08557534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1246768.1428571458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1624927.5230823159</v>
      </c>
      <c r="Q248" s="2">
        <f t="shared" si="48"/>
        <v>800000</v>
      </c>
      <c r="R248" s="2">
        <f t="shared" si="46"/>
        <v>153869459.06854177</v>
      </c>
      <c r="S248" s="2">
        <f t="shared" si="17"/>
        <v>796135.85714286566</v>
      </c>
      <c r="T248" s="2">
        <f t="shared" si="18"/>
        <v>3864.1428571429569</v>
      </c>
      <c r="U248" s="2">
        <f t="shared" si="19"/>
        <v>800000</v>
      </c>
      <c r="V248" s="2">
        <f t="shared" si="34"/>
        <v>85822435.085575536</v>
      </c>
      <c r="W248" s="2">
        <f t="shared" si="20"/>
        <v>796135.85714285076</v>
      </c>
      <c r="X248" s="2">
        <f t="shared" si="6"/>
        <v>3864.1428571492434</v>
      </c>
      <c r="Y248" s="2">
        <f t="shared" si="43"/>
        <v>68047023.98296608</v>
      </c>
      <c r="Z248" s="2" t="str">
        <f t="shared" si="8"/>
        <v>MEEP</v>
      </c>
      <c r="AA248" s="2">
        <f>IF(Z248="HERE",Y248,AA247+Graph!$G$1*1000)</f>
        <v>86358148.697251648</v>
      </c>
      <c r="AB248" s="2">
        <f t="shared" si="21"/>
        <v>800000</v>
      </c>
      <c r="AC248" s="2">
        <f t="shared" si="44"/>
        <v>66715174.51414711</v>
      </c>
      <c r="AD248" s="3">
        <f t="shared" si="10"/>
        <v>52800000</v>
      </c>
      <c r="AE248" s="2">
        <f>IF(AE246&gt;=52800000,52800000,IF(AB227=Graph!G$1*1000,AE247+Graph!G$1*1000,AC248))</f>
        <v>52800000</v>
      </c>
      <c r="AF248" s="3">
        <f t="shared" si="11"/>
        <v>52800000</v>
      </c>
      <c r="AG248" s="3">
        <f t="shared" si="29"/>
        <v>50160000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184</v>
      </c>
      <c r="C249" s="7"/>
      <c r="D249" s="2" t="e">
        <f t="shared" si="12"/>
        <v>#N/A</v>
      </c>
      <c r="E249" s="2" t="e">
        <f t="shared" si="22"/>
        <v>#N/A</v>
      </c>
      <c r="F249" s="2">
        <v>1632273.9175229073</v>
      </c>
      <c r="G249" s="2">
        <f t="shared" si="47"/>
        <v>796135.85714285716</v>
      </c>
      <c r="H249" s="2">
        <f t="shared" si="45"/>
        <v>153493982.94271821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1250632.2857142887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1631227.173258245</v>
      </c>
      <c r="Q249" s="2">
        <f t="shared" si="48"/>
        <v>800000</v>
      </c>
      <c r="R249" s="2">
        <f t="shared" si="46"/>
        <v>154669459.06854177</v>
      </c>
      <c r="S249" s="2">
        <f t="shared" si="17"/>
        <v>796135.85714286566</v>
      </c>
      <c r="T249" s="2">
        <f t="shared" si="18"/>
        <v>3864.1428571429569</v>
      </c>
      <c r="U249" s="2">
        <f t="shared" si="19"/>
        <v>800000</v>
      </c>
      <c r="V249" s="2">
        <f t="shared" si="34"/>
        <v>86618570.942718387</v>
      </c>
      <c r="W249" s="2">
        <f t="shared" si="20"/>
        <v>796135.85714285076</v>
      </c>
      <c r="X249" s="2">
        <f t="shared" si="6"/>
        <v>3864.1428571492434</v>
      </c>
      <c r="Y249" s="2">
        <f t="shared" si="43"/>
        <v>68050888.12582323</v>
      </c>
      <c r="Z249" s="2" t="str">
        <f t="shared" si="8"/>
        <v>MEEP</v>
      </c>
      <c r="AA249" s="2">
        <f>IF(Z249="HERE",Y249,AA248+Graph!$G$1*1000)</f>
        <v>87158148.697251648</v>
      </c>
      <c r="AB249" s="2">
        <f t="shared" si="21"/>
        <v>800000</v>
      </c>
      <c r="AC249" s="2">
        <f t="shared" si="44"/>
        <v>66715174.51414711</v>
      </c>
      <c r="AD249" s="3">
        <f t="shared" si="10"/>
        <v>52800000</v>
      </c>
      <c r="AE249" s="2">
        <f>IF(AE247&gt;=52800000,52800000,IF(AB228=Graph!G$1*1000,AE248+Graph!G$1*1000,AC249))</f>
        <v>52800000</v>
      </c>
      <c r="AF249" s="3">
        <f t="shared" si="11"/>
        <v>52800000</v>
      </c>
      <c r="AG249" s="3">
        <f t="shared" si="29"/>
        <v>50160000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185</v>
      </c>
      <c r="C250" s="7"/>
      <c r="D250" s="2" t="e">
        <f t="shared" si="12"/>
        <v>#N/A</v>
      </c>
      <c r="E250" s="2" t="e">
        <f t="shared" si="22"/>
        <v>#N/A</v>
      </c>
      <c r="F250" s="2">
        <v>1638595.5713582635</v>
      </c>
      <c r="G250" s="2">
        <f t="shared" si="47"/>
        <v>796135.85714285716</v>
      </c>
      <c r="H250" s="2">
        <f t="shared" si="45"/>
        <v>154290118.79986107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1254496.4285714317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1637526.8234341741</v>
      </c>
      <c r="Q250" s="2">
        <f t="shared" si="48"/>
        <v>800000</v>
      </c>
      <c r="R250" s="2">
        <f t="shared" si="46"/>
        <v>155469459.06854177</v>
      </c>
      <c r="S250" s="2">
        <f t="shared" si="17"/>
        <v>796135.85714286566</v>
      </c>
      <c r="T250" s="2">
        <f t="shared" si="18"/>
        <v>3864.1428571429569</v>
      </c>
      <c r="U250" s="2">
        <f t="shared" si="19"/>
        <v>800000</v>
      </c>
      <c r="V250" s="2">
        <f t="shared" si="34"/>
        <v>87414706.799861237</v>
      </c>
      <c r="W250" s="2">
        <f t="shared" si="20"/>
        <v>796135.85714285076</v>
      </c>
      <c r="X250" s="2">
        <f t="shared" si="6"/>
        <v>3864.1428571492434</v>
      </c>
      <c r="Y250" s="2">
        <f t="shared" si="43"/>
        <v>68054752.268680379</v>
      </c>
      <c r="Z250" s="2" t="str">
        <f t="shared" si="8"/>
        <v>MEEP</v>
      </c>
      <c r="AA250" s="2">
        <f>IF(Z250="HERE",Y250,AA249+Graph!$G$1*1000)</f>
        <v>87958148.697251648</v>
      </c>
      <c r="AB250" s="2">
        <f t="shared" si="21"/>
        <v>800000</v>
      </c>
      <c r="AC250" s="2">
        <f t="shared" si="44"/>
        <v>66715174.51414711</v>
      </c>
      <c r="AD250" s="3">
        <f t="shared" si="10"/>
        <v>52800000</v>
      </c>
      <c r="AE250" s="2">
        <f>IF(AE248&gt;=52800000,52800000,IF(AB229=Graph!G$1*1000,AE249+Graph!G$1*1000,AC250))</f>
        <v>52800000</v>
      </c>
      <c r="AF250" s="3">
        <f t="shared" si="11"/>
        <v>52800000</v>
      </c>
      <c r="AG250" s="3">
        <f t="shared" si="29"/>
        <v>50160000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186</v>
      </c>
      <c r="C251" s="7"/>
      <c r="D251" s="2" t="e">
        <f t="shared" si="12"/>
        <v>#N/A</v>
      </c>
      <c r="E251" s="2" t="e">
        <f t="shared" si="22"/>
        <v>#N/A</v>
      </c>
      <c r="F251" s="2">
        <v>1644917.2251935601</v>
      </c>
      <c r="G251" s="2">
        <f t="shared" si="47"/>
        <v>796135.85714285716</v>
      </c>
      <c r="H251" s="2">
        <f t="shared" si="45"/>
        <v>155086254.65700394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1258360.5714285746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1643826.4736101031</v>
      </c>
      <c r="Q251" s="2">
        <f t="shared" si="48"/>
        <v>800000</v>
      </c>
      <c r="R251" s="2">
        <f t="shared" si="46"/>
        <v>156269459.06854177</v>
      </c>
      <c r="S251" s="2">
        <f t="shared" si="17"/>
        <v>796135.85714286566</v>
      </c>
      <c r="T251" s="2">
        <f t="shared" si="18"/>
        <v>3864.1428571429569</v>
      </c>
      <c r="U251" s="2">
        <f t="shared" si="19"/>
        <v>800000</v>
      </c>
      <c r="V251" s="2">
        <f t="shared" si="34"/>
        <v>88210842.657004088</v>
      </c>
      <c r="W251" s="2">
        <f t="shared" si="20"/>
        <v>796135.85714285076</v>
      </c>
      <c r="X251" s="2">
        <f t="shared" si="6"/>
        <v>3864.1428571492434</v>
      </c>
      <c r="Y251" s="2">
        <f t="shared" si="43"/>
        <v>68058616.411537528</v>
      </c>
      <c r="Z251" s="2" t="str">
        <f t="shared" si="8"/>
        <v>MEEP</v>
      </c>
      <c r="AA251" s="2">
        <f>IF(Z251="HERE",Y251,AA250+Graph!$G$1*1000)</f>
        <v>88758148.697251648</v>
      </c>
      <c r="AB251" s="2">
        <f t="shared" si="21"/>
        <v>800000</v>
      </c>
      <c r="AC251" s="2">
        <f t="shared" si="44"/>
        <v>66715174.51414711</v>
      </c>
      <c r="AD251" s="3">
        <f t="shared" si="10"/>
        <v>52800000</v>
      </c>
      <c r="AE251" s="2">
        <f>IF(AE249&gt;=52800000,52800000,IF(AB230=Graph!G$1*1000,AE250+Graph!G$1*1000,AC251))</f>
        <v>52800000</v>
      </c>
      <c r="AF251" s="3">
        <f t="shared" si="11"/>
        <v>52800000</v>
      </c>
      <c r="AG251" s="3">
        <f t="shared" si="29"/>
        <v>50160000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187</v>
      </c>
      <c r="C252" s="7"/>
      <c r="D252" s="2" t="e">
        <f t="shared" si="12"/>
        <v>#N/A</v>
      </c>
      <c r="E252" s="2" t="e">
        <f t="shared" si="22"/>
        <v>#N/A</v>
      </c>
      <c r="F252" s="2">
        <v>1651238.8790289164</v>
      </c>
      <c r="G252" s="2">
        <f t="shared" si="47"/>
        <v>796135.85714285716</v>
      </c>
      <c r="H252" s="2">
        <f t="shared" si="45"/>
        <v>155882390.5141468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1262224.7142857176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1650126.1237860322</v>
      </c>
      <c r="Q252" s="2">
        <f t="shared" si="48"/>
        <v>800000</v>
      </c>
      <c r="R252" s="2">
        <f t="shared" si="46"/>
        <v>157069459.06854177</v>
      </c>
      <c r="S252" s="2">
        <f t="shared" si="17"/>
        <v>796135.85714286566</v>
      </c>
      <c r="T252" s="2">
        <f t="shared" si="18"/>
        <v>3864.1428571429569</v>
      </c>
      <c r="U252" s="2">
        <f t="shared" si="19"/>
        <v>800000</v>
      </c>
      <c r="V252" s="2">
        <f t="shared" si="34"/>
        <v>89006978.514146939</v>
      </c>
      <c r="W252" s="2">
        <f t="shared" si="20"/>
        <v>796135.85714285076</v>
      </c>
      <c r="X252" s="2">
        <f t="shared" si="6"/>
        <v>3864.1428571492434</v>
      </c>
      <c r="Y252" s="2">
        <f t="shared" si="43"/>
        <v>68062480.554394677</v>
      </c>
      <c r="Z252" s="2" t="str">
        <f t="shared" si="8"/>
        <v>MEEP</v>
      </c>
      <c r="AA252" s="2">
        <f>IF(Z252="HERE",Y252,AA251+Graph!$G$1*1000)</f>
        <v>89558148.697251648</v>
      </c>
      <c r="AB252" s="2">
        <f t="shared" si="21"/>
        <v>800000</v>
      </c>
      <c r="AC252" s="2">
        <f t="shared" si="44"/>
        <v>66715174.51414711</v>
      </c>
      <c r="AD252" s="3">
        <f t="shared" si="10"/>
        <v>52800000</v>
      </c>
      <c r="AE252" s="2">
        <f>IF(AE250&gt;=52800000,52800000,IF(AB231=Graph!G$1*1000,AE251+Graph!G$1*1000,AC252))</f>
        <v>52800000</v>
      </c>
      <c r="AF252" s="3">
        <f t="shared" si="11"/>
        <v>52800000</v>
      </c>
      <c r="AG252" s="3">
        <f t="shared" si="29"/>
        <v>50160000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188</v>
      </c>
      <c r="C253" s="7"/>
      <c r="D253" s="2" t="e">
        <f t="shared" si="12"/>
        <v>#N/A</v>
      </c>
      <c r="E253" s="2" t="e">
        <f t="shared" si="22"/>
        <v>#N/A</v>
      </c>
      <c r="F253" s="2">
        <v>1657560.532864213</v>
      </c>
      <c r="G253" s="2">
        <f t="shared" si="47"/>
        <v>796135.85714285716</v>
      </c>
      <c r="H253" s="2">
        <f t="shared" si="45"/>
        <v>156678526.37128967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1266088.8571428605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1656425.7739619613</v>
      </c>
      <c r="Q253" s="2">
        <f t="shared" si="48"/>
        <v>800000</v>
      </c>
      <c r="R253" s="2">
        <f t="shared" si="46"/>
        <v>157869459.06854177</v>
      </c>
      <c r="S253" s="2">
        <f t="shared" si="17"/>
        <v>796135.85714286566</v>
      </c>
      <c r="T253" s="2">
        <f t="shared" si="18"/>
        <v>3864.1428571429569</v>
      </c>
      <c r="U253" s="2">
        <f t="shared" si="19"/>
        <v>800000</v>
      </c>
      <c r="V253" s="2">
        <f t="shared" si="34"/>
        <v>89803114.37128979</v>
      </c>
      <c r="W253" s="2">
        <f t="shared" si="20"/>
        <v>796135.85714285076</v>
      </c>
      <c r="X253" s="2">
        <f t="shared" si="6"/>
        <v>3864.1428571492434</v>
      </c>
      <c r="Y253" s="2">
        <f t="shared" si="43"/>
        <v>68066344.697251827</v>
      </c>
      <c r="Z253" s="2" t="str">
        <f t="shared" si="8"/>
        <v>MEEP</v>
      </c>
      <c r="AA253" s="2">
        <f>IF(Z253="HERE",Y253,AA252+Graph!$G$1*1000)</f>
        <v>90358148.697251648</v>
      </c>
      <c r="AB253" s="2">
        <f t="shared" si="21"/>
        <v>800000</v>
      </c>
      <c r="AC253" s="2">
        <f t="shared" si="44"/>
        <v>66715174.51414711</v>
      </c>
      <c r="AD253" s="3">
        <f t="shared" si="10"/>
        <v>52800000</v>
      </c>
      <c r="AE253" s="2">
        <f>IF(AE251&gt;=52800000,52800000,IF(AB232=Graph!G$1*1000,AE252+Graph!G$1*1000,AC253))</f>
        <v>52800000</v>
      </c>
      <c r="AF253" s="3">
        <f t="shared" si="11"/>
        <v>52800000</v>
      </c>
      <c r="AG253" s="3">
        <f t="shared" si="29"/>
        <v>50160000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189</v>
      </c>
      <c r="C254" s="7"/>
      <c r="D254" s="2" t="e">
        <f t="shared" si="12"/>
        <v>#N/A</v>
      </c>
      <c r="E254" s="2" t="e">
        <f t="shared" si="22"/>
        <v>#N/A</v>
      </c>
      <c r="F254" s="2">
        <v>1663882.1866995692</v>
      </c>
      <c r="G254" s="2">
        <f t="shared" si="47"/>
        <v>796135.85714285716</v>
      </c>
      <c r="H254" s="2">
        <f t="shared" si="45"/>
        <v>157474662.22843254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1269953.0000000035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1662725.4241378903</v>
      </c>
      <c r="Q254" s="2">
        <f t="shared" si="48"/>
        <v>800000</v>
      </c>
      <c r="R254" s="2">
        <f t="shared" si="46"/>
        <v>158669459.06854177</v>
      </c>
      <c r="S254" s="2">
        <f t="shared" si="17"/>
        <v>796135.85714286566</v>
      </c>
      <c r="T254" s="2">
        <f t="shared" si="18"/>
        <v>3864.1428571429569</v>
      </c>
      <c r="U254" s="2">
        <f t="shared" si="19"/>
        <v>800000</v>
      </c>
      <c r="V254" s="2">
        <f t="shared" si="34"/>
        <v>90599250.22843264</v>
      </c>
      <c r="W254" s="2">
        <f t="shared" si="20"/>
        <v>796135.85714285076</v>
      </c>
      <c r="X254" s="2">
        <f t="shared" si="6"/>
        <v>3864.1428571492434</v>
      </c>
      <c r="Y254" s="2">
        <f t="shared" si="43"/>
        <v>68070208.840108976</v>
      </c>
      <c r="Z254" s="2" t="str">
        <f t="shared" si="8"/>
        <v>MEEP</v>
      </c>
      <c r="AA254" s="2">
        <f>IF(Z254="HERE",Y254,AA253+Graph!$G$1*1000)</f>
        <v>91158148.697251648</v>
      </c>
      <c r="AB254" s="2">
        <f t="shared" si="21"/>
        <v>800000</v>
      </c>
      <c r="AC254" s="2">
        <f t="shared" si="44"/>
        <v>66715174.51414711</v>
      </c>
      <c r="AD254" s="3">
        <f t="shared" si="10"/>
        <v>52800000</v>
      </c>
      <c r="AE254" s="2">
        <f>IF(AE252&gt;=52800000,52800000,IF(AB233=Graph!G$1*1000,AE253+Graph!G$1*1000,AC254))</f>
        <v>52800000</v>
      </c>
      <c r="AF254" s="3">
        <f t="shared" si="11"/>
        <v>52800000</v>
      </c>
      <c r="AG254" s="3">
        <f t="shared" si="29"/>
        <v>50160000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190</v>
      </c>
      <c r="C255" s="7"/>
      <c r="D255" s="2" t="e">
        <f t="shared" si="12"/>
        <v>#N/A</v>
      </c>
      <c r="E255" s="2" t="e">
        <f t="shared" si="22"/>
        <v>#N/A</v>
      </c>
      <c r="F255" s="2">
        <v>1670203.8405348659</v>
      </c>
      <c r="G255" s="2">
        <f t="shared" si="47"/>
        <v>796135.85714285716</v>
      </c>
      <c r="H255" s="2">
        <f t="shared" si="45"/>
        <v>158270798.0855754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1273817.1428571464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1669025.0743138194</v>
      </c>
      <c r="Q255" s="2">
        <f t="shared" si="48"/>
        <v>800000</v>
      </c>
      <c r="R255" s="2">
        <f t="shared" si="46"/>
        <v>159469459.06854177</v>
      </c>
      <c r="S255" s="2">
        <f t="shared" si="17"/>
        <v>796135.85714286566</v>
      </c>
      <c r="T255" s="2">
        <f t="shared" si="18"/>
        <v>3864.1428571429569</v>
      </c>
      <c r="U255" s="2">
        <f t="shared" si="19"/>
        <v>800000</v>
      </c>
      <c r="V255" s="2">
        <f t="shared" si="34"/>
        <v>91395386.085575491</v>
      </c>
      <c r="W255" s="2">
        <f t="shared" si="20"/>
        <v>796135.85714285076</v>
      </c>
      <c r="X255" s="2">
        <f t="shared" si="6"/>
        <v>3864.1428571492434</v>
      </c>
      <c r="Y255" s="2">
        <f t="shared" si="43"/>
        <v>68074072.982966125</v>
      </c>
      <c r="Z255" s="2" t="str">
        <f t="shared" si="8"/>
        <v>MEEP</v>
      </c>
      <c r="AA255" s="2">
        <f>IF(Z255="HERE",Y255,AA254+Graph!$G$1*1000)</f>
        <v>91958148.697251648</v>
      </c>
      <c r="AB255" s="2">
        <f t="shared" si="21"/>
        <v>800000</v>
      </c>
      <c r="AC255" s="2">
        <f t="shared" si="44"/>
        <v>66715174.51414711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50160000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191</v>
      </c>
      <c r="C256" s="7"/>
      <c r="D256" s="2" t="e">
        <f t="shared" si="12"/>
        <v>#N/A</v>
      </c>
      <c r="E256" s="2" t="e">
        <f t="shared" si="22"/>
        <v>#N/A</v>
      </c>
      <c r="F256" s="2">
        <v>1676525.4943702221</v>
      </c>
      <c r="G256" s="2">
        <f t="shared" si="47"/>
        <v>796135.85714285716</v>
      </c>
      <c r="H256" s="2">
        <f t="shared" si="45"/>
        <v>159066933.94271827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1277681.2857142894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1675324.7244897485</v>
      </c>
      <c r="Q256" s="2">
        <f t="shared" si="48"/>
        <v>800000</v>
      </c>
      <c r="R256" s="2">
        <f t="shared" si="46"/>
        <v>160269459.06854177</v>
      </c>
      <c r="S256" s="2">
        <f t="shared" si="17"/>
        <v>796135.85714286566</v>
      </c>
      <c r="T256" s="2">
        <f t="shared" si="18"/>
        <v>3864.1428571429569</v>
      </c>
      <c r="U256" s="2">
        <f t="shared" si="19"/>
        <v>800000</v>
      </c>
      <c r="V256" s="2">
        <f t="shared" si="34"/>
        <v>92191521.942718342</v>
      </c>
      <c r="W256" s="2">
        <f t="shared" si="20"/>
        <v>796135.85714285076</v>
      </c>
      <c r="X256" s="2">
        <f t="shared" si="6"/>
        <v>3864.1428571492434</v>
      </c>
      <c r="Y256" s="2">
        <f t="shared" si="43"/>
        <v>68077937.125823274</v>
      </c>
      <c r="Z256" s="2" t="str">
        <f t="shared" si="8"/>
        <v>MEEP</v>
      </c>
      <c r="AA256" s="2">
        <f>IF(Z256="HERE",Y256,AA255+Graph!$G$1*1000)</f>
        <v>92758148.697251648</v>
      </c>
      <c r="AB256" s="2">
        <f t="shared" si="21"/>
        <v>800000</v>
      </c>
      <c r="AC256" s="2">
        <f t="shared" si="44"/>
        <v>66715174.51414711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50160000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192</v>
      </c>
      <c r="C257" s="7"/>
      <c r="D257" s="2" t="e">
        <f t="shared" si="12"/>
        <v>#N/A</v>
      </c>
      <c r="E257" s="2" t="e">
        <f t="shared" si="22"/>
        <v>#N/A</v>
      </c>
      <c r="F257" s="2">
        <v>1682847.1482055187</v>
      </c>
      <c r="G257" s="2">
        <f t="shared" si="47"/>
        <v>796135.85714285716</v>
      </c>
      <c r="H257" s="2">
        <f t="shared" si="45"/>
        <v>159863069.79986113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1281545.4285714324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1681624.3746656775</v>
      </c>
      <c r="Q257" s="2">
        <f t="shared" si="48"/>
        <v>800000</v>
      </c>
      <c r="R257" s="2">
        <f t="shared" si="46"/>
        <v>161069459.06854177</v>
      </c>
      <c r="S257" s="2">
        <f t="shared" si="17"/>
        <v>796135.85714286566</v>
      </c>
      <c r="T257" s="2">
        <f t="shared" si="18"/>
        <v>3864.1428571429569</v>
      </c>
      <c r="U257" s="2">
        <f t="shared" si="19"/>
        <v>800000</v>
      </c>
      <c r="V257" s="2">
        <f t="shared" si="34"/>
        <v>92987657.799861193</v>
      </c>
      <c r="W257" s="2">
        <f t="shared" si="20"/>
        <v>796135.85714285076</v>
      </c>
      <c r="X257" s="2">
        <f t="shared" si="6"/>
        <v>3864.1428571492434</v>
      </c>
      <c r="Y257" s="2">
        <f t="shared" si="43"/>
        <v>68081801.268680423</v>
      </c>
      <c r="Z257" s="2" t="str">
        <f t="shared" si="8"/>
        <v>MEEP</v>
      </c>
      <c r="AA257" s="2">
        <f>IF(Z257="HERE",Y257,AA256+Graph!$G$1*1000)</f>
        <v>93558148.697251648</v>
      </c>
      <c r="AB257" s="2">
        <f t="shared" si="21"/>
        <v>800000</v>
      </c>
      <c r="AC257" s="2">
        <f t="shared" si="44"/>
        <v>66715174.51414711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50160000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193</v>
      </c>
      <c r="C258" s="7"/>
      <c r="D258" s="2" t="e">
        <f t="shared" si="12"/>
        <v>#N/A</v>
      </c>
      <c r="E258" s="2" t="e">
        <f t="shared" si="22"/>
        <v>#N/A</v>
      </c>
      <c r="F258" s="2">
        <v>1689168.802040875</v>
      </c>
      <c r="G258" s="2">
        <f t="shared" si="47"/>
        <v>796135.85714285716</v>
      </c>
      <c r="H258" s="2">
        <f t="shared" si="45"/>
        <v>160659205.657004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1285409.5714285753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1687924.0248416066</v>
      </c>
      <c r="Q258" s="2">
        <f t="shared" si="48"/>
        <v>800000</v>
      </c>
      <c r="R258" s="2">
        <f t="shared" si="46"/>
        <v>161869459.06854177</v>
      </c>
      <c r="S258" s="2">
        <f t="shared" si="17"/>
        <v>796135.85714286566</v>
      </c>
      <c r="T258" s="2">
        <f t="shared" si="18"/>
        <v>3864.1428571429569</v>
      </c>
      <c r="U258" s="2">
        <f t="shared" si="19"/>
        <v>800000</v>
      </c>
      <c r="V258" s="2">
        <f t="shared" si="34"/>
        <v>93783793.657004043</v>
      </c>
      <c r="W258" s="2">
        <f t="shared" si="20"/>
        <v>796135.85714285076</v>
      </c>
      <c r="X258" s="2">
        <f t="shared" si="6"/>
        <v>3864.1428571492434</v>
      </c>
      <c r="Y258" s="2">
        <f t="shared" si="43"/>
        <v>68085665.411537573</v>
      </c>
      <c r="Z258" s="2" t="str">
        <f t="shared" si="8"/>
        <v>MEEP</v>
      </c>
      <c r="AA258" s="2">
        <f>IF(Z258="HERE",Y258,AA257+Graph!$G$1*1000)</f>
        <v>94358148.697251648</v>
      </c>
      <c r="AB258" s="2">
        <f t="shared" si="21"/>
        <v>800000</v>
      </c>
      <c r="AC258" s="2">
        <f t="shared" si="44"/>
        <v>66715174.51414711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50160000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194</v>
      </c>
      <c r="C259" s="7"/>
      <c r="D259" s="2" t="e">
        <f t="shared" si="12"/>
        <v>#N/A</v>
      </c>
      <c r="E259" s="2" t="e">
        <f t="shared" si="22"/>
        <v>#N/A</v>
      </c>
      <c r="F259" s="2">
        <v>1695490.4558761716</v>
      </c>
      <c r="G259" s="2">
        <f t="shared" si="47"/>
        <v>796135.85714285716</v>
      </c>
      <c r="H259" s="2">
        <f t="shared" si="45"/>
        <v>161455341.51414686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1289273.7142857183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1694223.6750175357</v>
      </c>
      <c r="Q259" s="2">
        <f t="shared" si="48"/>
        <v>800000</v>
      </c>
      <c r="R259" s="2">
        <f t="shared" si="46"/>
        <v>162669459.06854177</v>
      </c>
      <c r="S259" s="2">
        <f t="shared" si="17"/>
        <v>796135.85714286566</v>
      </c>
      <c r="T259" s="2">
        <f t="shared" si="18"/>
        <v>3864.1428571429569</v>
      </c>
      <c r="U259" s="2">
        <f t="shared" si="19"/>
        <v>800000</v>
      </c>
      <c r="V259" s="2">
        <f t="shared" si="34"/>
        <v>94579929.514146894</v>
      </c>
      <c r="W259" s="2">
        <f t="shared" si="20"/>
        <v>796135.85714285076</v>
      </c>
      <c r="X259" s="2">
        <f t="shared" si="6"/>
        <v>3864.1428571492434</v>
      </c>
      <c r="Y259" s="2">
        <f t="shared" si="43"/>
        <v>68089529.554394722</v>
      </c>
      <c r="Z259" s="2" t="str">
        <f t="shared" si="8"/>
        <v>MEEP</v>
      </c>
      <c r="AA259" s="2">
        <f>IF(Z259="HERE",Y259,AA258+Graph!$G$1*1000)</f>
        <v>95158148.697251648</v>
      </c>
      <c r="AB259" s="2">
        <f t="shared" si="21"/>
        <v>800000</v>
      </c>
      <c r="AC259" s="2">
        <f t="shared" si="44"/>
        <v>66715174.51414711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50160000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195</v>
      </c>
      <c r="C260" s="7"/>
      <c r="D260" s="2" t="e">
        <f t="shared" si="12"/>
        <v>#N/A</v>
      </c>
      <c r="E260" s="2" t="e">
        <f t="shared" si="22"/>
        <v>#N/A</v>
      </c>
      <c r="F260" s="2">
        <v>1701812.1097115278</v>
      </c>
      <c r="G260" s="2">
        <f t="shared" si="47"/>
        <v>796135.85714285716</v>
      </c>
      <c r="H260" s="2">
        <f t="shared" si="45"/>
        <v>162251477.37128973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1293137.8571428612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1700523.3251935244</v>
      </c>
      <c r="Q260" s="2">
        <f t="shared" si="48"/>
        <v>800000</v>
      </c>
      <c r="R260" s="2">
        <f t="shared" si="46"/>
        <v>163469459.06854177</v>
      </c>
      <c r="S260" s="2">
        <f t="shared" si="17"/>
        <v>796135.85714286566</v>
      </c>
      <c r="T260" s="2">
        <f t="shared" si="18"/>
        <v>3864.1428571429569</v>
      </c>
      <c r="U260" s="2">
        <f t="shared" si="19"/>
        <v>800000</v>
      </c>
      <c r="V260" s="2">
        <f t="shared" si="34"/>
        <v>95376065.371289745</v>
      </c>
      <c r="W260" s="2">
        <f t="shared" si="20"/>
        <v>796135.85714285076</v>
      </c>
      <c r="X260" s="2">
        <f t="shared" si="6"/>
        <v>3864.1428571492434</v>
      </c>
      <c r="Y260" s="2">
        <f t="shared" si="43"/>
        <v>68093393.697251871</v>
      </c>
      <c r="Z260" s="2" t="str">
        <f t="shared" si="8"/>
        <v>MEEP</v>
      </c>
      <c r="AA260" s="2">
        <f>IF(Z260="HERE",Y260,AA259+Graph!$G$1*1000)</f>
        <v>95958148.697251648</v>
      </c>
      <c r="AB260" s="2">
        <f t="shared" si="21"/>
        <v>800000</v>
      </c>
      <c r="AC260" s="2">
        <f t="shared" si="44"/>
        <v>66715174.51414711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50160000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196</v>
      </c>
      <c r="C261" s="7"/>
      <c r="D261" s="2" t="e">
        <f t="shared" si="12"/>
        <v>#N/A</v>
      </c>
      <c r="E261" s="2" t="e">
        <f t="shared" si="22"/>
        <v>#N/A</v>
      </c>
      <c r="F261" s="2">
        <v>1708133.7635468245</v>
      </c>
      <c r="G261" s="2">
        <f t="shared" si="47"/>
        <v>796135.85714285716</v>
      </c>
      <c r="H261" s="2">
        <f t="shared" si="45"/>
        <v>163047613.2284326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1297002.0000000042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1706822.9753694534</v>
      </c>
      <c r="Q261" s="2">
        <f t="shared" si="48"/>
        <v>800000</v>
      </c>
      <c r="R261" s="2">
        <f t="shared" si="46"/>
        <v>164269459.06854177</v>
      </c>
      <c r="S261" s="2">
        <f t="shared" si="17"/>
        <v>796135.85714286566</v>
      </c>
      <c r="T261" s="2">
        <f t="shared" si="18"/>
        <v>3864.1428571429569</v>
      </c>
      <c r="U261" s="2">
        <f t="shared" si="19"/>
        <v>800000</v>
      </c>
      <c r="V261" s="2">
        <f t="shared" si="34"/>
        <v>96172201.228432596</v>
      </c>
      <c r="W261" s="2">
        <f t="shared" si="20"/>
        <v>796135.85714285076</v>
      </c>
      <c r="X261" s="2">
        <f t="shared" si="6"/>
        <v>3864.1428571492434</v>
      </c>
      <c r="Y261" s="2">
        <f t="shared" si="43"/>
        <v>68097257.84010902</v>
      </c>
      <c r="Z261" s="2" t="str">
        <f t="shared" si="8"/>
        <v>MEEP</v>
      </c>
      <c r="AA261" s="2">
        <f>IF(Z261="HERE",Y261,AA260+Graph!$G$1*1000)</f>
        <v>96758148.697251648</v>
      </c>
      <c r="AB261" s="2">
        <f t="shared" si="21"/>
        <v>800000</v>
      </c>
      <c r="AC261" s="2">
        <f t="shared" si="44"/>
        <v>66715174.51414711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50160000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197</v>
      </c>
      <c r="C262" s="7"/>
      <c r="D262" s="2" t="e">
        <f t="shared" si="12"/>
        <v>#N/A</v>
      </c>
      <c r="E262" s="2" t="e">
        <f t="shared" si="22"/>
        <v>#N/A</v>
      </c>
      <c r="F262" s="2">
        <v>1714455.4173821807</v>
      </c>
      <c r="G262" s="2">
        <f t="shared" si="47"/>
        <v>796135.85714285716</v>
      </c>
      <c r="H262" s="2">
        <f t="shared" si="45"/>
        <v>163843749.08557546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1300866.1428571471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1713122.6255453825</v>
      </c>
      <c r="Q262" s="2">
        <f t="shared" si="48"/>
        <v>800000</v>
      </c>
      <c r="R262" s="2">
        <f t="shared" si="46"/>
        <v>165069459.06854177</v>
      </c>
      <c r="S262" s="2">
        <f t="shared" si="17"/>
        <v>796135.85714286566</v>
      </c>
      <c r="T262" s="2">
        <f t="shared" si="18"/>
        <v>3864.1428571429569</v>
      </c>
      <c r="U262" s="2">
        <f t="shared" si="19"/>
        <v>800000</v>
      </c>
      <c r="V262" s="2">
        <f t="shared" si="34"/>
        <v>96968337.085575446</v>
      </c>
      <c r="W262" s="2">
        <f t="shared" si="20"/>
        <v>796135.85714285076</v>
      </c>
      <c r="X262" s="2">
        <f t="shared" si="6"/>
        <v>3864.1428571492434</v>
      </c>
      <c r="Y262" s="2">
        <f t="shared" si="43"/>
        <v>68101121.98296617</v>
      </c>
      <c r="Z262" s="2" t="str">
        <f t="shared" si="8"/>
        <v>MEEP</v>
      </c>
      <c r="AA262" s="2">
        <f>IF(Z262="HERE",Y262,AA261+Graph!$G$1*1000)</f>
        <v>97558148.697251648</v>
      </c>
      <c r="AB262" s="2">
        <f t="shared" si="21"/>
        <v>800000</v>
      </c>
      <c r="AC262" s="2">
        <f t="shared" si="44"/>
        <v>66715174.51414711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50160000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198</v>
      </c>
      <c r="C263" s="7"/>
      <c r="D263" s="2" t="e">
        <f t="shared" si="12"/>
        <v>#N/A</v>
      </c>
      <c r="E263" s="2" t="e">
        <f t="shared" si="22"/>
        <v>#N/A</v>
      </c>
      <c r="F263" s="2">
        <v>1720777.0712174773</v>
      </c>
      <c r="G263" s="2">
        <f t="shared" si="47"/>
        <v>796135.85714285716</v>
      </c>
      <c r="H263" s="2">
        <f t="shared" si="45"/>
        <v>164639884.94271833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1304730.2857142901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1719422.2757213116</v>
      </c>
      <c r="Q263" s="2">
        <f t="shared" si="48"/>
        <v>800000</v>
      </c>
      <c r="R263" s="2">
        <f t="shared" si="46"/>
        <v>165869459.06854177</v>
      </c>
      <c r="S263" s="2">
        <f t="shared" si="17"/>
        <v>796135.85714286566</v>
      </c>
      <c r="T263" s="2">
        <f t="shared" si="18"/>
        <v>3864.1428571429569</v>
      </c>
      <c r="U263" s="2">
        <f t="shared" si="19"/>
        <v>800000</v>
      </c>
      <c r="V263" s="2">
        <f t="shared" si="34"/>
        <v>97764472.942718297</v>
      </c>
      <c r="W263" s="2">
        <f t="shared" si="20"/>
        <v>796135.85714285076</v>
      </c>
      <c r="X263" s="2">
        <f t="shared" si="6"/>
        <v>3864.1428571492434</v>
      </c>
      <c r="Y263" s="2">
        <f t="shared" si="43"/>
        <v>68104986.125823319</v>
      </c>
      <c r="Z263" s="2" t="str">
        <f t="shared" si="8"/>
        <v>MEEP</v>
      </c>
      <c r="AA263" s="2">
        <f>IF(Z263="HERE",Y263,AA262+Graph!$G$1*1000)</f>
        <v>98358148.697251648</v>
      </c>
      <c r="AB263" s="2">
        <f t="shared" si="21"/>
        <v>800000</v>
      </c>
      <c r="AC263" s="2">
        <f t="shared" si="44"/>
        <v>66715174.51414711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50160000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199</v>
      </c>
      <c r="C264" s="7"/>
      <c r="D264" s="2" t="e">
        <f t="shared" si="12"/>
        <v>#N/A</v>
      </c>
      <c r="E264" s="2" t="e">
        <f t="shared" si="22"/>
        <v>#N/A</v>
      </c>
      <c r="F264" s="2">
        <v>1727098.7250528336</v>
      </c>
      <c r="G264" s="2">
        <f t="shared" si="47"/>
        <v>796135.85714285716</v>
      </c>
      <c r="H264" s="2">
        <f t="shared" si="45"/>
        <v>165436020.79986119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1308594.4285714331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1725721.9258972406</v>
      </c>
      <c r="Q264" s="2">
        <f t="shared" si="48"/>
        <v>800000</v>
      </c>
      <c r="R264" s="2">
        <f t="shared" si="46"/>
        <v>166669459.06854177</v>
      </c>
      <c r="S264" s="2">
        <f t="shared" si="17"/>
        <v>796135.85714286566</v>
      </c>
      <c r="T264" s="2">
        <f t="shared" si="18"/>
        <v>3864.1428571429569</v>
      </c>
      <c r="U264" s="2">
        <f t="shared" si="19"/>
        <v>800000</v>
      </c>
      <c r="V264" s="2">
        <f t="shared" si="34"/>
        <v>98560608.799861148</v>
      </c>
      <c r="W264" s="2">
        <f t="shared" si="20"/>
        <v>796135.85714285076</v>
      </c>
      <c r="X264" s="2">
        <f t="shared" si="6"/>
        <v>3864.1428571492434</v>
      </c>
      <c r="Y264" s="2">
        <f t="shared" si="43"/>
        <v>68108850.268680468</v>
      </c>
      <c r="Z264" s="2" t="str">
        <f t="shared" si="8"/>
        <v>MEEP</v>
      </c>
      <c r="AA264" s="2">
        <f>IF(Z264="HERE",Y264,AA263+Graph!$G$1*1000)</f>
        <v>99158148.697251648</v>
      </c>
      <c r="AB264" s="2">
        <f t="shared" si="21"/>
        <v>800000</v>
      </c>
      <c r="AC264" s="2">
        <f t="shared" si="44"/>
        <v>66715174.51414711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50160000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200</v>
      </c>
      <c r="C265" s="7"/>
      <c r="D265" s="2" t="e">
        <f t="shared" si="12"/>
        <v>#N/A</v>
      </c>
      <c r="E265" s="2" t="e">
        <f t="shared" si="22"/>
        <v>#N/A</v>
      </c>
      <c r="F265" s="2">
        <v>1733420.3788881302</v>
      </c>
      <c r="G265" s="2">
        <f t="shared" si="47"/>
        <v>796135.85714285716</v>
      </c>
      <c r="H265" s="2">
        <f t="shared" si="45"/>
        <v>166232156.65700406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1312458.571428576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1732021.5760731697</v>
      </c>
      <c r="Q265" s="2">
        <f t="shared" si="48"/>
        <v>800000</v>
      </c>
      <c r="R265" s="2">
        <f t="shared" si="46"/>
        <v>167469459.06854177</v>
      </c>
      <c r="S265" s="2">
        <f t="shared" si="17"/>
        <v>796135.85714286566</v>
      </c>
      <c r="T265" s="2">
        <f t="shared" si="18"/>
        <v>3864.1428571429569</v>
      </c>
      <c r="U265" s="2">
        <f t="shared" si="19"/>
        <v>800000</v>
      </c>
      <c r="V265" s="2">
        <f t="shared" si="34"/>
        <v>99356744.657003999</v>
      </c>
      <c r="W265" s="2">
        <f t="shared" si="20"/>
        <v>796135.85714285076</v>
      </c>
      <c r="X265" s="2">
        <f t="shared" si="6"/>
        <v>3864.1428571492434</v>
      </c>
      <c r="Y265" s="2">
        <f t="shared" si="43"/>
        <v>68112714.411537617</v>
      </c>
      <c r="Z265" s="2" t="str">
        <f t="shared" si="8"/>
        <v>MEEP</v>
      </c>
      <c r="AA265" s="2">
        <f>IF(Z265="HERE",Y265,AA264+Graph!$G$1*1000)</f>
        <v>99958148.697251648</v>
      </c>
      <c r="AB265" s="2">
        <f t="shared" si="21"/>
        <v>800000</v>
      </c>
      <c r="AC265" s="2">
        <f t="shared" si="44"/>
        <v>66715174.51414711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50160000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201</v>
      </c>
      <c r="C266" s="7"/>
      <c r="D266" s="2" t="e">
        <f t="shared" si="12"/>
        <v>#N/A</v>
      </c>
      <c r="E266" s="2" t="e">
        <f t="shared" si="22"/>
        <v>#N/A</v>
      </c>
      <c r="F266" s="2">
        <v>1739742.0327234864</v>
      </c>
      <c r="G266" s="2">
        <f t="shared" si="47"/>
        <v>796135.85714285716</v>
      </c>
      <c r="H266" s="2">
        <f t="shared" si="45"/>
        <v>167028292.51414692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1316322.714285719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1738321.2262490988</v>
      </c>
      <c r="Q266" s="2">
        <f t="shared" si="48"/>
        <v>800000</v>
      </c>
      <c r="R266" s="2">
        <f t="shared" si="46"/>
        <v>168269459.06854177</v>
      </c>
      <c r="S266" s="2">
        <f t="shared" si="17"/>
        <v>796135.85714286566</v>
      </c>
      <c r="T266" s="2">
        <f t="shared" si="18"/>
        <v>3864.1428571429569</v>
      </c>
      <c r="U266" s="2">
        <f t="shared" si="19"/>
        <v>800000</v>
      </c>
      <c r="V266" s="2">
        <f t="shared" si="34"/>
        <v>100152880.51414685</v>
      </c>
      <c r="W266" s="2">
        <f t="shared" si="20"/>
        <v>796135.85714285076</v>
      </c>
      <c r="X266" s="2">
        <f t="shared" si="6"/>
        <v>3864.1428571492434</v>
      </c>
      <c r="Y266" s="2">
        <f t="shared" si="43"/>
        <v>68116578.554394767</v>
      </c>
      <c r="Z266" s="2" t="str">
        <f t="shared" si="8"/>
        <v>MEEP</v>
      </c>
      <c r="AA266" s="2">
        <f>IF(Z266="HERE",Y266,AA265+Graph!$G$1*1000)</f>
        <v>100758148.69725165</v>
      </c>
      <c r="AB266" s="2">
        <f t="shared" si="21"/>
        <v>800000</v>
      </c>
      <c r="AC266" s="2">
        <f t="shared" si="44"/>
        <v>66715174.51414711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50160000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202</v>
      </c>
      <c r="C267" s="7"/>
      <c r="D267" s="2" t="e">
        <f t="shared" si="12"/>
        <v>#N/A</v>
      </c>
      <c r="E267" s="2" t="e">
        <f t="shared" si="22"/>
        <v>#N/A</v>
      </c>
      <c r="F267" s="2">
        <v>1746063.6865587831</v>
      </c>
      <c r="G267" s="2">
        <f t="shared" si="47"/>
        <v>796135.85714285716</v>
      </c>
      <c r="H267" s="2">
        <f t="shared" si="45"/>
        <v>167824428.37128979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1320186.8571428619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1744620.8764250278</v>
      </c>
      <c r="Q267" s="2">
        <f t="shared" si="48"/>
        <v>800000</v>
      </c>
      <c r="R267" s="2">
        <f t="shared" si="46"/>
        <v>169069459.06854177</v>
      </c>
      <c r="S267" s="2">
        <f t="shared" si="17"/>
        <v>796135.85714286566</v>
      </c>
      <c r="T267" s="2">
        <f t="shared" si="18"/>
        <v>3864.1428571429569</v>
      </c>
      <c r="U267" s="2">
        <f t="shared" si="19"/>
        <v>800000</v>
      </c>
      <c r="V267" s="2">
        <f t="shared" si="34"/>
        <v>100949016.3712897</v>
      </c>
      <c r="W267" s="2">
        <f t="shared" si="20"/>
        <v>796135.85714285076</v>
      </c>
      <c r="X267" s="2">
        <f t="shared" si="6"/>
        <v>3864.1428571492434</v>
      </c>
      <c r="Y267" s="2">
        <f t="shared" si="43"/>
        <v>68120442.697251916</v>
      </c>
      <c r="Z267" s="2" t="str">
        <f t="shared" si="8"/>
        <v>MEEP</v>
      </c>
      <c r="AA267" s="2">
        <f>IF(Z267="HERE",Y267,AA266+Graph!$G$1*1000)</f>
        <v>101558148.69725165</v>
      </c>
      <c r="AB267" s="2">
        <f t="shared" si="21"/>
        <v>800000</v>
      </c>
      <c r="AC267" s="2">
        <f t="shared" si="44"/>
        <v>66715174.51414711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50160000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203</v>
      </c>
      <c r="C268" s="7"/>
      <c r="D268" s="2" t="e">
        <f t="shared" si="12"/>
        <v>#N/A</v>
      </c>
      <c r="E268" s="2" t="e">
        <f t="shared" si="22"/>
        <v>#N/A</v>
      </c>
      <c r="F268" s="2">
        <v>1752385.3403941393</v>
      </c>
      <c r="G268" s="2">
        <f t="shared" si="47"/>
        <v>796135.85714285716</v>
      </c>
      <c r="H268" s="2">
        <f t="shared" si="45"/>
        <v>168620564.22843266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1324051.0000000049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1750920.5266009569</v>
      </c>
      <c r="Q268" s="2">
        <f t="shared" si="48"/>
        <v>800000</v>
      </c>
      <c r="R268" s="2">
        <f t="shared" si="46"/>
        <v>169869459.06854177</v>
      </c>
      <c r="S268" s="2">
        <f t="shared" si="17"/>
        <v>796135.85714286566</v>
      </c>
      <c r="T268" s="2">
        <f t="shared" si="18"/>
        <v>3864.1428571429569</v>
      </c>
      <c r="U268" s="2">
        <f t="shared" si="19"/>
        <v>800000</v>
      </c>
      <c r="V268" s="2">
        <f t="shared" si="34"/>
        <v>101745152.22843255</v>
      </c>
      <c r="W268" s="2">
        <f t="shared" si="20"/>
        <v>796135.85714285076</v>
      </c>
      <c r="X268" s="2">
        <f t="shared" si="6"/>
        <v>3864.1428571492434</v>
      </c>
      <c r="Y268" s="2">
        <f t="shared" si="43"/>
        <v>68124306.840109065</v>
      </c>
      <c r="Z268" s="2" t="str">
        <f t="shared" si="8"/>
        <v>MEEP</v>
      </c>
      <c r="AA268" s="2">
        <f>IF(Z268="HERE",Y268,AA267+Graph!$G$1*1000)</f>
        <v>102358148.69725165</v>
      </c>
      <c r="AB268" s="2">
        <f t="shared" si="21"/>
        <v>800000</v>
      </c>
      <c r="AC268" s="2">
        <f t="shared" si="44"/>
        <v>66715174.51414711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50160000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204</v>
      </c>
      <c r="C269" s="7"/>
      <c r="D269" s="2" t="e">
        <f t="shared" si="12"/>
        <v>#N/A</v>
      </c>
      <c r="E269" s="2" t="e">
        <f t="shared" si="22"/>
        <v>#N/A</v>
      </c>
      <c r="F269" s="2">
        <v>1758706.9942294359</v>
      </c>
      <c r="G269" s="2">
        <f t="shared" si="47"/>
        <v>796135.85714285716</v>
      </c>
      <c r="H269" s="2">
        <f t="shared" si="45"/>
        <v>169416700.08557552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1327915.1428571478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1757220.176776886</v>
      </c>
      <c r="Q269" s="2">
        <f t="shared" si="48"/>
        <v>800000</v>
      </c>
      <c r="R269" s="2">
        <f t="shared" si="46"/>
        <v>170669459.06854177</v>
      </c>
      <c r="S269" s="2">
        <f t="shared" si="17"/>
        <v>796135.85714286566</v>
      </c>
      <c r="T269" s="2">
        <f t="shared" si="18"/>
        <v>3864.1428571429569</v>
      </c>
      <c r="U269" s="2">
        <f t="shared" si="19"/>
        <v>800000</v>
      </c>
      <c r="V269" s="2">
        <f t="shared" si="34"/>
        <v>102541288.0855754</v>
      </c>
      <c r="W269" s="2">
        <f t="shared" si="20"/>
        <v>796135.85714285076</v>
      </c>
      <c r="X269" s="2">
        <f t="shared" si="6"/>
        <v>3864.1428571492434</v>
      </c>
      <c r="Y269" s="2">
        <f t="shared" si="43"/>
        <v>68128170.982966214</v>
      </c>
      <c r="Z269" s="2" t="str">
        <f t="shared" si="8"/>
        <v>MEEP</v>
      </c>
      <c r="AA269" s="2">
        <f>IF(Z269="HERE",Y269,AA268+Graph!$G$1*1000)</f>
        <v>103158148.69725165</v>
      </c>
      <c r="AB269" s="2">
        <f t="shared" si="21"/>
        <v>800000</v>
      </c>
      <c r="AC269" s="2">
        <f t="shared" si="44"/>
        <v>66715174.51414711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50160000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205</v>
      </c>
      <c r="C270" s="7"/>
      <c r="D270" s="2" t="e">
        <f t="shared" si="12"/>
        <v>#N/A</v>
      </c>
      <c r="E270" s="2" t="e">
        <f t="shared" si="22"/>
        <v>#N/A</v>
      </c>
      <c r="F270" s="2">
        <v>1765028.6480647922</v>
      </c>
      <c r="G270" s="2">
        <f t="shared" si="47"/>
        <v>796135.85714285716</v>
      </c>
      <c r="H270" s="2">
        <f t="shared" si="45"/>
        <v>170212835.94271839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1331779.2857142908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1763519.8269528151</v>
      </c>
      <c r="Q270" s="2">
        <f t="shared" si="48"/>
        <v>800000</v>
      </c>
      <c r="R270" s="2">
        <f t="shared" si="46"/>
        <v>171469459.06854177</v>
      </c>
      <c r="S270" s="2">
        <f t="shared" si="17"/>
        <v>796135.85714286566</v>
      </c>
      <c r="T270" s="2">
        <f t="shared" si="18"/>
        <v>3864.1428571429569</v>
      </c>
      <c r="U270" s="2">
        <f t="shared" si="19"/>
        <v>800000</v>
      </c>
      <c r="V270" s="2">
        <f t="shared" si="34"/>
        <v>103337423.94271825</v>
      </c>
      <c r="W270" s="2">
        <f t="shared" si="20"/>
        <v>796135.85714285076</v>
      </c>
      <c r="X270" s="2">
        <f t="shared" si="6"/>
        <v>3864.1428571492434</v>
      </c>
      <c r="Y270" s="2">
        <f t="shared" si="43"/>
        <v>68132035.125823364</v>
      </c>
      <c r="Z270" s="2" t="str">
        <f t="shared" si="8"/>
        <v>MEEP</v>
      </c>
      <c r="AA270" s="2">
        <f>IF(Z270="HERE",Y270,AA269+Graph!$G$1*1000)</f>
        <v>103958148.69725165</v>
      </c>
      <c r="AB270" s="2">
        <f t="shared" si="21"/>
        <v>800000</v>
      </c>
      <c r="AC270" s="2">
        <f t="shared" si="44"/>
        <v>66715174.51414711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50160000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206</v>
      </c>
      <c r="C271" s="7"/>
      <c r="D271" s="2" t="e">
        <f t="shared" si="12"/>
        <v>#N/A</v>
      </c>
      <c r="E271" s="2" t="e">
        <f t="shared" si="22"/>
        <v>#N/A</v>
      </c>
      <c r="F271" s="2">
        <v>1771350.3019000888</v>
      </c>
      <c r="G271" s="2">
        <f t="shared" si="47"/>
        <v>796135.85714285716</v>
      </c>
      <c r="H271" s="2">
        <f t="shared" si="45"/>
        <v>171008971.79986125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1335643.4285714338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1769819.4771287441</v>
      </c>
      <c r="Q271" s="2">
        <f t="shared" si="48"/>
        <v>800000</v>
      </c>
      <c r="R271" s="2">
        <f t="shared" si="46"/>
        <v>172269459.06854177</v>
      </c>
      <c r="S271" s="2">
        <f t="shared" si="17"/>
        <v>796135.85714286566</v>
      </c>
      <c r="T271" s="2">
        <f t="shared" si="18"/>
        <v>3864.1428571429569</v>
      </c>
      <c r="U271" s="2">
        <f t="shared" si="19"/>
        <v>800000</v>
      </c>
      <c r="V271" s="2">
        <f t="shared" si="34"/>
        <v>104133559.7998611</v>
      </c>
      <c r="W271" s="2">
        <f t="shared" si="20"/>
        <v>796135.85714285076</v>
      </c>
      <c r="X271" s="2">
        <f t="shared" si="6"/>
        <v>3864.1428571492434</v>
      </c>
      <c r="Y271" s="2">
        <f t="shared" si="43"/>
        <v>68135899.268680513</v>
      </c>
      <c r="Z271" s="2" t="str">
        <f t="shared" si="8"/>
        <v>MEEP</v>
      </c>
      <c r="AA271" s="2">
        <f>IF(Z271="HERE",Y271,AA270+Graph!$G$1*1000)</f>
        <v>104758148.69725165</v>
      </c>
      <c r="AB271" s="2">
        <f t="shared" si="21"/>
        <v>800000</v>
      </c>
      <c r="AC271" s="2">
        <f t="shared" si="44"/>
        <v>66715174.51414711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50160000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207</v>
      </c>
      <c r="C272" s="7"/>
      <c r="D272" s="2" t="e">
        <f t="shared" si="12"/>
        <v>#N/A</v>
      </c>
      <c r="E272" s="2" t="e">
        <f t="shared" si="22"/>
        <v>#N/A</v>
      </c>
      <c r="F272" s="2">
        <v>1777671.955735445</v>
      </c>
      <c r="G272" s="2">
        <f t="shared" si="47"/>
        <v>796135.85714285716</v>
      </c>
      <c r="H272" s="2">
        <f t="shared" si="45"/>
        <v>171805107.65700412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1339507.5714285767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1776119.1273046732</v>
      </c>
      <c r="Q272" s="2">
        <f t="shared" si="48"/>
        <v>800000</v>
      </c>
      <c r="R272" s="2">
        <f t="shared" si="46"/>
        <v>173069459.06854177</v>
      </c>
      <c r="S272" s="2">
        <f t="shared" si="17"/>
        <v>796135.85714286566</v>
      </c>
      <c r="T272" s="2">
        <f t="shared" si="18"/>
        <v>3864.1428571429569</v>
      </c>
      <c r="U272" s="2">
        <f t="shared" si="19"/>
        <v>800000</v>
      </c>
      <c r="V272" s="2">
        <f t="shared" si="34"/>
        <v>104929695.65700395</v>
      </c>
      <c r="W272" s="2">
        <f t="shared" si="20"/>
        <v>796135.85714285076</v>
      </c>
      <c r="X272" s="2">
        <f t="shared" si="6"/>
        <v>3864.1428571492434</v>
      </c>
      <c r="Y272" s="2">
        <f t="shared" si="43"/>
        <v>68139763.411537662</v>
      </c>
      <c r="Z272" s="2" t="str">
        <f t="shared" si="8"/>
        <v>MEEP</v>
      </c>
      <c r="AA272" s="2">
        <f>IF(Z272="HERE",Y272,AA271+Graph!$G$1*1000)</f>
        <v>105558148.69725165</v>
      </c>
      <c r="AB272" s="2">
        <f t="shared" si="21"/>
        <v>800000</v>
      </c>
      <c r="AC272" s="2">
        <f t="shared" si="44"/>
        <v>66715174.51414711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50160000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208</v>
      </c>
      <c r="C273" s="7"/>
      <c r="D273" s="2" t="e">
        <f t="shared" si="12"/>
        <v>#N/A</v>
      </c>
      <c r="E273" s="2" t="e">
        <f t="shared" si="22"/>
        <v>#N/A</v>
      </c>
      <c r="F273" s="2">
        <v>1783993.6095707417</v>
      </c>
      <c r="G273" s="2">
        <f t="shared" si="47"/>
        <v>796135.85714285716</v>
      </c>
      <c r="H273" s="2">
        <f t="shared" si="45"/>
        <v>172601243.51414698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1343371.7142857197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1782418.7774806023</v>
      </c>
      <c r="Q273" s="2">
        <f t="shared" si="48"/>
        <v>800000</v>
      </c>
      <c r="R273" s="2">
        <f t="shared" si="46"/>
        <v>173869459.06854177</v>
      </c>
      <c r="S273" s="2">
        <f t="shared" si="17"/>
        <v>796135.85714286566</v>
      </c>
      <c r="T273" s="2">
        <f t="shared" si="18"/>
        <v>3864.1428571429569</v>
      </c>
      <c r="U273" s="2">
        <f t="shared" si="19"/>
        <v>800000</v>
      </c>
      <c r="V273" s="2">
        <f t="shared" si="34"/>
        <v>105725831.5141468</v>
      </c>
      <c r="W273" s="2">
        <f t="shared" si="20"/>
        <v>796135.85714285076</v>
      </c>
      <c r="X273" s="2">
        <f t="shared" si="6"/>
        <v>3864.1428571492434</v>
      </c>
      <c r="Y273" s="2">
        <f t="shared" si="43"/>
        <v>68143627.554394811</v>
      </c>
      <c r="Z273" s="2" t="str">
        <f t="shared" si="8"/>
        <v>MEEP</v>
      </c>
      <c r="AA273" s="2">
        <f>IF(Z273="HERE",Y273,AA272+Graph!$G$1*1000)</f>
        <v>106358148.69725165</v>
      </c>
      <c r="AB273" s="2">
        <f t="shared" si="21"/>
        <v>800000</v>
      </c>
      <c r="AC273" s="2">
        <f t="shared" si="44"/>
        <v>66715174.51414711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50160000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209</v>
      </c>
      <c r="C274" s="7"/>
      <c r="D274" s="2" t="e">
        <f t="shared" si="12"/>
        <v>#N/A</v>
      </c>
      <c r="E274" s="2" t="e">
        <f t="shared" si="22"/>
        <v>#N/A</v>
      </c>
      <c r="F274" s="2">
        <v>1790315.2634060979</v>
      </c>
      <c r="G274" s="2">
        <f t="shared" si="47"/>
        <v>796135.85714285716</v>
      </c>
      <c r="H274" s="2">
        <f t="shared" si="45"/>
        <v>173397379.37128985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1347235.8571428626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1788718.4276565313</v>
      </c>
      <c r="Q274" s="2">
        <f t="shared" si="48"/>
        <v>800000</v>
      </c>
      <c r="R274" s="2">
        <f t="shared" si="46"/>
        <v>174669459.06854177</v>
      </c>
      <c r="S274" s="2">
        <f t="shared" si="17"/>
        <v>796135.85714286566</v>
      </c>
      <c r="T274" s="2">
        <f t="shared" si="18"/>
        <v>3864.1428571429569</v>
      </c>
      <c r="U274" s="2">
        <f t="shared" si="19"/>
        <v>800000</v>
      </c>
      <c r="V274" s="2">
        <f t="shared" si="34"/>
        <v>106521967.37128966</v>
      </c>
      <c r="W274" s="2">
        <f t="shared" si="20"/>
        <v>796135.85714285076</v>
      </c>
      <c r="X274" s="2">
        <f t="shared" si="6"/>
        <v>3864.1428571492434</v>
      </c>
      <c r="Y274" s="2">
        <f t="shared" si="43"/>
        <v>68147491.697251961</v>
      </c>
      <c r="Z274" s="2" t="str">
        <f t="shared" si="8"/>
        <v>MEEP</v>
      </c>
      <c r="AA274" s="2">
        <f>IF(Z274="HERE",Y274,AA273+Graph!$G$1*1000)</f>
        <v>107158148.69725165</v>
      </c>
      <c r="AB274" s="2">
        <f t="shared" si="21"/>
        <v>800000</v>
      </c>
      <c r="AC274" s="2">
        <f t="shared" si="44"/>
        <v>66715174.51414711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210</v>
      </c>
      <c r="C275" s="7"/>
      <c r="D275" s="2" t="e">
        <f t="shared" si="12"/>
        <v>#N/A</v>
      </c>
      <c r="E275" s="2" t="e">
        <f t="shared" si="22"/>
        <v>#N/A</v>
      </c>
      <c r="F275" s="2">
        <v>1796636.9172413945</v>
      </c>
      <c r="G275" s="2">
        <f t="shared" si="47"/>
        <v>796135.85714285716</v>
      </c>
      <c r="H275" s="2">
        <f t="shared" si="45"/>
        <v>174193515.22843271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1351100.0000000056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1795018.0778324604</v>
      </c>
      <c r="Q275" s="2">
        <f t="shared" si="48"/>
        <v>800000</v>
      </c>
      <c r="R275" s="2">
        <f t="shared" si="46"/>
        <v>175469459.06854177</v>
      </c>
      <c r="S275" s="2">
        <f t="shared" si="17"/>
        <v>796135.85714286566</v>
      </c>
      <c r="T275" s="2">
        <f t="shared" si="18"/>
        <v>3864.1428571429569</v>
      </c>
      <c r="U275" s="2">
        <f t="shared" si="19"/>
        <v>800000</v>
      </c>
      <c r="V275" s="2">
        <f t="shared" si="34"/>
        <v>107318103.22843251</v>
      </c>
      <c r="W275" s="2">
        <f t="shared" si="20"/>
        <v>796135.85714285076</v>
      </c>
      <c r="X275" s="2">
        <f t="shared" si="6"/>
        <v>3864.1428571492434</v>
      </c>
      <c r="Y275" s="2">
        <f t="shared" si="43"/>
        <v>68151355.84010911</v>
      </c>
      <c r="Z275" s="2" t="str">
        <f t="shared" si="8"/>
        <v>MEEP</v>
      </c>
      <c r="AA275" s="2">
        <f>IF(Z275="HERE",Y275,AA274+Graph!$G$1*1000)</f>
        <v>107958148.69725165</v>
      </c>
      <c r="AB275" s="2">
        <f t="shared" si="21"/>
        <v>800000</v>
      </c>
      <c r="AC275" s="2">
        <f t="shared" si="44"/>
        <v>66715174.51414711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211</v>
      </c>
      <c r="C276" s="7"/>
      <c r="D276" s="2" t="e">
        <f t="shared" si="12"/>
        <v>#N/A</v>
      </c>
      <c r="E276" s="2" t="e">
        <f t="shared" si="22"/>
        <v>#N/A</v>
      </c>
      <c r="F276" s="2">
        <v>1802958.5710767508</v>
      </c>
      <c r="G276" s="2">
        <f t="shared" si="47"/>
        <v>796135.85714285716</v>
      </c>
      <c r="H276" s="2">
        <f t="shared" si="45"/>
        <v>174989651.08557558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1354964.1428571485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1801317.7280083895</v>
      </c>
      <c r="Q276" s="2">
        <f t="shared" si="48"/>
        <v>800000</v>
      </c>
      <c r="R276" s="2">
        <f t="shared" si="46"/>
        <v>176269459.06854177</v>
      </c>
      <c r="S276" s="2">
        <f t="shared" si="17"/>
        <v>796135.85714286566</v>
      </c>
      <c r="T276" s="2">
        <f t="shared" si="18"/>
        <v>3864.1428571429569</v>
      </c>
      <c r="U276" s="2">
        <f t="shared" si="19"/>
        <v>800000</v>
      </c>
      <c r="V276" s="2">
        <f t="shared" si="34"/>
        <v>108114239.08557536</v>
      </c>
      <c r="W276" s="2">
        <f t="shared" si="20"/>
        <v>796135.85714285076</v>
      </c>
      <c r="X276" s="2">
        <f t="shared" si="6"/>
        <v>3864.1428571492434</v>
      </c>
      <c r="Y276" s="2">
        <f t="shared" si="43"/>
        <v>68155219.982966259</v>
      </c>
      <c r="Z276" s="2" t="str">
        <f t="shared" si="8"/>
        <v>MEEP</v>
      </c>
      <c r="AA276" s="2">
        <f>IF(Z276="HERE",Y276,AA275+Graph!$G$1*1000)</f>
        <v>108758148.69725165</v>
      </c>
      <c r="AB276" s="2">
        <f t="shared" si="21"/>
        <v>800000</v>
      </c>
      <c r="AC276" s="2">
        <f t="shared" si="44"/>
        <v>66715174.51414711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212</v>
      </c>
      <c r="C277" s="7"/>
      <c r="D277" s="2" t="e">
        <f t="shared" si="12"/>
        <v>#N/A</v>
      </c>
      <c r="E277" s="2" t="e">
        <f t="shared" si="22"/>
        <v>#N/A</v>
      </c>
      <c r="F277" s="2">
        <v>1809280.2249120474</v>
      </c>
      <c r="G277" s="2">
        <f t="shared" si="47"/>
        <v>796135.85714285716</v>
      </c>
      <c r="H277" s="2">
        <f t="shared" si="45"/>
        <v>175785786.94271845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1358828.2857142915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1807617.3781843185</v>
      </c>
      <c r="Q277" s="2">
        <f t="shared" si="48"/>
        <v>800000</v>
      </c>
      <c r="R277" s="2">
        <f t="shared" si="46"/>
        <v>177069459.06854177</v>
      </c>
      <c r="S277" s="2">
        <f t="shared" si="17"/>
        <v>796135.85714286566</v>
      </c>
      <c r="T277" s="2">
        <f t="shared" si="18"/>
        <v>3864.1428571429569</v>
      </c>
      <c r="U277" s="2">
        <f t="shared" si="19"/>
        <v>800000</v>
      </c>
      <c r="V277" s="2">
        <f t="shared" si="34"/>
        <v>108910374.94271821</v>
      </c>
      <c r="W277" s="2">
        <f t="shared" si="20"/>
        <v>796135.85714285076</v>
      </c>
      <c r="X277" s="2">
        <f t="shared" si="6"/>
        <v>3864.1428571492434</v>
      </c>
      <c r="Y277" s="2">
        <f t="shared" si="43"/>
        <v>68159084.125823408</v>
      </c>
      <c r="Z277" s="2" t="str">
        <f t="shared" si="8"/>
        <v>MEEP</v>
      </c>
      <c r="AA277" s="2">
        <f>IF(Z277="HERE",Y277,AA276+Graph!$G$1*1000)</f>
        <v>109558148.69725165</v>
      </c>
      <c r="AB277" s="2">
        <f t="shared" si="21"/>
        <v>800000</v>
      </c>
      <c r="AC277" s="2">
        <f t="shared" si="44"/>
        <v>66715174.51414711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213</v>
      </c>
      <c r="C278" s="7"/>
      <c r="D278" s="2" t="e">
        <f t="shared" si="12"/>
        <v>#N/A</v>
      </c>
      <c r="E278" s="2" t="e">
        <f t="shared" si="22"/>
        <v>#N/A</v>
      </c>
      <c r="F278" s="2">
        <v>1815601.8787474036</v>
      </c>
      <c r="G278" s="2">
        <f t="shared" si="47"/>
        <v>796135.85714285716</v>
      </c>
      <c r="H278" s="2">
        <f t="shared" si="45"/>
        <v>176581922.79986131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1362692.4285714345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1813917.0283603072</v>
      </c>
      <c r="Q278" s="2">
        <f t="shared" si="48"/>
        <v>800000</v>
      </c>
      <c r="R278" s="2">
        <f t="shared" si="46"/>
        <v>177869459.06854177</v>
      </c>
      <c r="S278" s="2">
        <f t="shared" si="17"/>
        <v>796135.85714286566</v>
      </c>
      <c r="T278" s="2">
        <f t="shared" si="18"/>
        <v>3864.1428571429569</v>
      </c>
      <c r="U278" s="2">
        <f t="shared" si="19"/>
        <v>800000</v>
      </c>
      <c r="V278" s="2">
        <f t="shared" si="34"/>
        <v>109706510.79986106</v>
      </c>
      <c r="W278" s="2">
        <f t="shared" si="20"/>
        <v>796135.85714285076</v>
      </c>
      <c r="X278" s="2">
        <f t="shared" si="6"/>
        <v>3864.1428571492434</v>
      </c>
      <c r="Y278" s="2">
        <f t="shared" si="43"/>
        <v>68162948.268680558</v>
      </c>
      <c r="Z278" s="2" t="str">
        <f t="shared" si="8"/>
        <v>MEEP</v>
      </c>
      <c r="AA278" s="2">
        <f>IF(Z278="HERE",Y278,AA277+Graph!$G$1*1000)</f>
        <v>110358148.69725165</v>
      </c>
      <c r="AB278" s="2">
        <f t="shared" si="21"/>
        <v>800000</v>
      </c>
      <c r="AC278" s="2">
        <f t="shared" si="44"/>
        <v>66715174.51414711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214</v>
      </c>
      <c r="C279" s="7"/>
      <c r="D279" s="2" t="e">
        <f t="shared" si="12"/>
        <v>#N/A</v>
      </c>
      <c r="E279" s="2" t="e">
        <f t="shared" si="22"/>
        <v>#N/A</v>
      </c>
      <c r="F279" s="2">
        <v>1821923.5325827003</v>
      </c>
      <c r="G279" s="2">
        <f t="shared" si="47"/>
        <v>796135.85714285716</v>
      </c>
      <c r="H279" s="2">
        <f t="shared" si="45"/>
        <v>177378058.65700418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1366556.5714285774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1820216.6785362363</v>
      </c>
      <c r="Q279" s="2">
        <f t="shared" si="48"/>
        <v>800000</v>
      </c>
      <c r="R279" s="2">
        <f t="shared" si="46"/>
        <v>178669459.06854177</v>
      </c>
      <c r="S279" s="2">
        <f t="shared" si="17"/>
        <v>796135.85714286566</v>
      </c>
      <c r="T279" s="2">
        <f t="shared" si="18"/>
        <v>3864.1428571429569</v>
      </c>
      <c r="U279" s="2">
        <f t="shared" si="19"/>
        <v>800000</v>
      </c>
      <c r="V279" s="2">
        <f t="shared" si="34"/>
        <v>110502646.65700391</v>
      </c>
      <c r="W279" s="2">
        <f t="shared" si="20"/>
        <v>796135.85714285076</v>
      </c>
      <c r="X279" s="2">
        <f t="shared" si="6"/>
        <v>3864.1428571492434</v>
      </c>
      <c r="Y279" s="2">
        <f t="shared" si="43"/>
        <v>68166812.411537707</v>
      </c>
      <c r="Z279" s="2" t="str">
        <f t="shared" si="8"/>
        <v>MEEP</v>
      </c>
      <c r="AA279" s="2">
        <f>IF(Z279="HERE",Y279,AA278+Graph!$G$1*1000)</f>
        <v>111158148.69725165</v>
      </c>
      <c r="AB279" s="2">
        <f t="shared" si="21"/>
        <v>800000</v>
      </c>
      <c r="AC279" s="2">
        <f t="shared" si="44"/>
        <v>66715174.51414711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215</v>
      </c>
      <c r="C280" s="7"/>
      <c r="D280" s="2" t="e">
        <f t="shared" si="12"/>
        <v>#N/A</v>
      </c>
      <c r="E280" s="2" t="e">
        <f t="shared" si="22"/>
        <v>#N/A</v>
      </c>
      <c r="F280" s="2">
        <v>1828245.1864180565</v>
      </c>
      <c r="G280" s="2">
        <f t="shared" si="47"/>
        <v>796135.85714285716</v>
      </c>
      <c r="H280" s="2">
        <f t="shared" si="45"/>
        <v>178174194.51414704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1370420.7142857204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1826516.3287121654</v>
      </c>
      <c r="Q280" s="2">
        <f t="shared" si="48"/>
        <v>800000</v>
      </c>
      <c r="R280" s="2">
        <f t="shared" si="46"/>
        <v>179469459.06854177</v>
      </c>
      <c r="S280" s="2">
        <f t="shared" si="17"/>
        <v>796135.85714286566</v>
      </c>
      <c r="T280" s="2">
        <f t="shared" si="18"/>
        <v>3864.1428571429569</v>
      </c>
      <c r="U280" s="2">
        <f t="shared" si="19"/>
        <v>800000</v>
      </c>
      <c r="V280" s="2">
        <f t="shared" si="34"/>
        <v>111298782.51414676</v>
      </c>
      <c r="W280" s="2">
        <f t="shared" si="20"/>
        <v>796135.85714285076</v>
      </c>
      <c r="X280" s="2">
        <f t="shared" si="6"/>
        <v>3864.1428571492434</v>
      </c>
      <c r="Y280" s="2">
        <f t="shared" si="43"/>
        <v>68170676.554394856</v>
      </c>
      <c r="Z280" s="2" t="str">
        <f t="shared" si="8"/>
        <v>MEEP</v>
      </c>
      <c r="AA280" s="2">
        <f>IF(Z280="HERE",Y280,AA279+Graph!$G$1*1000)</f>
        <v>111958148.69725165</v>
      </c>
      <c r="AB280" s="2">
        <f t="shared" si="21"/>
        <v>800000</v>
      </c>
      <c r="AC280" s="2">
        <f t="shared" si="44"/>
        <v>66715174.51414711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216</v>
      </c>
      <c r="C281" s="7"/>
      <c r="D281" s="2" t="e">
        <f t="shared" si="12"/>
        <v>#N/A</v>
      </c>
      <c r="E281" s="2" t="e">
        <f t="shared" si="22"/>
        <v>#N/A</v>
      </c>
      <c r="F281" s="2">
        <v>1834566.8402534127</v>
      </c>
      <c r="G281" s="2">
        <f t="shared" si="47"/>
        <v>796135.85714285716</v>
      </c>
      <c r="H281" s="2">
        <f t="shared" si="45"/>
        <v>178970330.37128991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1374284.8571428633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1832815.9788880944</v>
      </c>
      <c r="Q281" s="2">
        <f t="shared" si="48"/>
        <v>800000</v>
      </c>
      <c r="R281" s="2">
        <f t="shared" si="46"/>
        <v>180269459.06854177</v>
      </c>
      <c r="S281" s="2">
        <f t="shared" si="17"/>
        <v>796135.85714286566</v>
      </c>
      <c r="T281" s="2">
        <f t="shared" si="18"/>
        <v>3864.1428571429569</v>
      </c>
      <c r="U281" s="2">
        <f t="shared" si="19"/>
        <v>800000</v>
      </c>
      <c r="V281" s="2">
        <f t="shared" si="34"/>
        <v>112094918.37128961</v>
      </c>
      <c r="W281" s="2">
        <f t="shared" si="20"/>
        <v>796135.85714285076</v>
      </c>
      <c r="X281" s="2">
        <f t="shared" si="6"/>
        <v>3864.1428571492434</v>
      </c>
      <c r="Y281" s="2">
        <f t="shared" si="43"/>
        <v>68174540.697252005</v>
      </c>
      <c r="Z281" s="2" t="str">
        <f t="shared" si="8"/>
        <v>MEEP</v>
      </c>
      <c r="AA281" s="2">
        <f>IF(Z281="HERE",Y281,AA280+Graph!$G$1*1000)</f>
        <v>112758148.69725165</v>
      </c>
      <c r="AB281" s="2">
        <f t="shared" si="21"/>
        <v>800000</v>
      </c>
      <c r="AC281" s="2">
        <f t="shared" si="44"/>
        <v>66715174.51414711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217</v>
      </c>
      <c r="C282" s="7"/>
      <c r="D282" s="2" t="e">
        <f t="shared" si="12"/>
        <v>#N/A</v>
      </c>
      <c r="E282" s="2" t="e">
        <f t="shared" si="22"/>
        <v>#N/A</v>
      </c>
      <c r="F282" s="2">
        <v>1840888.4940887094</v>
      </c>
      <c r="G282" s="2">
        <f t="shared" si="47"/>
        <v>796135.85714285716</v>
      </c>
      <c r="H282" s="2">
        <f t="shared" si="45"/>
        <v>179766466.22843277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1378149.0000000063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1839115.6290640235</v>
      </c>
      <c r="Q282" s="2">
        <f t="shared" si="48"/>
        <v>800000</v>
      </c>
      <c r="R282" s="2">
        <f t="shared" si="46"/>
        <v>181069459.06854177</v>
      </c>
      <c r="S282" s="2">
        <f t="shared" si="17"/>
        <v>796135.85714286566</v>
      </c>
      <c r="T282" s="2">
        <f t="shared" si="18"/>
        <v>3864.1428571429569</v>
      </c>
      <c r="U282" s="2">
        <f t="shared" si="19"/>
        <v>800000</v>
      </c>
      <c r="V282" s="2">
        <f t="shared" si="34"/>
        <v>112891054.22843246</v>
      </c>
      <c r="W282" s="2">
        <f t="shared" si="20"/>
        <v>796135.85714285076</v>
      </c>
      <c r="X282" s="2">
        <f t="shared" si="6"/>
        <v>3864.1428571492434</v>
      </c>
      <c r="Y282" s="2">
        <f t="shared" si="43"/>
        <v>68178404.840109155</v>
      </c>
      <c r="Z282" s="2" t="str">
        <f t="shared" si="8"/>
        <v>MEEP</v>
      </c>
      <c r="AA282" s="2">
        <f>IF(Z282="HERE",Y282,AA281+Graph!$G$1*1000)</f>
        <v>113558148.69725165</v>
      </c>
      <c r="AB282" s="2">
        <f t="shared" si="21"/>
        <v>800000</v>
      </c>
      <c r="AC282" s="2">
        <f t="shared" si="44"/>
        <v>66715174.51414711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218</v>
      </c>
      <c r="C283" s="7"/>
      <c r="D283" s="2" t="e">
        <f t="shared" si="12"/>
        <v>#N/A</v>
      </c>
      <c r="E283" s="2" t="e">
        <f t="shared" si="22"/>
        <v>#N/A</v>
      </c>
      <c r="F283" s="2">
        <v>1847210.1479240656</v>
      </c>
      <c r="G283" s="2">
        <f t="shared" si="47"/>
        <v>796135.85714285716</v>
      </c>
      <c r="H283" s="2">
        <f t="shared" si="45"/>
        <v>180562602.08557564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1382013.1428571492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1845415.2792399526</v>
      </c>
      <c r="Q283" s="2">
        <f t="shared" si="48"/>
        <v>800000</v>
      </c>
      <c r="R283" s="2">
        <f t="shared" si="46"/>
        <v>181869459.06854177</v>
      </c>
      <c r="S283" s="2">
        <f t="shared" si="17"/>
        <v>796135.85714286566</v>
      </c>
      <c r="T283" s="2">
        <f t="shared" si="18"/>
        <v>3864.1428571429569</v>
      </c>
      <c r="U283" s="2">
        <f t="shared" si="19"/>
        <v>800000</v>
      </c>
      <c r="V283" s="2">
        <f t="shared" si="34"/>
        <v>113687190.08557531</v>
      </c>
      <c r="W283" s="2">
        <f t="shared" si="20"/>
        <v>796135.85714285076</v>
      </c>
      <c r="X283" s="2">
        <f t="shared" si="6"/>
        <v>3864.1428571492434</v>
      </c>
      <c r="Y283" s="2">
        <f t="shared" si="43"/>
        <v>68182268.982966304</v>
      </c>
      <c r="Z283" s="2" t="str">
        <f t="shared" si="8"/>
        <v>MEEP</v>
      </c>
      <c r="AA283" s="2">
        <f>IF(Z283="HERE",Y283,AA282+Graph!$G$1*1000)</f>
        <v>114358148.69725165</v>
      </c>
      <c r="AB283" s="2">
        <f t="shared" si="21"/>
        <v>800000</v>
      </c>
      <c r="AC283" s="2">
        <f t="shared" si="44"/>
        <v>66715174.51414711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219</v>
      </c>
      <c r="C284" s="7"/>
      <c r="D284" s="2" t="e">
        <f t="shared" si="12"/>
        <v>#N/A</v>
      </c>
      <c r="E284" s="2" t="e">
        <f t="shared" si="22"/>
        <v>#N/A</v>
      </c>
      <c r="F284" s="2">
        <v>1853531.8017593622</v>
      </c>
      <c r="G284" s="2">
        <f t="shared" si="47"/>
        <v>796135.85714285716</v>
      </c>
      <c r="H284" s="2">
        <f t="shared" si="45"/>
        <v>181358737.94271851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1385877.2857142922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1851714.9294158816</v>
      </c>
      <c r="Q284" s="2">
        <f t="shared" si="48"/>
        <v>800000</v>
      </c>
      <c r="R284" s="2">
        <f t="shared" si="46"/>
        <v>182669459.06854177</v>
      </c>
      <c r="S284" s="2">
        <f t="shared" si="17"/>
        <v>796135.85714286566</v>
      </c>
      <c r="T284" s="2">
        <f t="shared" si="18"/>
        <v>3864.1428571429569</v>
      </c>
      <c r="U284" s="2">
        <f t="shared" si="19"/>
        <v>800000</v>
      </c>
      <c r="V284" s="2">
        <f t="shared" si="34"/>
        <v>114483325.94271816</v>
      </c>
      <c r="W284" s="2">
        <f t="shared" si="20"/>
        <v>796135.85714285076</v>
      </c>
      <c r="X284" s="2">
        <f t="shared" si="6"/>
        <v>3864.1428571492434</v>
      </c>
      <c r="Y284" s="2">
        <f t="shared" si="43"/>
        <v>68186133.125823453</v>
      </c>
      <c r="Z284" s="2" t="str">
        <f t="shared" si="8"/>
        <v>MEEP</v>
      </c>
      <c r="AA284" s="2">
        <f>IF(Z284="HERE",Y284,AA283+Graph!$G$1*1000)</f>
        <v>115158148.69725165</v>
      </c>
      <c r="AB284" s="2">
        <f t="shared" si="21"/>
        <v>800000</v>
      </c>
      <c r="AC284" s="2">
        <f t="shared" si="44"/>
        <v>66715174.51414711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220</v>
      </c>
      <c r="C285" s="7"/>
      <c r="D285" s="2" t="e">
        <f t="shared" si="12"/>
        <v>#N/A</v>
      </c>
      <c r="E285" s="2" t="e">
        <f t="shared" si="22"/>
        <v>#N/A</v>
      </c>
      <c r="F285" s="2">
        <v>1859853.4555947185</v>
      </c>
      <c r="G285" s="2">
        <f t="shared" si="47"/>
        <v>796135.85714285716</v>
      </c>
      <c r="H285" s="2">
        <f t="shared" si="45"/>
        <v>182154873.79986137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1389741.4285714352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1858014.5795918107</v>
      </c>
      <c r="Q285" s="2">
        <f t="shared" si="48"/>
        <v>800000</v>
      </c>
      <c r="R285" s="2">
        <f t="shared" si="46"/>
        <v>183469459.06854177</v>
      </c>
      <c r="S285" s="2">
        <f t="shared" si="17"/>
        <v>796135.85714286566</v>
      </c>
      <c r="T285" s="2">
        <f t="shared" si="18"/>
        <v>3864.1428571429569</v>
      </c>
      <c r="U285" s="2">
        <f t="shared" si="19"/>
        <v>800000</v>
      </c>
      <c r="V285" s="2">
        <f t="shared" si="34"/>
        <v>115279461.79986101</v>
      </c>
      <c r="W285" s="2">
        <f t="shared" si="20"/>
        <v>796135.85714285076</v>
      </c>
      <c r="X285" s="2">
        <f t="shared" si="6"/>
        <v>3864.1428571492434</v>
      </c>
      <c r="Y285" s="2">
        <f t="shared" si="43"/>
        <v>68189997.268680602</v>
      </c>
      <c r="Z285" s="2" t="str">
        <f t="shared" si="8"/>
        <v>MEEP</v>
      </c>
      <c r="AA285" s="2">
        <f>IF(Z285="HERE",Y285,AA284+Graph!$G$1*1000)</f>
        <v>115958148.69725165</v>
      </c>
      <c r="AB285" s="2">
        <f t="shared" si="21"/>
        <v>800000</v>
      </c>
      <c r="AC285" s="2">
        <f t="shared" si="44"/>
        <v>66715174.51414711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221</v>
      </c>
      <c r="C286" s="7"/>
      <c r="D286" s="2" t="e">
        <f t="shared" si="12"/>
        <v>#N/A</v>
      </c>
      <c r="E286" s="2" t="e">
        <f t="shared" si="22"/>
        <v>#N/A</v>
      </c>
      <c r="F286" s="2">
        <v>1866175.1094300151</v>
      </c>
      <c r="G286" s="2">
        <f t="shared" si="47"/>
        <v>796135.85714285716</v>
      </c>
      <c r="H286" s="2">
        <f t="shared" si="45"/>
        <v>182951009.65700424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1393605.5714285781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1864314.2297677398</v>
      </c>
      <c r="Q286" s="2">
        <f t="shared" si="48"/>
        <v>800000</v>
      </c>
      <c r="R286" s="2">
        <f t="shared" si="46"/>
        <v>184269459.06854177</v>
      </c>
      <c r="S286" s="2">
        <f t="shared" si="17"/>
        <v>796135.85714286566</v>
      </c>
      <c r="T286" s="2">
        <f t="shared" si="18"/>
        <v>3864.1428571429569</v>
      </c>
      <c r="U286" s="2">
        <f t="shared" si="19"/>
        <v>800000</v>
      </c>
      <c r="V286" s="2">
        <f t="shared" si="34"/>
        <v>116075597.65700386</v>
      </c>
      <c r="W286" s="2">
        <f t="shared" si="20"/>
        <v>796135.85714285076</v>
      </c>
      <c r="X286" s="2">
        <f t="shared" ref="X286:X385" si="51">SUM(U286-W286)</f>
        <v>3864.1428571492434</v>
      </c>
      <c r="Y286" s="2">
        <f t="shared" si="43"/>
        <v>68193861.411537752</v>
      </c>
      <c r="Z286" s="2" t="str">
        <f t="shared" ref="Z286:Z385" si="52">IF(V286&lt;Y286,"HERE","MEEP")</f>
        <v>MEEP</v>
      </c>
      <c r="AA286" s="2">
        <f>IF(Z286="HERE",Y286,AA285+Graph!$G$1*1000)</f>
        <v>116758148.69725165</v>
      </c>
      <c r="AB286" s="2">
        <f t="shared" si="21"/>
        <v>800000</v>
      </c>
      <c r="AC286" s="2">
        <f t="shared" si="44"/>
        <v>66715174.51414711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222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1872496.7632653713</v>
      </c>
      <c r="G287" s="2">
        <f t="shared" si="47"/>
        <v>796135.85714285716</v>
      </c>
      <c r="H287" s="2">
        <f t="shared" si="45"/>
        <v>183747145.5141471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1397469.7142857211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1870613.8799436688</v>
      </c>
      <c r="Q287" s="2">
        <f t="shared" si="48"/>
        <v>800000</v>
      </c>
      <c r="R287" s="2">
        <f t="shared" si="46"/>
        <v>185069459.06854177</v>
      </c>
      <c r="S287" s="2">
        <f t="shared" ref="S287:S385" si="58">SUM(H287-H286)</f>
        <v>796135.85714286566</v>
      </c>
      <c r="T287" s="2">
        <f t="shared" ref="T287:T385" si="59">SUM(L287-L286)</f>
        <v>3864.1428571429569</v>
      </c>
      <c r="U287" s="2">
        <f t="shared" ref="U287:U385" si="60">SUM(R287-R286)</f>
        <v>800000</v>
      </c>
      <c r="V287" s="2">
        <f t="shared" si="34"/>
        <v>116871733.51414672</v>
      </c>
      <c r="W287" s="2">
        <f t="shared" ref="W287:W385" si="61">SUM(V287-V286)</f>
        <v>796135.85714285076</v>
      </c>
      <c r="X287" s="2">
        <f t="shared" si="51"/>
        <v>3864.1428571492434</v>
      </c>
      <c r="Y287" s="2">
        <f t="shared" ref="Y287:Y350" si="62">IF(COUNT($C288)=0,IF(COUNT($C287)=1,C287,SUM(Y286+X287)),C287)</f>
        <v>68197725.554394901</v>
      </c>
      <c r="Z287" s="2" t="str">
        <f t="shared" si="52"/>
        <v>MEEP</v>
      </c>
      <c r="AA287" s="2">
        <f>IF(Z287="HERE",Y287,AA286+Graph!$G$1*1000)</f>
        <v>117558148.69725165</v>
      </c>
      <c r="AB287" s="2">
        <f t="shared" ref="AB287:AB385" si="63">SUM(AA287-AA286)</f>
        <v>800000</v>
      </c>
      <c r="AC287" s="2">
        <f t="shared" ref="AC287:AC350" si="64">IF(Z288="HERE",V287,AC286)</f>
        <v>66715174.51414711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223</v>
      </c>
      <c r="C288" s="7"/>
      <c r="D288" s="2" t="e">
        <f t="shared" si="55"/>
        <v>#N/A</v>
      </c>
      <c r="E288" s="2" t="e">
        <f t="shared" si="22"/>
        <v>#N/A</v>
      </c>
      <c r="F288" s="2">
        <v>1878818.417100668</v>
      </c>
      <c r="G288" s="2">
        <f t="shared" si="47"/>
        <v>796135.85714285716</v>
      </c>
      <c r="H288" s="2">
        <f t="shared" ref="H288:H351" si="65">IF(COUNT($C289)=0,IF(COUNT($C288)=1,C288,SUM(H287+G288)),C288)</f>
        <v>184543281.37128997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1401333.857142864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1876913.5301195979</v>
      </c>
      <c r="Q288" s="2">
        <f t="shared" si="48"/>
        <v>800000</v>
      </c>
      <c r="R288" s="2">
        <f t="shared" ref="R288:R351" si="66">IF(COUNT($C289)=0,IF(COUNT($C288)=1,M288,SUM(R287+Q288)),M288)</f>
        <v>185869459.06854177</v>
      </c>
      <c r="S288" s="2">
        <f t="shared" si="58"/>
        <v>796135.85714286566</v>
      </c>
      <c r="T288" s="2">
        <f t="shared" si="59"/>
        <v>3864.1428571429569</v>
      </c>
      <c r="U288" s="2">
        <f t="shared" si="60"/>
        <v>800000</v>
      </c>
      <c r="V288" s="2">
        <f t="shared" si="34"/>
        <v>117667869.37128957</v>
      </c>
      <c r="W288" s="2">
        <f t="shared" si="61"/>
        <v>796135.85714285076</v>
      </c>
      <c r="X288" s="2">
        <f t="shared" si="51"/>
        <v>3864.1428571492434</v>
      </c>
      <c r="Y288" s="2">
        <f t="shared" si="62"/>
        <v>68201589.69725205</v>
      </c>
      <c r="Z288" s="2" t="str">
        <f t="shared" si="52"/>
        <v>MEEP</v>
      </c>
      <c r="AA288" s="2">
        <f>IF(Z288="HERE",Y288,AA287+Graph!$G$1*1000)</f>
        <v>118358148.69725165</v>
      </c>
      <c r="AB288" s="2">
        <f t="shared" si="63"/>
        <v>800000</v>
      </c>
      <c r="AC288" s="2">
        <f t="shared" si="64"/>
        <v>66715174.51414711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224</v>
      </c>
      <c r="C289" s="7"/>
      <c r="D289" s="2" t="e">
        <f t="shared" si="55"/>
        <v>#N/A</v>
      </c>
      <c r="E289" s="2" t="e">
        <f t="shared" si="22"/>
        <v>#N/A</v>
      </c>
      <c r="F289" s="2">
        <v>1885140.0709360242</v>
      </c>
      <c r="G289" s="2">
        <f t="shared" si="47"/>
        <v>796135.85714285716</v>
      </c>
      <c r="H289" s="2">
        <f t="shared" si="65"/>
        <v>185339417.22843283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1405198.000000007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1883213.180295527</v>
      </c>
      <c r="Q289" s="2">
        <f t="shared" si="48"/>
        <v>800000</v>
      </c>
      <c r="R289" s="2">
        <f t="shared" si="66"/>
        <v>186669459.06854177</v>
      </c>
      <c r="S289" s="2">
        <f t="shared" si="58"/>
        <v>796135.85714286566</v>
      </c>
      <c r="T289" s="2">
        <f t="shared" si="59"/>
        <v>3864.1428571429569</v>
      </c>
      <c r="U289" s="2">
        <f t="shared" si="60"/>
        <v>800000</v>
      </c>
      <c r="V289" s="2">
        <f t="shared" si="34"/>
        <v>118464005.22843242</v>
      </c>
      <c r="W289" s="2">
        <f t="shared" si="61"/>
        <v>796135.85714285076</v>
      </c>
      <c r="X289" s="2">
        <f t="shared" si="51"/>
        <v>3864.1428571492434</v>
      </c>
      <c r="Y289" s="2">
        <f t="shared" si="62"/>
        <v>68205453.840109199</v>
      </c>
      <c r="Z289" s="2" t="str">
        <f t="shared" si="52"/>
        <v>MEEP</v>
      </c>
      <c r="AA289" s="2">
        <f>IF(Z289="HERE",Y289,AA288+Graph!$G$1*1000)</f>
        <v>119158148.69725165</v>
      </c>
      <c r="AB289" s="2">
        <f t="shared" si="63"/>
        <v>800000</v>
      </c>
      <c r="AC289" s="2">
        <f t="shared" si="64"/>
        <v>66715174.51414711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225</v>
      </c>
      <c r="C290" s="7"/>
      <c r="D290" s="2" t="e">
        <f t="shared" si="55"/>
        <v>#N/A</v>
      </c>
      <c r="E290" s="2" t="e">
        <f t="shared" si="22"/>
        <v>#N/A</v>
      </c>
      <c r="F290" s="2">
        <v>1891461.7247713208</v>
      </c>
      <c r="G290" s="2">
        <f t="shared" si="47"/>
        <v>796135.85714285716</v>
      </c>
      <c r="H290" s="2">
        <f t="shared" si="65"/>
        <v>186135553.0855757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1409062.1428571499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1889512.8304714561</v>
      </c>
      <c r="Q290" s="2">
        <f t="shared" si="48"/>
        <v>800000</v>
      </c>
      <c r="R290" s="2">
        <f t="shared" si="66"/>
        <v>187469459.06854177</v>
      </c>
      <c r="S290" s="2">
        <f t="shared" si="58"/>
        <v>796135.85714286566</v>
      </c>
      <c r="T290" s="2">
        <f t="shared" si="59"/>
        <v>3864.1428571429569</v>
      </c>
      <c r="U290" s="2">
        <f t="shared" si="60"/>
        <v>800000</v>
      </c>
      <c r="V290" s="2">
        <f t="shared" si="34"/>
        <v>119260141.08557527</v>
      </c>
      <c r="W290" s="2">
        <f t="shared" si="61"/>
        <v>796135.85714285076</v>
      </c>
      <c r="X290" s="2">
        <f t="shared" si="51"/>
        <v>3864.1428571492434</v>
      </c>
      <c r="Y290" s="2">
        <f t="shared" si="62"/>
        <v>68209317.982966349</v>
      </c>
      <c r="Z290" s="2" t="str">
        <f t="shared" si="52"/>
        <v>MEEP</v>
      </c>
      <c r="AA290" s="2">
        <f>IF(Z290="HERE",Y290,AA289+Graph!$G$1*1000)</f>
        <v>119958148.69725165</v>
      </c>
      <c r="AB290" s="2">
        <f t="shared" si="63"/>
        <v>800000</v>
      </c>
      <c r="AC290" s="2">
        <f t="shared" si="64"/>
        <v>66715174.51414711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226</v>
      </c>
      <c r="C291" s="7"/>
      <c r="D291" s="2" t="e">
        <f t="shared" si="55"/>
        <v>#N/A</v>
      </c>
      <c r="E291" s="2" t="e">
        <f t="shared" si="22"/>
        <v>#N/A</v>
      </c>
      <c r="F291" s="2">
        <v>1897783.3786066771</v>
      </c>
      <c r="G291" s="2">
        <f t="shared" si="47"/>
        <v>796135.85714285716</v>
      </c>
      <c r="H291" s="2">
        <f t="shared" si="65"/>
        <v>186931688.94271857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1412926.2857142929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1895812.4806473851</v>
      </c>
      <c r="Q291" s="2">
        <f t="shared" si="48"/>
        <v>800000</v>
      </c>
      <c r="R291" s="2">
        <f t="shared" si="66"/>
        <v>188269459.06854177</v>
      </c>
      <c r="S291" s="2">
        <f t="shared" si="58"/>
        <v>796135.85714286566</v>
      </c>
      <c r="T291" s="2">
        <f t="shared" si="59"/>
        <v>3864.1428571429569</v>
      </c>
      <c r="U291" s="2">
        <f t="shared" si="60"/>
        <v>800000</v>
      </c>
      <c r="V291" s="2">
        <f t="shared" si="34"/>
        <v>120056276.94271812</v>
      </c>
      <c r="W291" s="2">
        <f t="shared" si="61"/>
        <v>796135.85714285076</v>
      </c>
      <c r="X291" s="2">
        <f t="shared" si="51"/>
        <v>3864.1428571492434</v>
      </c>
      <c r="Y291" s="2">
        <f t="shared" si="62"/>
        <v>68213182.125823498</v>
      </c>
      <c r="Z291" s="2" t="str">
        <f t="shared" si="52"/>
        <v>MEEP</v>
      </c>
      <c r="AA291" s="2">
        <f>IF(Z291="HERE",Y291,AA290+Graph!$G$1*1000)</f>
        <v>120758148.69725165</v>
      </c>
      <c r="AB291" s="2">
        <f t="shared" si="63"/>
        <v>800000</v>
      </c>
      <c r="AC291" s="2">
        <f t="shared" si="64"/>
        <v>66715174.51414711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227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1904105.0324419737</v>
      </c>
      <c r="G292" s="2">
        <f t="shared" si="47"/>
        <v>796135.85714285716</v>
      </c>
      <c r="H292" s="2">
        <f t="shared" si="65"/>
        <v>187727824.79986143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1416790.4285714359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1902112.1308233142</v>
      </c>
      <c r="Q292" s="2">
        <f t="shared" si="48"/>
        <v>800000</v>
      </c>
      <c r="R292" s="2">
        <f t="shared" si="66"/>
        <v>189069459.06854177</v>
      </c>
      <c r="S292" s="2">
        <f t="shared" si="58"/>
        <v>796135.85714286566</v>
      </c>
      <c r="T292" s="2">
        <f t="shared" si="59"/>
        <v>3864.1428571429569</v>
      </c>
      <c r="U292" s="2">
        <f t="shared" si="60"/>
        <v>800000</v>
      </c>
      <c r="V292" s="2">
        <f t="shared" si="34"/>
        <v>120852412.79986097</v>
      </c>
      <c r="W292" s="2">
        <f t="shared" si="61"/>
        <v>796135.85714285076</v>
      </c>
      <c r="X292" s="2">
        <f t="shared" si="51"/>
        <v>3864.1428571492434</v>
      </c>
      <c r="Y292" s="2">
        <f t="shared" si="62"/>
        <v>68217046.268680647</v>
      </c>
      <c r="Z292" s="2" t="str">
        <f t="shared" si="52"/>
        <v>MEEP</v>
      </c>
      <c r="AA292" s="2">
        <f>IF(Z292="HERE",Y292,AA291+Graph!$G$1*1000)</f>
        <v>121558148.69725165</v>
      </c>
      <c r="AB292" s="2">
        <f t="shared" si="63"/>
        <v>800000</v>
      </c>
      <c r="AC292" s="2">
        <f t="shared" si="64"/>
        <v>66715174.51414711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228</v>
      </c>
      <c r="C293" s="7"/>
      <c r="D293" s="2" t="e">
        <f t="shared" si="55"/>
        <v>#N/A</v>
      </c>
      <c r="E293" s="2" t="e">
        <f t="shared" si="67"/>
        <v>#N/A</v>
      </c>
      <c r="F293" s="2">
        <v>1910426.6862773299</v>
      </c>
      <c r="G293" s="2">
        <f t="shared" si="47"/>
        <v>796135.85714285716</v>
      </c>
      <c r="H293" s="2">
        <f t="shared" si="65"/>
        <v>188523960.6570043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1420654.5714285788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1908411.7809992433</v>
      </c>
      <c r="Q293" s="2">
        <f t="shared" si="48"/>
        <v>800000</v>
      </c>
      <c r="R293" s="2">
        <f t="shared" si="66"/>
        <v>189869459.06854177</v>
      </c>
      <c r="S293" s="2">
        <f t="shared" si="58"/>
        <v>796135.85714286566</v>
      </c>
      <c r="T293" s="2">
        <f t="shared" si="59"/>
        <v>3864.1428571429569</v>
      </c>
      <c r="U293" s="2">
        <f t="shared" si="60"/>
        <v>800000</v>
      </c>
      <c r="V293" s="2">
        <f t="shared" si="34"/>
        <v>121648548.65700382</v>
      </c>
      <c r="W293" s="2">
        <f t="shared" si="61"/>
        <v>796135.85714285076</v>
      </c>
      <c r="X293" s="2">
        <f t="shared" si="51"/>
        <v>3864.1428571492434</v>
      </c>
      <c r="Y293" s="2">
        <f t="shared" si="62"/>
        <v>68220910.411537796</v>
      </c>
      <c r="Z293" s="2" t="str">
        <f t="shared" si="52"/>
        <v>MEEP</v>
      </c>
      <c r="AA293" s="2">
        <f>IF(Z293="HERE",Y293,AA292+Graph!$G$1*1000)</f>
        <v>122358148.69725165</v>
      </c>
      <c r="AB293" s="2">
        <f t="shared" si="63"/>
        <v>800000</v>
      </c>
      <c r="AC293" s="2">
        <f t="shared" si="64"/>
        <v>66715174.51414711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229</v>
      </c>
      <c r="C294" s="7"/>
      <c r="D294" s="2" t="e">
        <f t="shared" si="55"/>
        <v>#N/A</v>
      </c>
      <c r="E294" s="2" t="e">
        <f t="shared" si="67"/>
        <v>#N/A</v>
      </c>
      <c r="F294" s="2">
        <v>1916748.3401126266</v>
      </c>
      <c r="G294" s="2">
        <f t="shared" ref="G294:G357" si="70">IF(F294&gt;800000,$AK$31*1000,F294)</f>
        <v>796135.85714285716</v>
      </c>
      <c r="H294" s="2">
        <f t="shared" si="65"/>
        <v>189320096.51414716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1424518.7142857218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1914711.4311751723</v>
      </c>
      <c r="Q294" s="2">
        <f t="shared" ref="Q294:Q357" si="71">IF(P294&gt;800000,800000,P294)</f>
        <v>800000</v>
      </c>
      <c r="R294" s="2">
        <f t="shared" si="66"/>
        <v>190669459.06854177</v>
      </c>
      <c r="S294" s="2">
        <f t="shared" si="58"/>
        <v>796135.85714286566</v>
      </c>
      <c r="T294" s="2">
        <f t="shared" si="59"/>
        <v>3864.1428571429569</v>
      </c>
      <c r="U294" s="2">
        <f t="shared" si="60"/>
        <v>800000</v>
      </c>
      <c r="V294" s="2">
        <f t="shared" si="34"/>
        <v>122444684.51414667</v>
      </c>
      <c r="W294" s="2">
        <f t="shared" si="61"/>
        <v>796135.85714285076</v>
      </c>
      <c r="X294" s="2">
        <f t="shared" si="51"/>
        <v>3864.1428571492434</v>
      </c>
      <c r="Y294" s="2">
        <f t="shared" si="62"/>
        <v>68224774.554394946</v>
      </c>
      <c r="Z294" s="2" t="str">
        <f t="shared" si="52"/>
        <v>MEEP</v>
      </c>
      <c r="AA294" s="2">
        <f>IF(Z294="HERE",Y294,AA293+Graph!$G$1*1000)</f>
        <v>123158148.69725165</v>
      </c>
      <c r="AB294" s="2">
        <f t="shared" si="63"/>
        <v>800000</v>
      </c>
      <c r="AC294" s="2">
        <f t="shared" si="64"/>
        <v>66715174.51414711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230</v>
      </c>
      <c r="C295" s="7"/>
      <c r="D295" s="2" t="e">
        <f t="shared" si="55"/>
        <v>#N/A</v>
      </c>
      <c r="E295" s="2" t="e">
        <f t="shared" si="67"/>
        <v>#N/A</v>
      </c>
      <c r="F295" s="2">
        <v>1923069.9939479828</v>
      </c>
      <c r="G295" s="2">
        <f t="shared" si="70"/>
        <v>796135.85714285716</v>
      </c>
      <c r="H295" s="2">
        <f t="shared" si="65"/>
        <v>190116232.37129003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1428382.8571428647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1921011.081351161</v>
      </c>
      <c r="Q295" s="2">
        <f t="shared" si="71"/>
        <v>800000</v>
      </c>
      <c r="R295" s="2">
        <f t="shared" si="66"/>
        <v>191469459.06854177</v>
      </c>
      <c r="S295" s="2">
        <f t="shared" si="58"/>
        <v>796135.85714286566</v>
      </c>
      <c r="T295" s="2">
        <f t="shared" si="59"/>
        <v>3864.1428571429569</v>
      </c>
      <c r="U295" s="2">
        <f t="shared" si="60"/>
        <v>800000</v>
      </c>
      <c r="V295" s="2">
        <f t="shared" si="34"/>
        <v>123240820.37128952</v>
      </c>
      <c r="W295" s="2">
        <f t="shared" si="61"/>
        <v>796135.85714285076</v>
      </c>
      <c r="X295" s="2">
        <f t="shared" si="51"/>
        <v>3864.1428571492434</v>
      </c>
      <c r="Y295" s="2">
        <f t="shared" si="62"/>
        <v>68228638.697252095</v>
      </c>
      <c r="Z295" s="2" t="str">
        <f t="shared" si="52"/>
        <v>MEEP</v>
      </c>
      <c r="AA295" s="2">
        <f>IF(Z295="HERE",Y295,AA294+Graph!$G$1*1000)</f>
        <v>123958148.69725165</v>
      </c>
      <c r="AB295" s="2">
        <f t="shared" si="63"/>
        <v>800000</v>
      </c>
      <c r="AC295" s="2">
        <f t="shared" si="64"/>
        <v>66715174.51414711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231</v>
      </c>
      <c r="C296" s="7"/>
      <c r="D296" s="2" t="e">
        <f t="shared" si="55"/>
        <v>#N/A</v>
      </c>
      <c r="E296" s="2" t="e">
        <f t="shared" si="67"/>
        <v>#N/A</v>
      </c>
      <c r="F296" s="2">
        <v>1929391.6477832794</v>
      </c>
      <c r="G296" s="2">
        <f t="shared" si="70"/>
        <v>796135.85714285716</v>
      </c>
      <c r="H296" s="2">
        <f t="shared" si="65"/>
        <v>190912368.22843289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1432247.0000000077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1927310.7315270901</v>
      </c>
      <c r="Q296" s="2">
        <f t="shared" si="71"/>
        <v>800000</v>
      </c>
      <c r="R296" s="2">
        <f t="shared" si="66"/>
        <v>192269459.06854177</v>
      </c>
      <c r="S296" s="2">
        <f t="shared" si="58"/>
        <v>796135.85714286566</v>
      </c>
      <c r="T296" s="2">
        <f t="shared" si="59"/>
        <v>3864.1428571429569</v>
      </c>
      <c r="U296" s="2">
        <f t="shared" si="60"/>
        <v>800000</v>
      </c>
      <c r="V296" s="2">
        <f t="shared" si="34"/>
        <v>124036956.22843237</v>
      </c>
      <c r="W296" s="2">
        <f t="shared" si="61"/>
        <v>796135.85714285076</v>
      </c>
      <c r="X296" s="2">
        <f t="shared" si="51"/>
        <v>3864.1428571492434</v>
      </c>
      <c r="Y296" s="2">
        <f t="shared" si="62"/>
        <v>68232502.840109244</v>
      </c>
      <c r="Z296" s="2" t="str">
        <f t="shared" si="52"/>
        <v>MEEP</v>
      </c>
      <c r="AA296" s="2">
        <f>IF(Z296="HERE",Y296,AA295+Graph!$G$1*1000)</f>
        <v>124758148.69725165</v>
      </c>
      <c r="AB296" s="2">
        <f t="shared" si="63"/>
        <v>800000</v>
      </c>
      <c r="AC296" s="2">
        <f t="shared" si="64"/>
        <v>66715174.51414711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232</v>
      </c>
      <c r="C297" s="7"/>
      <c r="D297" s="2" t="e">
        <f t="shared" si="55"/>
        <v>#N/A</v>
      </c>
      <c r="E297" s="2" t="e">
        <f t="shared" si="67"/>
        <v>#N/A</v>
      </c>
      <c r="F297" s="2">
        <v>1935713.3016186357</v>
      </c>
      <c r="G297" s="2">
        <f t="shared" si="70"/>
        <v>796135.85714285716</v>
      </c>
      <c r="H297" s="2">
        <f t="shared" si="65"/>
        <v>191708504.08557576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1436111.1428571506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1933610.3817030191</v>
      </c>
      <c r="Q297" s="2">
        <f t="shared" si="71"/>
        <v>800000</v>
      </c>
      <c r="R297" s="2">
        <f t="shared" si="66"/>
        <v>193069459.06854177</v>
      </c>
      <c r="S297" s="2">
        <f t="shared" si="58"/>
        <v>796135.85714286566</v>
      </c>
      <c r="T297" s="2">
        <f t="shared" si="59"/>
        <v>3864.1428571429569</v>
      </c>
      <c r="U297" s="2">
        <f t="shared" si="60"/>
        <v>800000</v>
      </c>
      <c r="V297" s="2">
        <f t="shared" si="34"/>
        <v>124833092.08557522</v>
      </c>
      <c r="W297" s="2">
        <f t="shared" si="61"/>
        <v>796135.85714285076</v>
      </c>
      <c r="X297" s="2">
        <f t="shared" si="51"/>
        <v>3864.1428571492434</v>
      </c>
      <c r="Y297" s="2">
        <f t="shared" si="62"/>
        <v>68236366.982966393</v>
      </c>
      <c r="Z297" s="2" t="str">
        <f t="shared" si="52"/>
        <v>MEEP</v>
      </c>
      <c r="AA297" s="2">
        <f>IF(Z297="HERE",Y297,AA296+Graph!$G$1*1000)</f>
        <v>125558148.69725165</v>
      </c>
      <c r="AB297" s="2">
        <f t="shared" si="63"/>
        <v>800000</v>
      </c>
      <c r="AC297" s="2">
        <f t="shared" si="64"/>
        <v>66715174.51414711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233</v>
      </c>
      <c r="C298" s="7"/>
      <c r="D298" s="2" t="e">
        <f t="shared" si="55"/>
        <v>#N/A</v>
      </c>
      <c r="E298" s="2" t="e">
        <f t="shared" si="67"/>
        <v>#N/A</v>
      </c>
      <c r="F298" s="2">
        <v>1942034.9554539323</v>
      </c>
      <c r="G298" s="2">
        <f t="shared" si="70"/>
        <v>796135.85714285716</v>
      </c>
      <c r="H298" s="2">
        <f t="shared" si="65"/>
        <v>192504639.94271863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1439975.2857142936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1939910.0318789482</v>
      </c>
      <c r="Q298" s="2">
        <f t="shared" si="71"/>
        <v>800000</v>
      </c>
      <c r="R298" s="2">
        <f t="shared" si="66"/>
        <v>193869459.06854177</v>
      </c>
      <c r="S298" s="2">
        <f t="shared" si="58"/>
        <v>796135.85714286566</v>
      </c>
      <c r="T298" s="2">
        <f t="shared" si="59"/>
        <v>3864.1428571429569</v>
      </c>
      <c r="U298" s="2">
        <f t="shared" si="60"/>
        <v>800000</v>
      </c>
      <c r="V298" s="2">
        <f t="shared" si="34"/>
        <v>125629227.94271807</v>
      </c>
      <c r="W298" s="2">
        <f t="shared" si="61"/>
        <v>796135.85714285076</v>
      </c>
      <c r="X298" s="2">
        <f t="shared" si="51"/>
        <v>3864.1428571492434</v>
      </c>
      <c r="Y298" s="2">
        <f t="shared" si="62"/>
        <v>68240231.125823542</v>
      </c>
      <c r="Z298" s="2" t="str">
        <f t="shared" si="52"/>
        <v>MEEP</v>
      </c>
      <c r="AA298" s="2">
        <f>IF(Z298="HERE",Y298,AA297+Graph!$G$1*1000)</f>
        <v>126358148.69725165</v>
      </c>
      <c r="AB298" s="2">
        <f t="shared" si="63"/>
        <v>800000</v>
      </c>
      <c r="AC298" s="2">
        <f t="shared" si="64"/>
        <v>66715174.51414711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234</v>
      </c>
      <c r="C299" s="7"/>
      <c r="D299" s="2" t="e">
        <f t="shared" si="55"/>
        <v>#N/A</v>
      </c>
      <c r="E299" s="2" t="e">
        <f t="shared" si="67"/>
        <v>#N/A</v>
      </c>
      <c r="F299" s="2">
        <v>1948356.6092892885</v>
      </c>
      <c r="G299" s="2">
        <f t="shared" si="70"/>
        <v>796135.85714285716</v>
      </c>
      <c r="H299" s="2">
        <f t="shared" si="65"/>
        <v>193300775.79986149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1443839.4285714366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1946209.6820548773</v>
      </c>
      <c r="Q299" s="2">
        <f t="shared" si="71"/>
        <v>800000</v>
      </c>
      <c r="R299" s="2">
        <f t="shared" si="66"/>
        <v>194669459.06854177</v>
      </c>
      <c r="S299" s="2">
        <f t="shared" si="58"/>
        <v>796135.85714286566</v>
      </c>
      <c r="T299" s="2">
        <f t="shared" si="59"/>
        <v>3864.1428571429569</v>
      </c>
      <c r="U299" s="2">
        <f t="shared" si="60"/>
        <v>800000</v>
      </c>
      <c r="V299" s="2">
        <f t="shared" si="34"/>
        <v>126425363.79986092</v>
      </c>
      <c r="W299" s="2">
        <f t="shared" si="61"/>
        <v>796135.85714285076</v>
      </c>
      <c r="X299" s="2">
        <f t="shared" si="51"/>
        <v>3864.1428571492434</v>
      </c>
      <c r="Y299" s="2">
        <f t="shared" si="62"/>
        <v>68244095.268680692</v>
      </c>
      <c r="Z299" s="2" t="str">
        <f t="shared" si="52"/>
        <v>MEEP</v>
      </c>
      <c r="AA299" s="2">
        <f>IF(Z299="HERE",Y299,AA298+Graph!$G$1*1000)</f>
        <v>127158148.69725165</v>
      </c>
      <c r="AB299" s="2">
        <f t="shared" si="63"/>
        <v>800000</v>
      </c>
      <c r="AC299" s="2">
        <f t="shared" si="64"/>
        <v>66715174.51414711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235</v>
      </c>
      <c r="C300" s="7"/>
      <c r="D300" s="2" t="e">
        <f t="shared" si="55"/>
        <v>#N/A</v>
      </c>
      <c r="E300" s="2" t="e">
        <f t="shared" si="67"/>
        <v>#N/A</v>
      </c>
      <c r="F300" s="2">
        <v>1954678.2631245852</v>
      </c>
      <c r="G300" s="2">
        <f t="shared" si="70"/>
        <v>796135.85714285716</v>
      </c>
      <c r="H300" s="2">
        <f t="shared" si="65"/>
        <v>194096911.65700436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1447703.5714285795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1952509.3322308064</v>
      </c>
      <c r="Q300" s="2">
        <f t="shared" si="71"/>
        <v>800000</v>
      </c>
      <c r="R300" s="2">
        <f t="shared" si="66"/>
        <v>195469459.06854177</v>
      </c>
      <c r="S300" s="2">
        <f t="shared" si="58"/>
        <v>796135.85714286566</v>
      </c>
      <c r="T300" s="2">
        <f t="shared" si="59"/>
        <v>3864.1428571429569</v>
      </c>
      <c r="U300" s="2">
        <f t="shared" si="60"/>
        <v>800000</v>
      </c>
      <c r="V300" s="2">
        <f t="shared" si="34"/>
        <v>127221499.65700378</v>
      </c>
      <c r="W300" s="2">
        <f t="shared" si="61"/>
        <v>796135.85714285076</v>
      </c>
      <c r="X300" s="2">
        <f t="shared" si="51"/>
        <v>3864.1428571492434</v>
      </c>
      <c r="Y300" s="2">
        <f t="shared" si="62"/>
        <v>68247959.411537841</v>
      </c>
      <c r="Z300" s="2" t="str">
        <f t="shared" si="52"/>
        <v>MEEP</v>
      </c>
      <c r="AA300" s="2">
        <f>IF(Z300="HERE",Y300,AA299+Graph!$G$1*1000)</f>
        <v>127958148.69725165</v>
      </c>
      <c r="AB300" s="2">
        <f t="shared" si="63"/>
        <v>800000</v>
      </c>
      <c r="AC300" s="2">
        <f t="shared" si="64"/>
        <v>66715174.51414711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236</v>
      </c>
      <c r="C301" s="7"/>
      <c r="D301" s="2" t="e">
        <f t="shared" si="55"/>
        <v>#N/A</v>
      </c>
      <c r="E301" s="2" t="e">
        <f t="shared" si="67"/>
        <v>#N/A</v>
      </c>
      <c r="F301" s="2">
        <v>1960999.9169599414</v>
      </c>
      <c r="G301" s="2">
        <f t="shared" si="70"/>
        <v>796135.85714285716</v>
      </c>
      <c r="H301" s="2">
        <f t="shared" si="65"/>
        <v>194893047.51414722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1451567.7142857225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1958808.9824067354</v>
      </c>
      <c r="Q301" s="2">
        <f t="shared" si="71"/>
        <v>800000</v>
      </c>
      <c r="R301" s="2">
        <f t="shared" si="66"/>
        <v>196269459.06854177</v>
      </c>
      <c r="S301" s="2">
        <f t="shared" si="58"/>
        <v>796135.85714286566</v>
      </c>
      <c r="T301" s="2">
        <f t="shared" si="59"/>
        <v>3864.1428571429569</v>
      </c>
      <c r="U301" s="2">
        <f t="shared" si="60"/>
        <v>800000</v>
      </c>
      <c r="V301" s="2">
        <f t="shared" si="34"/>
        <v>128017635.51414663</v>
      </c>
      <c r="W301" s="2">
        <f t="shared" si="61"/>
        <v>796135.85714285076</v>
      </c>
      <c r="X301" s="2">
        <f t="shared" si="51"/>
        <v>3864.1428571492434</v>
      </c>
      <c r="Y301" s="2">
        <f t="shared" si="62"/>
        <v>68251823.55439499</v>
      </c>
      <c r="Z301" s="2" t="str">
        <f t="shared" si="52"/>
        <v>MEEP</v>
      </c>
      <c r="AA301" s="2">
        <f>IF(Z301="HERE",Y301,AA300+Graph!$G$1*1000)</f>
        <v>128758148.69725165</v>
      </c>
      <c r="AB301" s="2">
        <f t="shared" si="63"/>
        <v>800000</v>
      </c>
      <c r="AC301" s="2">
        <f t="shared" si="64"/>
        <v>66715174.51414711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237</v>
      </c>
      <c r="C302" s="7"/>
      <c r="D302" s="2" t="e">
        <f t="shared" si="55"/>
        <v>#N/A</v>
      </c>
      <c r="E302" s="2" t="e">
        <f t="shared" si="67"/>
        <v>#N/A</v>
      </c>
      <c r="F302" s="2">
        <v>1967321.570795238</v>
      </c>
      <c r="G302" s="2">
        <f t="shared" si="70"/>
        <v>796135.85714285716</v>
      </c>
      <c r="H302" s="2">
        <f t="shared" si="65"/>
        <v>195689183.37129009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1455431.8571428654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1965108.6325826645</v>
      </c>
      <c r="Q302" s="2">
        <f t="shared" si="71"/>
        <v>800000</v>
      </c>
      <c r="R302" s="2">
        <f t="shared" si="66"/>
        <v>197069459.06854177</v>
      </c>
      <c r="S302" s="2">
        <f t="shared" si="58"/>
        <v>796135.85714286566</v>
      </c>
      <c r="T302" s="2">
        <f t="shared" si="59"/>
        <v>3864.1428571429569</v>
      </c>
      <c r="U302" s="2">
        <f t="shared" si="60"/>
        <v>800000</v>
      </c>
      <c r="V302" s="2">
        <f t="shared" si="34"/>
        <v>128813771.37128948</v>
      </c>
      <c r="W302" s="2">
        <f t="shared" si="61"/>
        <v>796135.85714285076</v>
      </c>
      <c r="X302" s="2">
        <f t="shared" si="51"/>
        <v>3864.1428571492434</v>
      </c>
      <c r="Y302" s="2">
        <f t="shared" si="62"/>
        <v>68255687.697252139</v>
      </c>
      <c r="Z302" s="2" t="str">
        <f t="shared" si="52"/>
        <v>MEEP</v>
      </c>
      <c r="AA302" s="2">
        <f>IF(Z302="HERE",Y302,AA301+Graph!$G$1*1000)</f>
        <v>129558148.69725165</v>
      </c>
      <c r="AB302" s="2">
        <f t="shared" si="63"/>
        <v>800000</v>
      </c>
      <c r="AC302" s="2">
        <f t="shared" si="64"/>
        <v>66715174.51414711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238</v>
      </c>
      <c r="C303" s="7"/>
      <c r="D303" s="2" t="e">
        <f t="shared" si="55"/>
        <v>#N/A</v>
      </c>
      <c r="E303" s="2" t="e">
        <f t="shared" si="67"/>
        <v>#N/A</v>
      </c>
      <c r="F303" s="2">
        <v>1973643.2246305943</v>
      </c>
      <c r="G303" s="2">
        <f t="shared" si="70"/>
        <v>796135.85714285716</v>
      </c>
      <c r="H303" s="2">
        <f t="shared" si="65"/>
        <v>196485319.22843295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1459296.0000000084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1971408.2827585936</v>
      </c>
      <c r="Q303" s="2">
        <f t="shared" si="71"/>
        <v>800000</v>
      </c>
      <c r="R303" s="2">
        <f t="shared" si="66"/>
        <v>197869459.06854177</v>
      </c>
      <c r="S303" s="2">
        <f t="shared" si="58"/>
        <v>796135.85714286566</v>
      </c>
      <c r="T303" s="2">
        <f t="shared" si="59"/>
        <v>3864.1428571429569</v>
      </c>
      <c r="U303" s="2">
        <f t="shared" si="60"/>
        <v>800000</v>
      </c>
      <c r="V303" s="2">
        <f t="shared" si="34"/>
        <v>129609907.22843233</v>
      </c>
      <c r="W303" s="2">
        <f t="shared" si="61"/>
        <v>796135.85714285076</v>
      </c>
      <c r="X303" s="2">
        <f t="shared" si="51"/>
        <v>3864.1428571492434</v>
      </c>
      <c r="Y303" s="2">
        <f t="shared" si="62"/>
        <v>68259551.840109289</v>
      </c>
      <c r="Z303" s="2" t="str">
        <f t="shared" si="52"/>
        <v>MEEP</v>
      </c>
      <c r="AA303" s="2">
        <f>IF(Z303="HERE",Y303,AA302+Graph!$G$1*1000)</f>
        <v>130358148.69725165</v>
      </c>
      <c r="AB303" s="2">
        <f t="shared" si="63"/>
        <v>800000</v>
      </c>
      <c r="AC303" s="2">
        <f t="shared" si="64"/>
        <v>66715174.51414711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239</v>
      </c>
      <c r="C304" s="7"/>
      <c r="D304" s="2" t="e">
        <f t="shared" si="55"/>
        <v>#N/A</v>
      </c>
      <c r="E304" s="2" t="e">
        <f t="shared" si="67"/>
        <v>#N/A</v>
      </c>
      <c r="F304" s="2">
        <v>1979964.8784658909</v>
      </c>
      <c r="G304" s="2">
        <f t="shared" si="70"/>
        <v>796135.85714285716</v>
      </c>
      <c r="H304" s="2">
        <f t="shared" si="65"/>
        <v>197281455.08557582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1463160.1428571513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1977707.9329345226</v>
      </c>
      <c r="Q304" s="2">
        <f t="shared" si="71"/>
        <v>800000</v>
      </c>
      <c r="R304" s="2">
        <f t="shared" si="66"/>
        <v>198669459.06854177</v>
      </c>
      <c r="S304" s="2">
        <f t="shared" si="58"/>
        <v>796135.85714286566</v>
      </c>
      <c r="T304" s="2">
        <f t="shared" si="59"/>
        <v>3864.1428571429569</v>
      </c>
      <c r="U304" s="2">
        <f t="shared" si="60"/>
        <v>800000</v>
      </c>
      <c r="V304" s="2">
        <f t="shared" si="34"/>
        <v>130406043.08557518</v>
      </c>
      <c r="W304" s="2">
        <f t="shared" si="61"/>
        <v>796135.85714285076</v>
      </c>
      <c r="X304" s="2">
        <f t="shared" si="51"/>
        <v>3864.1428571492434</v>
      </c>
      <c r="Y304" s="2">
        <f t="shared" si="62"/>
        <v>68263415.982966438</v>
      </c>
      <c r="Z304" s="2" t="str">
        <f t="shared" si="52"/>
        <v>MEEP</v>
      </c>
      <c r="AA304" s="2">
        <f>IF(Z304="HERE",Y304,AA303+Graph!$G$1*1000)</f>
        <v>131158148.69725165</v>
      </c>
      <c r="AB304" s="2">
        <f t="shared" si="63"/>
        <v>800000</v>
      </c>
      <c r="AC304" s="2">
        <f t="shared" si="64"/>
        <v>66715174.51414711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240</v>
      </c>
      <c r="C305" s="7"/>
      <c r="D305" s="2" t="e">
        <f t="shared" si="55"/>
        <v>#N/A</v>
      </c>
      <c r="E305" s="2" t="e">
        <f t="shared" si="67"/>
        <v>#N/A</v>
      </c>
      <c r="F305" s="2">
        <v>1986286.5323012471</v>
      </c>
      <c r="G305" s="2">
        <f t="shared" si="70"/>
        <v>796135.85714285716</v>
      </c>
      <c r="H305" s="2">
        <f t="shared" si="65"/>
        <v>198077590.94271868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1467024.2857142943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1984007.5831104517</v>
      </c>
      <c r="Q305" s="2">
        <f t="shared" si="71"/>
        <v>800000</v>
      </c>
      <c r="R305" s="2">
        <f t="shared" si="66"/>
        <v>199469459.06854177</v>
      </c>
      <c r="S305" s="2">
        <f t="shared" si="58"/>
        <v>796135.85714286566</v>
      </c>
      <c r="T305" s="2">
        <f t="shared" si="59"/>
        <v>3864.1428571429569</v>
      </c>
      <c r="U305" s="2">
        <f t="shared" si="60"/>
        <v>800000</v>
      </c>
      <c r="V305" s="2">
        <f t="shared" si="34"/>
        <v>131202178.94271803</v>
      </c>
      <c r="W305" s="2">
        <f t="shared" si="61"/>
        <v>796135.85714285076</v>
      </c>
      <c r="X305" s="2">
        <f t="shared" si="51"/>
        <v>3864.1428571492434</v>
      </c>
      <c r="Y305" s="2">
        <f t="shared" si="62"/>
        <v>68267280.125823587</v>
      </c>
      <c r="Z305" s="2" t="str">
        <f t="shared" si="52"/>
        <v>MEEP</v>
      </c>
      <c r="AA305" s="2">
        <f>IF(Z305="HERE",Y305,AA304+Graph!$G$1*1000)</f>
        <v>131958148.69725165</v>
      </c>
      <c r="AB305" s="2">
        <f t="shared" si="63"/>
        <v>800000</v>
      </c>
      <c r="AC305" s="2">
        <f t="shared" si="64"/>
        <v>66715174.51414711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241</v>
      </c>
      <c r="C306" s="7"/>
      <c r="D306" s="2" t="e">
        <f t="shared" si="55"/>
        <v>#N/A</v>
      </c>
      <c r="E306" s="2" t="e">
        <f t="shared" si="67"/>
        <v>#N/A</v>
      </c>
      <c r="F306" s="2">
        <v>1992608.1861365438</v>
      </c>
      <c r="G306" s="2">
        <f t="shared" si="70"/>
        <v>796135.85714285716</v>
      </c>
      <c r="H306" s="2">
        <f t="shared" si="65"/>
        <v>198873726.79986155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1470888.4285714373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1990307.2332863808</v>
      </c>
      <c r="Q306" s="2">
        <f t="shared" si="71"/>
        <v>800000</v>
      </c>
      <c r="R306" s="2">
        <f t="shared" si="66"/>
        <v>200269459.06854177</v>
      </c>
      <c r="S306" s="2">
        <f t="shared" si="58"/>
        <v>796135.85714286566</v>
      </c>
      <c r="T306" s="2">
        <f t="shared" si="59"/>
        <v>3864.1428571429569</v>
      </c>
      <c r="U306" s="2">
        <f t="shared" si="60"/>
        <v>800000</v>
      </c>
      <c r="V306" s="2">
        <f t="shared" si="34"/>
        <v>131998314.79986088</v>
      </c>
      <c r="W306" s="2">
        <f t="shared" si="61"/>
        <v>796135.85714285076</v>
      </c>
      <c r="X306" s="2">
        <f t="shared" si="51"/>
        <v>3864.1428571492434</v>
      </c>
      <c r="Y306" s="2">
        <f t="shared" si="62"/>
        <v>68271144.268680736</v>
      </c>
      <c r="Z306" s="2" t="str">
        <f t="shared" si="52"/>
        <v>MEEP</v>
      </c>
      <c r="AA306" s="2">
        <f>IF(Z306="HERE",Y306,AA305+Graph!$G$1*1000)</f>
        <v>132758148.69725165</v>
      </c>
      <c r="AB306" s="2">
        <f t="shared" si="63"/>
        <v>800000</v>
      </c>
      <c r="AC306" s="2">
        <f t="shared" si="64"/>
        <v>66715174.51414711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242</v>
      </c>
      <c r="C307" s="7"/>
      <c r="D307" s="2" t="e">
        <f t="shared" si="55"/>
        <v>#N/A</v>
      </c>
      <c r="E307" s="2" t="e">
        <f t="shared" si="67"/>
        <v>#N/A</v>
      </c>
      <c r="F307" s="2">
        <v>1998929.8399719</v>
      </c>
      <c r="G307" s="2">
        <f t="shared" si="70"/>
        <v>796135.85714285716</v>
      </c>
      <c r="H307" s="2">
        <f t="shared" si="65"/>
        <v>199669862.65700442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1474752.5714285802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1996606.8834623098</v>
      </c>
      <c r="Q307" s="2">
        <f t="shared" si="71"/>
        <v>800000</v>
      </c>
      <c r="R307" s="2">
        <f t="shared" si="66"/>
        <v>201069459.06854177</v>
      </c>
      <c r="S307" s="2">
        <f t="shared" si="58"/>
        <v>796135.85714286566</v>
      </c>
      <c r="T307" s="2">
        <f t="shared" si="59"/>
        <v>3864.1428571429569</v>
      </c>
      <c r="U307" s="2">
        <f t="shared" si="60"/>
        <v>800000</v>
      </c>
      <c r="V307" s="2">
        <f t="shared" si="34"/>
        <v>132794450.65700373</v>
      </c>
      <c r="W307" s="2">
        <f t="shared" si="61"/>
        <v>796135.85714285076</v>
      </c>
      <c r="X307" s="2">
        <f t="shared" si="51"/>
        <v>3864.1428571492434</v>
      </c>
      <c r="Y307" s="2">
        <f t="shared" si="62"/>
        <v>68275008.411537886</v>
      </c>
      <c r="Z307" s="2" t="str">
        <f t="shared" si="52"/>
        <v>MEEP</v>
      </c>
      <c r="AA307" s="2">
        <f>IF(Z307="HERE",Y307,AA306+Graph!$G$1*1000)</f>
        <v>133558148.69725165</v>
      </c>
      <c r="AB307" s="2">
        <f t="shared" si="63"/>
        <v>800000</v>
      </c>
      <c r="AC307" s="2">
        <f t="shared" si="64"/>
        <v>66715174.51414711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243</v>
      </c>
      <c r="C308" s="7"/>
      <c r="D308" s="2" t="e">
        <f t="shared" si="55"/>
        <v>#N/A</v>
      </c>
      <c r="E308" s="2" t="e">
        <f t="shared" si="67"/>
        <v>#N/A</v>
      </c>
      <c r="F308" s="2">
        <v>2005251.4938071966</v>
      </c>
      <c r="G308" s="2">
        <f t="shared" si="70"/>
        <v>796135.85714285716</v>
      </c>
      <c r="H308" s="2">
        <f t="shared" si="65"/>
        <v>200465998.51414728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1478616.7142857232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2002906.5336382389</v>
      </c>
      <c r="Q308" s="2">
        <f t="shared" si="71"/>
        <v>800000</v>
      </c>
      <c r="R308" s="2">
        <f t="shared" si="66"/>
        <v>201869459.06854177</v>
      </c>
      <c r="S308" s="2">
        <f t="shared" si="58"/>
        <v>796135.85714286566</v>
      </c>
      <c r="T308" s="2">
        <f t="shared" si="59"/>
        <v>3864.1428571429569</v>
      </c>
      <c r="U308" s="2">
        <f t="shared" si="60"/>
        <v>800000</v>
      </c>
      <c r="V308" s="2">
        <f t="shared" si="34"/>
        <v>133590586.51414658</v>
      </c>
      <c r="W308" s="2">
        <f t="shared" si="61"/>
        <v>796135.85714285076</v>
      </c>
      <c r="X308" s="2">
        <f t="shared" si="51"/>
        <v>3864.1428571492434</v>
      </c>
      <c r="Y308" s="2">
        <f t="shared" si="62"/>
        <v>68278872.554395035</v>
      </c>
      <c r="Z308" s="2" t="str">
        <f t="shared" si="52"/>
        <v>MEEP</v>
      </c>
      <c r="AA308" s="2">
        <f>IF(Z308="HERE",Y308,AA307+Graph!$G$1*1000)</f>
        <v>134358148.69725165</v>
      </c>
      <c r="AB308" s="2">
        <f t="shared" si="63"/>
        <v>800000</v>
      </c>
      <c r="AC308" s="2">
        <f t="shared" si="64"/>
        <v>66715174.51414711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244</v>
      </c>
      <c r="C309" s="7"/>
      <c r="D309" s="2" t="e">
        <f t="shared" si="55"/>
        <v>#N/A</v>
      </c>
      <c r="E309" s="2" t="e">
        <f t="shared" si="67"/>
        <v>#N/A</v>
      </c>
      <c r="F309" s="2">
        <v>2011573.1476425529</v>
      </c>
      <c r="G309" s="2">
        <f t="shared" si="70"/>
        <v>796135.85714285716</v>
      </c>
      <c r="H309" s="2">
        <f t="shared" si="65"/>
        <v>201262134.37129015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1482480.8571428661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2009206.183814168</v>
      </c>
      <c r="Q309" s="2">
        <f t="shared" si="71"/>
        <v>800000</v>
      </c>
      <c r="R309" s="2">
        <f t="shared" si="66"/>
        <v>202669459.06854177</v>
      </c>
      <c r="S309" s="2">
        <f t="shared" si="58"/>
        <v>796135.85714286566</v>
      </c>
      <c r="T309" s="2">
        <f t="shared" si="59"/>
        <v>3864.1428571429569</v>
      </c>
      <c r="U309" s="2">
        <f t="shared" si="60"/>
        <v>800000</v>
      </c>
      <c r="V309" s="2">
        <f t="shared" si="34"/>
        <v>134386722.37128943</v>
      </c>
      <c r="W309" s="2">
        <f t="shared" si="61"/>
        <v>796135.85714285076</v>
      </c>
      <c r="X309" s="2">
        <f t="shared" si="51"/>
        <v>3864.1428571492434</v>
      </c>
      <c r="Y309" s="2">
        <f t="shared" si="62"/>
        <v>68282736.697252184</v>
      </c>
      <c r="Z309" s="2" t="str">
        <f t="shared" si="52"/>
        <v>MEEP</v>
      </c>
      <c r="AA309" s="2">
        <f>IF(Z309="HERE",Y309,AA308+Graph!$G$1*1000)</f>
        <v>135158148.69725165</v>
      </c>
      <c r="AB309" s="2">
        <f t="shared" si="63"/>
        <v>800000</v>
      </c>
      <c r="AC309" s="2">
        <f t="shared" si="64"/>
        <v>66715174.51414711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245</v>
      </c>
      <c r="C310" s="7"/>
      <c r="D310" s="2" t="e">
        <f t="shared" si="55"/>
        <v>#N/A</v>
      </c>
      <c r="E310" s="2" t="e">
        <f t="shared" si="67"/>
        <v>#N/A</v>
      </c>
      <c r="F310" s="2">
        <v>2017894.8014778495</v>
      </c>
      <c r="G310" s="2">
        <f t="shared" si="70"/>
        <v>796135.85714285716</v>
      </c>
      <c r="H310" s="2">
        <f t="shared" si="65"/>
        <v>202058270.22843301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1486345.0000000091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2015505.833990097</v>
      </c>
      <c r="Q310" s="2">
        <f t="shared" si="71"/>
        <v>800000</v>
      </c>
      <c r="R310" s="2">
        <f t="shared" si="66"/>
        <v>203469459.06854177</v>
      </c>
      <c r="S310" s="2">
        <f t="shared" si="58"/>
        <v>796135.85714286566</v>
      </c>
      <c r="T310" s="2">
        <f t="shared" si="59"/>
        <v>3864.1428571429569</v>
      </c>
      <c r="U310" s="2">
        <f t="shared" si="60"/>
        <v>800000</v>
      </c>
      <c r="V310" s="2">
        <f t="shared" si="34"/>
        <v>135182858.2284323</v>
      </c>
      <c r="W310" s="2">
        <f t="shared" si="61"/>
        <v>796135.85714286566</v>
      </c>
      <c r="X310" s="2">
        <f t="shared" si="51"/>
        <v>3864.1428571343422</v>
      </c>
      <c r="Y310" s="2">
        <f t="shared" si="62"/>
        <v>68286600.840109318</v>
      </c>
      <c r="Z310" s="2" t="str">
        <f t="shared" si="52"/>
        <v>MEEP</v>
      </c>
      <c r="AA310" s="2">
        <f>IF(Z310="HERE",Y310,AA309+Graph!$G$1*1000)</f>
        <v>135958148.69725165</v>
      </c>
      <c r="AB310" s="2">
        <f t="shared" si="63"/>
        <v>800000</v>
      </c>
      <c r="AC310" s="2">
        <f t="shared" si="64"/>
        <v>66715174.51414711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246</v>
      </c>
      <c r="C311" s="7"/>
      <c r="D311" s="2" t="e">
        <f t="shared" si="55"/>
        <v>#N/A</v>
      </c>
      <c r="E311" s="2" t="e">
        <f t="shared" si="67"/>
        <v>#N/A</v>
      </c>
      <c r="F311" s="2">
        <v>2024216.4553132057</v>
      </c>
      <c r="G311" s="2">
        <f t="shared" si="70"/>
        <v>796135.85714285716</v>
      </c>
      <c r="H311" s="2">
        <f t="shared" si="65"/>
        <v>202854406.08557588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1490209.142857152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2021805.4841660261</v>
      </c>
      <c r="Q311" s="2">
        <f t="shared" si="71"/>
        <v>800000</v>
      </c>
      <c r="R311" s="2">
        <f t="shared" si="66"/>
        <v>204269459.06854177</v>
      </c>
      <c r="S311" s="2">
        <f t="shared" si="58"/>
        <v>796135.85714286566</v>
      </c>
      <c r="T311" s="2">
        <f t="shared" si="59"/>
        <v>3864.1428571429569</v>
      </c>
      <c r="U311" s="2">
        <f t="shared" si="60"/>
        <v>800000</v>
      </c>
      <c r="V311" s="2">
        <f t="shared" si="34"/>
        <v>135978994.08557516</v>
      </c>
      <c r="W311" s="2">
        <f t="shared" si="61"/>
        <v>796135.85714286566</v>
      </c>
      <c r="X311" s="2">
        <f t="shared" si="51"/>
        <v>3864.1428571343422</v>
      </c>
      <c r="Y311" s="2">
        <f t="shared" si="62"/>
        <v>68290464.982966453</v>
      </c>
      <c r="Z311" s="2" t="str">
        <f t="shared" si="52"/>
        <v>MEEP</v>
      </c>
      <c r="AA311" s="2">
        <f>IF(Z311="HERE",Y311,AA310+Graph!$G$1*1000)</f>
        <v>136758148.69725165</v>
      </c>
      <c r="AB311" s="2">
        <f t="shared" si="63"/>
        <v>800000</v>
      </c>
      <c r="AC311" s="2">
        <f t="shared" si="64"/>
        <v>66715174.51414711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247</v>
      </c>
      <c r="C312" s="7"/>
      <c r="D312" s="2" t="e">
        <f t="shared" si="55"/>
        <v>#N/A</v>
      </c>
      <c r="E312" s="2" t="e">
        <f t="shared" si="67"/>
        <v>#N/A</v>
      </c>
      <c r="F312" s="2">
        <v>2030538.1091485023</v>
      </c>
      <c r="G312" s="2">
        <f t="shared" si="70"/>
        <v>796135.85714285716</v>
      </c>
      <c r="H312" s="2">
        <f t="shared" si="65"/>
        <v>203650541.94271874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1494073.285714295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2028105.1343419552</v>
      </c>
      <c r="Q312" s="2">
        <f t="shared" si="71"/>
        <v>800000</v>
      </c>
      <c r="R312" s="2">
        <f t="shared" si="66"/>
        <v>205069459.06854177</v>
      </c>
      <c r="S312" s="2">
        <f t="shared" si="58"/>
        <v>796135.85714286566</v>
      </c>
      <c r="T312" s="2">
        <f t="shared" si="59"/>
        <v>3864.1428571429569</v>
      </c>
      <c r="U312" s="2">
        <f t="shared" si="60"/>
        <v>800000</v>
      </c>
      <c r="V312" s="2">
        <f t="shared" si="34"/>
        <v>136775129.94271803</v>
      </c>
      <c r="W312" s="2">
        <f t="shared" si="61"/>
        <v>796135.85714286566</v>
      </c>
      <c r="X312" s="2">
        <f t="shared" si="51"/>
        <v>3864.1428571343422</v>
      </c>
      <c r="Y312" s="2">
        <f t="shared" si="62"/>
        <v>68294329.125823587</v>
      </c>
      <c r="Z312" s="2" t="str">
        <f t="shared" si="52"/>
        <v>MEEP</v>
      </c>
      <c r="AA312" s="2">
        <f>IF(Z312="HERE",Y312,AA311+Graph!$G$1*1000)</f>
        <v>137558148.69725165</v>
      </c>
      <c r="AB312" s="2">
        <f t="shared" si="63"/>
        <v>800000</v>
      </c>
      <c r="AC312" s="2">
        <f t="shared" si="64"/>
        <v>66715174.51414711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248</v>
      </c>
      <c r="C313" s="7"/>
      <c r="D313" s="2" t="e">
        <f t="shared" si="55"/>
        <v>#N/A</v>
      </c>
      <c r="E313" s="2" t="e">
        <f t="shared" si="67"/>
        <v>#N/A</v>
      </c>
      <c r="F313" s="2">
        <v>2036859.7629838586</v>
      </c>
      <c r="G313" s="2">
        <f t="shared" si="70"/>
        <v>796135.85714285716</v>
      </c>
      <c r="H313" s="2">
        <f t="shared" si="65"/>
        <v>204446677.79986161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1497937.428571438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2034404.7845179439</v>
      </c>
      <c r="Q313" s="2">
        <f t="shared" si="71"/>
        <v>800000</v>
      </c>
      <c r="R313" s="2">
        <f t="shared" si="66"/>
        <v>205869459.06854177</v>
      </c>
      <c r="S313" s="2">
        <f t="shared" si="58"/>
        <v>796135.85714286566</v>
      </c>
      <c r="T313" s="2">
        <f t="shared" si="59"/>
        <v>3864.1428571429569</v>
      </c>
      <c r="U313" s="2">
        <f t="shared" si="60"/>
        <v>800000</v>
      </c>
      <c r="V313" s="2">
        <f t="shared" si="34"/>
        <v>137571265.79986089</v>
      </c>
      <c r="W313" s="2">
        <f t="shared" si="61"/>
        <v>796135.85714286566</v>
      </c>
      <c r="X313" s="2">
        <f t="shared" si="51"/>
        <v>3864.1428571343422</v>
      </c>
      <c r="Y313" s="2">
        <f t="shared" si="62"/>
        <v>68298193.268680722</v>
      </c>
      <c r="Z313" s="2" t="str">
        <f t="shared" si="52"/>
        <v>MEEP</v>
      </c>
      <c r="AA313" s="2">
        <f>IF(Z313="HERE",Y313,AA312+Graph!$G$1*1000)</f>
        <v>138358148.69725165</v>
      </c>
      <c r="AB313" s="2">
        <f t="shared" si="63"/>
        <v>800000</v>
      </c>
      <c r="AC313" s="2">
        <f t="shared" si="64"/>
        <v>66715174.51414711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249</v>
      </c>
      <c r="C314" s="7"/>
      <c r="D314" s="2" t="e">
        <f t="shared" si="55"/>
        <v>#N/A</v>
      </c>
      <c r="E314" s="2" t="e">
        <f t="shared" si="67"/>
        <v>#N/A</v>
      </c>
      <c r="F314" s="2">
        <v>2043181.4168191552</v>
      </c>
      <c r="G314" s="2">
        <f t="shared" si="70"/>
        <v>796135.85714285716</v>
      </c>
      <c r="H314" s="2">
        <f t="shared" si="65"/>
        <v>205242813.65700448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1501801.5714285809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2040704.4346938729</v>
      </c>
      <c r="Q314" s="2">
        <f t="shared" si="71"/>
        <v>800000</v>
      </c>
      <c r="R314" s="2">
        <f t="shared" si="66"/>
        <v>206669459.06854177</v>
      </c>
      <c r="S314" s="2">
        <f t="shared" si="58"/>
        <v>796135.85714286566</v>
      </c>
      <c r="T314" s="2">
        <f t="shared" si="59"/>
        <v>3864.1428571429569</v>
      </c>
      <c r="U314" s="2">
        <f t="shared" si="60"/>
        <v>800000</v>
      </c>
      <c r="V314" s="2">
        <f t="shared" si="34"/>
        <v>138367401.65700376</v>
      </c>
      <c r="W314" s="2">
        <f t="shared" si="61"/>
        <v>796135.85714286566</v>
      </c>
      <c r="X314" s="2">
        <f t="shared" si="51"/>
        <v>3864.1428571343422</v>
      </c>
      <c r="Y314" s="2">
        <f t="shared" si="62"/>
        <v>68302057.411537856</v>
      </c>
      <c r="Z314" s="2" t="str">
        <f t="shared" si="52"/>
        <v>MEEP</v>
      </c>
      <c r="AA314" s="2">
        <f>IF(Z314="HERE",Y314,AA313+Graph!$G$1*1000)</f>
        <v>139158148.69725165</v>
      </c>
      <c r="AB314" s="2">
        <f t="shared" si="63"/>
        <v>800000</v>
      </c>
      <c r="AC314" s="2">
        <f t="shared" si="64"/>
        <v>66715174.51414711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250</v>
      </c>
      <c r="C315" s="7"/>
      <c r="D315" s="2" t="e">
        <f t="shared" si="55"/>
        <v>#N/A</v>
      </c>
      <c r="E315" s="2" t="e">
        <f t="shared" si="67"/>
        <v>#N/A</v>
      </c>
      <c r="F315" s="2">
        <v>2049503.0706545115</v>
      </c>
      <c r="G315" s="2">
        <f t="shared" si="70"/>
        <v>796135.85714285716</v>
      </c>
      <c r="H315" s="2">
        <f t="shared" si="65"/>
        <v>206038949.51414734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1505665.7142857239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2047004.084869802</v>
      </c>
      <c r="Q315" s="2">
        <f t="shared" si="71"/>
        <v>800000</v>
      </c>
      <c r="R315" s="2">
        <f t="shared" si="66"/>
        <v>207469459.06854177</v>
      </c>
      <c r="S315" s="2">
        <f t="shared" si="58"/>
        <v>796135.85714286566</v>
      </c>
      <c r="T315" s="2">
        <f t="shared" si="59"/>
        <v>3864.1428571429569</v>
      </c>
      <c r="U315" s="2">
        <f t="shared" si="60"/>
        <v>800000</v>
      </c>
      <c r="V315" s="2">
        <f t="shared" si="34"/>
        <v>139163537.51414663</v>
      </c>
      <c r="W315" s="2">
        <f t="shared" si="61"/>
        <v>796135.85714286566</v>
      </c>
      <c r="X315" s="2">
        <f t="shared" si="51"/>
        <v>3864.1428571343422</v>
      </c>
      <c r="Y315" s="2">
        <f t="shared" si="62"/>
        <v>68305921.55439499</v>
      </c>
      <c r="Z315" s="2" t="str">
        <f t="shared" si="52"/>
        <v>MEEP</v>
      </c>
      <c r="AA315" s="2">
        <f>IF(Z315="HERE",Y315,AA314+Graph!$G$1*1000)</f>
        <v>139958148.69725165</v>
      </c>
      <c r="AB315" s="2">
        <f t="shared" si="63"/>
        <v>800000</v>
      </c>
      <c r="AC315" s="2">
        <f t="shared" si="64"/>
        <v>66715174.51414711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251</v>
      </c>
      <c r="C316" s="7"/>
      <c r="D316" s="2" t="e">
        <f t="shared" si="55"/>
        <v>#N/A</v>
      </c>
      <c r="E316" s="2" t="e">
        <f t="shared" si="67"/>
        <v>#N/A</v>
      </c>
      <c r="F316" s="2">
        <v>2055824.7244898677</v>
      </c>
      <c r="G316" s="2">
        <f t="shared" si="70"/>
        <v>796135.85714285716</v>
      </c>
      <c r="H316" s="2">
        <f t="shared" si="65"/>
        <v>206835085.37129021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1509529.8571428668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2053303.7350457311</v>
      </c>
      <c r="Q316" s="2">
        <f t="shared" si="71"/>
        <v>800000</v>
      </c>
      <c r="R316" s="2">
        <f t="shared" si="66"/>
        <v>208269459.06854177</v>
      </c>
      <c r="S316" s="2">
        <f t="shared" si="58"/>
        <v>796135.85714286566</v>
      </c>
      <c r="T316" s="2">
        <f t="shared" si="59"/>
        <v>3864.1428571429569</v>
      </c>
      <c r="U316" s="2">
        <f t="shared" si="60"/>
        <v>800000</v>
      </c>
      <c r="V316" s="2">
        <f t="shared" si="34"/>
        <v>139959673.37128949</v>
      </c>
      <c r="W316" s="2">
        <f t="shared" si="61"/>
        <v>796135.85714286566</v>
      </c>
      <c r="X316" s="2">
        <f t="shared" si="51"/>
        <v>3864.1428571343422</v>
      </c>
      <c r="Y316" s="2">
        <f t="shared" si="62"/>
        <v>68309785.697252125</v>
      </c>
      <c r="Z316" s="2" t="str">
        <f t="shared" si="52"/>
        <v>MEEP</v>
      </c>
      <c r="AA316" s="2">
        <f>IF(Z316="HERE",Y316,AA315+Graph!$G$1*1000)</f>
        <v>140758148.69725165</v>
      </c>
      <c r="AB316" s="2">
        <f t="shared" si="63"/>
        <v>800000</v>
      </c>
      <c r="AC316" s="2">
        <f t="shared" si="64"/>
        <v>66715174.51414711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252</v>
      </c>
      <c r="C317" s="7"/>
      <c r="D317" s="2" t="e">
        <f t="shared" si="55"/>
        <v>#N/A</v>
      </c>
      <c r="E317" s="2" t="e">
        <f t="shared" si="67"/>
        <v>#N/A</v>
      </c>
      <c r="F317" s="2">
        <v>2062146.3783251643</v>
      </c>
      <c r="G317" s="2">
        <f t="shared" si="70"/>
        <v>796135.85714285716</v>
      </c>
      <c r="H317" s="2">
        <f t="shared" si="65"/>
        <v>207631221.22843307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1513394.0000000098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2059603.3852216601</v>
      </c>
      <c r="Q317" s="2">
        <f t="shared" si="71"/>
        <v>800000</v>
      </c>
      <c r="R317" s="2">
        <f t="shared" si="66"/>
        <v>209069459.06854177</v>
      </c>
      <c r="S317" s="2">
        <f t="shared" si="58"/>
        <v>796135.85714286566</v>
      </c>
      <c r="T317" s="2">
        <f t="shared" si="59"/>
        <v>3864.1428571429569</v>
      </c>
      <c r="U317" s="2">
        <f t="shared" si="60"/>
        <v>800000</v>
      </c>
      <c r="V317" s="2">
        <f t="shared" si="34"/>
        <v>140755809.22843236</v>
      </c>
      <c r="W317" s="2">
        <f t="shared" si="61"/>
        <v>796135.85714286566</v>
      </c>
      <c r="X317" s="2">
        <f t="shared" si="51"/>
        <v>3864.1428571343422</v>
      </c>
      <c r="Y317" s="2">
        <f t="shared" si="62"/>
        <v>68313649.840109259</v>
      </c>
      <c r="Z317" s="2" t="str">
        <f t="shared" si="52"/>
        <v>MEEP</v>
      </c>
      <c r="AA317" s="2">
        <f>IF(Z317="HERE",Y317,AA316+Graph!$G$1*1000)</f>
        <v>141558148.69725165</v>
      </c>
      <c r="AB317" s="2">
        <f t="shared" si="63"/>
        <v>800000</v>
      </c>
      <c r="AC317" s="2">
        <f t="shared" si="64"/>
        <v>66715174.51414711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253</v>
      </c>
      <c r="C318" s="7"/>
      <c r="D318" s="2" t="e">
        <f t="shared" si="55"/>
        <v>#N/A</v>
      </c>
      <c r="E318" s="2" t="e">
        <f t="shared" si="67"/>
        <v>#N/A</v>
      </c>
      <c r="F318" s="2">
        <v>2068468.0321605206</v>
      </c>
      <c r="G318" s="2">
        <f t="shared" si="70"/>
        <v>796135.85714285716</v>
      </c>
      <c r="H318" s="2">
        <f t="shared" si="65"/>
        <v>208427357.08557594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1517258.1428571527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2065903.0353975892</v>
      </c>
      <c r="Q318" s="2">
        <f t="shared" si="71"/>
        <v>800000</v>
      </c>
      <c r="R318" s="2">
        <f t="shared" si="66"/>
        <v>209869459.06854177</v>
      </c>
      <c r="S318" s="2">
        <f t="shared" si="58"/>
        <v>796135.85714286566</v>
      </c>
      <c r="T318" s="2">
        <f t="shared" si="59"/>
        <v>3864.1428571429569</v>
      </c>
      <c r="U318" s="2">
        <f t="shared" si="60"/>
        <v>800000</v>
      </c>
      <c r="V318" s="2">
        <f t="shared" si="34"/>
        <v>141551945.08557522</v>
      </c>
      <c r="W318" s="2">
        <f t="shared" si="61"/>
        <v>796135.85714286566</v>
      </c>
      <c r="X318" s="2">
        <f t="shared" si="51"/>
        <v>3864.1428571343422</v>
      </c>
      <c r="Y318" s="2">
        <f t="shared" si="62"/>
        <v>68317513.982966393</v>
      </c>
      <c r="Z318" s="2" t="str">
        <f t="shared" si="52"/>
        <v>MEEP</v>
      </c>
      <c r="AA318" s="2">
        <f>IF(Z318="HERE",Y318,AA317+Graph!$G$1*1000)</f>
        <v>142358148.69725165</v>
      </c>
      <c r="AB318" s="2">
        <f t="shared" si="63"/>
        <v>800000</v>
      </c>
      <c r="AC318" s="2">
        <f t="shared" si="64"/>
        <v>66715174.51414711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254</v>
      </c>
      <c r="C319" s="7"/>
      <c r="D319" s="2" t="e">
        <f t="shared" si="55"/>
        <v>#N/A</v>
      </c>
      <c r="E319" s="2" t="e">
        <f t="shared" si="67"/>
        <v>#N/A</v>
      </c>
      <c r="F319" s="2">
        <v>2074789.6859958172</v>
      </c>
      <c r="G319" s="2">
        <f t="shared" si="70"/>
        <v>796135.85714285716</v>
      </c>
      <c r="H319" s="2">
        <f t="shared" si="65"/>
        <v>209223492.9427188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1521122.2857142957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2072202.6855735183</v>
      </c>
      <c r="Q319" s="2">
        <f t="shared" si="71"/>
        <v>800000</v>
      </c>
      <c r="R319" s="2">
        <f t="shared" si="66"/>
        <v>210669459.06854177</v>
      </c>
      <c r="S319" s="2">
        <f t="shared" si="58"/>
        <v>796135.85714286566</v>
      </c>
      <c r="T319" s="2">
        <f t="shared" si="59"/>
        <v>3864.1428571429569</v>
      </c>
      <c r="U319" s="2">
        <f t="shared" si="60"/>
        <v>800000</v>
      </c>
      <c r="V319" s="2">
        <f t="shared" si="34"/>
        <v>142348080.94271809</v>
      </c>
      <c r="W319" s="2">
        <f t="shared" si="61"/>
        <v>796135.85714286566</v>
      </c>
      <c r="X319" s="2">
        <f t="shared" si="51"/>
        <v>3864.1428571343422</v>
      </c>
      <c r="Y319" s="2">
        <f t="shared" si="62"/>
        <v>68321378.125823528</v>
      </c>
      <c r="Z319" s="2" t="str">
        <f t="shared" si="52"/>
        <v>MEEP</v>
      </c>
      <c r="AA319" s="2">
        <f>IF(Z319="HERE",Y319,AA318+Graph!$G$1*1000)</f>
        <v>143158148.69725165</v>
      </c>
      <c r="AB319" s="2">
        <f t="shared" si="63"/>
        <v>800000</v>
      </c>
      <c r="AC319" s="2">
        <f t="shared" si="64"/>
        <v>66715174.51414711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255</v>
      </c>
      <c r="C320" s="7"/>
      <c r="D320" s="2" t="e">
        <f t="shared" si="55"/>
        <v>#N/A</v>
      </c>
      <c r="E320" s="2" t="e">
        <f t="shared" si="67"/>
        <v>#N/A</v>
      </c>
      <c r="F320" s="2">
        <v>2081111.3398311734</v>
      </c>
      <c r="G320" s="2">
        <f t="shared" si="70"/>
        <v>796135.85714285716</v>
      </c>
      <c r="H320" s="2">
        <f t="shared" si="65"/>
        <v>210019628.79986167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1524986.4285714386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2078502.3357494473</v>
      </c>
      <c r="Q320" s="2">
        <f t="shared" si="71"/>
        <v>800000</v>
      </c>
      <c r="R320" s="2">
        <f t="shared" si="66"/>
        <v>211469459.06854177</v>
      </c>
      <c r="S320" s="2">
        <f t="shared" si="58"/>
        <v>796135.85714286566</v>
      </c>
      <c r="T320" s="2">
        <f t="shared" si="59"/>
        <v>3864.1428571429569</v>
      </c>
      <c r="U320" s="2">
        <f t="shared" si="60"/>
        <v>800000</v>
      </c>
      <c r="V320" s="2">
        <f t="shared" si="34"/>
        <v>143144216.79986095</v>
      </c>
      <c r="W320" s="2">
        <f t="shared" si="61"/>
        <v>796135.85714286566</v>
      </c>
      <c r="X320" s="2">
        <f t="shared" si="51"/>
        <v>3864.1428571343422</v>
      </c>
      <c r="Y320" s="2">
        <f t="shared" si="62"/>
        <v>68325242.268680662</v>
      </c>
      <c r="Z320" s="2" t="str">
        <f t="shared" si="52"/>
        <v>MEEP</v>
      </c>
      <c r="AA320" s="2">
        <f>IF(Z320="HERE",Y320,AA319+Graph!$G$1*1000)</f>
        <v>143958148.69725165</v>
      </c>
      <c r="AB320" s="2">
        <f t="shared" si="63"/>
        <v>800000</v>
      </c>
      <c r="AC320" s="2">
        <f t="shared" si="64"/>
        <v>66715174.51414711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256</v>
      </c>
      <c r="C321" s="7"/>
      <c r="D321" s="2" t="e">
        <f t="shared" si="55"/>
        <v>#N/A</v>
      </c>
      <c r="E321" s="2" t="e">
        <f t="shared" si="67"/>
        <v>#N/A</v>
      </c>
      <c r="F321" s="2">
        <v>2087432.9936664701</v>
      </c>
      <c r="G321" s="2">
        <f t="shared" si="70"/>
        <v>796135.85714285716</v>
      </c>
      <c r="H321" s="2">
        <f t="shared" si="65"/>
        <v>210815764.65700454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1528850.5714285816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2084801.9859253764</v>
      </c>
      <c r="Q321" s="2">
        <f t="shared" si="71"/>
        <v>800000</v>
      </c>
      <c r="R321" s="2">
        <f t="shared" si="66"/>
        <v>212269459.06854177</v>
      </c>
      <c r="S321" s="2">
        <f t="shared" si="58"/>
        <v>796135.85714286566</v>
      </c>
      <c r="T321" s="2">
        <f t="shared" si="59"/>
        <v>3864.1428571429569</v>
      </c>
      <c r="U321" s="2">
        <f t="shared" si="60"/>
        <v>800000</v>
      </c>
      <c r="V321" s="2">
        <f t="shared" si="34"/>
        <v>143940352.65700382</v>
      </c>
      <c r="W321" s="2">
        <f t="shared" si="61"/>
        <v>796135.85714286566</v>
      </c>
      <c r="X321" s="2">
        <f t="shared" si="51"/>
        <v>3864.1428571343422</v>
      </c>
      <c r="Y321" s="2">
        <f t="shared" si="62"/>
        <v>68329106.411537796</v>
      </c>
      <c r="Z321" s="2" t="str">
        <f t="shared" si="52"/>
        <v>MEEP</v>
      </c>
      <c r="AA321" s="2">
        <f>IF(Z321="HERE",Y321,AA320+Graph!$G$1*1000)</f>
        <v>144758148.69725165</v>
      </c>
      <c r="AB321" s="2">
        <f t="shared" si="63"/>
        <v>800000</v>
      </c>
      <c r="AC321" s="2">
        <f t="shared" si="64"/>
        <v>66715174.51414711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257</v>
      </c>
      <c r="C322" s="7"/>
      <c r="D322" s="2" t="e">
        <f t="shared" si="55"/>
        <v>#N/A</v>
      </c>
      <c r="E322" s="2" t="e">
        <f t="shared" si="67"/>
        <v>#N/A</v>
      </c>
      <c r="F322" s="2">
        <v>2093754.6475018263</v>
      </c>
      <c r="G322" s="2">
        <f t="shared" si="70"/>
        <v>796135.85714285716</v>
      </c>
      <c r="H322" s="2">
        <f t="shared" si="65"/>
        <v>211611900.5141474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1532714.7142857246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2091101.6361013055</v>
      </c>
      <c r="Q322" s="2">
        <f t="shared" si="71"/>
        <v>800000</v>
      </c>
      <c r="R322" s="2">
        <f t="shared" si="66"/>
        <v>213069459.06854177</v>
      </c>
      <c r="S322" s="2">
        <f t="shared" si="58"/>
        <v>796135.85714286566</v>
      </c>
      <c r="T322" s="2">
        <f t="shared" si="59"/>
        <v>3864.1428571429569</v>
      </c>
      <c r="U322" s="2">
        <f t="shared" si="60"/>
        <v>800000</v>
      </c>
      <c r="V322" s="2">
        <f t="shared" si="34"/>
        <v>144736488.51414669</v>
      </c>
      <c r="W322" s="2">
        <f t="shared" si="61"/>
        <v>796135.85714286566</v>
      </c>
      <c r="X322" s="2">
        <f t="shared" si="51"/>
        <v>3864.1428571343422</v>
      </c>
      <c r="Y322" s="2">
        <f t="shared" si="62"/>
        <v>68332970.554394931</v>
      </c>
      <c r="Z322" s="2" t="str">
        <f t="shared" si="52"/>
        <v>MEEP</v>
      </c>
      <c r="AA322" s="2">
        <f>IF(Z322="HERE",Y322,AA321+Graph!$G$1*1000)</f>
        <v>145558148.69725165</v>
      </c>
      <c r="AB322" s="2">
        <f t="shared" si="63"/>
        <v>800000</v>
      </c>
      <c r="AC322" s="2">
        <f t="shared" si="64"/>
        <v>66715174.51414711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258</v>
      </c>
      <c r="C323" s="7"/>
      <c r="D323" s="2" t="e">
        <f t="shared" si="55"/>
        <v>#N/A</v>
      </c>
      <c r="E323" s="2" t="e">
        <f t="shared" si="67"/>
        <v>#N/A</v>
      </c>
      <c r="F323" s="2">
        <v>2100076.3013371229</v>
      </c>
      <c r="G323" s="2">
        <f t="shared" si="70"/>
        <v>796135.85714285716</v>
      </c>
      <c r="H323" s="2">
        <f t="shared" si="65"/>
        <v>212408036.37129027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1536578.8571428675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2097401.2862772346</v>
      </c>
      <c r="Q323" s="2">
        <f t="shared" si="71"/>
        <v>800000</v>
      </c>
      <c r="R323" s="2">
        <f t="shared" si="66"/>
        <v>213869459.06854177</v>
      </c>
      <c r="S323" s="2">
        <f t="shared" si="58"/>
        <v>796135.85714286566</v>
      </c>
      <c r="T323" s="2">
        <f t="shared" si="59"/>
        <v>3864.1428571429569</v>
      </c>
      <c r="U323" s="2">
        <f t="shared" si="60"/>
        <v>800000</v>
      </c>
      <c r="V323" s="2">
        <f t="shared" si="34"/>
        <v>145532624.37128955</v>
      </c>
      <c r="W323" s="2">
        <f t="shared" si="61"/>
        <v>796135.85714286566</v>
      </c>
      <c r="X323" s="2">
        <f t="shared" si="51"/>
        <v>3864.1428571343422</v>
      </c>
      <c r="Y323" s="2">
        <f t="shared" si="62"/>
        <v>68336834.697252065</v>
      </c>
      <c r="Z323" s="2" t="str">
        <f t="shared" si="52"/>
        <v>MEEP</v>
      </c>
      <c r="AA323" s="2">
        <f>IF(Z323="HERE",Y323,AA322+Graph!$G$1*1000)</f>
        <v>146358148.69725165</v>
      </c>
      <c r="AB323" s="2">
        <f t="shared" si="63"/>
        <v>800000</v>
      </c>
      <c r="AC323" s="2">
        <f t="shared" si="64"/>
        <v>66715174.51414711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259</v>
      </c>
      <c r="C324" s="7"/>
      <c r="D324" s="2" t="e">
        <f t="shared" si="55"/>
        <v>#N/A</v>
      </c>
      <c r="E324" s="2" t="e">
        <f t="shared" si="67"/>
        <v>#N/A</v>
      </c>
      <c r="F324" s="2">
        <v>2106397.9551724792</v>
      </c>
      <c r="G324" s="2">
        <f t="shared" si="70"/>
        <v>796135.85714285716</v>
      </c>
      <c r="H324" s="2">
        <f t="shared" si="65"/>
        <v>213204172.22843313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1540443.0000000105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2103700.9364531636</v>
      </c>
      <c r="Q324" s="2">
        <f t="shared" si="71"/>
        <v>800000</v>
      </c>
      <c r="R324" s="2">
        <f t="shared" si="66"/>
        <v>214669459.06854177</v>
      </c>
      <c r="S324" s="2">
        <f t="shared" si="58"/>
        <v>796135.85714286566</v>
      </c>
      <c r="T324" s="2">
        <f t="shared" si="59"/>
        <v>3864.1428571429569</v>
      </c>
      <c r="U324" s="2">
        <f t="shared" si="60"/>
        <v>800000</v>
      </c>
      <c r="V324" s="2">
        <f t="shared" si="34"/>
        <v>146328760.22843242</v>
      </c>
      <c r="W324" s="2">
        <f t="shared" si="61"/>
        <v>796135.85714286566</v>
      </c>
      <c r="X324" s="2">
        <f t="shared" si="51"/>
        <v>3864.1428571343422</v>
      </c>
      <c r="Y324" s="2">
        <f t="shared" si="62"/>
        <v>68340698.840109199</v>
      </c>
      <c r="Z324" s="2" t="str">
        <f t="shared" si="52"/>
        <v>MEEP</v>
      </c>
      <c r="AA324" s="2">
        <f>IF(Z324="HERE",Y324,AA323+Graph!$G$1*1000)</f>
        <v>147158148.69725165</v>
      </c>
      <c r="AB324" s="2">
        <f t="shared" si="63"/>
        <v>800000</v>
      </c>
      <c r="AC324" s="2">
        <f t="shared" si="64"/>
        <v>66715174.51414711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260</v>
      </c>
      <c r="C325" s="7"/>
      <c r="D325" s="2" t="e">
        <f t="shared" si="55"/>
        <v>#N/A</v>
      </c>
      <c r="E325" s="2" t="e">
        <f t="shared" si="67"/>
        <v>#N/A</v>
      </c>
      <c r="F325" s="2">
        <v>2112719.6090077758</v>
      </c>
      <c r="G325" s="2">
        <f t="shared" si="70"/>
        <v>796135.85714285716</v>
      </c>
      <c r="H325" s="2">
        <f t="shared" si="65"/>
        <v>214000308.085576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1544307.1428571534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2110000.5866290927</v>
      </c>
      <c r="Q325" s="2">
        <f t="shared" si="71"/>
        <v>800000</v>
      </c>
      <c r="R325" s="2">
        <f t="shared" si="66"/>
        <v>215469459.06854177</v>
      </c>
      <c r="S325" s="2">
        <f t="shared" si="58"/>
        <v>796135.85714286566</v>
      </c>
      <c r="T325" s="2">
        <f t="shared" si="59"/>
        <v>3864.1428571429569</v>
      </c>
      <c r="U325" s="2">
        <f t="shared" si="60"/>
        <v>800000</v>
      </c>
      <c r="V325" s="2">
        <f t="shared" si="34"/>
        <v>147124896.08557528</v>
      </c>
      <c r="W325" s="2">
        <f t="shared" si="61"/>
        <v>796135.85714286566</v>
      </c>
      <c r="X325" s="2">
        <f t="shared" si="51"/>
        <v>3864.1428571343422</v>
      </c>
      <c r="Y325" s="2">
        <f t="shared" si="62"/>
        <v>68344562.982966334</v>
      </c>
      <c r="Z325" s="2" t="str">
        <f t="shared" si="52"/>
        <v>MEEP</v>
      </c>
      <c r="AA325" s="2">
        <f>IF(Z325="HERE",Y325,AA324+Graph!$G$1*1000)</f>
        <v>147958148.69725165</v>
      </c>
      <c r="AB325" s="2">
        <f t="shared" si="63"/>
        <v>800000</v>
      </c>
      <c r="AC325" s="2">
        <f t="shared" si="64"/>
        <v>66715174.51414711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261</v>
      </c>
      <c r="C326" s="7"/>
      <c r="D326" s="2" t="e">
        <f t="shared" si="55"/>
        <v>#N/A</v>
      </c>
      <c r="E326" s="2" t="e">
        <f t="shared" si="67"/>
        <v>#N/A</v>
      </c>
      <c r="F326" s="2">
        <v>2119041.262843132</v>
      </c>
      <c r="G326" s="2">
        <f t="shared" si="70"/>
        <v>796135.85714285716</v>
      </c>
      <c r="H326" s="2">
        <f t="shared" si="65"/>
        <v>214796443.94271886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1548171.2857142964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2116300.2368050218</v>
      </c>
      <c r="Q326" s="2">
        <f t="shared" si="71"/>
        <v>800000</v>
      </c>
      <c r="R326" s="2">
        <f t="shared" si="66"/>
        <v>216269459.06854177</v>
      </c>
      <c r="S326" s="2">
        <f t="shared" si="58"/>
        <v>796135.85714286566</v>
      </c>
      <c r="T326" s="2">
        <f t="shared" si="59"/>
        <v>3864.1428571429569</v>
      </c>
      <c r="U326" s="2">
        <f t="shared" si="60"/>
        <v>800000</v>
      </c>
      <c r="V326" s="2">
        <f t="shared" si="34"/>
        <v>147921031.94271815</v>
      </c>
      <c r="W326" s="2">
        <f t="shared" si="61"/>
        <v>796135.85714286566</v>
      </c>
      <c r="X326" s="2">
        <f t="shared" si="51"/>
        <v>3864.1428571343422</v>
      </c>
      <c r="Y326" s="2">
        <f t="shared" si="62"/>
        <v>68348427.125823468</v>
      </c>
      <c r="Z326" s="2" t="str">
        <f t="shared" si="52"/>
        <v>MEEP</v>
      </c>
      <c r="AA326" s="2">
        <f>IF(Z326="HERE",Y326,AA325+Graph!$G$1*1000)</f>
        <v>148758148.69725165</v>
      </c>
      <c r="AB326" s="2">
        <f t="shared" si="63"/>
        <v>800000</v>
      </c>
      <c r="AC326" s="2">
        <f t="shared" si="64"/>
        <v>66715174.51414711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262</v>
      </c>
      <c r="C327" s="7"/>
      <c r="D327" s="2" t="e">
        <f t="shared" si="55"/>
        <v>#N/A</v>
      </c>
      <c r="E327" s="2" t="e">
        <f t="shared" si="67"/>
        <v>#N/A</v>
      </c>
      <c r="F327" s="2">
        <v>2125362.9166784286</v>
      </c>
      <c r="G327" s="2">
        <f t="shared" si="70"/>
        <v>796135.85714285716</v>
      </c>
      <c r="H327" s="2">
        <f t="shared" si="65"/>
        <v>215592579.79986173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1552035.4285714393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2122599.8869809508</v>
      </c>
      <c r="Q327" s="2">
        <f t="shared" si="71"/>
        <v>800000</v>
      </c>
      <c r="R327" s="2">
        <f t="shared" si="66"/>
        <v>217069459.06854177</v>
      </c>
      <c r="S327" s="2">
        <f t="shared" si="58"/>
        <v>796135.85714286566</v>
      </c>
      <c r="T327" s="2">
        <f t="shared" si="59"/>
        <v>3864.1428571429569</v>
      </c>
      <c r="U327" s="2">
        <f t="shared" si="60"/>
        <v>800000</v>
      </c>
      <c r="V327" s="2">
        <f t="shared" si="34"/>
        <v>148717167.79986101</v>
      </c>
      <c r="W327" s="2">
        <f t="shared" si="61"/>
        <v>796135.85714286566</v>
      </c>
      <c r="X327" s="2">
        <f t="shared" si="51"/>
        <v>3864.1428571343422</v>
      </c>
      <c r="Y327" s="2">
        <f t="shared" si="62"/>
        <v>68352291.268680602</v>
      </c>
      <c r="Z327" s="2" t="str">
        <f t="shared" si="52"/>
        <v>MEEP</v>
      </c>
      <c r="AA327" s="2">
        <f>IF(Z327="HERE",Y327,AA326+Graph!$G$1*1000)</f>
        <v>149558148.69725165</v>
      </c>
      <c r="AB327" s="2">
        <f t="shared" si="63"/>
        <v>800000</v>
      </c>
      <c r="AC327" s="2">
        <f t="shared" si="64"/>
        <v>66715174.51414711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263</v>
      </c>
      <c r="C328" s="7"/>
      <c r="D328" s="2" t="e">
        <f t="shared" si="55"/>
        <v>#N/A</v>
      </c>
      <c r="E328" s="2" t="e">
        <f t="shared" si="67"/>
        <v>#N/A</v>
      </c>
      <c r="F328" s="2">
        <v>2131684.5705137849</v>
      </c>
      <c r="G328" s="2">
        <f t="shared" si="70"/>
        <v>796135.85714285716</v>
      </c>
      <c r="H328" s="2">
        <f t="shared" si="65"/>
        <v>216388715.65700459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1555899.5714285823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2128899.5371568799</v>
      </c>
      <c r="Q328" s="2">
        <f t="shared" si="71"/>
        <v>800000</v>
      </c>
      <c r="R328" s="2">
        <f t="shared" si="66"/>
        <v>217869459.06854177</v>
      </c>
      <c r="S328" s="2">
        <f t="shared" si="58"/>
        <v>796135.85714286566</v>
      </c>
      <c r="T328" s="2">
        <f t="shared" si="59"/>
        <v>3864.1428571429569</v>
      </c>
      <c r="U328" s="2">
        <f t="shared" si="60"/>
        <v>800000</v>
      </c>
      <c r="V328" s="2">
        <f t="shared" si="34"/>
        <v>149513303.65700388</v>
      </c>
      <c r="W328" s="2">
        <f t="shared" si="61"/>
        <v>796135.85714286566</v>
      </c>
      <c r="X328" s="2">
        <f t="shared" si="51"/>
        <v>3864.1428571343422</v>
      </c>
      <c r="Y328" s="2">
        <f t="shared" si="62"/>
        <v>68356155.411537737</v>
      </c>
      <c r="Z328" s="2" t="str">
        <f t="shared" si="52"/>
        <v>MEEP</v>
      </c>
      <c r="AA328" s="2">
        <f>IF(Z328="HERE",Y328,AA327+Graph!$G$1*1000)</f>
        <v>150358148.69725165</v>
      </c>
      <c r="AB328" s="2">
        <f t="shared" si="63"/>
        <v>800000</v>
      </c>
      <c r="AC328" s="2">
        <f t="shared" si="64"/>
        <v>66715174.51414711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264</v>
      </c>
      <c r="C329" s="7"/>
      <c r="D329" s="2" t="e">
        <f t="shared" si="55"/>
        <v>#N/A</v>
      </c>
      <c r="E329" s="2" t="e">
        <f t="shared" si="67"/>
        <v>#N/A</v>
      </c>
      <c r="F329" s="2">
        <v>2138006.2243490815</v>
      </c>
      <c r="G329" s="2">
        <f t="shared" si="70"/>
        <v>796135.85714285716</v>
      </c>
      <c r="H329" s="2">
        <f t="shared" si="65"/>
        <v>217184851.51414746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1559763.7142857253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2135199.187332809</v>
      </c>
      <c r="Q329" s="2">
        <f t="shared" si="71"/>
        <v>800000</v>
      </c>
      <c r="R329" s="2">
        <f t="shared" si="66"/>
        <v>218669459.06854177</v>
      </c>
      <c r="S329" s="2">
        <f t="shared" si="58"/>
        <v>796135.85714286566</v>
      </c>
      <c r="T329" s="2">
        <f t="shared" si="59"/>
        <v>3864.1428571429569</v>
      </c>
      <c r="U329" s="2">
        <f t="shared" si="60"/>
        <v>800000</v>
      </c>
      <c r="V329" s="2">
        <f t="shared" si="34"/>
        <v>150309439.51414675</v>
      </c>
      <c r="W329" s="2">
        <f t="shared" si="61"/>
        <v>796135.85714286566</v>
      </c>
      <c r="X329" s="2">
        <f t="shared" si="51"/>
        <v>3864.1428571343422</v>
      </c>
      <c r="Y329" s="2">
        <f t="shared" si="62"/>
        <v>68360019.554394871</v>
      </c>
      <c r="Z329" s="2" t="str">
        <f t="shared" si="52"/>
        <v>MEEP</v>
      </c>
      <c r="AA329" s="2">
        <f>IF(Z329="HERE",Y329,AA328+Graph!$G$1*1000)</f>
        <v>151158148.69725165</v>
      </c>
      <c r="AB329" s="2">
        <f t="shared" si="63"/>
        <v>800000</v>
      </c>
      <c r="AC329" s="2">
        <f t="shared" si="64"/>
        <v>66715174.51414711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265</v>
      </c>
      <c r="C330" s="7"/>
      <c r="D330" s="2" t="e">
        <f t="shared" si="55"/>
        <v>#N/A</v>
      </c>
      <c r="E330" s="2" t="e">
        <f t="shared" si="67"/>
        <v>#N/A</v>
      </c>
      <c r="F330" s="2">
        <v>2144327.8781844378</v>
      </c>
      <c r="G330" s="2">
        <f t="shared" si="70"/>
        <v>796135.85714285716</v>
      </c>
      <c r="H330" s="2">
        <f t="shared" si="65"/>
        <v>217980987.37129033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1563627.8571428682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2141498.837508738</v>
      </c>
      <c r="Q330" s="2">
        <f t="shared" si="71"/>
        <v>800000</v>
      </c>
      <c r="R330" s="2">
        <f t="shared" si="66"/>
        <v>219469459.06854177</v>
      </c>
      <c r="S330" s="2">
        <f t="shared" si="58"/>
        <v>796135.85714286566</v>
      </c>
      <c r="T330" s="2">
        <f t="shared" si="59"/>
        <v>3864.1428571429569</v>
      </c>
      <c r="U330" s="2">
        <f t="shared" si="60"/>
        <v>800000</v>
      </c>
      <c r="V330" s="2">
        <f t="shared" si="34"/>
        <v>151105575.37128961</v>
      </c>
      <c r="W330" s="2">
        <f t="shared" si="61"/>
        <v>796135.85714286566</v>
      </c>
      <c r="X330" s="2">
        <f t="shared" si="51"/>
        <v>3864.1428571343422</v>
      </c>
      <c r="Y330" s="2">
        <f t="shared" si="62"/>
        <v>68363883.697252005</v>
      </c>
      <c r="Z330" s="2" t="str">
        <f t="shared" si="52"/>
        <v>MEEP</v>
      </c>
      <c r="AA330" s="2">
        <f>IF(Z330="HERE",Y330,AA329+Graph!$G$1*1000)</f>
        <v>151958148.69725165</v>
      </c>
      <c r="AB330" s="2">
        <f t="shared" si="63"/>
        <v>800000</v>
      </c>
      <c r="AC330" s="2">
        <f t="shared" si="64"/>
        <v>66715174.51414711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266</v>
      </c>
      <c r="C331" s="7"/>
      <c r="D331" s="2" t="e">
        <f t="shared" si="55"/>
        <v>#N/A</v>
      </c>
      <c r="E331" s="2" t="e">
        <f t="shared" si="67"/>
        <v>#N/A</v>
      </c>
      <c r="F331" s="2">
        <v>2150649.5320197344</v>
      </c>
      <c r="G331" s="2">
        <f t="shared" si="70"/>
        <v>796135.85714285716</v>
      </c>
      <c r="H331" s="2">
        <f t="shared" si="65"/>
        <v>218777123.22843319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1567492.0000000112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2147798.4876847267</v>
      </c>
      <c r="Q331" s="2">
        <f t="shared" si="71"/>
        <v>800000</v>
      </c>
      <c r="R331" s="2">
        <f t="shared" si="66"/>
        <v>220269459.06854177</v>
      </c>
      <c r="S331" s="2">
        <f t="shared" si="58"/>
        <v>796135.85714286566</v>
      </c>
      <c r="T331" s="2">
        <f t="shared" si="59"/>
        <v>3864.1428571429569</v>
      </c>
      <c r="U331" s="2">
        <f t="shared" si="60"/>
        <v>800000</v>
      </c>
      <c r="V331" s="2">
        <f t="shared" si="34"/>
        <v>151901711.22843248</v>
      </c>
      <c r="W331" s="2">
        <f t="shared" si="61"/>
        <v>796135.85714286566</v>
      </c>
      <c r="X331" s="2">
        <f t="shared" si="51"/>
        <v>3864.1428571343422</v>
      </c>
      <c r="Y331" s="2">
        <f t="shared" si="62"/>
        <v>68367747.84010914</v>
      </c>
      <c r="Z331" s="2" t="str">
        <f t="shared" si="52"/>
        <v>MEEP</v>
      </c>
      <c r="AA331" s="2">
        <f>IF(Z331="HERE",Y331,AA330+Graph!$G$1*1000)</f>
        <v>152758148.69725165</v>
      </c>
      <c r="AB331" s="2">
        <f t="shared" si="63"/>
        <v>800000</v>
      </c>
      <c r="AC331" s="2">
        <f t="shared" si="64"/>
        <v>66715174.51414711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267</v>
      </c>
      <c r="C332" s="7"/>
      <c r="D332" s="2" t="e">
        <f t="shared" si="55"/>
        <v>#N/A</v>
      </c>
      <c r="E332" s="2" t="e">
        <f t="shared" si="67"/>
        <v>#N/A</v>
      </c>
      <c r="F332" s="2">
        <v>2156971.1858550906</v>
      </c>
      <c r="G332" s="2">
        <f t="shared" si="70"/>
        <v>796135.85714285716</v>
      </c>
      <c r="H332" s="2">
        <f t="shared" si="65"/>
        <v>219573259.08557606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1571356.1428571541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2154098.1378606558</v>
      </c>
      <c r="Q332" s="2">
        <f t="shared" si="71"/>
        <v>800000</v>
      </c>
      <c r="R332" s="2">
        <f t="shared" si="66"/>
        <v>221069459.06854177</v>
      </c>
      <c r="S332" s="2">
        <f t="shared" si="58"/>
        <v>796135.85714286566</v>
      </c>
      <c r="T332" s="2">
        <f t="shared" si="59"/>
        <v>3864.1428571429569</v>
      </c>
      <c r="U332" s="2">
        <f t="shared" si="60"/>
        <v>800000</v>
      </c>
      <c r="V332" s="2">
        <f t="shared" si="34"/>
        <v>152697847.08557534</v>
      </c>
      <c r="W332" s="2">
        <f t="shared" si="61"/>
        <v>796135.85714286566</v>
      </c>
      <c r="X332" s="2">
        <f t="shared" si="51"/>
        <v>3864.1428571343422</v>
      </c>
      <c r="Y332" s="2">
        <f t="shared" si="62"/>
        <v>68371611.982966274</v>
      </c>
      <c r="Z332" s="2" t="str">
        <f t="shared" si="52"/>
        <v>MEEP</v>
      </c>
      <c r="AA332" s="2">
        <f>IF(Z332="HERE",Y332,AA331+Graph!$G$1*1000)</f>
        <v>153558148.69725165</v>
      </c>
      <c r="AB332" s="2">
        <f t="shared" si="63"/>
        <v>800000</v>
      </c>
      <c r="AC332" s="2">
        <f t="shared" si="64"/>
        <v>66715174.51414711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268</v>
      </c>
      <c r="C333" s="7"/>
      <c r="D333" s="2" t="e">
        <f t="shared" si="55"/>
        <v>#N/A</v>
      </c>
      <c r="E333" s="2" t="e">
        <f t="shared" si="67"/>
        <v>#N/A</v>
      </c>
      <c r="F333" s="2">
        <v>2163292.8396903872</v>
      </c>
      <c r="G333" s="2">
        <f t="shared" si="70"/>
        <v>796135.85714285716</v>
      </c>
      <c r="H333" s="2">
        <f t="shared" si="65"/>
        <v>220369394.94271892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1575220.2857142971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2160397.7880365849</v>
      </c>
      <c r="Q333" s="2">
        <f t="shared" si="71"/>
        <v>800000</v>
      </c>
      <c r="R333" s="2">
        <f t="shared" si="66"/>
        <v>221869459.06854177</v>
      </c>
      <c r="S333" s="2">
        <f t="shared" si="58"/>
        <v>796135.85714286566</v>
      </c>
      <c r="T333" s="2">
        <f t="shared" si="59"/>
        <v>3864.1428571429569</v>
      </c>
      <c r="U333" s="2">
        <f t="shared" si="60"/>
        <v>800000</v>
      </c>
      <c r="V333" s="2">
        <f t="shared" si="34"/>
        <v>153493982.94271821</v>
      </c>
      <c r="W333" s="2">
        <f t="shared" si="61"/>
        <v>796135.85714286566</v>
      </c>
      <c r="X333" s="2">
        <f t="shared" si="51"/>
        <v>3864.1428571343422</v>
      </c>
      <c r="Y333" s="2">
        <f t="shared" si="62"/>
        <v>68375476.125823408</v>
      </c>
      <c r="Z333" s="2" t="str">
        <f t="shared" si="52"/>
        <v>MEEP</v>
      </c>
      <c r="AA333" s="2">
        <f>IF(Z333="HERE",Y333,AA332+Graph!$G$1*1000)</f>
        <v>154358148.69725165</v>
      </c>
      <c r="AB333" s="2">
        <f t="shared" si="63"/>
        <v>800000</v>
      </c>
      <c r="AC333" s="2">
        <f t="shared" si="64"/>
        <v>66715174.51414711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269</v>
      </c>
      <c r="C334" s="7"/>
      <c r="D334" s="2" t="e">
        <f t="shared" si="55"/>
        <v>#N/A</v>
      </c>
      <c r="E334" s="2" t="e">
        <f t="shared" si="67"/>
        <v>#N/A</v>
      </c>
      <c r="F334" s="2">
        <v>2169614.4935257435</v>
      </c>
      <c r="G334" s="2">
        <f t="shared" si="70"/>
        <v>796135.85714285716</v>
      </c>
      <c r="H334" s="2">
        <f t="shared" si="65"/>
        <v>221165530.79986179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1579084.42857144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2166697.4382125139</v>
      </c>
      <c r="Q334" s="2">
        <f t="shared" si="71"/>
        <v>800000</v>
      </c>
      <c r="R334" s="2">
        <f t="shared" si="66"/>
        <v>222669459.06854177</v>
      </c>
      <c r="S334" s="2">
        <f t="shared" si="58"/>
        <v>796135.85714286566</v>
      </c>
      <c r="T334" s="2">
        <f t="shared" si="59"/>
        <v>3864.1428571429569</v>
      </c>
      <c r="U334" s="2">
        <f t="shared" si="60"/>
        <v>800000</v>
      </c>
      <c r="V334" s="2">
        <f t="shared" si="34"/>
        <v>154290118.79986107</v>
      </c>
      <c r="W334" s="2">
        <f t="shared" si="61"/>
        <v>796135.85714286566</v>
      </c>
      <c r="X334" s="2">
        <f t="shared" si="51"/>
        <v>3864.1428571343422</v>
      </c>
      <c r="Y334" s="2">
        <f t="shared" si="62"/>
        <v>68379340.268680543</v>
      </c>
      <c r="Z334" s="2" t="str">
        <f t="shared" si="52"/>
        <v>MEEP</v>
      </c>
      <c r="AA334" s="2">
        <f>IF(Z334="HERE",Y334,AA333+Graph!$G$1*1000)</f>
        <v>155158148.69725165</v>
      </c>
      <c r="AB334" s="2">
        <f t="shared" si="63"/>
        <v>800000</v>
      </c>
      <c r="AC334" s="2">
        <f t="shared" si="64"/>
        <v>66715174.51414711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270</v>
      </c>
      <c r="C335" s="7"/>
      <c r="D335" s="2" t="e">
        <f t="shared" si="55"/>
        <v>#N/A</v>
      </c>
      <c r="E335" s="2" t="e">
        <f t="shared" si="67"/>
        <v>#N/A</v>
      </c>
      <c r="F335" s="2">
        <v>2175936.1473610401</v>
      </c>
      <c r="G335" s="2">
        <f t="shared" si="70"/>
        <v>796135.85714285716</v>
      </c>
      <c r="H335" s="2">
        <f t="shared" si="65"/>
        <v>221961666.65700465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1582948.571428583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2172997.088388443</v>
      </c>
      <c r="Q335" s="2">
        <f t="shared" si="71"/>
        <v>800000</v>
      </c>
      <c r="R335" s="2">
        <f t="shared" si="66"/>
        <v>223469459.06854177</v>
      </c>
      <c r="S335" s="2">
        <f t="shared" si="58"/>
        <v>796135.85714286566</v>
      </c>
      <c r="T335" s="2">
        <f t="shared" si="59"/>
        <v>3864.1428571429569</v>
      </c>
      <c r="U335" s="2">
        <f t="shared" si="60"/>
        <v>800000</v>
      </c>
      <c r="V335" s="2">
        <f t="shared" si="34"/>
        <v>155086254.65700394</v>
      </c>
      <c r="W335" s="2">
        <f t="shared" si="61"/>
        <v>796135.85714286566</v>
      </c>
      <c r="X335" s="2">
        <f t="shared" si="51"/>
        <v>3864.1428571343422</v>
      </c>
      <c r="Y335" s="2">
        <f t="shared" si="62"/>
        <v>68383204.411537677</v>
      </c>
      <c r="Z335" s="2" t="str">
        <f t="shared" si="52"/>
        <v>MEEP</v>
      </c>
      <c r="AA335" s="2">
        <f>IF(Z335="HERE",Y335,AA334+Graph!$G$1*1000)</f>
        <v>155958148.69725165</v>
      </c>
      <c r="AB335" s="2">
        <f t="shared" si="63"/>
        <v>800000</v>
      </c>
      <c r="AC335" s="2">
        <f t="shared" si="64"/>
        <v>66715174.51414711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271</v>
      </c>
      <c r="C336" s="7"/>
      <c r="D336" s="2" t="e">
        <f t="shared" si="55"/>
        <v>#N/A</v>
      </c>
      <c r="E336" s="2" t="e">
        <f t="shared" si="67"/>
        <v>#N/A</v>
      </c>
      <c r="F336" s="2">
        <v>2182257.8011963964</v>
      </c>
      <c r="G336" s="2">
        <f t="shared" si="70"/>
        <v>796135.85714285716</v>
      </c>
      <c r="H336" s="2">
        <f t="shared" si="65"/>
        <v>222757802.51414752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1586812.714285726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2179296.7385643721</v>
      </c>
      <c r="Q336" s="2">
        <f t="shared" si="71"/>
        <v>800000</v>
      </c>
      <c r="R336" s="2">
        <f t="shared" si="66"/>
        <v>224269459.06854177</v>
      </c>
      <c r="S336" s="2">
        <f t="shared" si="58"/>
        <v>796135.85714286566</v>
      </c>
      <c r="T336" s="2">
        <f t="shared" si="59"/>
        <v>3864.1428571429569</v>
      </c>
      <c r="U336" s="2">
        <f t="shared" si="60"/>
        <v>800000</v>
      </c>
      <c r="V336" s="2">
        <f t="shared" si="34"/>
        <v>155882390.5141468</v>
      </c>
      <c r="W336" s="2">
        <f t="shared" si="61"/>
        <v>796135.85714286566</v>
      </c>
      <c r="X336" s="2">
        <f t="shared" si="51"/>
        <v>3864.1428571343422</v>
      </c>
      <c r="Y336" s="2">
        <f t="shared" si="62"/>
        <v>68387068.554394811</v>
      </c>
      <c r="Z336" s="2" t="str">
        <f t="shared" si="52"/>
        <v>MEEP</v>
      </c>
      <c r="AA336" s="2">
        <f>IF(Z336="HERE",Y336,AA335+Graph!$G$1*1000)</f>
        <v>156758148.69725165</v>
      </c>
      <c r="AB336" s="2">
        <f t="shared" si="63"/>
        <v>800000</v>
      </c>
      <c r="AC336" s="2">
        <f t="shared" si="64"/>
        <v>66715174.51414711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272</v>
      </c>
      <c r="C337" s="7"/>
      <c r="D337" s="2" t="e">
        <f t="shared" si="55"/>
        <v>#N/A</v>
      </c>
      <c r="E337" s="2" t="e">
        <f t="shared" si="67"/>
        <v>#N/A</v>
      </c>
      <c r="F337" s="2">
        <v>2188579.455031693</v>
      </c>
      <c r="G337" s="2">
        <f t="shared" si="70"/>
        <v>796135.85714285716</v>
      </c>
      <c r="H337" s="2">
        <f t="shared" si="65"/>
        <v>223553938.37129039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1590676.8571428689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2185596.3887403011</v>
      </c>
      <c r="Q337" s="2">
        <f t="shared" si="71"/>
        <v>800000</v>
      </c>
      <c r="R337" s="2">
        <f t="shared" si="66"/>
        <v>225069459.06854177</v>
      </c>
      <c r="S337" s="2">
        <f t="shared" si="58"/>
        <v>796135.85714286566</v>
      </c>
      <c r="T337" s="2">
        <f t="shared" si="59"/>
        <v>3864.1428571429569</v>
      </c>
      <c r="U337" s="2">
        <f t="shared" si="60"/>
        <v>800000</v>
      </c>
      <c r="V337" s="2">
        <f t="shared" si="34"/>
        <v>156678526.37128967</v>
      </c>
      <c r="W337" s="2">
        <f t="shared" si="61"/>
        <v>796135.85714286566</v>
      </c>
      <c r="X337" s="2">
        <f t="shared" si="51"/>
        <v>3864.1428571343422</v>
      </c>
      <c r="Y337" s="2">
        <f t="shared" si="62"/>
        <v>68390932.697251946</v>
      </c>
      <c r="Z337" s="2" t="str">
        <f t="shared" si="52"/>
        <v>MEEP</v>
      </c>
      <c r="AA337" s="2">
        <f>IF(Z337="HERE",Y337,AA336+Graph!$G$1*1000)</f>
        <v>157558148.69725165</v>
      </c>
      <c r="AB337" s="2">
        <f t="shared" si="63"/>
        <v>800000</v>
      </c>
      <c r="AC337" s="2">
        <f t="shared" si="64"/>
        <v>66715174.51414711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273</v>
      </c>
      <c r="C338" s="7"/>
      <c r="D338" s="2" t="e">
        <f t="shared" si="55"/>
        <v>#N/A</v>
      </c>
      <c r="E338" s="2" t="e">
        <f t="shared" si="67"/>
        <v>#N/A</v>
      </c>
      <c r="F338" s="2">
        <v>2194901.1088670492</v>
      </c>
      <c r="G338" s="2">
        <f t="shared" si="70"/>
        <v>796135.85714285716</v>
      </c>
      <c r="H338" s="2">
        <f t="shared" si="65"/>
        <v>224350074.22843325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1594541.0000000119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2191896.0389162302</v>
      </c>
      <c r="Q338" s="2">
        <f t="shared" si="71"/>
        <v>800000</v>
      </c>
      <c r="R338" s="2">
        <f t="shared" si="66"/>
        <v>225869459.06854177</v>
      </c>
      <c r="S338" s="2">
        <f t="shared" si="58"/>
        <v>796135.85714286566</v>
      </c>
      <c r="T338" s="2">
        <f t="shared" si="59"/>
        <v>3864.1428571429569</v>
      </c>
      <c r="U338" s="2">
        <f t="shared" si="60"/>
        <v>800000</v>
      </c>
      <c r="V338" s="2">
        <f t="shared" si="34"/>
        <v>157474662.22843254</v>
      </c>
      <c r="W338" s="2">
        <f t="shared" si="61"/>
        <v>796135.85714286566</v>
      </c>
      <c r="X338" s="2">
        <f t="shared" si="51"/>
        <v>3864.1428571343422</v>
      </c>
      <c r="Y338" s="2">
        <f t="shared" si="62"/>
        <v>68394796.84010908</v>
      </c>
      <c r="Z338" s="2" t="str">
        <f t="shared" si="52"/>
        <v>MEEP</v>
      </c>
      <c r="AA338" s="2">
        <f>IF(Z338="HERE",Y338,AA337+Graph!$G$1*1000)</f>
        <v>158358148.69725165</v>
      </c>
      <c r="AB338" s="2">
        <f t="shared" si="63"/>
        <v>800000</v>
      </c>
      <c r="AC338" s="2">
        <f t="shared" si="64"/>
        <v>66715174.51414711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274</v>
      </c>
      <c r="C339" s="7"/>
      <c r="D339" s="2" t="e">
        <f t="shared" si="55"/>
        <v>#N/A</v>
      </c>
      <c r="E339" s="2" t="e">
        <f t="shared" si="67"/>
        <v>#N/A</v>
      </c>
      <c r="F339" s="2">
        <v>2201222.7627023458</v>
      </c>
      <c r="G339" s="2">
        <f t="shared" si="70"/>
        <v>796135.85714285716</v>
      </c>
      <c r="H339" s="2">
        <f t="shared" si="65"/>
        <v>225146210.08557612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1598405.1428571548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2198195.6890921593</v>
      </c>
      <c r="Q339" s="2">
        <f t="shared" si="71"/>
        <v>800000</v>
      </c>
      <c r="R339" s="2">
        <f t="shared" si="66"/>
        <v>226669459.06854177</v>
      </c>
      <c r="S339" s="2">
        <f t="shared" si="58"/>
        <v>796135.85714286566</v>
      </c>
      <c r="T339" s="2">
        <f t="shared" si="59"/>
        <v>3864.1428571429569</v>
      </c>
      <c r="U339" s="2">
        <f t="shared" si="60"/>
        <v>800000</v>
      </c>
      <c r="V339" s="2">
        <f t="shared" si="34"/>
        <v>158270798.0855754</v>
      </c>
      <c r="W339" s="2">
        <f t="shared" si="61"/>
        <v>796135.85714286566</v>
      </c>
      <c r="X339" s="2">
        <f t="shared" si="51"/>
        <v>3864.1428571343422</v>
      </c>
      <c r="Y339" s="2">
        <f t="shared" si="62"/>
        <v>68398660.982966214</v>
      </c>
      <c r="Z339" s="2" t="str">
        <f t="shared" si="52"/>
        <v>MEEP</v>
      </c>
      <c r="AA339" s="2">
        <f>IF(Z339="HERE",Y339,AA338+Graph!$G$1*1000)</f>
        <v>159158148.69725165</v>
      </c>
      <c r="AB339" s="2">
        <f t="shared" si="63"/>
        <v>800000</v>
      </c>
      <c r="AC339" s="2">
        <f t="shared" si="64"/>
        <v>66715174.51414711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275</v>
      </c>
      <c r="C340" s="7"/>
      <c r="D340" s="2" t="e">
        <f t="shared" si="55"/>
        <v>#N/A</v>
      </c>
      <c r="E340" s="2" t="e">
        <f t="shared" si="67"/>
        <v>#N/A</v>
      </c>
      <c r="F340" s="2">
        <v>2207544.4165377021</v>
      </c>
      <c r="G340" s="2">
        <f t="shared" si="70"/>
        <v>796135.85714285716</v>
      </c>
      <c r="H340" s="2">
        <f t="shared" si="65"/>
        <v>225942345.94271898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1602269.2857142978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2204495.3392680883</v>
      </c>
      <c r="Q340" s="2">
        <f t="shared" si="71"/>
        <v>800000</v>
      </c>
      <c r="R340" s="2">
        <f t="shared" si="66"/>
        <v>227469459.06854177</v>
      </c>
      <c r="S340" s="2">
        <f t="shared" si="58"/>
        <v>796135.85714286566</v>
      </c>
      <c r="T340" s="2">
        <f t="shared" si="59"/>
        <v>3864.1428571429569</v>
      </c>
      <c r="U340" s="2">
        <f t="shared" si="60"/>
        <v>800000</v>
      </c>
      <c r="V340" s="2">
        <f t="shared" si="34"/>
        <v>159066933.94271827</v>
      </c>
      <c r="W340" s="2">
        <f t="shared" si="61"/>
        <v>796135.85714286566</v>
      </c>
      <c r="X340" s="2">
        <f t="shared" si="51"/>
        <v>3864.1428571343422</v>
      </c>
      <c r="Y340" s="2">
        <f t="shared" si="62"/>
        <v>68402525.125823349</v>
      </c>
      <c r="Z340" s="2" t="str">
        <f t="shared" si="52"/>
        <v>MEEP</v>
      </c>
      <c r="AA340" s="2">
        <f>IF(Z340="HERE",Y340,AA339+Graph!$G$1*1000)</f>
        <v>159958148.69725165</v>
      </c>
      <c r="AB340" s="2">
        <f t="shared" si="63"/>
        <v>800000</v>
      </c>
      <c r="AC340" s="2">
        <f t="shared" si="64"/>
        <v>66715174.51414711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276</v>
      </c>
      <c r="C341" s="7"/>
      <c r="D341" s="2" t="e">
        <f t="shared" si="55"/>
        <v>#N/A</v>
      </c>
      <c r="E341" s="2" t="e">
        <f t="shared" si="67"/>
        <v>#N/A</v>
      </c>
      <c r="F341" s="2">
        <v>2213866.0703729987</v>
      </c>
      <c r="G341" s="2">
        <f t="shared" si="70"/>
        <v>796135.85714285716</v>
      </c>
      <c r="H341" s="2">
        <f t="shared" si="65"/>
        <v>226738481.79986185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1606133.4285714407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2210794.9894440174</v>
      </c>
      <c r="Q341" s="2">
        <f t="shared" si="71"/>
        <v>800000</v>
      </c>
      <c r="R341" s="2">
        <f t="shared" si="66"/>
        <v>228269459.06854177</v>
      </c>
      <c r="S341" s="2">
        <f t="shared" si="58"/>
        <v>796135.85714286566</v>
      </c>
      <c r="T341" s="2">
        <f t="shared" si="59"/>
        <v>3864.1428571429569</v>
      </c>
      <c r="U341" s="2">
        <f t="shared" si="60"/>
        <v>800000</v>
      </c>
      <c r="V341" s="2">
        <f t="shared" si="34"/>
        <v>159863069.79986113</v>
      </c>
      <c r="W341" s="2">
        <f t="shared" si="61"/>
        <v>796135.85714286566</v>
      </c>
      <c r="X341" s="2">
        <f t="shared" si="51"/>
        <v>3864.1428571343422</v>
      </c>
      <c r="Y341" s="2">
        <f t="shared" si="62"/>
        <v>68406389.268680483</v>
      </c>
      <c r="Z341" s="2" t="str">
        <f t="shared" si="52"/>
        <v>MEEP</v>
      </c>
      <c r="AA341" s="2">
        <f>IF(Z341="HERE",Y341,AA340+Graph!$G$1*1000)</f>
        <v>160758148.69725165</v>
      </c>
      <c r="AB341" s="2">
        <f t="shared" si="63"/>
        <v>800000</v>
      </c>
      <c r="AC341" s="2">
        <f t="shared" si="64"/>
        <v>66715174.51414711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277</v>
      </c>
      <c r="C342" s="7"/>
      <c r="D342" s="2" t="e">
        <f t="shared" si="55"/>
        <v>#N/A</v>
      </c>
      <c r="E342" s="2" t="e">
        <f t="shared" si="67"/>
        <v>#N/A</v>
      </c>
      <c r="F342" s="2">
        <v>2220187.7242083549</v>
      </c>
      <c r="G342" s="2">
        <f t="shared" si="70"/>
        <v>796135.85714285716</v>
      </c>
      <c r="H342" s="2">
        <f t="shared" si="65"/>
        <v>227534617.65700471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1609997.5714285837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2217094.6396199465</v>
      </c>
      <c r="Q342" s="2">
        <f t="shared" si="71"/>
        <v>800000</v>
      </c>
      <c r="R342" s="2">
        <f t="shared" si="66"/>
        <v>229069459.06854177</v>
      </c>
      <c r="S342" s="2">
        <f t="shared" si="58"/>
        <v>796135.85714286566</v>
      </c>
      <c r="T342" s="2">
        <f t="shared" si="59"/>
        <v>3864.1428571429569</v>
      </c>
      <c r="U342" s="2">
        <f t="shared" si="60"/>
        <v>800000</v>
      </c>
      <c r="V342" s="2">
        <f t="shared" si="34"/>
        <v>160659205.657004</v>
      </c>
      <c r="W342" s="2">
        <f t="shared" si="61"/>
        <v>796135.85714286566</v>
      </c>
      <c r="X342" s="2">
        <f t="shared" si="51"/>
        <v>3864.1428571343422</v>
      </c>
      <c r="Y342" s="2">
        <f t="shared" si="62"/>
        <v>68410253.411537617</v>
      </c>
      <c r="Z342" s="2" t="str">
        <f t="shared" si="52"/>
        <v>MEEP</v>
      </c>
      <c r="AA342" s="2">
        <f>IF(Z342="HERE",Y342,AA341+Graph!$G$1*1000)</f>
        <v>161558148.69725165</v>
      </c>
      <c r="AB342" s="2">
        <f t="shared" si="63"/>
        <v>800000</v>
      </c>
      <c r="AC342" s="2">
        <f t="shared" si="64"/>
        <v>66715174.51414711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278</v>
      </c>
      <c r="C343" s="7"/>
      <c r="D343" s="2" t="e">
        <f t="shared" si="55"/>
        <v>#N/A</v>
      </c>
      <c r="E343" s="2" t="e">
        <f t="shared" si="67"/>
        <v>#N/A</v>
      </c>
      <c r="F343" s="2">
        <v>2226509.3780436516</v>
      </c>
      <c r="G343" s="2">
        <f t="shared" si="70"/>
        <v>796135.85714285716</v>
      </c>
      <c r="H343" s="2">
        <f t="shared" si="65"/>
        <v>228330753.51414758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1613861.7142857267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2223394.2897958755</v>
      </c>
      <c r="Q343" s="2">
        <f t="shared" si="71"/>
        <v>800000</v>
      </c>
      <c r="R343" s="2">
        <f t="shared" si="66"/>
        <v>229869459.06854177</v>
      </c>
      <c r="S343" s="2">
        <f t="shared" si="58"/>
        <v>796135.85714286566</v>
      </c>
      <c r="T343" s="2">
        <f t="shared" si="59"/>
        <v>3864.1428571429569</v>
      </c>
      <c r="U343" s="2">
        <f t="shared" si="60"/>
        <v>800000</v>
      </c>
      <c r="V343" s="2">
        <f t="shared" si="34"/>
        <v>161455341.51414686</v>
      </c>
      <c r="W343" s="2">
        <f t="shared" si="61"/>
        <v>796135.85714286566</v>
      </c>
      <c r="X343" s="2">
        <f t="shared" si="51"/>
        <v>3864.1428571343422</v>
      </c>
      <c r="Y343" s="2">
        <f t="shared" si="62"/>
        <v>68414117.554394752</v>
      </c>
      <c r="Z343" s="2" t="str">
        <f t="shared" si="52"/>
        <v>MEEP</v>
      </c>
      <c r="AA343" s="2">
        <f>IF(Z343="HERE",Y343,AA342+Graph!$G$1*1000)</f>
        <v>162358148.69725165</v>
      </c>
      <c r="AB343" s="2">
        <f t="shared" si="63"/>
        <v>800000</v>
      </c>
      <c r="AC343" s="2">
        <f t="shared" si="64"/>
        <v>66715174.51414711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279</v>
      </c>
      <c r="C344" s="7"/>
      <c r="D344" s="2" t="e">
        <f t="shared" si="55"/>
        <v>#N/A</v>
      </c>
      <c r="E344" s="2" t="e">
        <f t="shared" si="67"/>
        <v>#N/A</v>
      </c>
      <c r="F344" s="2">
        <v>2232831.0318790078</v>
      </c>
      <c r="G344" s="2">
        <f t="shared" si="70"/>
        <v>796135.85714285716</v>
      </c>
      <c r="H344" s="2">
        <f t="shared" si="65"/>
        <v>229126889.37129045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1617725.8571428696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2229693.9399718046</v>
      </c>
      <c r="Q344" s="2">
        <f t="shared" si="71"/>
        <v>800000</v>
      </c>
      <c r="R344" s="2">
        <f t="shared" si="66"/>
        <v>230669459.06854177</v>
      </c>
      <c r="S344" s="2">
        <f t="shared" si="58"/>
        <v>796135.85714286566</v>
      </c>
      <c r="T344" s="2">
        <f t="shared" si="59"/>
        <v>3864.1428571429569</v>
      </c>
      <c r="U344" s="2">
        <f t="shared" si="60"/>
        <v>800000</v>
      </c>
      <c r="V344" s="2">
        <f t="shared" si="34"/>
        <v>162251477.37128973</v>
      </c>
      <c r="W344" s="2">
        <f t="shared" si="61"/>
        <v>796135.85714286566</v>
      </c>
      <c r="X344" s="2">
        <f t="shared" si="51"/>
        <v>3864.1428571343422</v>
      </c>
      <c r="Y344" s="2">
        <f t="shared" si="62"/>
        <v>68417981.697251886</v>
      </c>
      <c r="Z344" s="2" t="str">
        <f t="shared" si="52"/>
        <v>MEEP</v>
      </c>
      <c r="AA344" s="2">
        <f>IF(Z344="HERE",Y344,AA343+Graph!$G$1*1000)</f>
        <v>163158148.69725165</v>
      </c>
      <c r="AB344" s="2">
        <f t="shared" si="63"/>
        <v>800000</v>
      </c>
      <c r="AC344" s="2">
        <f t="shared" si="64"/>
        <v>66715174.51414711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280</v>
      </c>
      <c r="C345" s="7"/>
      <c r="D345" s="2" t="e">
        <f t="shared" si="55"/>
        <v>#N/A</v>
      </c>
      <c r="E345" s="2" t="e">
        <f t="shared" si="67"/>
        <v>#N/A</v>
      </c>
      <c r="F345" s="2">
        <v>2239152.6857143044</v>
      </c>
      <c r="G345" s="2">
        <f t="shared" si="70"/>
        <v>796135.85714285716</v>
      </c>
      <c r="H345" s="2">
        <f t="shared" si="65"/>
        <v>229923025.22843331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1621590.0000000126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2235993.5901477337</v>
      </c>
      <c r="Q345" s="2">
        <f t="shared" si="71"/>
        <v>800000</v>
      </c>
      <c r="R345" s="2">
        <f t="shared" si="66"/>
        <v>231469459.06854177</v>
      </c>
      <c r="S345" s="2">
        <f t="shared" si="58"/>
        <v>796135.85714286566</v>
      </c>
      <c r="T345" s="2">
        <f t="shared" si="59"/>
        <v>3864.1428571429569</v>
      </c>
      <c r="U345" s="2">
        <f t="shared" si="60"/>
        <v>800000</v>
      </c>
      <c r="V345" s="2">
        <f t="shared" si="34"/>
        <v>163047613.2284326</v>
      </c>
      <c r="W345" s="2">
        <f t="shared" si="61"/>
        <v>796135.85714286566</v>
      </c>
      <c r="X345" s="2">
        <f t="shared" si="51"/>
        <v>3864.1428571343422</v>
      </c>
      <c r="Y345" s="2">
        <f t="shared" si="62"/>
        <v>68421845.84010902</v>
      </c>
      <c r="Z345" s="2" t="str">
        <f t="shared" si="52"/>
        <v>MEEP</v>
      </c>
      <c r="AA345" s="2">
        <f>IF(Z345="HERE",Y345,AA344+Graph!$G$1*1000)</f>
        <v>163958148.69725165</v>
      </c>
      <c r="AB345" s="2">
        <f t="shared" si="63"/>
        <v>800000</v>
      </c>
      <c r="AC345" s="2">
        <f t="shared" si="64"/>
        <v>66715174.51414711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281</v>
      </c>
      <c r="C346" s="7"/>
      <c r="D346" s="2" t="e">
        <f t="shared" si="55"/>
        <v>#N/A</v>
      </c>
      <c r="E346" s="2" t="e">
        <f t="shared" si="67"/>
        <v>#N/A</v>
      </c>
      <c r="F346" s="2">
        <v>2245474.3395496607</v>
      </c>
      <c r="G346" s="2">
        <f t="shared" si="70"/>
        <v>796135.85714285716</v>
      </c>
      <c r="H346" s="2">
        <f t="shared" si="65"/>
        <v>230719161.08557618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1625454.1428571555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2242293.2403236628</v>
      </c>
      <c r="Q346" s="2">
        <f t="shared" si="71"/>
        <v>800000</v>
      </c>
      <c r="R346" s="2">
        <f t="shared" si="66"/>
        <v>232269459.06854177</v>
      </c>
      <c r="S346" s="2">
        <f t="shared" si="58"/>
        <v>796135.85714286566</v>
      </c>
      <c r="T346" s="2">
        <f t="shared" si="59"/>
        <v>3864.1428571429569</v>
      </c>
      <c r="U346" s="2">
        <f t="shared" si="60"/>
        <v>800000</v>
      </c>
      <c r="V346" s="2">
        <f t="shared" si="34"/>
        <v>163843749.08557546</v>
      </c>
      <c r="W346" s="2">
        <f t="shared" si="61"/>
        <v>796135.85714286566</v>
      </c>
      <c r="X346" s="2">
        <f t="shared" si="51"/>
        <v>3864.1428571343422</v>
      </c>
      <c r="Y346" s="2">
        <f t="shared" si="62"/>
        <v>68425709.982966155</v>
      </c>
      <c r="Z346" s="2" t="str">
        <f t="shared" si="52"/>
        <v>MEEP</v>
      </c>
      <c r="AA346" s="2">
        <f>IF(Z346="HERE",Y346,AA345+Graph!$G$1*1000)</f>
        <v>164758148.69725165</v>
      </c>
      <c r="AB346" s="2">
        <f t="shared" si="63"/>
        <v>800000</v>
      </c>
      <c r="AC346" s="2">
        <f t="shared" si="64"/>
        <v>66715174.51414711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282</v>
      </c>
      <c r="C347" s="7"/>
      <c r="D347" s="2" t="e">
        <f t="shared" si="55"/>
        <v>#N/A</v>
      </c>
      <c r="E347" s="2" t="e">
        <f t="shared" si="67"/>
        <v>#N/A</v>
      </c>
      <c r="F347" s="2">
        <v>2251795.9933849573</v>
      </c>
      <c r="G347" s="2">
        <f t="shared" si="70"/>
        <v>796135.85714285716</v>
      </c>
      <c r="H347" s="2">
        <f t="shared" si="65"/>
        <v>231515296.94271904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1629318.2857142985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2248592.8904995918</v>
      </c>
      <c r="Q347" s="2">
        <f t="shared" si="71"/>
        <v>800000</v>
      </c>
      <c r="R347" s="2">
        <f t="shared" si="66"/>
        <v>233069459.06854177</v>
      </c>
      <c r="S347" s="2">
        <f t="shared" si="58"/>
        <v>796135.85714286566</v>
      </c>
      <c r="T347" s="2">
        <f t="shared" si="59"/>
        <v>3864.1428571429569</v>
      </c>
      <c r="U347" s="2">
        <f t="shared" si="60"/>
        <v>800000</v>
      </c>
      <c r="V347" s="2">
        <f t="shared" si="34"/>
        <v>164639884.94271833</v>
      </c>
      <c r="W347" s="2">
        <f t="shared" si="61"/>
        <v>796135.85714286566</v>
      </c>
      <c r="X347" s="2">
        <f t="shared" si="51"/>
        <v>3864.1428571343422</v>
      </c>
      <c r="Y347" s="2">
        <f t="shared" si="62"/>
        <v>68429574.125823289</v>
      </c>
      <c r="Z347" s="2" t="str">
        <f t="shared" si="52"/>
        <v>MEEP</v>
      </c>
      <c r="AA347" s="2">
        <f>IF(Z347="HERE",Y347,AA346+Graph!$G$1*1000)</f>
        <v>165558148.69725165</v>
      </c>
      <c r="AB347" s="2">
        <f t="shared" si="63"/>
        <v>800000</v>
      </c>
      <c r="AC347" s="2">
        <f t="shared" si="64"/>
        <v>66715174.51414711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283</v>
      </c>
      <c r="C348" s="7"/>
      <c r="D348" s="2" t="e">
        <f t="shared" si="55"/>
        <v>#N/A</v>
      </c>
      <c r="E348" s="2" t="e">
        <f t="shared" si="67"/>
        <v>#N/A</v>
      </c>
      <c r="F348" s="2">
        <v>2258117.6472203135</v>
      </c>
      <c r="G348" s="2">
        <f t="shared" si="70"/>
        <v>796135.85714285716</v>
      </c>
      <c r="H348" s="2">
        <f t="shared" si="65"/>
        <v>232311432.79986191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1633182.4285714414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2254892.5406755805</v>
      </c>
      <c r="Q348" s="2">
        <f t="shared" si="71"/>
        <v>800000</v>
      </c>
      <c r="R348" s="2">
        <f t="shared" si="66"/>
        <v>233869459.06854177</v>
      </c>
      <c r="S348" s="2">
        <f t="shared" si="58"/>
        <v>796135.85714286566</v>
      </c>
      <c r="T348" s="2">
        <f t="shared" si="59"/>
        <v>3864.1428571429569</v>
      </c>
      <c r="U348" s="2">
        <f t="shared" si="60"/>
        <v>800000</v>
      </c>
      <c r="V348" s="2">
        <f t="shared" si="34"/>
        <v>165436020.79986119</v>
      </c>
      <c r="W348" s="2">
        <f t="shared" si="61"/>
        <v>796135.85714286566</v>
      </c>
      <c r="X348" s="2">
        <f t="shared" si="51"/>
        <v>3864.1428571343422</v>
      </c>
      <c r="Y348" s="2">
        <f t="shared" si="62"/>
        <v>68433438.268680423</v>
      </c>
      <c r="Z348" s="2" t="str">
        <f t="shared" si="52"/>
        <v>MEEP</v>
      </c>
      <c r="AA348" s="2">
        <f>IF(Z348="HERE",Y348,AA347+Graph!$G$1*1000)</f>
        <v>166358148.69725165</v>
      </c>
      <c r="AB348" s="2">
        <f t="shared" si="63"/>
        <v>800000</v>
      </c>
      <c r="AC348" s="2">
        <f t="shared" si="64"/>
        <v>66715174.51414711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284</v>
      </c>
      <c r="C349" s="7"/>
      <c r="D349" s="2" t="e">
        <f t="shared" si="55"/>
        <v>#N/A</v>
      </c>
      <c r="E349" s="2" t="e">
        <f t="shared" si="67"/>
        <v>#N/A</v>
      </c>
      <c r="F349" s="2">
        <v>2264439.3010556102</v>
      </c>
      <c r="G349" s="2">
        <f t="shared" si="70"/>
        <v>796135.85714285716</v>
      </c>
      <c r="H349" s="2">
        <f t="shared" si="65"/>
        <v>233107568.65700477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1637046.5714285844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2261192.1908515096</v>
      </c>
      <c r="Q349" s="2">
        <f t="shared" si="71"/>
        <v>800000</v>
      </c>
      <c r="R349" s="2">
        <f t="shared" si="66"/>
        <v>234669459.06854177</v>
      </c>
      <c r="S349" s="2">
        <f t="shared" si="58"/>
        <v>796135.85714286566</v>
      </c>
      <c r="T349" s="2">
        <f t="shared" si="59"/>
        <v>3864.1428571429569</v>
      </c>
      <c r="U349" s="2">
        <f t="shared" si="60"/>
        <v>800000</v>
      </c>
      <c r="V349" s="2">
        <f t="shared" si="34"/>
        <v>166232156.65700406</v>
      </c>
      <c r="W349" s="2">
        <f t="shared" si="61"/>
        <v>796135.85714286566</v>
      </c>
      <c r="X349" s="2">
        <f t="shared" si="51"/>
        <v>3864.1428571343422</v>
      </c>
      <c r="Y349" s="2">
        <f t="shared" si="62"/>
        <v>68437302.411537558</v>
      </c>
      <c r="Z349" s="2" t="str">
        <f t="shared" si="52"/>
        <v>MEEP</v>
      </c>
      <c r="AA349" s="2">
        <f>IF(Z349="HERE",Y349,AA348+Graph!$G$1*1000)</f>
        <v>167158148.69725165</v>
      </c>
      <c r="AB349" s="2">
        <f t="shared" si="63"/>
        <v>800000</v>
      </c>
      <c r="AC349" s="2">
        <f t="shared" si="64"/>
        <v>66715174.51414711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285</v>
      </c>
      <c r="C350" s="7"/>
      <c r="D350" s="2" t="e">
        <f t="shared" si="55"/>
        <v>#N/A</v>
      </c>
      <c r="E350" s="2" t="e">
        <f t="shared" si="67"/>
        <v>#N/A</v>
      </c>
      <c r="F350" s="2">
        <v>2270760.9548909664</v>
      </c>
      <c r="G350" s="2">
        <f t="shared" si="70"/>
        <v>796135.85714285716</v>
      </c>
      <c r="H350" s="2">
        <f t="shared" si="65"/>
        <v>233903704.51414764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1640910.7142857274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2267491.8410274386</v>
      </c>
      <c r="Q350" s="2">
        <f t="shared" si="71"/>
        <v>800000</v>
      </c>
      <c r="R350" s="2">
        <f t="shared" si="66"/>
        <v>235469459.06854177</v>
      </c>
      <c r="S350" s="2">
        <f t="shared" si="58"/>
        <v>796135.85714286566</v>
      </c>
      <c r="T350" s="2">
        <f t="shared" si="59"/>
        <v>3864.1428571429569</v>
      </c>
      <c r="U350" s="2">
        <f t="shared" si="60"/>
        <v>800000</v>
      </c>
      <c r="V350" s="2">
        <f t="shared" si="34"/>
        <v>167028292.51414692</v>
      </c>
      <c r="W350" s="2">
        <f t="shared" si="61"/>
        <v>796135.85714286566</v>
      </c>
      <c r="X350" s="2">
        <f t="shared" si="51"/>
        <v>3864.1428571343422</v>
      </c>
      <c r="Y350" s="2">
        <f t="shared" si="62"/>
        <v>68441166.554394692</v>
      </c>
      <c r="Z350" s="2" t="str">
        <f t="shared" si="52"/>
        <v>MEEP</v>
      </c>
      <c r="AA350" s="2">
        <f>IF(Z350="HERE",Y350,AA349+Graph!$G$1*1000)</f>
        <v>167958148.69725165</v>
      </c>
      <c r="AB350" s="2">
        <f t="shared" si="63"/>
        <v>800000</v>
      </c>
      <c r="AC350" s="2">
        <f t="shared" si="64"/>
        <v>66715174.51414711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286</v>
      </c>
      <c r="C351" s="7"/>
      <c r="D351" s="2" t="e">
        <f t="shared" si="55"/>
        <v>#N/A</v>
      </c>
      <c r="E351" s="2" t="e">
        <f t="shared" si="67"/>
        <v>#N/A</v>
      </c>
      <c r="F351" s="2">
        <v>2277082.608726263</v>
      </c>
      <c r="G351" s="2">
        <f t="shared" si="70"/>
        <v>796135.85714285716</v>
      </c>
      <c r="H351" s="2">
        <f t="shared" si="65"/>
        <v>234699840.3712905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1644774.8571428703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2273791.4912033677</v>
      </c>
      <c r="Q351" s="2">
        <f t="shared" si="71"/>
        <v>800000</v>
      </c>
      <c r="R351" s="2">
        <f t="shared" si="66"/>
        <v>236269459.06854177</v>
      </c>
      <c r="S351" s="2">
        <f t="shared" si="58"/>
        <v>796135.85714286566</v>
      </c>
      <c r="T351" s="2">
        <f t="shared" si="59"/>
        <v>3864.1428571429569</v>
      </c>
      <c r="U351" s="2">
        <f t="shared" si="60"/>
        <v>800000</v>
      </c>
      <c r="V351" s="2">
        <f t="shared" si="34"/>
        <v>167824428.37128979</v>
      </c>
      <c r="W351" s="2">
        <f t="shared" si="61"/>
        <v>796135.85714286566</v>
      </c>
      <c r="X351" s="2">
        <f t="shared" si="51"/>
        <v>3864.1428571343422</v>
      </c>
      <c r="Y351" s="2">
        <f t="shared" ref="Y351:Y385" si="74">IF(COUNT($C352)=0,IF(COUNT($C351)=1,C351,SUM(Y350+X351)),C351)</f>
        <v>68445030.697251827</v>
      </c>
      <c r="Z351" s="2" t="str">
        <f t="shared" si="52"/>
        <v>MEEP</v>
      </c>
      <c r="AA351" s="2">
        <f>IF(Z351="HERE",Y351,AA350+Graph!$G$1*1000)</f>
        <v>168758148.69725165</v>
      </c>
      <c r="AB351" s="2">
        <f t="shared" si="63"/>
        <v>800000</v>
      </c>
      <c r="AC351" s="2">
        <f t="shared" ref="AC351:AC385" si="75">IF(Z352="HERE",V351,AC350)</f>
        <v>66715174.51414711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287</v>
      </c>
      <c r="C352" s="7"/>
      <c r="D352" s="2" t="e">
        <f t="shared" si="55"/>
        <v>#N/A</v>
      </c>
      <c r="E352" s="2" t="e">
        <f t="shared" si="67"/>
        <v>#N/A</v>
      </c>
      <c r="F352" s="2">
        <v>2283404.2625616193</v>
      </c>
      <c r="G352" s="2">
        <f t="shared" si="70"/>
        <v>796135.85714285716</v>
      </c>
      <c r="H352" s="2">
        <f t="shared" ref="H352:H385" si="76">IF(COUNT($C353)=0,IF(COUNT($C352)=1,C352,SUM(H351+G352)),C352)</f>
        <v>235495976.22843337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1648639.0000000133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2280091.1413792968</v>
      </c>
      <c r="Q352" s="2">
        <f t="shared" si="71"/>
        <v>800000</v>
      </c>
      <c r="R352" s="2">
        <f t="shared" ref="R352:R385" si="77">IF(COUNT($C353)=0,IF(COUNT($C352)=1,M352,SUM(R351+Q352)),M352)</f>
        <v>237069459.06854177</v>
      </c>
      <c r="S352" s="2">
        <f t="shared" si="58"/>
        <v>796135.85714286566</v>
      </c>
      <c r="T352" s="2">
        <f t="shared" si="59"/>
        <v>3864.1428571429569</v>
      </c>
      <c r="U352" s="2">
        <f t="shared" si="60"/>
        <v>800000</v>
      </c>
      <c r="V352" s="2">
        <f t="shared" si="34"/>
        <v>168620564.22843266</v>
      </c>
      <c r="W352" s="2">
        <f t="shared" si="61"/>
        <v>796135.85714286566</v>
      </c>
      <c r="X352" s="2">
        <f t="shared" si="51"/>
        <v>3864.1428571343422</v>
      </c>
      <c r="Y352" s="2">
        <f t="shared" si="74"/>
        <v>68448894.840108961</v>
      </c>
      <c r="Z352" s="2" t="str">
        <f t="shared" si="52"/>
        <v>MEEP</v>
      </c>
      <c r="AA352" s="2">
        <f>IF(Z352="HERE",Y352,AA351+Graph!$G$1*1000)</f>
        <v>169558148.69725165</v>
      </c>
      <c r="AB352" s="2">
        <f t="shared" si="63"/>
        <v>800000</v>
      </c>
      <c r="AC352" s="2">
        <f t="shared" si="75"/>
        <v>66715174.51414711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288</v>
      </c>
      <c r="C353" s="7"/>
      <c r="D353" s="2" t="e">
        <f t="shared" si="55"/>
        <v>#N/A</v>
      </c>
      <c r="E353" s="2" t="e">
        <f t="shared" si="67"/>
        <v>#N/A</v>
      </c>
      <c r="F353" s="2">
        <v>2289725.9163969755</v>
      </c>
      <c r="G353" s="2">
        <f t="shared" si="70"/>
        <v>796135.85714285716</v>
      </c>
      <c r="H353" s="2">
        <f t="shared" si="76"/>
        <v>236292112.08557624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1652503.1428571562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2286390.7915552258</v>
      </c>
      <c r="Q353" s="2">
        <f t="shared" si="71"/>
        <v>800000</v>
      </c>
      <c r="R353" s="2">
        <f t="shared" si="77"/>
        <v>237869459.06854177</v>
      </c>
      <c r="S353" s="2">
        <f t="shared" si="58"/>
        <v>796135.85714286566</v>
      </c>
      <c r="T353" s="2">
        <f t="shared" si="59"/>
        <v>3864.1428571429569</v>
      </c>
      <c r="U353" s="2">
        <f t="shared" si="60"/>
        <v>800000</v>
      </c>
      <c r="V353" s="2">
        <f t="shared" si="34"/>
        <v>169416700.08557552</v>
      </c>
      <c r="W353" s="2">
        <f t="shared" si="61"/>
        <v>796135.85714286566</v>
      </c>
      <c r="X353" s="2">
        <f t="shared" si="51"/>
        <v>3864.1428571343422</v>
      </c>
      <c r="Y353" s="2">
        <f t="shared" si="74"/>
        <v>68452758.982966095</v>
      </c>
      <c r="Z353" s="2" t="str">
        <f t="shared" si="52"/>
        <v>MEEP</v>
      </c>
      <c r="AA353" s="2">
        <f>IF(Z353="HERE",Y353,AA352+Graph!$G$1*1000)</f>
        <v>170358148.69725165</v>
      </c>
      <c r="AB353" s="2">
        <f t="shared" si="63"/>
        <v>800000</v>
      </c>
      <c r="AC353" s="2">
        <f t="shared" si="75"/>
        <v>66715174.51414711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289</v>
      </c>
      <c r="C354" s="7"/>
      <c r="D354" s="2" t="e">
        <f t="shared" si="55"/>
        <v>#N/A</v>
      </c>
      <c r="E354" s="2" t="e">
        <f t="shared" si="67"/>
        <v>#N/A</v>
      </c>
      <c r="F354" s="2">
        <v>2296047.5702322721</v>
      </c>
      <c r="G354" s="2">
        <f t="shared" si="70"/>
        <v>796135.85714285716</v>
      </c>
      <c r="H354" s="2">
        <f t="shared" si="76"/>
        <v>237088247.9427191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1656367.2857142992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2292690.4417311549</v>
      </c>
      <c r="Q354" s="2">
        <f t="shared" si="71"/>
        <v>800000</v>
      </c>
      <c r="R354" s="2">
        <f t="shared" si="77"/>
        <v>238669459.06854177</v>
      </c>
      <c r="S354" s="2">
        <f t="shared" si="58"/>
        <v>796135.85714286566</v>
      </c>
      <c r="T354" s="2">
        <f t="shared" si="59"/>
        <v>3864.1428571429569</v>
      </c>
      <c r="U354" s="2">
        <f t="shared" si="60"/>
        <v>800000</v>
      </c>
      <c r="V354" s="2">
        <f t="shared" si="34"/>
        <v>170212835.94271839</v>
      </c>
      <c r="W354" s="2">
        <f t="shared" si="61"/>
        <v>796135.85714286566</v>
      </c>
      <c r="X354" s="2">
        <f t="shared" si="51"/>
        <v>3864.1428571343422</v>
      </c>
      <c r="Y354" s="2">
        <f t="shared" si="74"/>
        <v>68456623.12582323</v>
      </c>
      <c r="Z354" s="2" t="str">
        <f t="shared" si="52"/>
        <v>MEEP</v>
      </c>
      <c r="AA354" s="2">
        <f>IF(Z354="HERE",Y354,AA353+Graph!$G$1*1000)</f>
        <v>171158148.69725165</v>
      </c>
      <c r="AB354" s="2">
        <f t="shared" si="63"/>
        <v>800000</v>
      </c>
      <c r="AC354" s="2">
        <f t="shared" si="75"/>
        <v>66715174.51414711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290</v>
      </c>
      <c r="C355" s="7"/>
      <c r="D355" s="2" t="e">
        <f t="shared" si="55"/>
        <v>#N/A</v>
      </c>
      <c r="E355" s="2" t="e">
        <f t="shared" si="67"/>
        <v>#N/A</v>
      </c>
      <c r="F355" s="2">
        <v>2302369.2240676284</v>
      </c>
      <c r="G355" s="2">
        <f t="shared" si="70"/>
        <v>796135.85714285716</v>
      </c>
      <c r="H355" s="2">
        <f t="shared" si="76"/>
        <v>237884383.79986197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1660231.4285714421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2298990.091907084</v>
      </c>
      <c r="Q355" s="2">
        <f t="shared" si="71"/>
        <v>800000</v>
      </c>
      <c r="R355" s="2">
        <f t="shared" si="77"/>
        <v>239469459.06854177</v>
      </c>
      <c r="S355" s="2">
        <f t="shared" si="58"/>
        <v>796135.85714286566</v>
      </c>
      <c r="T355" s="2">
        <f t="shared" si="59"/>
        <v>3864.1428571429569</v>
      </c>
      <c r="U355" s="2">
        <f t="shared" si="60"/>
        <v>800000</v>
      </c>
      <c r="V355" s="2">
        <f t="shared" si="34"/>
        <v>171008971.79986125</v>
      </c>
      <c r="W355" s="2">
        <f t="shared" si="61"/>
        <v>796135.85714286566</v>
      </c>
      <c r="X355" s="2">
        <f t="shared" si="51"/>
        <v>3864.1428571343422</v>
      </c>
      <c r="Y355" s="2">
        <f t="shared" si="74"/>
        <v>68460487.268680364</v>
      </c>
      <c r="Z355" s="2" t="str">
        <f t="shared" si="52"/>
        <v>MEEP</v>
      </c>
      <c r="AA355" s="2">
        <f>IF(Z355="HERE",Y355,AA354+Graph!$G$1*1000)</f>
        <v>171958148.69725165</v>
      </c>
      <c r="AB355" s="2">
        <f t="shared" si="63"/>
        <v>800000</v>
      </c>
      <c r="AC355" s="2">
        <f t="shared" si="75"/>
        <v>66715174.51414711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291</v>
      </c>
      <c r="C356" s="7"/>
      <c r="D356" s="2" t="e">
        <f t="shared" si="55"/>
        <v>#N/A</v>
      </c>
      <c r="E356" s="2" t="e">
        <f t="shared" si="67"/>
        <v>#N/A</v>
      </c>
      <c r="F356" s="2">
        <v>2308690.877902925</v>
      </c>
      <c r="G356" s="2">
        <f t="shared" si="70"/>
        <v>796135.85714285716</v>
      </c>
      <c r="H356" s="2">
        <f t="shared" si="76"/>
        <v>238680519.65700483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1664095.5714285851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2305289.7420830131</v>
      </c>
      <c r="Q356" s="2">
        <f t="shared" si="71"/>
        <v>800000</v>
      </c>
      <c r="R356" s="2">
        <f t="shared" si="77"/>
        <v>240269459.06854177</v>
      </c>
      <c r="S356" s="2">
        <f t="shared" si="58"/>
        <v>796135.85714286566</v>
      </c>
      <c r="T356" s="2">
        <f t="shared" si="59"/>
        <v>3864.1428571429569</v>
      </c>
      <c r="U356" s="2">
        <f t="shared" si="60"/>
        <v>800000</v>
      </c>
      <c r="V356" s="2">
        <f t="shared" ref="V356:V385" si="78">H272</f>
        <v>171805107.65700412</v>
      </c>
      <c r="W356" s="2">
        <f t="shared" si="61"/>
        <v>796135.85714286566</v>
      </c>
      <c r="X356" s="2">
        <f t="shared" si="51"/>
        <v>3864.1428571343422</v>
      </c>
      <c r="Y356" s="2">
        <f t="shared" si="74"/>
        <v>68464351.411537498</v>
      </c>
      <c r="Z356" s="2" t="str">
        <f t="shared" si="52"/>
        <v>MEEP</v>
      </c>
      <c r="AA356" s="2">
        <f>IF(Z356="HERE",Y356,AA355+Graph!$G$1*1000)</f>
        <v>172758148.69725165</v>
      </c>
      <c r="AB356" s="2">
        <f t="shared" si="63"/>
        <v>800000</v>
      </c>
      <c r="AC356" s="2">
        <f t="shared" si="75"/>
        <v>66715174.51414711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292</v>
      </c>
      <c r="C357" s="7"/>
      <c r="D357" s="2" t="e">
        <f t="shared" si="55"/>
        <v>#N/A</v>
      </c>
      <c r="E357" s="2" t="e">
        <f t="shared" si="67"/>
        <v>#N/A</v>
      </c>
      <c r="F357" s="2">
        <v>2315012.5317382813</v>
      </c>
      <c r="G357" s="2">
        <f t="shared" si="70"/>
        <v>796135.85714285716</v>
      </c>
      <c r="H357" s="2">
        <f t="shared" si="76"/>
        <v>239476655.5141477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1667959.7142857281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2311589.3922589421</v>
      </c>
      <c r="Q357" s="2">
        <f t="shared" si="71"/>
        <v>800000</v>
      </c>
      <c r="R357" s="2">
        <f t="shared" si="77"/>
        <v>241069459.06854177</v>
      </c>
      <c r="S357" s="2">
        <f t="shared" si="58"/>
        <v>796135.85714286566</v>
      </c>
      <c r="T357" s="2">
        <f t="shared" si="59"/>
        <v>3864.1428571429569</v>
      </c>
      <c r="U357" s="2">
        <f t="shared" si="60"/>
        <v>800000</v>
      </c>
      <c r="V357" s="2">
        <f t="shared" si="78"/>
        <v>172601243.51414698</v>
      </c>
      <c r="W357" s="2">
        <f t="shared" si="61"/>
        <v>796135.85714286566</v>
      </c>
      <c r="X357" s="2">
        <f t="shared" si="51"/>
        <v>3864.1428571343422</v>
      </c>
      <c r="Y357" s="2">
        <f t="shared" si="74"/>
        <v>68468215.554394633</v>
      </c>
      <c r="Z357" s="2" t="str">
        <f t="shared" si="52"/>
        <v>MEEP</v>
      </c>
      <c r="AA357" s="2">
        <f>IF(Z357="HERE",Y357,AA356+Graph!$G$1*1000)</f>
        <v>173558148.69725165</v>
      </c>
      <c r="AB357" s="2">
        <f t="shared" si="63"/>
        <v>800000</v>
      </c>
      <c r="AC357" s="2">
        <f t="shared" si="75"/>
        <v>66715174.51414711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293</v>
      </c>
      <c r="C358" s="7"/>
      <c r="D358" s="2" t="e">
        <f t="shared" si="55"/>
        <v>#N/A</v>
      </c>
      <c r="E358" s="2" t="e">
        <f t="shared" si="67"/>
        <v>#N/A</v>
      </c>
      <c r="F358" s="2">
        <v>2321334.1855735779</v>
      </c>
      <c r="G358" s="2">
        <f t="shared" ref="G358:G385" si="79">IF(F358&gt;800000,$AK$31*1000,F358)</f>
        <v>796135.85714285716</v>
      </c>
      <c r="H358" s="2">
        <f t="shared" si="76"/>
        <v>240272791.37129056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1671823.857142871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2317889.0424348712</v>
      </c>
      <c r="Q358" s="2">
        <f t="shared" ref="Q358:Q385" si="80">IF(P358&gt;800000,800000,P358)</f>
        <v>800000</v>
      </c>
      <c r="R358" s="2">
        <f t="shared" si="77"/>
        <v>241869459.06854177</v>
      </c>
      <c r="S358" s="2">
        <f t="shared" si="58"/>
        <v>796135.85714286566</v>
      </c>
      <c r="T358" s="2">
        <f t="shared" si="59"/>
        <v>3864.1428571429569</v>
      </c>
      <c r="U358" s="2">
        <f t="shared" si="60"/>
        <v>800000</v>
      </c>
      <c r="V358" s="2">
        <f t="shared" si="78"/>
        <v>173397379.37128985</v>
      </c>
      <c r="W358" s="2">
        <f t="shared" si="61"/>
        <v>796135.85714286566</v>
      </c>
      <c r="X358" s="2">
        <f t="shared" si="51"/>
        <v>3864.1428571343422</v>
      </c>
      <c r="Y358" s="2">
        <f t="shared" si="74"/>
        <v>68472079.697251767</v>
      </c>
      <c r="Z358" s="2" t="str">
        <f t="shared" si="52"/>
        <v>MEEP</v>
      </c>
      <c r="AA358" s="2">
        <f>IF(Z358="HERE",Y358,AA357+Graph!$G$1*1000)</f>
        <v>174358148.69725165</v>
      </c>
      <c r="AB358" s="2">
        <f t="shared" si="63"/>
        <v>800000</v>
      </c>
      <c r="AC358" s="2">
        <f t="shared" si="75"/>
        <v>66715174.51414711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294</v>
      </c>
      <c r="C359" s="7"/>
      <c r="D359" s="2" t="e">
        <f t="shared" si="55"/>
        <v>#N/A</v>
      </c>
      <c r="E359" s="2" t="e">
        <f t="shared" si="67"/>
        <v>#N/A</v>
      </c>
      <c r="F359" s="2">
        <v>2327655.8394089341</v>
      </c>
      <c r="G359" s="2">
        <f t="shared" si="79"/>
        <v>796135.85714285716</v>
      </c>
      <c r="H359" s="2">
        <f t="shared" si="76"/>
        <v>241068927.22843343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1675688.000000014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2324188.6926108003</v>
      </c>
      <c r="Q359" s="2">
        <f t="shared" si="80"/>
        <v>800000</v>
      </c>
      <c r="R359" s="2">
        <f t="shared" si="77"/>
        <v>242669459.06854177</v>
      </c>
      <c r="S359" s="2">
        <f t="shared" si="58"/>
        <v>796135.85714286566</v>
      </c>
      <c r="T359" s="2">
        <f t="shared" si="59"/>
        <v>3864.1428571429569</v>
      </c>
      <c r="U359" s="2">
        <f t="shared" si="60"/>
        <v>800000</v>
      </c>
      <c r="V359" s="2">
        <f t="shared" si="78"/>
        <v>174193515.22843271</v>
      </c>
      <c r="W359" s="2">
        <f t="shared" si="61"/>
        <v>796135.85714286566</v>
      </c>
      <c r="X359" s="2">
        <f t="shared" si="51"/>
        <v>3864.1428571343422</v>
      </c>
      <c r="Y359" s="2">
        <f t="shared" si="74"/>
        <v>68475943.840108901</v>
      </c>
      <c r="Z359" s="2" t="str">
        <f t="shared" si="52"/>
        <v>MEEP</v>
      </c>
      <c r="AA359" s="2">
        <f>IF(Z359="HERE",Y359,AA358+Graph!$G$1*1000)</f>
        <v>175158148.69725165</v>
      </c>
      <c r="AB359" s="2">
        <f t="shared" si="63"/>
        <v>800000</v>
      </c>
      <c r="AC359" s="2">
        <f t="shared" si="75"/>
        <v>66715174.51414711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295</v>
      </c>
      <c r="C360" s="7"/>
      <c r="D360" s="2" t="e">
        <f t="shared" si="55"/>
        <v>#N/A</v>
      </c>
      <c r="E360" s="2" t="e">
        <f t="shared" si="67"/>
        <v>#N/A</v>
      </c>
      <c r="F360" s="2">
        <v>2333977.4932442307</v>
      </c>
      <c r="G360" s="2">
        <f t="shared" si="79"/>
        <v>796135.85714285716</v>
      </c>
      <c r="H360" s="2">
        <f t="shared" si="76"/>
        <v>241865063.0855763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1679552.1428571569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2330488.3427867293</v>
      </c>
      <c r="Q360" s="2">
        <f t="shared" si="80"/>
        <v>800000</v>
      </c>
      <c r="R360" s="2">
        <f t="shared" si="77"/>
        <v>243469459.06854177</v>
      </c>
      <c r="S360" s="2">
        <f t="shared" si="58"/>
        <v>796135.85714286566</v>
      </c>
      <c r="T360" s="2">
        <f t="shared" si="59"/>
        <v>3864.1428571429569</v>
      </c>
      <c r="U360" s="2">
        <f t="shared" si="60"/>
        <v>800000</v>
      </c>
      <c r="V360" s="2">
        <f t="shared" si="78"/>
        <v>174989651.08557558</v>
      </c>
      <c r="W360" s="2">
        <f t="shared" si="61"/>
        <v>796135.85714286566</v>
      </c>
      <c r="X360" s="2">
        <f t="shared" si="51"/>
        <v>3864.1428571343422</v>
      </c>
      <c r="Y360" s="2">
        <f t="shared" si="74"/>
        <v>68479807.982966036</v>
      </c>
      <c r="Z360" s="2" t="str">
        <f t="shared" si="52"/>
        <v>MEEP</v>
      </c>
      <c r="AA360" s="2">
        <f>IF(Z360="HERE",Y360,AA359+Graph!$G$1*1000)</f>
        <v>175958148.69725165</v>
      </c>
      <c r="AB360" s="2">
        <f t="shared" si="63"/>
        <v>800000</v>
      </c>
      <c r="AC360" s="2">
        <f t="shared" si="75"/>
        <v>66715174.51414711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296</v>
      </c>
      <c r="C361" s="7"/>
      <c r="D361" s="2" t="e">
        <f t="shared" si="55"/>
        <v>#N/A</v>
      </c>
      <c r="E361" s="2" t="e">
        <f t="shared" si="67"/>
        <v>#N/A</v>
      </c>
      <c r="F361" s="2">
        <v>2340299.147079587</v>
      </c>
      <c r="G361" s="2">
        <f t="shared" si="79"/>
        <v>796135.85714285716</v>
      </c>
      <c r="H361" s="2">
        <f t="shared" si="76"/>
        <v>242661198.94271916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1683416.2857142999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2336787.9929626584</v>
      </c>
      <c r="Q361" s="2">
        <f t="shared" si="80"/>
        <v>800000</v>
      </c>
      <c r="R361" s="2">
        <f t="shared" si="77"/>
        <v>244269459.06854177</v>
      </c>
      <c r="S361" s="2">
        <f t="shared" si="58"/>
        <v>796135.85714286566</v>
      </c>
      <c r="T361" s="2">
        <f t="shared" si="59"/>
        <v>3864.1428571429569</v>
      </c>
      <c r="U361" s="2">
        <f t="shared" si="60"/>
        <v>800000</v>
      </c>
      <c r="V361" s="2">
        <f t="shared" si="78"/>
        <v>175785786.94271845</v>
      </c>
      <c r="W361" s="2">
        <f t="shared" si="61"/>
        <v>796135.85714286566</v>
      </c>
      <c r="X361" s="2">
        <f t="shared" si="51"/>
        <v>3864.1428571343422</v>
      </c>
      <c r="Y361" s="2">
        <f t="shared" si="74"/>
        <v>68483672.12582317</v>
      </c>
      <c r="Z361" s="2" t="str">
        <f t="shared" si="52"/>
        <v>MEEP</v>
      </c>
      <c r="AA361" s="2">
        <f>IF(Z361="HERE",Y361,AA360+Graph!$G$1*1000)</f>
        <v>176758148.69725165</v>
      </c>
      <c r="AB361" s="2">
        <f t="shared" si="63"/>
        <v>800000</v>
      </c>
      <c r="AC361" s="2">
        <f t="shared" si="75"/>
        <v>66715174.51414711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297</v>
      </c>
      <c r="C362" s="7"/>
      <c r="D362" s="2" t="e">
        <f t="shared" si="55"/>
        <v>#N/A</v>
      </c>
      <c r="E362" s="2" t="e">
        <f t="shared" si="67"/>
        <v>#N/A</v>
      </c>
      <c r="F362" s="2">
        <v>2346620.8009148836</v>
      </c>
      <c r="G362" s="2">
        <f t="shared" si="79"/>
        <v>796135.85714285716</v>
      </c>
      <c r="H362" s="2">
        <f t="shared" si="76"/>
        <v>243457334.79986203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1687280.4285714428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2343087.6431385875</v>
      </c>
      <c r="Q362" s="2">
        <f t="shared" si="80"/>
        <v>800000</v>
      </c>
      <c r="R362" s="2">
        <f t="shared" si="77"/>
        <v>245069459.06854177</v>
      </c>
      <c r="S362" s="2">
        <f t="shared" si="58"/>
        <v>796135.85714286566</v>
      </c>
      <c r="T362" s="2">
        <f t="shared" si="59"/>
        <v>3864.1428571429569</v>
      </c>
      <c r="U362" s="2">
        <f t="shared" si="60"/>
        <v>800000</v>
      </c>
      <c r="V362" s="2">
        <f t="shared" si="78"/>
        <v>176581922.79986131</v>
      </c>
      <c r="W362" s="2">
        <f t="shared" si="61"/>
        <v>796135.85714286566</v>
      </c>
      <c r="X362" s="2">
        <f t="shared" si="51"/>
        <v>3864.1428571343422</v>
      </c>
      <c r="Y362" s="2">
        <f t="shared" si="74"/>
        <v>68487536.268680304</v>
      </c>
      <c r="Z362" s="2" t="str">
        <f t="shared" si="52"/>
        <v>MEEP</v>
      </c>
      <c r="AA362" s="2">
        <f>IF(Z362="HERE",Y362,AA361+Graph!$G$1*1000)</f>
        <v>177558148.69725165</v>
      </c>
      <c r="AB362" s="2">
        <f t="shared" si="63"/>
        <v>800000</v>
      </c>
      <c r="AC362" s="2">
        <f t="shared" si="75"/>
        <v>66715174.51414711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298</v>
      </c>
      <c r="C363" s="7"/>
      <c r="D363" s="2" t="e">
        <f t="shared" si="55"/>
        <v>#N/A</v>
      </c>
      <c r="E363" s="2" t="e">
        <f t="shared" si="67"/>
        <v>#N/A</v>
      </c>
      <c r="F363" s="2">
        <v>2352942.4547502398</v>
      </c>
      <c r="G363" s="2">
        <f t="shared" si="79"/>
        <v>796135.85714285716</v>
      </c>
      <c r="H363" s="2">
        <f t="shared" si="76"/>
        <v>244253470.65700489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1691144.5714285858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2349387.2933145165</v>
      </c>
      <c r="Q363" s="2">
        <f t="shared" si="80"/>
        <v>800000</v>
      </c>
      <c r="R363" s="2">
        <f t="shared" si="77"/>
        <v>245869459.06854177</v>
      </c>
      <c r="S363" s="2">
        <f t="shared" si="58"/>
        <v>796135.85714286566</v>
      </c>
      <c r="T363" s="2">
        <f t="shared" si="59"/>
        <v>3864.1428571429569</v>
      </c>
      <c r="U363" s="2">
        <f t="shared" si="60"/>
        <v>800000</v>
      </c>
      <c r="V363" s="2">
        <f t="shared" si="78"/>
        <v>177378058.65700418</v>
      </c>
      <c r="W363" s="2">
        <f t="shared" si="61"/>
        <v>796135.85714286566</v>
      </c>
      <c r="X363" s="2">
        <f t="shared" si="51"/>
        <v>3864.1428571343422</v>
      </c>
      <c r="Y363" s="2">
        <f t="shared" si="74"/>
        <v>68491400.411537439</v>
      </c>
      <c r="Z363" s="2" t="str">
        <f t="shared" si="52"/>
        <v>MEEP</v>
      </c>
      <c r="AA363" s="2">
        <f>IF(Z363="HERE",Y363,AA362+Graph!$G$1*1000)</f>
        <v>178358148.69725165</v>
      </c>
      <c r="AB363" s="2">
        <f t="shared" si="63"/>
        <v>800000</v>
      </c>
      <c r="AC363" s="2">
        <f t="shared" si="75"/>
        <v>66715174.51414711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299</v>
      </c>
      <c r="C364" s="7"/>
      <c r="D364" s="2" t="e">
        <f t="shared" si="55"/>
        <v>#N/A</v>
      </c>
      <c r="E364" s="2" t="e">
        <f t="shared" si="67"/>
        <v>#N/A</v>
      </c>
      <c r="F364" s="2">
        <v>2359264.1085855365</v>
      </c>
      <c r="G364" s="2">
        <f t="shared" si="79"/>
        <v>796135.85714285716</v>
      </c>
      <c r="H364" s="2">
        <f t="shared" si="76"/>
        <v>245049606.51414776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1695008.7142857288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2355686.9434904456</v>
      </c>
      <c r="Q364" s="2">
        <f t="shared" si="80"/>
        <v>800000</v>
      </c>
      <c r="R364" s="2">
        <f t="shared" si="77"/>
        <v>246669459.06854177</v>
      </c>
      <c r="S364" s="2">
        <f t="shared" si="58"/>
        <v>796135.85714286566</v>
      </c>
      <c r="T364" s="2">
        <f t="shared" si="59"/>
        <v>3864.1428571429569</v>
      </c>
      <c r="U364" s="2">
        <f t="shared" si="60"/>
        <v>800000</v>
      </c>
      <c r="V364" s="2">
        <f t="shared" si="78"/>
        <v>178174194.51414704</v>
      </c>
      <c r="W364" s="2">
        <f t="shared" si="61"/>
        <v>796135.85714286566</v>
      </c>
      <c r="X364" s="2">
        <f t="shared" si="51"/>
        <v>3864.1428571343422</v>
      </c>
      <c r="Y364" s="2">
        <f t="shared" si="74"/>
        <v>68495264.554394573</v>
      </c>
      <c r="Z364" s="2" t="str">
        <f t="shared" si="52"/>
        <v>MEEP</v>
      </c>
      <c r="AA364" s="2">
        <f>IF(Z364="HERE",Y364,AA363+Graph!$G$1*1000)</f>
        <v>179158148.69725165</v>
      </c>
      <c r="AB364" s="2">
        <f t="shared" si="63"/>
        <v>800000</v>
      </c>
      <c r="AC364" s="2">
        <f t="shared" si="75"/>
        <v>66715174.51414711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300</v>
      </c>
      <c r="C365" s="7"/>
      <c r="D365" s="2" t="e">
        <f t="shared" si="55"/>
        <v>#N/A</v>
      </c>
      <c r="E365" s="2" t="e">
        <f t="shared" si="67"/>
        <v>#N/A</v>
      </c>
      <c r="F365" s="2">
        <v>2365585.7624208927</v>
      </c>
      <c r="G365" s="2">
        <f t="shared" si="79"/>
        <v>796135.85714285716</v>
      </c>
      <c r="H365" s="2">
        <f t="shared" si="76"/>
        <v>245845742.37129062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1698872.8571428717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2361986.5936663747</v>
      </c>
      <c r="Q365" s="2">
        <f t="shared" si="80"/>
        <v>800000</v>
      </c>
      <c r="R365" s="2">
        <f t="shared" si="77"/>
        <v>247469459.06854177</v>
      </c>
      <c r="S365" s="2">
        <f t="shared" si="58"/>
        <v>796135.85714286566</v>
      </c>
      <c r="T365" s="2">
        <f t="shared" si="59"/>
        <v>3864.1428571429569</v>
      </c>
      <c r="U365" s="2">
        <f t="shared" si="60"/>
        <v>800000</v>
      </c>
      <c r="V365" s="2">
        <f t="shared" si="78"/>
        <v>178970330.37128991</v>
      </c>
      <c r="W365" s="2">
        <f t="shared" si="61"/>
        <v>796135.85714286566</v>
      </c>
      <c r="X365" s="2">
        <f t="shared" si="51"/>
        <v>3864.1428571343422</v>
      </c>
      <c r="Y365" s="2">
        <f t="shared" si="74"/>
        <v>68499128.697251707</v>
      </c>
      <c r="Z365" s="2" t="str">
        <f t="shared" si="52"/>
        <v>MEEP</v>
      </c>
      <c r="AA365" s="2">
        <f>IF(Z365="HERE",Y365,AA364+Graph!$G$1*1000)</f>
        <v>179958148.69725165</v>
      </c>
      <c r="AB365" s="2">
        <f t="shared" si="63"/>
        <v>800000</v>
      </c>
      <c r="AC365" s="2">
        <f t="shared" si="75"/>
        <v>66715174.51414711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301</v>
      </c>
      <c r="C366" s="7"/>
      <c r="D366" s="2" t="e">
        <f t="shared" si="55"/>
        <v>#N/A</v>
      </c>
      <c r="E366" s="2" t="e">
        <f t="shared" si="67"/>
        <v>#N/A</v>
      </c>
      <c r="F366" s="2">
        <v>2371907.4162561893</v>
      </c>
      <c r="G366" s="2">
        <f t="shared" si="79"/>
        <v>796135.85714285716</v>
      </c>
      <c r="H366" s="2">
        <f t="shared" si="76"/>
        <v>246641878.22843349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1702737.0000000147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2368286.2438423634</v>
      </c>
      <c r="Q366" s="2">
        <f t="shared" si="80"/>
        <v>800000</v>
      </c>
      <c r="R366" s="2">
        <f t="shared" si="77"/>
        <v>248269459.06854177</v>
      </c>
      <c r="S366" s="2">
        <f t="shared" si="58"/>
        <v>796135.85714286566</v>
      </c>
      <c r="T366" s="2">
        <f t="shared" si="59"/>
        <v>3864.1428571429569</v>
      </c>
      <c r="U366" s="2">
        <f t="shared" si="60"/>
        <v>800000</v>
      </c>
      <c r="V366" s="2">
        <f t="shared" si="78"/>
        <v>179766466.22843277</v>
      </c>
      <c r="W366" s="2">
        <f t="shared" si="61"/>
        <v>796135.85714286566</v>
      </c>
      <c r="X366" s="2">
        <f t="shared" si="51"/>
        <v>3864.1428571343422</v>
      </c>
      <c r="Y366" s="2">
        <f t="shared" si="74"/>
        <v>68502992.840108842</v>
      </c>
      <c r="Z366" s="2" t="str">
        <f t="shared" si="52"/>
        <v>MEEP</v>
      </c>
      <c r="AA366" s="2">
        <f>IF(Z366="HERE",Y366,AA365+Graph!$G$1*1000)</f>
        <v>180758148.69725165</v>
      </c>
      <c r="AB366" s="2">
        <f t="shared" si="63"/>
        <v>800000</v>
      </c>
      <c r="AC366" s="2">
        <f t="shared" si="75"/>
        <v>66715174.51414711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302</v>
      </c>
      <c r="C367" s="7"/>
      <c r="D367" s="2" t="e">
        <f t="shared" si="55"/>
        <v>#N/A</v>
      </c>
      <c r="E367" s="2" t="e">
        <f t="shared" si="67"/>
        <v>#N/A</v>
      </c>
      <c r="F367" s="2">
        <v>2378229.0700915456</v>
      </c>
      <c r="G367" s="2">
        <f t="shared" si="79"/>
        <v>796135.85714285716</v>
      </c>
      <c r="H367" s="2">
        <f t="shared" si="76"/>
        <v>247438014.08557636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1706601.1428571576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2374585.8940182924</v>
      </c>
      <c r="Q367" s="2">
        <f t="shared" si="80"/>
        <v>800000</v>
      </c>
      <c r="R367" s="2">
        <f t="shared" si="77"/>
        <v>249069459.06854177</v>
      </c>
      <c r="S367" s="2">
        <f t="shared" si="58"/>
        <v>796135.85714286566</v>
      </c>
      <c r="T367" s="2">
        <f t="shared" si="59"/>
        <v>3864.1428571429569</v>
      </c>
      <c r="U367" s="2">
        <f t="shared" si="60"/>
        <v>800000</v>
      </c>
      <c r="V367" s="2">
        <f t="shared" si="78"/>
        <v>180562602.08557564</v>
      </c>
      <c r="W367" s="2">
        <f t="shared" si="61"/>
        <v>796135.85714286566</v>
      </c>
      <c r="X367" s="2">
        <f t="shared" si="51"/>
        <v>3864.1428571343422</v>
      </c>
      <c r="Y367" s="2">
        <f t="shared" si="74"/>
        <v>68506856.982965976</v>
      </c>
      <c r="Z367" s="2" t="str">
        <f t="shared" si="52"/>
        <v>MEEP</v>
      </c>
      <c r="AA367" s="2">
        <f>IF(Z367="HERE",Y367,AA366+Graph!$G$1*1000)</f>
        <v>181558148.69725165</v>
      </c>
      <c r="AB367" s="2">
        <f t="shared" si="63"/>
        <v>800000</v>
      </c>
      <c r="AC367" s="2">
        <f t="shared" si="75"/>
        <v>66715174.51414711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303</v>
      </c>
      <c r="C368" s="7"/>
      <c r="D368" s="2" t="e">
        <f t="shared" si="55"/>
        <v>#N/A</v>
      </c>
      <c r="E368" s="2" t="e">
        <f t="shared" si="67"/>
        <v>#N/A</v>
      </c>
      <c r="F368" s="2">
        <v>2384550.7239268422</v>
      </c>
      <c r="G368" s="2">
        <f t="shared" si="79"/>
        <v>796135.85714285716</v>
      </c>
      <c r="H368" s="2">
        <f t="shared" si="76"/>
        <v>248234149.94271922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1710465.2857143006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2380885.5441942215</v>
      </c>
      <c r="Q368" s="2">
        <f t="shared" si="80"/>
        <v>800000</v>
      </c>
      <c r="R368" s="2">
        <f t="shared" si="77"/>
        <v>249869459.06854177</v>
      </c>
      <c r="S368" s="2">
        <f t="shared" si="58"/>
        <v>796135.85714286566</v>
      </c>
      <c r="T368" s="2">
        <f t="shared" si="59"/>
        <v>3864.1428571429569</v>
      </c>
      <c r="U368" s="2">
        <f t="shared" si="60"/>
        <v>800000</v>
      </c>
      <c r="V368" s="2">
        <f t="shared" si="78"/>
        <v>181358737.94271851</v>
      </c>
      <c r="W368" s="2">
        <f t="shared" si="61"/>
        <v>796135.85714286566</v>
      </c>
      <c r="X368" s="2">
        <f t="shared" si="51"/>
        <v>3864.1428571343422</v>
      </c>
      <c r="Y368" s="2">
        <f t="shared" si="74"/>
        <v>68510721.12582311</v>
      </c>
      <c r="Z368" s="2" t="str">
        <f t="shared" si="52"/>
        <v>MEEP</v>
      </c>
      <c r="AA368" s="2">
        <f>IF(Z368="HERE",Y368,AA367+Graph!$G$1*1000)</f>
        <v>182358148.69725165</v>
      </c>
      <c r="AB368" s="2">
        <f t="shared" si="63"/>
        <v>800000</v>
      </c>
      <c r="AC368" s="2">
        <f t="shared" si="75"/>
        <v>66715174.51414711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304</v>
      </c>
      <c r="C369" s="7"/>
      <c r="D369" s="2" t="e">
        <f t="shared" si="55"/>
        <v>#N/A</v>
      </c>
      <c r="E369" s="2" t="e">
        <f t="shared" si="67"/>
        <v>#N/A</v>
      </c>
      <c r="F369" s="2">
        <v>2390872.3777621984</v>
      </c>
      <c r="G369" s="2">
        <f t="shared" si="79"/>
        <v>796135.85714285716</v>
      </c>
      <c r="H369" s="2">
        <f t="shared" si="76"/>
        <v>249030285.79986209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1714329.4285714435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2387185.1943701506</v>
      </c>
      <c r="Q369" s="2">
        <f t="shared" si="80"/>
        <v>800000</v>
      </c>
      <c r="R369" s="2">
        <f t="shared" si="77"/>
        <v>250669459.06854177</v>
      </c>
      <c r="S369" s="2">
        <f t="shared" si="58"/>
        <v>796135.85714286566</v>
      </c>
      <c r="T369" s="2">
        <f t="shared" si="59"/>
        <v>3864.1428571429569</v>
      </c>
      <c r="U369" s="2">
        <f t="shared" si="60"/>
        <v>800000</v>
      </c>
      <c r="V369" s="2">
        <f t="shared" si="78"/>
        <v>182154873.79986137</v>
      </c>
      <c r="W369" s="2">
        <f t="shared" si="61"/>
        <v>796135.85714286566</v>
      </c>
      <c r="X369" s="2">
        <f t="shared" si="51"/>
        <v>3864.1428571343422</v>
      </c>
      <c r="Y369" s="2">
        <f t="shared" si="74"/>
        <v>68514585.268680245</v>
      </c>
      <c r="Z369" s="2" t="str">
        <f t="shared" si="52"/>
        <v>MEEP</v>
      </c>
      <c r="AA369" s="2">
        <f>IF(Z369="HERE",Y369,AA368+Graph!$G$1*1000)</f>
        <v>183158148.69725165</v>
      </c>
      <c r="AB369" s="2">
        <f t="shared" si="63"/>
        <v>800000</v>
      </c>
      <c r="AC369" s="2">
        <f t="shared" si="75"/>
        <v>66715174.51414711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305</v>
      </c>
      <c r="C370" s="7"/>
      <c r="D370" s="2" t="e">
        <f t="shared" si="55"/>
        <v>#N/A</v>
      </c>
      <c r="E370" s="2" t="e">
        <f t="shared" si="67"/>
        <v>#N/A</v>
      </c>
      <c r="F370" s="2">
        <v>2397194.0315974951</v>
      </c>
      <c r="G370" s="2">
        <f t="shared" si="79"/>
        <v>796135.85714285716</v>
      </c>
      <c r="H370" s="2">
        <f t="shared" si="76"/>
        <v>249826421.65700495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1718193.5714285865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2393484.8445460796</v>
      </c>
      <c r="Q370" s="2">
        <f t="shared" si="80"/>
        <v>800000</v>
      </c>
      <c r="R370" s="2">
        <f t="shared" si="77"/>
        <v>251469459.06854177</v>
      </c>
      <c r="S370" s="2">
        <f t="shared" si="58"/>
        <v>796135.85714286566</v>
      </c>
      <c r="T370" s="2">
        <f t="shared" si="59"/>
        <v>3864.1428571429569</v>
      </c>
      <c r="U370" s="2">
        <f t="shared" si="60"/>
        <v>800000</v>
      </c>
      <c r="V370" s="2">
        <f t="shared" si="78"/>
        <v>182951009.65700424</v>
      </c>
      <c r="W370" s="2">
        <f t="shared" si="61"/>
        <v>796135.85714286566</v>
      </c>
      <c r="X370" s="2">
        <f t="shared" si="51"/>
        <v>3864.1428571343422</v>
      </c>
      <c r="Y370" s="2">
        <f t="shared" si="74"/>
        <v>68518449.411537379</v>
      </c>
      <c r="Z370" s="2" t="str">
        <f t="shared" si="52"/>
        <v>MEEP</v>
      </c>
      <c r="AA370" s="2">
        <f>IF(Z370="HERE",Y370,AA369+Graph!$G$1*1000)</f>
        <v>183958148.69725165</v>
      </c>
      <c r="AB370" s="2">
        <f t="shared" si="63"/>
        <v>800000</v>
      </c>
      <c r="AC370" s="2">
        <f t="shared" si="75"/>
        <v>66715174.51414711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306</v>
      </c>
      <c r="C371" s="7"/>
      <c r="D371" s="2" t="e">
        <f t="shared" si="55"/>
        <v>#N/A</v>
      </c>
      <c r="E371" s="2" t="e">
        <f t="shared" si="67"/>
        <v>#N/A</v>
      </c>
      <c r="F371" s="2">
        <v>2403515.6854328513</v>
      </c>
      <c r="G371" s="2">
        <f t="shared" si="79"/>
        <v>796135.85714285716</v>
      </c>
      <c r="H371" s="2">
        <f t="shared" si="76"/>
        <v>250622557.51414782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1722057.7142857295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2399784.4947220087</v>
      </c>
      <c r="Q371" s="2">
        <f t="shared" si="80"/>
        <v>800000</v>
      </c>
      <c r="R371" s="2">
        <f t="shared" si="77"/>
        <v>252269459.06854177</v>
      </c>
      <c r="S371" s="2">
        <f t="shared" si="58"/>
        <v>796135.85714286566</v>
      </c>
      <c r="T371" s="2">
        <f t="shared" si="59"/>
        <v>3864.1428571429569</v>
      </c>
      <c r="U371" s="2">
        <f t="shared" si="60"/>
        <v>800000</v>
      </c>
      <c r="V371" s="2">
        <f t="shared" si="78"/>
        <v>183747145.5141471</v>
      </c>
      <c r="W371" s="2">
        <f t="shared" si="61"/>
        <v>796135.85714286566</v>
      </c>
      <c r="X371" s="2">
        <f t="shared" si="51"/>
        <v>3864.1428571343422</v>
      </c>
      <c r="Y371" s="2">
        <f t="shared" si="74"/>
        <v>68522313.554394513</v>
      </c>
      <c r="Z371" s="2" t="str">
        <f t="shared" si="52"/>
        <v>MEEP</v>
      </c>
      <c r="AA371" s="2">
        <f>IF(Z371="HERE",Y371,AA370+Graph!$G$1*1000)</f>
        <v>184758148.69725165</v>
      </c>
      <c r="AB371" s="2">
        <f t="shared" si="63"/>
        <v>800000</v>
      </c>
      <c r="AC371" s="2">
        <f t="shared" si="75"/>
        <v>66715174.51414711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307</v>
      </c>
      <c r="C372" s="7"/>
      <c r="D372" s="2" t="e">
        <f t="shared" si="55"/>
        <v>#N/A</v>
      </c>
      <c r="E372" s="2" t="e">
        <f t="shared" si="67"/>
        <v>#N/A</v>
      </c>
      <c r="F372" s="2">
        <v>2409837.3392681479</v>
      </c>
      <c r="G372" s="2">
        <f t="shared" si="79"/>
        <v>796135.85714285716</v>
      </c>
      <c r="H372" s="2">
        <f t="shared" si="76"/>
        <v>251418693.37129068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1725921.8571428724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2406084.1448979378</v>
      </c>
      <c r="Q372" s="2">
        <f t="shared" si="80"/>
        <v>800000</v>
      </c>
      <c r="R372" s="2">
        <f t="shared" si="77"/>
        <v>253069459.06854177</v>
      </c>
      <c r="S372" s="2">
        <f t="shared" si="58"/>
        <v>796135.85714286566</v>
      </c>
      <c r="T372" s="2">
        <f t="shared" si="59"/>
        <v>3864.1428571429569</v>
      </c>
      <c r="U372" s="2">
        <f t="shared" si="60"/>
        <v>800000</v>
      </c>
      <c r="V372" s="2">
        <f t="shared" si="78"/>
        <v>184543281.37128997</v>
      </c>
      <c r="W372" s="2">
        <f t="shared" si="61"/>
        <v>796135.85714286566</v>
      </c>
      <c r="X372" s="2">
        <f t="shared" si="51"/>
        <v>3864.1428571343422</v>
      </c>
      <c r="Y372" s="2">
        <f t="shared" si="74"/>
        <v>68526177.697251648</v>
      </c>
      <c r="Z372" s="2" t="str">
        <f t="shared" si="52"/>
        <v>MEEP</v>
      </c>
      <c r="AA372" s="2">
        <f>IF(Z372="HERE",Y372,AA371+Graph!$G$1*1000)</f>
        <v>185558148.69725165</v>
      </c>
      <c r="AB372" s="2">
        <f t="shared" si="63"/>
        <v>800000</v>
      </c>
      <c r="AC372" s="2">
        <f t="shared" si="75"/>
        <v>66715174.51414711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308</v>
      </c>
      <c r="C373" s="7"/>
      <c r="D373" s="2" t="e">
        <f t="shared" si="55"/>
        <v>#N/A</v>
      </c>
      <c r="E373" s="2" t="e">
        <f t="shared" si="67"/>
        <v>#N/A</v>
      </c>
      <c r="F373" s="2">
        <v>2416158.9931035042</v>
      </c>
      <c r="G373" s="2">
        <f t="shared" si="79"/>
        <v>796135.85714285716</v>
      </c>
      <c r="H373" s="2">
        <f t="shared" si="76"/>
        <v>252214829.22843355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1729786.0000000154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2412383.7950738668</v>
      </c>
      <c r="Q373" s="2">
        <f t="shared" si="80"/>
        <v>800000</v>
      </c>
      <c r="R373" s="2">
        <f t="shared" si="77"/>
        <v>253869459.06854177</v>
      </c>
      <c r="S373" s="2">
        <f t="shared" si="58"/>
        <v>796135.85714286566</v>
      </c>
      <c r="T373" s="2">
        <f t="shared" si="59"/>
        <v>3864.1428571429569</v>
      </c>
      <c r="U373" s="2">
        <f t="shared" si="60"/>
        <v>800000</v>
      </c>
      <c r="V373" s="2">
        <f t="shared" si="78"/>
        <v>185339417.22843283</v>
      </c>
      <c r="W373" s="2">
        <f t="shared" si="61"/>
        <v>796135.85714286566</v>
      </c>
      <c r="X373" s="2">
        <f t="shared" si="51"/>
        <v>3864.1428571343422</v>
      </c>
      <c r="Y373" s="2">
        <f t="shared" si="74"/>
        <v>68530041.840108782</v>
      </c>
      <c r="Z373" s="2" t="str">
        <f t="shared" si="52"/>
        <v>MEEP</v>
      </c>
      <c r="AA373" s="2">
        <f>IF(Z373="HERE",Y373,AA372+Graph!$G$1*1000)</f>
        <v>186358148.69725165</v>
      </c>
      <c r="AB373" s="2">
        <f t="shared" si="63"/>
        <v>800000</v>
      </c>
      <c r="AC373" s="2">
        <f t="shared" si="75"/>
        <v>66715174.51414711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309</v>
      </c>
      <c r="C374" s="7"/>
      <c r="D374" s="2" t="e">
        <f t="shared" si="55"/>
        <v>#N/A</v>
      </c>
      <c r="E374" s="2" t="e">
        <f t="shared" si="67"/>
        <v>#N/A</v>
      </c>
      <c r="F374" s="2">
        <v>2422480.6469388008</v>
      </c>
      <c r="G374" s="2">
        <f t="shared" si="79"/>
        <v>796135.85714285716</v>
      </c>
      <c r="H374" s="2">
        <f t="shared" si="76"/>
        <v>253010965.08557642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1733650.1428571583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2418683.4452497959</v>
      </c>
      <c r="Q374" s="2">
        <f t="shared" si="80"/>
        <v>800000</v>
      </c>
      <c r="R374" s="2">
        <f t="shared" si="77"/>
        <v>254669459.06854177</v>
      </c>
      <c r="S374" s="2">
        <f t="shared" si="58"/>
        <v>796135.85714286566</v>
      </c>
      <c r="T374" s="2">
        <f t="shared" si="59"/>
        <v>3864.1428571429569</v>
      </c>
      <c r="U374" s="2">
        <f t="shared" si="60"/>
        <v>800000</v>
      </c>
      <c r="V374" s="2">
        <f t="shared" si="78"/>
        <v>186135553.0855757</v>
      </c>
      <c r="W374" s="2">
        <f t="shared" si="61"/>
        <v>796135.85714286566</v>
      </c>
      <c r="X374" s="2">
        <f t="shared" si="51"/>
        <v>3864.1428571343422</v>
      </c>
      <c r="Y374" s="2">
        <f t="shared" si="74"/>
        <v>68533905.982965916</v>
      </c>
      <c r="Z374" s="2" t="str">
        <f t="shared" si="52"/>
        <v>MEEP</v>
      </c>
      <c r="AA374" s="2">
        <f>IF(Z374="HERE",Y374,AA373+Graph!$G$1*1000)</f>
        <v>187158148.69725165</v>
      </c>
      <c r="AB374" s="2">
        <f t="shared" si="63"/>
        <v>800000</v>
      </c>
      <c r="AC374" s="2">
        <f t="shared" si="75"/>
        <v>66715174.51414711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310</v>
      </c>
      <c r="C375" s="7"/>
      <c r="D375" s="2" t="e">
        <f t="shared" si="55"/>
        <v>#N/A</v>
      </c>
      <c r="E375" s="2" t="e">
        <f t="shared" si="67"/>
        <v>#N/A</v>
      </c>
      <c r="F375" s="2">
        <v>2428802.300774157</v>
      </c>
      <c r="G375" s="2">
        <f t="shared" si="79"/>
        <v>796135.85714285716</v>
      </c>
      <c r="H375" s="2">
        <f t="shared" si="76"/>
        <v>253807100.94271928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1737514.2857143013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2424983.095425725</v>
      </c>
      <c r="Q375" s="2">
        <f t="shared" si="80"/>
        <v>800000</v>
      </c>
      <c r="R375" s="2">
        <f t="shared" si="77"/>
        <v>255469459.06854177</v>
      </c>
      <c r="S375" s="2">
        <f t="shared" si="58"/>
        <v>796135.85714286566</v>
      </c>
      <c r="T375" s="2">
        <f t="shared" si="59"/>
        <v>3864.1428571429569</v>
      </c>
      <c r="U375" s="2">
        <f t="shared" si="60"/>
        <v>800000</v>
      </c>
      <c r="V375" s="2">
        <f t="shared" si="78"/>
        <v>186931688.94271857</v>
      </c>
      <c r="W375" s="2">
        <f t="shared" si="61"/>
        <v>796135.85714286566</v>
      </c>
      <c r="X375" s="2">
        <f t="shared" si="51"/>
        <v>3864.1428571343422</v>
      </c>
      <c r="Y375" s="2">
        <f t="shared" si="74"/>
        <v>68537770.125823051</v>
      </c>
      <c r="Z375" s="2" t="str">
        <f t="shared" si="52"/>
        <v>MEEP</v>
      </c>
      <c r="AA375" s="2">
        <f>IF(Z375="HERE",Y375,AA374+Graph!$G$1*1000)</f>
        <v>187958148.69725165</v>
      </c>
      <c r="AB375" s="2">
        <f t="shared" si="63"/>
        <v>800000</v>
      </c>
      <c r="AC375" s="2">
        <f t="shared" si="75"/>
        <v>66715174.51414711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311</v>
      </c>
      <c r="C376" s="7"/>
      <c r="D376" s="2" t="e">
        <f t="shared" si="55"/>
        <v>#N/A</v>
      </c>
      <c r="E376" s="2" t="e">
        <f t="shared" si="67"/>
        <v>#N/A</v>
      </c>
      <c r="F376" s="2">
        <v>2435123.9546094537</v>
      </c>
      <c r="G376" s="2">
        <f t="shared" si="79"/>
        <v>796135.85714285716</v>
      </c>
      <c r="H376" s="2">
        <f t="shared" si="76"/>
        <v>254603236.79986215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1741378.4285714442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2431282.7456016541</v>
      </c>
      <c r="Q376" s="2">
        <f t="shared" si="80"/>
        <v>800000</v>
      </c>
      <c r="R376" s="2">
        <f t="shared" si="77"/>
        <v>256269459.06854177</v>
      </c>
      <c r="S376" s="2">
        <f t="shared" si="58"/>
        <v>796135.85714286566</v>
      </c>
      <c r="T376" s="2">
        <f t="shared" si="59"/>
        <v>3864.1428571429569</v>
      </c>
      <c r="U376" s="2">
        <f t="shared" si="60"/>
        <v>800000</v>
      </c>
      <c r="V376" s="2">
        <f t="shared" si="78"/>
        <v>187727824.79986143</v>
      </c>
      <c r="W376" s="2">
        <f t="shared" si="61"/>
        <v>796135.85714286566</v>
      </c>
      <c r="X376" s="2">
        <f t="shared" si="51"/>
        <v>3864.1428571343422</v>
      </c>
      <c r="Y376" s="2">
        <f t="shared" si="74"/>
        <v>68541634.268680185</v>
      </c>
      <c r="Z376" s="2" t="str">
        <f t="shared" si="52"/>
        <v>MEEP</v>
      </c>
      <c r="AA376" s="2">
        <f>IF(Z376="HERE",Y376,AA375+Graph!$G$1*1000)</f>
        <v>188758148.69725165</v>
      </c>
      <c r="AB376" s="2">
        <f t="shared" si="63"/>
        <v>800000</v>
      </c>
      <c r="AC376" s="2">
        <f t="shared" si="75"/>
        <v>66715174.51414711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312</v>
      </c>
      <c r="C377" s="7"/>
      <c r="D377" s="2" t="e">
        <f t="shared" si="55"/>
        <v>#N/A</v>
      </c>
      <c r="E377" s="2" t="e">
        <f t="shared" si="67"/>
        <v>#N/A</v>
      </c>
      <c r="F377" s="2">
        <v>2441445.6084448099</v>
      </c>
      <c r="G377" s="2">
        <f t="shared" si="79"/>
        <v>796135.85714285716</v>
      </c>
      <c r="H377" s="2">
        <f t="shared" si="76"/>
        <v>255399372.65700501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1745242.5714285872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2437582.3957775831</v>
      </c>
      <c r="Q377" s="2">
        <f t="shared" si="80"/>
        <v>800000</v>
      </c>
      <c r="R377" s="2">
        <f t="shared" si="77"/>
        <v>257069459.06854177</v>
      </c>
      <c r="S377" s="2">
        <f t="shared" si="58"/>
        <v>796135.85714286566</v>
      </c>
      <c r="T377" s="2">
        <f t="shared" si="59"/>
        <v>3864.1428571429569</v>
      </c>
      <c r="U377" s="2">
        <f t="shared" si="60"/>
        <v>800000</v>
      </c>
      <c r="V377" s="2">
        <f t="shared" si="78"/>
        <v>188523960.6570043</v>
      </c>
      <c r="W377" s="2">
        <f t="shared" si="61"/>
        <v>796135.85714286566</v>
      </c>
      <c r="X377" s="2">
        <f t="shared" si="51"/>
        <v>3864.1428571343422</v>
      </c>
      <c r="Y377" s="2">
        <f t="shared" si="74"/>
        <v>68545498.411537319</v>
      </c>
      <c r="Z377" s="2" t="str">
        <f t="shared" si="52"/>
        <v>MEEP</v>
      </c>
      <c r="AA377" s="2">
        <f>IF(Z377="HERE",Y377,AA376+Graph!$G$1*1000)</f>
        <v>189558148.69725165</v>
      </c>
      <c r="AB377" s="2">
        <f t="shared" si="63"/>
        <v>800000</v>
      </c>
      <c r="AC377" s="2">
        <f t="shared" si="75"/>
        <v>66715174.51414711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313</v>
      </c>
      <c r="C378" s="7"/>
      <c r="D378" s="2" t="e">
        <f t="shared" si="55"/>
        <v>#N/A</v>
      </c>
      <c r="E378" s="2" t="e">
        <f t="shared" si="67"/>
        <v>#N/A</v>
      </c>
      <c r="F378" s="2">
        <v>2447767.2622801065</v>
      </c>
      <c r="G378" s="2">
        <f t="shared" si="79"/>
        <v>796135.85714285716</v>
      </c>
      <c r="H378" s="2">
        <f t="shared" si="76"/>
        <v>256195508.51414788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1749106.7142857302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2443882.0459535122</v>
      </c>
      <c r="Q378" s="2">
        <f t="shared" si="80"/>
        <v>800000</v>
      </c>
      <c r="R378" s="2">
        <f t="shared" si="77"/>
        <v>257869459.06854177</v>
      </c>
      <c r="S378" s="2">
        <f t="shared" si="58"/>
        <v>796135.85714286566</v>
      </c>
      <c r="T378" s="2">
        <f t="shared" si="59"/>
        <v>3864.1428571429569</v>
      </c>
      <c r="U378" s="2">
        <f t="shared" si="60"/>
        <v>800000</v>
      </c>
      <c r="V378" s="2">
        <f t="shared" si="78"/>
        <v>189320096.51414716</v>
      </c>
      <c r="W378" s="2">
        <f t="shared" si="61"/>
        <v>796135.85714286566</v>
      </c>
      <c r="X378" s="2">
        <f t="shared" si="51"/>
        <v>3864.1428571343422</v>
      </c>
      <c r="Y378" s="2">
        <f t="shared" si="74"/>
        <v>68549362.554394454</v>
      </c>
      <c r="Z378" s="2" t="str">
        <f t="shared" si="52"/>
        <v>MEEP</v>
      </c>
      <c r="AA378" s="2">
        <f>IF(Z378="HERE",Y378,AA377+Graph!$G$1*1000)</f>
        <v>190358148.69725165</v>
      </c>
      <c r="AB378" s="2">
        <f t="shared" si="63"/>
        <v>800000</v>
      </c>
      <c r="AC378" s="2">
        <f t="shared" si="75"/>
        <v>66715174.51414711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314</v>
      </c>
      <c r="C379" s="7"/>
      <c r="D379" s="2" t="e">
        <f t="shared" si="55"/>
        <v>#N/A</v>
      </c>
      <c r="E379" s="2" t="e">
        <f t="shared" si="67"/>
        <v>#N/A</v>
      </c>
      <c r="F379" s="2">
        <v>2454088.9161154628</v>
      </c>
      <c r="G379" s="2">
        <f t="shared" si="79"/>
        <v>796135.85714285716</v>
      </c>
      <c r="H379" s="2">
        <f t="shared" si="76"/>
        <v>256991644.37129074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1752970.8571428731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2450181.6961294413</v>
      </c>
      <c r="Q379" s="2">
        <f t="shared" si="80"/>
        <v>800000</v>
      </c>
      <c r="R379" s="2">
        <f t="shared" si="77"/>
        <v>258669459.06854177</v>
      </c>
      <c r="S379" s="2">
        <f t="shared" si="58"/>
        <v>796135.85714286566</v>
      </c>
      <c r="T379" s="2">
        <f t="shared" si="59"/>
        <v>3864.1428571429569</v>
      </c>
      <c r="U379" s="2">
        <f t="shared" si="60"/>
        <v>800000</v>
      </c>
      <c r="V379" s="2">
        <f t="shared" si="78"/>
        <v>190116232.37129003</v>
      </c>
      <c r="W379" s="2">
        <f t="shared" si="61"/>
        <v>796135.85714286566</v>
      </c>
      <c r="X379" s="2">
        <f t="shared" si="51"/>
        <v>3864.1428571343422</v>
      </c>
      <c r="Y379" s="2">
        <f t="shared" si="74"/>
        <v>68553226.697251588</v>
      </c>
      <c r="Z379" s="2" t="str">
        <f t="shared" si="52"/>
        <v>MEEP</v>
      </c>
      <c r="AA379" s="2">
        <f>IF(Z379="HERE",Y379,AA378+Graph!$G$1*1000)</f>
        <v>191158148.69725165</v>
      </c>
      <c r="AB379" s="2">
        <f t="shared" si="63"/>
        <v>800000</v>
      </c>
      <c r="AC379" s="2">
        <f t="shared" si="75"/>
        <v>66715174.51414711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315</v>
      </c>
      <c r="C380" s="7"/>
      <c r="D380" s="2" t="e">
        <f t="shared" si="55"/>
        <v>#N/A</v>
      </c>
      <c r="E380" s="2" t="e">
        <f t="shared" si="67"/>
        <v>#N/A</v>
      </c>
      <c r="F380" s="2">
        <v>2460410.5699507594</v>
      </c>
      <c r="G380" s="2">
        <f t="shared" si="79"/>
        <v>796135.85714285716</v>
      </c>
      <c r="H380" s="2">
        <f t="shared" si="76"/>
        <v>257787780.22843361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1756835.0000000161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2456481.3463053703</v>
      </c>
      <c r="Q380" s="2">
        <f t="shared" si="80"/>
        <v>800000</v>
      </c>
      <c r="R380" s="2">
        <f t="shared" si="77"/>
        <v>259469459.06854177</v>
      </c>
      <c r="S380" s="2">
        <f t="shared" si="58"/>
        <v>796135.85714286566</v>
      </c>
      <c r="T380" s="2">
        <f t="shared" si="59"/>
        <v>3864.1428571429569</v>
      </c>
      <c r="U380" s="2">
        <f t="shared" si="60"/>
        <v>800000</v>
      </c>
      <c r="V380" s="2">
        <f t="shared" si="78"/>
        <v>190912368.22843289</v>
      </c>
      <c r="W380" s="2">
        <f t="shared" si="61"/>
        <v>796135.85714286566</v>
      </c>
      <c r="X380" s="2">
        <f t="shared" si="51"/>
        <v>3864.1428571343422</v>
      </c>
      <c r="Y380" s="2">
        <f t="shared" si="74"/>
        <v>68557090.840108722</v>
      </c>
      <c r="Z380" s="2" t="str">
        <f t="shared" si="52"/>
        <v>MEEP</v>
      </c>
      <c r="AA380" s="2">
        <f>IF(Z380="HERE",Y380,AA379+Graph!$G$1*1000)</f>
        <v>191958148.69725165</v>
      </c>
      <c r="AB380" s="2">
        <f t="shared" si="63"/>
        <v>800000</v>
      </c>
      <c r="AC380" s="2">
        <f t="shared" si="75"/>
        <v>66715174.51414711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316</v>
      </c>
      <c r="C381" s="7"/>
      <c r="D381" s="2" t="e">
        <f t="shared" si="55"/>
        <v>#N/A</v>
      </c>
      <c r="E381" s="2" t="e">
        <f t="shared" si="67"/>
        <v>#N/A</v>
      </c>
      <c r="F381" s="2">
        <v>2466732.2237861156</v>
      </c>
      <c r="G381" s="2">
        <f t="shared" si="79"/>
        <v>796135.85714285716</v>
      </c>
      <c r="H381" s="2">
        <f t="shared" si="76"/>
        <v>258583916.08557647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1760699.142857159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2462780.9964812994</v>
      </c>
      <c r="Q381" s="2">
        <f t="shared" si="80"/>
        <v>800000</v>
      </c>
      <c r="R381" s="2">
        <f t="shared" si="77"/>
        <v>260269459.06854177</v>
      </c>
      <c r="S381" s="2">
        <f t="shared" si="58"/>
        <v>796135.85714286566</v>
      </c>
      <c r="T381" s="2">
        <f t="shared" si="59"/>
        <v>3864.1428571429569</v>
      </c>
      <c r="U381" s="2">
        <f t="shared" si="60"/>
        <v>800000</v>
      </c>
      <c r="V381" s="2">
        <f t="shared" si="78"/>
        <v>191708504.08557576</v>
      </c>
      <c r="W381" s="2">
        <f t="shared" si="61"/>
        <v>796135.85714286566</v>
      </c>
      <c r="X381" s="2">
        <f t="shared" si="51"/>
        <v>3864.1428571343422</v>
      </c>
      <c r="Y381" s="2">
        <f t="shared" si="74"/>
        <v>68560954.982965857</v>
      </c>
      <c r="Z381" s="2" t="str">
        <f t="shared" si="52"/>
        <v>MEEP</v>
      </c>
      <c r="AA381" s="2">
        <f>IF(Z381="HERE",Y381,AA380+Graph!$G$1*1000)</f>
        <v>192758148.69725165</v>
      </c>
      <c r="AB381" s="2">
        <f t="shared" si="63"/>
        <v>800000</v>
      </c>
      <c r="AC381" s="2">
        <f t="shared" si="75"/>
        <v>66715174.51414711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317</v>
      </c>
      <c r="C382" s="7"/>
      <c r="D382" s="2" t="e">
        <f t="shared" si="55"/>
        <v>#N/A</v>
      </c>
      <c r="E382" s="2" t="e">
        <f t="shared" si="67"/>
        <v>#N/A</v>
      </c>
      <c r="F382" s="2">
        <v>2473053.8776214123</v>
      </c>
      <c r="G382" s="2">
        <f t="shared" si="79"/>
        <v>796135.85714285716</v>
      </c>
      <c r="H382" s="2">
        <f t="shared" si="76"/>
        <v>259380051.94271934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1764563.285714302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2469080.6466572285</v>
      </c>
      <c r="Q382" s="2">
        <f t="shared" si="80"/>
        <v>800000</v>
      </c>
      <c r="R382" s="2">
        <f t="shared" si="77"/>
        <v>261069459.06854177</v>
      </c>
      <c r="S382" s="2">
        <f t="shared" si="58"/>
        <v>796135.85714286566</v>
      </c>
      <c r="T382" s="2">
        <f t="shared" si="59"/>
        <v>3864.1428571429569</v>
      </c>
      <c r="U382" s="2">
        <f t="shared" si="60"/>
        <v>800000</v>
      </c>
      <c r="V382" s="2">
        <f t="shared" si="78"/>
        <v>192504639.94271863</v>
      </c>
      <c r="W382" s="2">
        <f t="shared" si="61"/>
        <v>796135.85714286566</v>
      </c>
      <c r="X382" s="2">
        <f t="shared" si="51"/>
        <v>3864.1428571343422</v>
      </c>
      <c r="Y382" s="2">
        <f t="shared" si="74"/>
        <v>68564819.125822991</v>
      </c>
      <c r="Z382" s="2" t="str">
        <f t="shared" si="52"/>
        <v>MEEP</v>
      </c>
      <c r="AA382" s="2">
        <f>IF(Z382="HERE",Y382,AA381+Graph!$G$1*1000)</f>
        <v>193558148.69725165</v>
      </c>
      <c r="AB382" s="2">
        <f t="shared" si="63"/>
        <v>800000</v>
      </c>
      <c r="AC382" s="2">
        <f t="shared" si="75"/>
        <v>66715174.51414711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318</v>
      </c>
      <c r="C383" s="7"/>
      <c r="D383" s="2" t="e">
        <f t="shared" si="55"/>
        <v>#N/A</v>
      </c>
      <c r="E383" s="2" t="e">
        <f t="shared" si="67"/>
        <v>#N/A</v>
      </c>
      <c r="F383" s="2">
        <v>2479375.5314567685</v>
      </c>
      <c r="G383" s="2">
        <f t="shared" si="79"/>
        <v>796135.85714285716</v>
      </c>
      <c r="H383" s="2">
        <f t="shared" si="76"/>
        <v>260176187.79986221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1768427.4285714449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2475380.2968331575</v>
      </c>
      <c r="Q383" s="2">
        <f t="shared" si="80"/>
        <v>800000</v>
      </c>
      <c r="R383" s="2">
        <f t="shared" si="77"/>
        <v>261869459.06854177</v>
      </c>
      <c r="S383" s="2">
        <f t="shared" si="58"/>
        <v>796135.85714286566</v>
      </c>
      <c r="T383" s="2">
        <f t="shared" si="59"/>
        <v>3864.1428571429569</v>
      </c>
      <c r="U383" s="2">
        <f t="shared" si="60"/>
        <v>800000</v>
      </c>
      <c r="V383" s="2">
        <f t="shared" si="78"/>
        <v>193300775.79986149</v>
      </c>
      <c r="W383" s="2">
        <f t="shared" si="61"/>
        <v>796135.85714286566</v>
      </c>
      <c r="X383" s="2">
        <f t="shared" si="51"/>
        <v>3864.1428571343422</v>
      </c>
      <c r="Y383" s="2">
        <f t="shared" si="74"/>
        <v>68568683.268680125</v>
      </c>
      <c r="Z383" s="2" t="str">
        <f t="shared" si="52"/>
        <v>MEEP</v>
      </c>
      <c r="AA383" s="2">
        <f>IF(Z383="HERE",Y383,AA382+Graph!$G$1*1000)</f>
        <v>194358148.69725165</v>
      </c>
      <c r="AB383" s="2">
        <f t="shared" si="63"/>
        <v>800000</v>
      </c>
      <c r="AC383" s="2">
        <f t="shared" si="75"/>
        <v>66715174.51414711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319</v>
      </c>
      <c r="C384" s="7"/>
      <c r="D384" s="2" t="e">
        <f t="shared" si="55"/>
        <v>#N/A</v>
      </c>
      <c r="E384" s="2" t="e">
        <f t="shared" si="67"/>
        <v>#N/A</v>
      </c>
      <c r="F384" s="2">
        <v>2485697.1852920651</v>
      </c>
      <c r="G384" s="2">
        <f t="shared" si="79"/>
        <v>796135.85714285716</v>
      </c>
      <c r="H384" s="2">
        <f t="shared" si="76"/>
        <v>260972323.65700507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1772291.5714285879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2481679.9470091462</v>
      </c>
      <c r="Q384" s="2">
        <f t="shared" si="80"/>
        <v>800000</v>
      </c>
      <c r="R384" s="2">
        <f t="shared" si="77"/>
        <v>262669459.06854177</v>
      </c>
      <c r="S384" s="2">
        <f t="shared" si="58"/>
        <v>796135.85714286566</v>
      </c>
      <c r="T384" s="2">
        <f t="shared" si="59"/>
        <v>3864.1428571429569</v>
      </c>
      <c r="U384" s="2">
        <f t="shared" si="60"/>
        <v>800000</v>
      </c>
      <c r="V384" s="2">
        <f t="shared" si="78"/>
        <v>194096911.65700436</v>
      </c>
      <c r="W384" s="2">
        <f t="shared" si="61"/>
        <v>796135.85714286566</v>
      </c>
      <c r="X384" s="2">
        <f t="shared" si="51"/>
        <v>3864.1428571343422</v>
      </c>
      <c r="Y384" s="2">
        <f t="shared" si="74"/>
        <v>68572547.41153726</v>
      </c>
      <c r="Z384" s="2" t="str">
        <f t="shared" si="52"/>
        <v>MEEP</v>
      </c>
      <c r="AA384" s="2">
        <f>IF(Z384="HERE",Y384,AA383+Graph!$G$1*1000)</f>
        <v>195158148.69725165</v>
      </c>
      <c r="AB384" s="2">
        <f t="shared" si="63"/>
        <v>800000</v>
      </c>
      <c r="AC384" s="2">
        <f t="shared" si="75"/>
        <v>66715174.51414711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320</v>
      </c>
      <c r="C385" s="7"/>
      <c r="D385" s="2" t="e">
        <f t="shared" si="55"/>
        <v>#N/A</v>
      </c>
      <c r="E385" s="2" t="e">
        <f t="shared" si="67"/>
        <v>#N/A</v>
      </c>
      <c r="F385" s="2">
        <v>2492018.8391274214</v>
      </c>
      <c r="G385" s="2">
        <f t="shared" si="79"/>
        <v>796135.85714285716</v>
      </c>
      <c r="H385" s="2">
        <f t="shared" si="76"/>
        <v>261768459.51414794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1776155.7142857308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2487979.5971850753</v>
      </c>
      <c r="Q385" s="2">
        <f t="shared" si="80"/>
        <v>800000</v>
      </c>
      <c r="R385" s="2">
        <f t="shared" si="77"/>
        <v>263469459.06854177</v>
      </c>
      <c r="S385" s="2">
        <f t="shared" si="58"/>
        <v>796135.85714286566</v>
      </c>
      <c r="T385" s="2">
        <f t="shared" si="59"/>
        <v>3864.1428571429569</v>
      </c>
      <c r="U385" s="2">
        <f t="shared" si="60"/>
        <v>800000</v>
      </c>
      <c r="V385" s="2">
        <f t="shared" si="78"/>
        <v>194893047.51414722</v>
      </c>
      <c r="W385" s="2">
        <f t="shared" si="61"/>
        <v>796135.85714286566</v>
      </c>
      <c r="X385" s="2">
        <f t="shared" si="51"/>
        <v>3864.1428571343422</v>
      </c>
      <c r="Y385" s="2">
        <f t="shared" si="74"/>
        <v>68576411.554394394</v>
      </c>
      <c r="Z385" s="2" t="str">
        <f t="shared" si="52"/>
        <v>MEEP</v>
      </c>
      <c r="AA385" s="2">
        <f>IF(Z385="HERE",Y385,AA384+Graph!$G$1*1000)</f>
        <v>195958148.69725165</v>
      </c>
      <c r="AB385" s="2">
        <f t="shared" si="63"/>
        <v>800000</v>
      </c>
      <c r="AC385" s="2">
        <f t="shared" si="75"/>
        <v>66715174.51414711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66:I385">
    <cfRule type="cellIs" dxfId="5" priority="4" operator="greaterThan">
      <formula>0</formula>
    </cfRule>
  </conditionalFormatting>
  <conditionalFormatting sqref="C31:C64 C117:C385 C66:C114">
    <cfRule type="cellIs" dxfId="4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3" priority="7" operator="greaterThan">
      <formula>0</formula>
    </cfRule>
  </conditionalFormatting>
  <conditionalFormatting sqref="C115">
    <cfRule type="cellIs" dxfId="2" priority="8" operator="greaterThan">
      <formula>0</formula>
    </cfRule>
  </conditionalFormatting>
  <conditionalFormatting sqref="C65">
    <cfRule type="cellIs" dxfId="1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047D-FDA7-4DF5-90E4-B7A86118CA33}">
  <dimension ref="A1:AE385"/>
  <sheetViews>
    <sheetView topLeftCell="G1" workbookViewId="0">
      <selection activeCell="M1" sqref="M1"/>
    </sheetView>
  </sheetViews>
  <sheetFormatPr defaultRowHeight="14.25" x14ac:dyDescent="0.2"/>
  <cols>
    <col min="1" max="1" width="9.875" style="18" bestFit="1" customWidth="1"/>
    <col min="2" max="2" width="11.875" style="19" bestFit="1" customWidth="1"/>
    <col min="3" max="3" width="9.875" style="19" bestFit="1" customWidth="1"/>
    <col min="4" max="4" width="11.875" style="19" bestFit="1" customWidth="1"/>
  </cols>
  <sheetData>
    <row r="1" spans="1:31" x14ac:dyDescent="0.2">
      <c r="A1" s="18" t="str" cm="1">
        <f t="array" ref="A1:A385">Sheet1!A1:A385</f>
        <v>date</v>
      </c>
      <c r="B1" s="19" t="str" cm="1">
        <f t="array" ref="B1:B385">Sheet1!C1:C385</f>
        <v>first</v>
      </c>
      <c r="C1" s="19" t="str" cm="1">
        <f t="array" ref="C1:C385">Sheet1!I1:I385</f>
        <v>second</v>
      </c>
      <c r="D1" s="19" t="str" cm="1">
        <f t="array" ref="D1:D385">Sheet1!AH1:AH385</f>
        <v>immunity</v>
      </c>
      <c r="E1" s="20" t="str" cm="1">
        <f t="array" ref="E1:E385">'450'!$AD1:$AD385</f>
        <v>ivvfirstEstimate</v>
      </c>
      <c r="F1" s="22" t="str" cm="1">
        <f t="array" ref="F1:F385">'450'!$AF1:$AF385</f>
        <v>ivvsecondEstimate</v>
      </c>
      <c r="G1" s="22" t="str" cm="1">
        <f t="array" ref="G1:G385">'450'!$AG1:$AG385</f>
        <v>ivvimmunityEstimate</v>
      </c>
      <c r="H1" s="22" t="str" cm="1">
        <f t="array" ref="H1:H385">'500'!$AD1:$AD385</f>
        <v>vfirstEstimate</v>
      </c>
      <c r="I1" s="22" t="str" cm="1">
        <f t="array" ref="I1:I385">'500'!$AF1:$AF385</f>
        <v>vsecondEstimate</v>
      </c>
      <c r="J1" s="22" t="str" cm="1">
        <f t="array" ref="J1:J385">'500'!$AG1:$AG385</f>
        <v>vimmunityEstimate</v>
      </c>
      <c r="K1" s="22" t="str" cm="1">
        <f t="array" ref="K1:K385">'550'!$AD1:$AD385</f>
        <v>vvfirstestimate</v>
      </c>
      <c r="L1" s="22" t="str" cm="1">
        <f t="array" ref="L1:L385">'550'!$AF1:$AF385</f>
        <v>vvsecondEstimate</v>
      </c>
      <c r="M1" s="22" t="str" cm="1">
        <f t="array" ref="M1:M385">'550'!$AG1:$AG385</f>
        <v>vvimmunityEstimate</v>
      </c>
      <c r="N1" s="22" t="str" cm="1">
        <f t="array" ref="N1:N385">'600'!$AD1:$AD385</f>
        <v>vifirstEstimate</v>
      </c>
      <c r="O1" s="22" t="str" cm="1">
        <f t="array" ref="O1:O385">'600'!$AF1:$AF385</f>
        <v>visecondEstimate</v>
      </c>
      <c r="P1" s="22" t="str" cm="1">
        <f t="array" ref="P1:P385">'600'!$AG1:$AG385</f>
        <v>viimmunityEstimate</v>
      </c>
      <c r="Q1" s="22" t="str" cm="1">
        <f t="array" ref="Q1:Q385">'650'!$AD1:$AD385</f>
        <v>vivfirstEstimate</v>
      </c>
      <c r="R1" s="22" t="str" cm="1">
        <f t="array" ref="R1:R385">'650'!$AF1:$AF385</f>
        <v>vivsecondEstimate</v>
      </c>
      <c r="S1" s="22" t="str" cm="1">
        <f t="array" ref="S1:S385">'650'!$AG1:$AG385</f>
        <v>vivimmunityEstimate</v>
      </c>
      <c r="T1" s="22" t="str" cm="1">
        <f t="array" ref="T1:T385">'700'!$AD1:$AD385</f>
        <v>viifirstEstimate</v>
      </c>
      <c r="U1" s="22" t="str" cm="1">
        <f t="array" ref="U1:U385">'700'!$AF1:$AF385</f>
        <v>viisecondEstimate</v>
      </c>
      <c r="V1" s="22" t="str" cm="1">
        <f t="array" ref="V1:V385">'700'!$AG1:$AG385</f>
        <v>viiimmunityEstimate</v>
      </c>
      <c r="W1" s="22" t="str" cm="1">
        <f t="array" ref="W1:W385">'750'!$AD1:$AD385</f>
        <v>viivfirstEstimate</v>
      </c>
      <c r="X1" s="22" t="str" cm="1">
        <f t="array" ref="X1:X385">'750'!$AF1:$AF385</f>
        <v>viivsecondEstimate</v>
      </c>
      <c r="Y1" s="22" t="str" cm="1">
        <f t="array" ref="Y1:Y385">'750'!$AG1:$AG385</f>
        <v>viivimmunityEstimate</v>
      </c>
      <c r="Z1" s="22" t="str" cm="1">
        <f t="array" ref="Z1:Z385">'800'!$AD1:$AD385</f>
        <v>viiifirstEstimate</v>
      </c>
      <c r="AA1" s="22" t="str" cm="1">
        <f t="array" ref="AA1:AA385">'800'!$AF1:$AF385</f>
        <v>viiisecondEstimate</v>
      </c>
      <c r="AB1" s="22" t="str" cm="1">
        <f t="array" ref="AB1:AB385">'800'!$AG1:$AG385</f>
        <v>viiiimmunityEstimate</v>
      </c>
      <c r="AC1" t="s">
        <v>68</v>
      </c>
      <c r="AD1" t="s">
        <v>67</v>
      </c>
      <c r="AE1" t="s">
        <v>66</v>
      </c>
    </row>
    <row r="2" spans="1:31" x14ac:dyDescent="0.2">
      <c r="A2" s="18">
        <v>44178</v>
      </c>
      <c r="B2" s="19">
        <v>86215</v>
      </c>
      <c r="C2" s="19">
        <v>0</v>
      </c>
      <c r="D2" s="19">
        <v>0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0</v>
      </c>
      <c r="X2" s="19">
        <v>0</v>
      </c>
      <c r="Y2" s="19">
        <v>0</v>
      </c>
      <c r="Z2" s="19">
        <v>0</v>
      </c>
      <c r="AA2" s="19">
        <v>0</v>
      </c>
      <c r="AB2" s="19">
        <v>0</v>
      </c>
      <c r="AC2">
        <v>14600000</v>
      </c>
      <c r="AD2">
        <v>31800000</v>
      </c>
      <c r="AE2">
        <v>52800000</v>
      </c>
    </row>
    <row r="3" spans="1:31" x14ac:dyDescent="0.2">
      <c r="A3" s="18">
        <v>44179</v>
      </c>
      <c r="B3" s="19">
        <v>170155.42857142858</v>
      </c>
      <c r="C3" s="19">
        <v>0</v>
      </c>
      <c r="D3" s="19">
        <v>0</v>
      </c>
      <c r="E3" s="19">
        <v>0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19">
        <v>0</v>
      </c>
      <c r="Y3" s="19">
        <v>0</v>
      </c>
      <c r="Z3" s="19">
        <v>0</v>
      </c>
      <c r="AA3" s="19">
        <v>0</v>
      </c>
      <c r="AB3" s="19">
        <v>0</v>
      </c>
      <c r="AC3">
        <v>14600000</v>
      </c>
      <c r="AD3">
        <v>31800000</v>
      </c>
      <c r="AE3">
        <v>52800000</v>
      </c>
    </row>
    <row r="4" spans="1:31" x14ac:dyDescent="0.2">
      <c r="A4" s="18">
        <v>44180</v>
      </c>
      <c r="B4" s="19">
        <v>254095.85714285713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19">
        <v>0</v>
      </c>
      <c r="AC4">
        <v>14600000</v>
      </c>
      <c r="AD4">
        <v>31800000</v>
      </c>
      <c r="AE4">
        <v>52800000</v>
      </c>
    </row>
    <row r="5" spans="1:31" x14ac:dyDescent="0.2">
      <c r="A5" s="18">
        <v>44181</v>
      </c>
      <c r="B5" s="19">
        <v>338036.28571428568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>
        <v>14600000</v>
      </c>
      <c r="AD5">
        <v>31800000</v>
      </c>
      <c r="AE5">
        <v>52800000</v>
      </c>
    </row>
    <row r="6" spans="1:31" x14ac:dyDescent="0.2">
      <c r="A6" s="18">
        <v>44182</v>
      </c>
      <c r="B6" s="19">
        <v>421976.71428571426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>
        <v>14600000</v>
      </c>
      <c r="AD6">
        <v>31800000</v>
      </c>
      <c r="AE6">
        <v>52800000</v>
      </c>
    </row>
    <row r="7" spans="1:31" x14ac:dyDescent="0.2">
      <c r="A7" s="18">
        <v>44183</v>
      </c>
      <c r="B7" s="19">
        <v>505917.14285714284</v>
      </c>
      <c r="C7" s="19">
        <v>0</v>
      </c>
      <c r="D7" s="19">
        <v>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>
        <v>0</v>
      </c>
      <c r="AC7">
        <v>14600000</v>
      </c>
      <c r="AD7">
        <v>31800000</v>
      </c>
      <c r="AE7">
        <v>52800000</v>
      </c>
    </row>
    <row r="8" spans="1:31" x14ac:dyDescent="0.2">
      <c r="A8" s="18">
        <v>44184</v>
      </c>
      <c r="B8" s="19">
        <v>589857.57142857136</v>
      </c>
      <c r="C8" s="19">
        <v>0</v>
      </c>
      <c r="D8" s="19">
        <v>0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>
        <v>14600000</v>
      </c>
      <c r="AD8">
        <v>31800000</v>
      </c>
      <c r="AE8">
        <v>52800000</v>
      </c>
    </row>
    <row r="9" spans="1:31" x14ac:dyDescent="0.2">
      <c r="A9" s="18">
        <v>44185</v>
      </c>
      <c r="B9" s="19">
        <v>673798</v>
      </c>
      <c r="C9" s="19">
        <v>0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>
        <v>14600000</v>
      </c>
      <c r="AD9">
        <v>31800000</v>
      </c>
      <c r="AE9">
        <v>52800000</v>
      </c>
    </row>
    <row r="10" spans="1:31" x14ac:dyDescent="0.2">
      <c r="A10" s="18">
        <v>44186</v>
      </c>
      <c r="B10" s="19">
        <v>720816.85714285716</v>
      </c>
      <c r="C10" s="19">
        <v>0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>
        <v>14600000</v>
      </c>
      <c r="AD10">
        <v>31800000</v>
      </c>
      <c r="AE10">
        <v>52800000</v>
      </c>
    </row>
    <row r="11" spans="1:31" x14ac:dyDescent="0.2">
      <c r="A11" s="18">
        <v>44187</v>
      </c>
      <c r="B11" s="19">
        <v>767835.71428571432</v>
      </c>
      <c r="C11" s="19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>
        <v>14600000</v>
      </c>
      <c r="AD11">
        <v>31800000</v>
      </c>
      <c r="AE11">
        <v>52800000</v>
      </c>
    </row>
    <row r="12" spans="1:31" x14ac:dyDescent="0.2">
      <c r="A12" s="18">
        <v>44188</v>
      </c>
      <c r="B12" s="19">
        <v>814854.57142857136</v>
      </c>
      <c r="C12" s="19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>
        <v>14600000</v>
      </c>
      <c r="AD12">
        <v>31800000</v>
      </c>
      <c r="AE12">
        <v>52800000</v>
      </c>
    </row>
    <row r="13" spans="1:31" x14ac:dyDescent="0.2">
      <c r="A13" s="18">
        <v>44189</v>
      </c>
      <c r="B13" s="19">
        <v>861873.42857142864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>
        <v>14600000</v>
      </c>
      <c r="AD13">
        <v>31800000</v>
      </c>
      <c r="AE13">
        <v>52800000</v>
      </c>
    </row>
    <row r="14" spans="1:31" x14ac:dyDescent="0.2">
      <c r="A14" s="18">
        <v>44190</v>
      </c>
      <c r="B14" s="19">
        <v>908892.28571428568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>
        <v>14600000</v>
      </c>
      <c r="AD14">
        <v>31800000</v>
      </c>
      <c r="AE14">
        <v>52800000</v>
      </c>
    </row>
    <row r="15" spans="1:31" x14ac:dyDescent="0.2">
      <c r="A15" s="18">
        <v>44191</v>
      </c>
      <c r="B15" s="19">
        <v>955911.14285714284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0</v>
      </c>
      <c r="AC15">
        <v>14600000</v>
      </c>
      <c r="AD15">
        <v>31800000</v>
      </c>
      <c r="AE15">
        <v>52800000</v>
      </c>
    </row>
    <row r="16" spans="1:31" x14ac:dyDescent="0.2">
      <c r="A16" s="18">
        <v>44192</v>
      </c>
      <c r="B16" s="19">
        <v>1002930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>
        <v>14600000</v>
      </c>
      <c r="AD16">
        <v>31800000</v>
      </c>
      <c r="AE16">
        <v>52800000</v>
      </c>
    </row>
    <row r="17" spans="1:31" x14ac:dyDescent="0.2">
      <c r="A17" s="18">
        <v>44193</v>
      </c>
      <c r="B17" s="19">
        <v>1056367.7142857143</v>
      </c>
      <c r="C17" s="19">
        <v>0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0</v>
      </c>
      <c r="AC17">
        <v>14600000</v>
      </c>
      <c r="AD17">
        <v>31800000</v>
      </c>
      <c r="AE17">
        <v>52800000</v>
      </c>
    </row>
    <row r="18" spans="1:31" x14ac:dyDescent="0.2">
      <c r="A18" s="18">
        <v>44194</v>
      </c>
      <c r="B18" s="19">
        <v>1109805.4285714286</v>
      </c>
      <c r="C18" s="19">
        <v>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>
        <v>14600000</v>
      </c>
      <c r="AD18">
        <v>31800000</v>
      </c>
      <c r="AE18">
        <v>52800000</v>
      </c>
    </row>
    <row r="19" spans="1:31" x14ac:dyDescent="0.2">
      <c r="A19" s="18">
        <v>44195</v>
      </c>
      <c r="B19" s="19">
        <v>1163243.1428571427</v>
      </c>
      <c r="C19" s="19">
        <v>0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0</v>
      </c>
      <c r="AC19">
        <v>14600000</v>
      </c>
      <c r="AD19">
        <v>31800000</v>
      </c>
      <c r="AE19">
        <v>52800000</v>
      </c>
    </row>
    <row r="20" spans="1:31" x14ac:dyDescent="0.2">
      <c r="A20" s="18">
        <v>44196</v>
      </c>
      <c r="B20" s="19">
        <v>1216680.857142857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0</v>
      </c>
      <c r="AC20">
        <v>14600000</v>
      </c>
      <c r="AD20">
        <v>31800000</v>
      </c>
      <c r="AE20">
        <v>52800000</v>
      </c>
    </row>
    <row r="21" spans="1:31" x14ac:dyDescent="0.2">
      <c r="A21" s="18">
        <v>44197</v>
      </c>
      <c r="B21" s="19">
        <v>1270118.5714285714</v>
      </c>
      <c r="C21" s="19">
        <v>0</v>
      </c>
      <c r="D21" s="19">
        <v>0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0</v>
      </c>
      <c r="AC21">
        <v>14600000</v>
      </c>
      <c r="AD21">
        <v>31800000</v>
      </c>
      <c r="AE21">
        <v>52800000</v>
      </c>
    </row>
    <row r="22" spans="1:31" x14ac:dyDescent="0.2">
      <c r="A22" s="18">
        <v>44198</v>
      </c>
      <c r="B22" s="19">
        <v>1323556.2857142857</v>
      </c>
      <c r="C22" s="19">
        <v>0</v>
      </c>
      <c r="D22" s="19">
        <v>77593.5</v>
      </c>
      <c r="E22" s="19">
        <v>0</v>
      </c>
      <c r="F22" s="19">
        <v>0</v>
      </c>
      <c r="G22" s="19">
        <v>77593.5</v>
      </c>
      <c r="H22" s="19">
        <v>0</v>
      </c>
      <c r="I22" s="19">
        <v>0</v>
      </c>
      <c r="J22" s="19">
        <v>77593.5</v>
      </c>
      <c r="K22" s="19">
        <v>0</v>
      </c>
      <c r="L22" s="19">
        <v>0</v>
      </c>
      <c r="M22" s="19">
        <v>77593.5</v>
      </c>
      <c r="N22" s="19">
        <v>0</v>
      </c>
      <c r="O22" s="19">
        <v>0</v>
      </c>
      <c r="P22" s="19">
        <v>77593.5</v>
      </c>
      <c r="Q22" s="19">
        <v>0</v>
      </c>
      <c r="R22" s="19">
        <v>0</v>
      </c>
      <c r="S22" s="19">
        <v>77593.5</v>
      </c>
      <c r="T22" s="19">
        <v>0</v>
      </c>
      <c r="U22" s="19">
        <v>0</v>
      </c>
      <c r="V22" s="19">
        <v>77593.5</v>
      </c>
      <c r="W22" s="19">
        <v>0</v>
      </c>
      <c r="X22" s="19">
        <v>0</v>
      </c>
      <c r="Y22" s="19">
        <v>77593.5</v>
      </c>
      <c r="Z22" s="19">
        <v>0</v>
      </c>
      <c r="AA22" s="19">
        <v>0</v>
      </c>
      <c r="AB22" s="19">
        <v>77593.5</v>
      </c>
      <c r="AC22">
        <v>14600000</v>
      </c>
      <c r="AD22">
        <v>31800000</v>
      </c>
      <c r="AE22">
        <v>52800000</v>
      </c>
    </row>
    <row r="23" spans="1:31" x14ac:dyDescent="0.2">
      <c r="A23" s="18">
        <v>44199</v>
      </c>
      <c r="B23" s="19">
        <v>1376994</v>
      </c>
      <c r="C23" s="19">
        <v>21905</v>
      </c>
      <c r="D23" s="19">
        <v>153139.88571428572</v>
      </c>
      <c r="E23" s="19">
        <v>0</v>
      </c>
      <c r="F23" s="19">
        <v>0</v>
      </c>
      <c r="G23" s="19">
        <v>153139.88571428572</v>
      </c>
      <c r="H23" s="19">
        <v>0</v>
      </c>
      <c r="I23" s="19">
        <v>0</v>
      </c>
      <c r="J23" s="19">
        <v>153139.88571428572</v>
      </c>
      <c r="K23" s="19">
        <v>0</v>
      </c>
      <c r="L23" s="19">
        <v>0</v>
      </c>
      <c r="M23" s="19">
        <v>153139.88571428572</v>
      </c>
      <c r="N23" s="19">
        <v>0</v>
      </c>
      <c r="O23" s="19">
        <v>0</v>
      </c>
      <c r="P23" s="19">
        <v>153139.88571428572</v>
      </c>
      <c r="Q23" s="19">
        <v>0</v>
      </c>
      <c r="R23" s="19">
        <v>0</v>
      </c>
      <c r="S23" s="19">
        <v>153139.88571428572</v>
      </c>
      <c r="T23" s="19">
        <v>0</v>
      </c>
      <c r="U23" s="19">
        <v>0</v>
      </c>
      <c r="V23" s="19">
        <v>153139.88571428572</v>
      </c>
      <c r="W23" s="19">
        <v>0</v>
      </c>
      <c r="X23" s="19">
        <v>0</v>
      </c>
      <c r="Y23" s="19">
        <v>153139.88571428572</v>
      </c>
      <c r="Z23" s="19">
        <v>0</v>
      </c>
      <c r="AA23" s="19">
        <v>0</v>
      </c>
      <c r="AB23" s="19">
        <v>153139.88571428572</v>
      </c>
      <c r="AC23">
        <v>14600000</v>
      </c>
      <c r="AD23">
        <v>31800000</v>
      </c>
      <c r="AE23">
        <v>52800000</v>
      </c>
    </row>
    <row r="24" spans="1:31" x14ac:dyDescent="0.2">
      <c r="A24" s="18">
        <v>44200</v>
      </c>
      <c r="B24" s="19">
        <v>1508825.75</v>
      </c>
      <c r="C24" s="19">
        <v>70687.75</v>
      </c>
      <c r="D24" s="19">
        <v>228686.27142857143</v>
      </c>
      <c r="E24" s="19">
        <v>0</v>
      </c>
      <c r="F24" s="19">
        <v>0</v>
      </c>
      <c r="G24" s="19">
        <v>228686.27142857143</v>
      </c>
      <c r="H24" s="19">
        <v>0</v>
      </c>
      <c r="I24" s="19">
        <v>0</v>
      </c>
      <c r="J24" s="19">
        <v>228686.27142857143</v>
      </c>
      <c r="K24" s="19">
        <v>0</v>
      </c>
      <c r="L24" s="19">
        <v>0</v>
      </c>
      <c r="M24" s="19">
        <v>228686.27142857143</v>
      </c>
      <c r="N24" s="19">
        <v>0</v>
      </c>
      <c r="O24" s="19">
        <v>0</v>
      </c>
      <c r="P24" s="19">
        <v>228686.27142857143</v>
      </c>
      <c r="Q24" s="19">
        <v>0</v>
      </c>
      <c r="R24" s="19">
        <v>0</v>
      </c>
      <c r="S24" s="19">
        <v>228686.27142857143</v>
      </c>
      <c r="T24" s="19">
        <v>0</v>
      </c>
      <c r="U24" s="19">
        <v>0</v>
      </c>
      <c r="V24" s="19">
        <v>228686.27142857143</v>
      </c>
      <c r="W24" s="19">
        <v>0</v>
      </c>
      <c r="X24" s="19">
        <v>0</v>
      </c>
      <c r="Y24" s="19">
        <v>228686.27142857143</v>
      </c>
      <c r="Z24" s="19">
        <v>0</v>
      </c>
      <c r="AA24" s="19">
        <v>0</v>
      </c>
      <c r="AB24" s="19">
        <v>228686.27142857143</v>
      </c>
      <c r="AC24">
        <v>14600000</v>
      </c>
      <c r="AD24">
        <v>31800000</v>
      </c>
      <c r="AE24">
        <v>52800000</v>
      </c>
    </row>
    <row r="25" spans="1:31" x14ac:dyDescent="0.2">
      <c r="A25" s="18">
        <v>44201</v>
      </c>
      <c r="B25" s="19">
        <v>1640657.5</v>
      </c>
      <c r="C25" s="19">
        <v>119470.5</v>
      </c>
      <c r="D25" s="19">
        <v>304232.65714285715</v>
      </c>
      <c r="E25" s="19">
        <v>0</v>
      </c>
      <c r="F25" s="19">
        <v>0</v>
      </c>
      <c r="G25" s="19">
        <v>304232.65714285715</v>
      </c>
      <c r="H25" s="19">
        <v>0</v>
      </c>
      <c r="I25" s="19">
        <v>0</v>
      </c>
      <c r="J25" s="19">
        <v>304232.65714285715</v>
      </c>
      <c r="K25" s="19">
        <v>0</v>
      </c>
      <c r="L25" s="19">
        <v>0</v>
      </c>
      <c r="M25" s="19">
        <v>304232.65714285715</v>
      </c>
      <c r="N25" s="19">
        <v>0</v>
      </c>
      <c r="O25" s="19">
        <v>0</v>
      </c>
      <c r="P25" s="19">
        <v>304232.65714285715</v>
      </c>
      <c r="Q25" s="19">
        <v>0</v>
      </c>
      <c r="R25" s="19">
        <v>0</v>
      </c>
      <c r="S25" s="19">
        <v>304232.65714285715</v>
      </c>
      <c r="T25" s="19">
        <v>0</v>
      </c>
      <c r="U25" s="19">
        <v>0</v>
      </c>
      <c r="V25" s="19">
        <v>304232.65714285715</v>
      </c>
      <c r="W25" s="19">
        <v>0</v>
      </c>
      <c r="X25" s="19">
        <v>0</v>
      </c>
      <c r="Y25" s="19">
        <v>304232.65714285715</v>
      </c>
      <c r="Z25" s="19">
        <v>0</v>
      </c>
      <c r="AA25" s="19">
        <v>0</v>
      </c>
      <c r="AB25" s="19">
        <v>304232.65714285715</v>
      </c>
      <c r="AC25">
        <v>14600000</v>
      </c>
      <c r="AD25">
        <v>31800000</v>
      </c>
      <c r="AE25">
        <v>52800000</v>
      </c>
    </row>
    <row r="26" spans="1:31" x14ac:dyDescent="0.2">
      <c r="A26" s="18">
        <v>44202</v>
      </c>
      <c r="B26" s="19">
        <v>1772489.25</v>
      </c>
      <c r="C26" s="19">
        <v>168253.25</v>
      </c>
      <c r="D26" s="19">
        <v>379779.04285714286</v>
      </c>
      <c r="E26" s="19">
        <v>0</v>
      </c>
      <c r="F26" s="19">
        <v>0</v>
      </c>
      <c r="G26" s="19">
        <v>379779.04285714286</v>
      </c>
      <c r="H26" s="19">
        <v>0</v>
      </c>
      <c r="I26" s="19">
        <v>0</v>
      </c>
      <c r="J26" s="19">
        <v>379779.04285714286</v>
      </c>
      <c r="K26" s="19">
        <v>0</v>
      </c>
      <c r="L26" s="19">
        <v>0</v>
      </c>
      <c r="M26" s="19">
        <v>379779.04285714286</v>
      </c>
      <c r="N26" s="19">
        <v>0</v>
      </c>
      <c r="O26" s="19">
        <v>0</v>
      </c>
      <c r="P26" s="19">
        <v>379779.04285714286</v>
      </c>
      <c r="Q26" s="19">
        <v>0</v>
      </c>
      <c r="R26" s="19">
        <v>0</v>
      </c>
      <c r="S26" s="19">
        <v>379779.04285714286</v>
      </c>
      <c r="T26" s="19">
        <v>0</v>
      </c>
      <c r="U26" s="19">
        <v>0</v>
      </c>
      <c r="V26" s="19">
        <v>379779.04285714286</v>
      </c>
      <c r="W26" s="19">
        <v>0</v>
      </c>
      <c r="X26" s="19">
        <v>0</v>
      </c>
      <c r="Y26" s="19">
        <v>379779.04285714286</v>
      </c>
      <c r="Z26" s="19">
        <v>0</v>
      </c>
      <c r="AA26" s="19">
        <v>0</v>
      </c>
      <c r="AB26" s="19">
        <v>379779.04285714286</v>
      </c>
      <c r="AC26">
        <v>14600000</v>
      </c>
      <c r="AD26">
        <v>31800000</v>
      </c>
      <c r="AE26">
        <v>52800000</v>
      </c>
    </row>
    <row r="27" spans="1:31" x14ac:dyDescent="0.2">
      <c r="A27" s="18">
        <v>44203</v>
      </c>
      <c r="B27" s="19">
        <v>1904321</v>
      </c>
      <c r="C27" s="19">
        <v>217036</v>
      </c>
      <c r="D27" s="19">
        <v>455325.42857142858</v>
      </c>
      <c r="E27" s="19">
        <v>0</v>
      </c>
      <c r="F27" s="19">
        <v>0</v>
      </c>
      <c r="G27" s="19">
        <v>455325.42857142858</v>
      </c>
      <c r="H27" s="19">
        <v>0</v>
      </c>
      <c r="I27" s="19">
        <v>0</v>
      </c>
      <c r="J27" s="19">
        <v>455325.42857142858</v>
      </c>
      <c r="K27" s="19">
        <v>0</v>
      </c>
      <c r="L27" s="19">
        <v>0</v>
      </c>
      <c r="M27" s="19">
        <v>455325.42857142858</v>
      </c>
      <c r="N27" s="19">
        <v>0</v>
      </c>
      <c r="O27" s="19">
        <v>0</v>
      </c>
      <c r="P27" s="19">
        <v>455325.42857142858</v>
      </c>
      <c r="Q27" s="19">
        <v>0</v>
      </c>
      <c r="R27" s="19">
        <v>0</v>
      </c>
      <c r="S27" s="19">
        <v>455325.42857142858</v>
      </c>
      <c r="T27" s="19">
        <v>0</v>
      </c>
      <c r="U27" s="19">
        <v>0</v>
      </c>
      <c r="V27" s="19">
        <v>455325.42857142858</v>
      </c>
      <c r="W27" s="19">
        <v>0</v>
      </c>
      <c r="X27" s="19">
        <v>0</v>
      </c>
      <c r="Y27" s="19">
        <v>455325.42857142858</v>
      </c>
      <c r="Z27" s="19">
        <v>0</v>
      </c>
      <c r="AA27" s="19">
        <v>0</v>
      </c>
      <c r="AB27" s="19">
        <v>455325.42857142858</v>
      </c>
      <c r="AC27">
        <v>14600000</v>
      </c>
      <c r="AD27">
        <v>31800000</v>
      </c>
      <c r="AE27">
        <v>52800000</v>
      </c>
    </row>
    <row r="28" spans="1:31" x14ac:dyDescent="0.2">
      <c r="A28" s="18">
        <v>44204</v>
      </c>
      <c r="B28" s="19">
        <v>2036152.75</v>
      </c>
      <c r="C28" s="19">
        <v>265818.75</v>
      </c>
      <c r="D28" s="19">
        <v>530871.8142857143</v>
      </c>
      <c r="E28" s="19">
        <v>0</v>
      </c>
      <c r="F28" s="19">
        <v>0</v>
      </c>
      <c r="G28" s="19">
        <v>530871.8142857143</v>
      </c>
      <c r="H28" s="19">
        <v>0</v>
      </c>
      <c r="I28" s="19">
        <v>0</v>
      </c>
      <c r="J28" s="19">
        <v>530871.8142857143</v>
      </c>
      <c r="K28" s="19">
        <v>0</v>
      </c>
      <c r="L28" s="19">
        <v>0</v>
      </c>
      <c r="M28" s="19">
        <v>530871.8142857143</v>
      </c>
      <c r="N28" s="19">
        <v>0</v>
      </c>
      <c r="O28" s="19">
        <v>0</v>
      </c>
      <c r="P28" s="19">
        <v>530871.8142857143</v>
      </c>
      <c r="Q28" s="19">
        <v>0</v>
      </c>
      <c r="R28" s="19">
        <v>0</v>
      </c>
      <c r="S28" s="19">
        <v>530871.8142857143</v>
      </c>
      <c r="T28" s="19">
        <v>0</v>
      </c>
      <c r="U28" s="19">
        <v>0</v>
      </c>
      <c r="V28" s="19">
        <v>530871.8142857143</v>
      </c>
      <c r="W28" s="19">
        <v>0</v>
      </c>
      <c r="X28" s="19">
        <v>0</v>
      </c>
      <c r="Y28" s="19">
        <v>530871.8142857143</v>
      </c>
      <c r="Z28" s="19">
        <v>0</v>
      </c>
      <c r="AA28" s="19">
        <v>0</v>
      </c>
      <c r="AB28" s="19">
        <v>530871.8142857143</v>
      </c>
      <c r="AC28">
        <v>14600000</v>
      </c>
      <c r="AD28">
        <v>31800000</v>
      </c>
      <c r="AE28">
        <v>52800000</v>
      </c>
    </row>
    <row r="29" spans="1:31" x14ac:dyDescent="0.2">
      <c r="A29" s="18">
        <v>44205</v>
      </c>
      <c r="B29" s="19">
        <v>2167984.5</v>
      </c>
      <c r="C29" s="19">
        <v>314601.5</v>
      </c>
      <c r="D29" s="19">
        <v>606418.20000000007</v>
      </c>
      <c r="E29" s="19">
        <v>0</v>
      </c>
      <c r="F29" s="19">
        <v>0</v>
      </c>
      <c r="G29" s="19">
        <v>606418.20000000007</v>
      </c>
      <c r="H29" s="19">
        <v>0</v>
      </c>
      <c r="I29" s="19">
        <v>0</v>
      </c>
      <c r="J29" s="19">
        <v>606418.20000000007</v>
      </c>
      <c r="K29" s="19">
        <v>0</v>
      </c>
      <c r="L29" s="19">
        <v>0</v>
      </c>
      <c r="M29" s="19">
        <v>606418.20000000007</v>
      </c>
      <c r="N29" s="19">
        <v>0</v>
      </c>
      <c r="O29" s="19">
        <v>0</v>
      </c>
      <c r="P29" s="19">
        <v>606418.20000000007</v>
      </c>
      <c r="Q29" s="19">
        <v>0</v>
      </c>
      <c r="R29" s="19">
        <v>0</v>
      </c>
      <c r="S29" s="19">
        <v>606418.20000000007</v>
      </c>
      <c r="T29" s="19">
        <v>0</v>
      </c>
      <c r="U29" s="19">
        <v>0</v>
      </c>
      <c r="V29" s="19">
        <v>606418.20000000007</v>
      </c>
      <c r="W29" s="19">
        <v>0</v>
      </c>
      <c r="X29" s="19">
        <v>0</v>
      </c>
      <c r="Y29" s="19">
        <v>606418.20000000007</v>
      </c>
      <c r="Z29" s="19">
        <v>0</v>
      </c>
      <c r="AA29" s="19">
        <v>0</v>
      </c>
      <c r="AB29" s="19">
        <v>606418.20000000007</v>
      </c>
      <c r="AC29">
        <v>14600000</v>
      </c>
      <c r="AD29">
        <v>31800000</v>
      </c>
      <c r="AE29">
        <v>52800000</v>
      </c>
    </row>
    <row r="30" spans="1:31" x14ac:dyDescent="0.2">
      <c r="A30" s="18">
        <v>44206</v>
      </c>
      <c r="B30" s="19">
        <v>2299816.25</v>
      </c>
      <c r="C30" s="19">
        <v>363384.25</v>
      </c>
      <c r="D30" s="19">
        <v>648735.17142857146</v>
      </c>
      <c r="E30" s="19">
        <v>0</v>
      </c>
      <c r="F30" s="19">
        <v>0</v>
      </c>
      <c r="G30" s="19">
        <v>648735.17142857146</v>
      </c>
      <c r="H30" s="19">
        <v>0</v>
      </c>
      <c r="I30" s="19">
        <v>0</v>
      </c>
      <c r="J30" s="19">
        <v>648735.17142857146</v>
      </c>
      <c r="K30" s="19">
        <v>0</v>
      </c>
      <c r="L30" s="19">
        <v>0</v>
      </c>
      <c r="M30" s="19">
        <v>648735.17142857146</v>
      </c>
      <c r="N30" s="19">
        <v>0</v>
      </c>
      <c r="O30" s="19">
        <v>0</v>
      </c>
      <c r="P30" s="19">
        <v>648735.17142857146</v>
      </c>
      <c r="Q30" s="19">
        <v>0</v>
      </c>
      <c r="R30" s="19">
        <v>0</v>
      </c>
      <c r="S30" s="19">
        <v>648735.17142857146</v>
      </c>
      <c r="T30" s="19">
        <v>0</v>
      </c>
      <c r="U30" s="19">
        <v>0</v>
      </c>
      <c r="V30" s="19">
        <v>648735.17142857146</v>
      </c>
      <c r="W30" s="19">
        <v>0</v>
      </c>
      <c r="X30" s="19">
        <v>0</v>
      </c>
      <c r="Y30" s="19">
        <v>648735.17142857146</v>
      </c>
      <c r="Z30" s="19">
        <v>0</v>
      </c>
      <c r="AA30" s="19">
        <v>0</v>
      </c>
      <c r="AB30" s="19">
        <v>648735.17142857146</v>
      </c>
      <c r="AC30">
        <v>14600000</v>
      </c>
      <c r="AD30">
        <v>31800000</v>
      </c>
      <c r="AE30">
        <v>52800000</v>
      </c>
    </row>
    <row r="31" spans="1:31" x14ac:dyDescent="0.2">
      <c r="A31" s="18">
        <v>44207</v>
      </c>
      <c r="B31" s="19">
        <v>2431648</v>
      </c>
      <c r="C31" s="19">
        <v>412167</v>
      </c>
      <c r="D31" s="19">
        <v>691052.14285714296</v>
      </c>
      <c r="E31" s="19">
        <v>2431648</v>
      </c>
      <c r="F31" s="19">
        <v>412167</v>
      </c>
      <c r="G31" s="19">
        <v>691052.14285714296</v>
      </c>
      <c r="H31" s="19">
        <v>2431648</v>
      </c>
      <c r="I31" s="19">
        <v>412167</v>
      </c>
      <c r="J31" s="19">
        <v>691052.14285714296</v>
      </c>
      <c r="K31" s="19">
        <v>2431648</v>
      </c>
      <c r="L31" s="19">
        <v>412167</v>
      </c>
      <c r="M31" s="19">
        <v>691052.14285714296</v>
      </c>
      <c r="N31" s="19">
        <v>2431648</v>
      </c>
      <c r="O31" s="19">
        <v>412167</v>
      </c>
      <c r="P31" s="19">
        <v>691052.14285714296</v>
      </c>
      <c r="Q31" s="19">
        <v>2431648</v>
      </c>
      <c r="R31" s="19">
        <v>0</v>
      </c>
      <c r="S31" s="19">
        <v>691052.14285714296</v>
      </c>
      <c r="T31" s="19">
        <v>2431648</v>
      </c>
      <c r="U31" s="19">
        <v>412167</v>
      </c>
      <c r="V31" s="19">
        <v>691052.14285714296</v>
      </c>
      <c r="W31" s="19">
        <v>2431648</v>
      </c>
      <c r="X31" s="19">
        <v>412167</v>
      </c>
      <c r="Y31" s="19">
        <v>691052.14285714296</v>
      </c>
      <c r="Z31" s="19">
        <v>2431648</v>
      </c>
      <c r="AA31" s="19">
        <v>412167</v>
      </c>
      <c r="AB31" s="19">
        <v>691052.14285714296</v>
      </c>
      <c r="AC31">
        <v>14600000</v>
      </c>
      <c r="AD31">
        <v>31800000</v>
      </c>
      <c r="AE31">
        <v>52800000</v>
      </c>
    </row>
    <row r="32" spans="1:31" x14ac:dyDescent="0.2">
      <c r="A32" s="18">
        <v>44208</v>
      </c>
      <c r="B32" s="19">
        <v>2639309</v>
      </c>
      <c r="C32" s="19">
        <v>428232</v>
      </c>
      <c r="D32" s="19">
        <v>733369.11428571423</v>
      </c>
      <c r="E32" s="19">
        <v>2639309</v>
      </c>
      <c r="F32" s="19">
        <v>428232</v>
      </c>
      <c r="G32" s="19">
        <v>733369.11428571423</v>
      </c>
      <c r="H32" s="19">
        <v>2639309</v>
      </c>
      <c r="I32" s="19">
        <v>428232</v>
      </c>
      <c r="J32" s="19">
        <v>733369.11428571423</v>
      </c>
      <c r="K32" s="19">
        <v>2639309</v>
      </c>
      <c r="L32" s="19">
        <v>428232</v>
      </c>
      <c r="M32" s="19">
        <v>733369.11428571423</v>
      </c>
      <c r="N32" s="19">
        <v>2639309</v>
      </c>
      <c r="O32" s="19">
        <v>428232</v>
      </c>
      <c r="P32" s="19">
        <v>733369.11428571423</v>
      </c>
      <c r="Q32" s="19">
        <v>2639309</v>
      </c>
      <c r="R32" s="19">
        <v>428232</v>
      </c>
      <c r="S32" s="19">
        <v>733369.11428571423</v>
      </c>
      <c r="T32" s="19">
        <v>2639309</v>
      </c>
      <c r="U32" s="19">
        <v>428232</v>
      </c>
      <c r="V32" s="19">
        <v>733369.11428571423</v>
      </c>
      <c r="W32" s="19">
        <v>2639309</v>
      </c>
      <c r="X32" s="19">
        <v>428232</v>
      </c>
      <c r="Y32" s="19">
        <v>733369.11428571423</v>
      </c>
      <c r="Z32" s="19">
        <v>2639309</v>
      </c>
      <c r="AA32" s="19">
        <v>428232</v>
      </c>
      <c r="AB32" s="19">
        <v>733369.11428571423</v>
      </c>
      <c r="AC32">
        <v>14600000</v>
      </c>
      <c r="AD32">
        <v>31800000</v>
      </c>
      <c r="AE32">
        <v>52800000</v>
      </c>
    </row>
    <row r="33" spans="1:31" x14ac:dyDescent="0.2">
      <c r="A33" s="18">
        <v>44209</v>
      </c>
      <c r="B33" s="19">
        <v>2918252</v>
      </c>
      <c r="C33" s="19">
        <v>437977</v>
      </c>
      <c r="D33" s="19">
        <v>775686.08571428584</v>
      </c>
      <c r="E33" s="19">
        <v>2918252</v>
      </c>
      <c r="F33" s="19">
        <v>437977</v>
      </c>
      <c r="G33" s="19">
        <v>775686.08571428584</v>
      </c>
      <c r="H33" s="19">
        <v>2918252</v>
      </c>
      <c r="I33" s="19">
        <v>437977</v>
      </c>
      <c r="J33" s="19">
        <v>775686.08571428584</v>
      </c>
      <c r="K33" s="19">
        <v>2918252</v>
      </c>
      <c r="L33" s="19">
        <v>437977</v>
      </c>
      <c r="M33" s="19">
        <v>775686.08571428584</v>
      </c>
      <c r="N33" s="19">
        <v>2918252</v>
      </c>
      <c r="O33" s="19">
        <v>437977</v>
      </c>
      <c r="P33" s="19">
        <v>775686.08571428584</v>
      </c>
      <c r="Q33" s="19">
        <v>2918252</v>
      </c>
      <c r="R33" s="19">
        <v>437977</v>
      </c>
      <c r="S33" s="19">
        <v>775686.08571428584</v>
      </c>
      <c r="T33" s="19">
        <v>2918252</v>
      </c>
      <c r="U33" s="19">
        <v>437977</v>
      </c>
      <c r="V33" s="19">
        <v>775686.08571428584</v>
      </c>
      <c r="W33" s="19">
        <v>2918252</v>
      </c>
      <c r="X33" s="19">
        <v>437977</v>
      </c>
      <c r="Y33" s="19">
        <v>775686.08571428584</v>
      </c>
      <c r="Z33" s="19">
        <v>2918252</v>
      </c>
      <c r="AA33" s="19">
        <v>437977</v>
      </c>
      <c r="AB33" s="19">
        <v>775686.08571428584</v>
      </c>
      <c r="AC33">
        <v>14600000</v>
      </c>
      <c r="AD33">
        <v>31800000</v>
      </c>
      <c r="AE33">
        <v>52800000</v>
      </c>
    </row>
    <row r="34" spans="1:31" x14ac:dyDescent="0.2">
      <c r="A34" s="18">
        <v>44210</v>
      </c>
      <c r="B34" s="19">
        <v>3234946</v>
      </c>
      <c r="C34" s="19">
        <v>443234</v>
      </c>
      <c r="D34" s="19">
        <v>818003.05714285711</v>
      </c>
      <c r="E34" s="19">
        <v>3234946</v>
      </c>
      <c r="F34" s="19">
        <v>443234</v>
      </c>
      <c r="G34" s="19">
        <v>818003.05714285711</v>
      </c>
      <c r="H34" s="19">
        <v>3234946</v>
      </c>
      <c r="I34" s="19">
        <v>443234</v>
      </c>
      <c r="J34" s="19">
        <v>818003.05714285711</v>
      </c>
      <c r="K34" s="19">
        <v>3234946</v>
      </c>
      <c r="L34" s="19">
        <v>443234</v>
      </c>
      <c r="M34" s="19">
        <v>818003.05714285711</v>
      </c>
      <c r="N34" s="19">
        <v>3234946</v>
      </c>
      <c r="O34" s="19">
        <v>443234</v>
      </c>
      <c r="P34" s="19">
        <v>818003.05714285711</v>
      </c>
      <c r="Q34" s="19">
        <v>3234946</v>
      </c>
      <c r="R34" s="19">
        <v>443234</v>
      </c>
      <c r="S34" s="19">
        <v>818003.05714285711</v>
      </c>
      <c r="T34" s="19">
        <v>3234946</v>
      </c>
      <c r="U34" s="19">
        <v>443234</v>
      </c>
      <c r="V34" s="19">
        <v>818003.05714285711</v>
      </c>
      <c r="W34" s="19">
        <v>3234946</v>
      </c>
      <c r="X34" s="19">
        <v>443234</v>
      </c>
      <c r="Y34" s="19">
        <v>818003.05714285711</v>
      </c>
      <c r="Z34" s="19">
        <v>3234946</v>
      </c>
      <c r="AA34" s="19">
        <v>443234</v>
      </c>
      <c r="AB34" s="19">
        <v>818003.05714285711</v>
      </c>
      <c r="AC34">
        <v>14600000</v>
      </c>
      <c r="AD34">
        <v>31800000</v>
      </c>
      <c r="AE34">
        <v>52800000</v>
      </c>
    </row>
    <row r="35" spans="1:31" x14ac:dyDescent="0.2">
      <c r="A35" s="18">
        <v>44211</v>
      </c>
      <c r="B35" s="19">
        <v>3559179</v>
      </c>
      <c r="C35" s="19">
        <v>447261</v>
      </c>
      <c r="D35" s="19">
        <v>860320.02857142861</v>
      </c>
      <c r="E35" s="19">
        <v>3559179</v>
      </c>
      <c r="F35" s="19">
        <v>447261</v>
      </c>
      <c r="G35" s="19">
        <v>860320.02857142861</v>
      </c>
      <c r="H35" s="19">
        <v>3559179</v>
      </c>
      <c r="I35" s="19">
        <v>447261</v>
      </c>
      <c r="J35" s="19">
        <v>860320.02857142861</v>
      </c>
      <c r="K35" s="19">
        <v>3559179</v>
      </c>
      <c r="L35" s="19">
        <v>447261</v>
      </c>
      <c r="M35" s="19">
        <v>860320.02857142861</v>
      </c>
      <c r="N35" s="19">
        <v>3559179</v>
      </c>
      <c r="O35" s="19">
        <v>447261</v>
      </c>
      <c r="P35" s="19">
        <v>860320.02857142861</v>
      </c>
      <c r="Q35" s="19">
        <v>3559179</v>
      </c>
      <c r="R35" s="19">
        <v>447261</v>
      </c>
      <c r="S35" s="19">
        <v>860320.02857142861</v>
      </c>
      <c r="T35" s="19">
        <v>3559179</v>
      </c>
      <c r="U35" s="19">
        <v>447261</v>
      </c>
      <c r="V35" s="19">
        <v>860320.02857142861</v>
      </c>
      <c r="W35" s="19">
        <v>3559179</v>
      </c>
      <c r="X35" s="19">
        <v>447261</v>
      </c>
      <c r="Y35" s="19">
        <v>860320.02857142861</v>
      </c>
      <c r="Z35" s="19">
        <v>3559179</v>
      </c>
      <c r="AA35" s="19">
        <v>447261</v>
      </c>
      <c r="AB35" s="19">
        <v>860320.02857142861</v>
      </c>
      <c r="AC35">
        <v>14600000</v>
      </c>
      <c r="AD35">
        <v>31800000</v>
      </c>
      <c r="AE35">
        <v>52800000</v>
      </c>
    </row>
    <row r="36" spans="1:31" x14ac:dyDescent="0.2">
      <c r="A36" s="18">
        <v>44212</v>
      </c>
      <c r="B36" s="19">
        <v>3837094</v>
      </c>
      <c r="C36" s="19">
        <v>449736</v>
      </c>
      <c r="D36" s="19">
        <v>902637</v>
      </c>
      <c r="E36" s="19">
        <v>3837094</v>
      </c>
      <c r="F36" s="19">
        <v>449736</v>
      </c>
      <c r="G36" s="19">
        <v>902637</v>
      </c>
      <c r="H36" s="19">
        <v>3837094</v>
      </c>
      <c r="I36" s="19">
        <v>449736</v>
      </c>
      <c r="J36" s="19">
        <v>902637</v>
      </c>
      <c r="K36" s="19">
        <v>3837094</v>
      </c>
      <c r="L36" s="19">
        <v>449736</v>
      </c>
      <c r="M36" s="19">
        <v>902637</v>
      </c>
      <c r="N36" s="19">
        <v>3837094</v>
      </c>
      <c r="O36" s="19">
        <v>449736</v>
      </c>
      <c r="P36" s="19">
        <v>902637</v>
      </c>
      <c r="Q36" s="19">
        <v>3837094</v>
      </c>
      <c r="R36" s="19">
        <v>449736</v>
      </c>
      <c r="S36" s="19">
        <v>902637</v>
      </c>
      <c r="T36" s="19">
        <v>3837094</v>
      </c>
      <c r="U36" s="19">
        <v>449736</v>
      </c>
      <c r="V36" s="19">
        <v>902637</v>
      </c>
      <c r="W36" s="19">
        <v>3837094</v>
      </c>
      <c r="X36" s="19">
        <v>449736</v>
      </c>
      <c r="Y36" s="19">
        <v>902637</v>
      </c>
      <c r="Z36" s="19">
        <v>3837094</v>
      </c>
      <c r="AA36" s="19">
        <v>449736</v>
      </c>
      <c r="AB36" s="19">
        <v>902637</v>
      </c>
      <c r="AC36">
        <v>14600000</v>
      </c>
      <c r="AD36">
        <v>31800000</v>
      </c>
      <c r="AE36">
        <v>52800000</v>
      </c>
    </row>
    <row r="37" spans="1:31" x14ac:dyDescent="0.2">
      <c r="A37" s="18">
        <v>44213</v>
      </c>
      <c r="B37" s="19">
        <v>4062501</v>
      </c>
      <c r="C37" s="19">
        <v>452301</v>
      </c>
      <c r="D37" s="19">
        <v>950730.94285714289</v>
      </c>
      <c r="E37" s="19">
        <v>4062501</v>
      </c>
      <c r="F37" s="19">
        <v>452301</v>
      </c>
      <c r="G37" s="19">
        <v>950730.94285714289</v>
      </c>
      <c r="H37" s="19">
        <v>4062501</v>
      </c>
      <c r="I37" s="19">
        <v>452301</v>
      </c>
      <c r="J37" s="19">
        <v>950730.94285714289</v>
      </c>
      <c r="K37" s="19">
        <v>4062501</v>
      </c>
      <c r="L37" s="19">
        <v>452301</v>
      </c>
      <c r="M37" s="19">
        <v>950730.94285714289</v>
      </c>
      <c r="N37" s="19">
        <v>4062501</v>
      </c>
      <c r="O37" s="19">
        <v>452301</v>
      </c>
      <c r="P37" s="19">
        <v>950730.94285714289</v>
      </c>
      <c r="Q37" s="19">
        <v>4062501</v>
      </c>
      <c r="R37" s="19">
        <v>452301</v>
      </c>
      <c r="S37" s="19">
        <v>950730.94285714289</v>
      </c>
      <c r="T37" s="19">
        <v>4062501</v>
      </c>
      <c r="U37" s="19">
        <v>452301</v>
      </c>
      <c r="V37" s="19">
        <v>950730.94285714289</v>
      </c>
      <c r="W37" s="19">
        <v>4062501</v>
      </c>
      <c r="X37" s="19">
        <v>452301</v>
      </c>
      <c r="Y37" s="19">
        <v>950730.94285714289</v>
      </c>
      <c r="Z37" s="19">
        <v>4062501</v>
      </c>
      <c r="AA37" s="19">
        <v>452301</v>
      </c>
      <c r="AB37" s="19">
        <v>950730.94285714289</v>
      </c>
      <c r="AC37">
        <v>14600000</v>
      </c>
      <c r="AD37">
        <v>31800000</v>
      </c>
      <c r="AE37">
        <v>52800000</v>
      </c>
    </row>
    <row r="38" spans="1:31" x14ac:dyDescent="0.2">
      <c r="A38" s="18">
        <v>44214</v>
      </c>
      <c r="B38" s="19">
        <v>4266577</v>
      </c>
      <c r="C38" s="19">
        <v>456866</v>
      </c>
      <c r="D38" s="19">
        <v>998824.88571428577</v>
      </c>
      <c r="E38" s="19">
        <v>4266577</v>
      </c>
      <c r="F38" s="19">
        <v>456866</v>
      </c>
      <c r="G38" s="19">
        <v>998824.88571428577</v>
      </c>
      <c r="H38" s="19">
        <v>4266577</v>
      </c>
      <c r="I38" s="19">
        <v>456866</v>
      </c>
      <c r="J38" s="19">
        <v>998824.88571428577</v>
      </c>
      <c r="K38" s="19">
        <v>4266577</v>
      </c>
      <c r="L38" s="19">
        <v>456866</v>
      </c>
      <c r="M38" s="19">
        <v>998824.88571428577</v>
      </c>
      <c r="N38" s="19">
        <v>4266577</v>
      </c>
      <c r="O38" s="19">
        <v>456866</v>
      </c>
      <c r="P38" s="19">
        <v>998824.88571428577</v>
      </c>
      <c r="Q38" s="19">
        <v>4266577</v>
      </c>
      <c r="R38" s="19">
        <v>456866</v>
      </c>
      <c r="S38" s="19">
        <v>998824.88571428577</v>
      </c>
      <c r="T38" s="19">
        <v>4266577</v>
      </c>
      <c r="U38" s="19">
        <v>456866</v>
      </c>
      <c r="V38" s="19">
        <v>998824.88571428577</v>
      </c>
      <c r="W38" s="19">
        <v>4266577</v>
      </c>
      <c r="X38" s="19">
        <v>456866</v>
      </c>
      <c r="Y38" s="19">
        <v>998824.88571428577</v>
      </c>
      <c r="Z38" s="19">
        <v>4266577</v>
      </c>
      <c r="AA38" s="19">
        <v>456866</v>
      </c>
      <c r="AB38" s="19">
        <v>998824.88571428577</v>
      </c>
      <c r="AC38">
        <v>14600000</v>
      </c>
      <c r="AD38">
        <v>31800000</v>
      </c>
      <c r="AE38">
        <v>52800000</v>
      </c>
    </row>
    <row r="39" spans="1:31" x14ac:dyDescent="0.2">
      <c r="A39" s="18">
        <v>44215</v>
      </c>
      <c r="B39" s="19">
        <v>4609740</v>
      </c>
      <c r="C39" s="19">
        <v>460625</v>
      </c>
      <c r="D39" s="19">
        <v>1046918.8285714284</v>
      </c>
      <c r="E39" s="19">
        <v>4609740</v>
      </c>
      <c r="F39" s="19">
        <v>460625</v>
      </c>
      <c r="G39" s="19">
        <v>1046918.8285714284</v>
      </c>
      <c r="H39" s="19">
        <v>4609740</v>
      </c>
      <c r="I39" s="19">
        <v>460625</v>
      </c>
      <c r="J39" s="19">
        <v>1046918.8285714284</v>
      </c>
      <c r="K39" s="19">
        <v>4609740</v>
      </c>
      <c r="L39" s="19">
        <v>460625</v>
      </c>
      <c r="M39" s="19">
        <v>1046918.8285714284</v>
      </c>
      <c r="N39" s="19">
        <v>4609740</v>
      </c>
      <c r="O39" s="19">
        <v>460625</v>
      </c>
      <c r="P39" s="19">
        <v>1046918.8285714284</v>
      </c>
      <c r="Q39" s="19">
        <v>4609740</v>
      </c>
      <c r="R39" s="19">
        <v>460625</v>
      </c>
      <c r="S39" s="19">
        <v>1046918.8285714284</v>
      </c>
      <c r="T39" s="19">
        <v>4609740</v>
      </c>
      <c r="U39" s="19">
        <v>460625</v>
      </c>
      <c r="V39" s="19">
        <v>1046918.8285714284</v>
      </c>
      <c r="W39" s="19">
        <v>4609740</v>
      </c>
      <c r="X39" s="19">
        <v>460625</v>
      </c>
      <c r="Y39" s="19">
        <v>1046918.8285714284</v>
      </c>
      <c r="Z39" s="19">
        <v>4609740</v>
      </c>
      <c r="AA39" s="19">
        <v>460625</v>
      </c>
      <c r="AB39" s="19">
        <v>1046918.8285714284</v>
      </c>
      <c r="AC39">
        <v>14600000</v>
      </c>
      <c r="AD39">
        <v>31800000</v>
      </c>
      <c r="AE39">
        <v>52800000</v>
      </c>
    </row>
    <row r="40" spans="1:31" x14ac:dyDescent="0.2">
      <c r="A40" s="18">
        <v>44216</v>
      </c>
      <c r="B40" s="19">
        <v>4973248</v>
      </c>
      <c r="C40" s="19">
        <v>464036</v>
      </c>
      <c r="D40" s="19">
        <v>1095012.7714285713</v>
      </c>
      <c r="E40" s="19">
        <v>4973248</v>
      </c>
      <c r="F40" s="19">
        <v>464036</v>
      </c>
      <c r="G40" s="19">
        <v>1095012.7714285713</v>
      </c>
      <c r="H40" s="19">
        <v>4973248</v>
      </c>
      <c r="I40" s="19">
        <v>464036</v>
      </c>
      <c r="J40" s="19">
        <v>1095012.7714285713</v>
      </c>
      <c r="K40" s="19">
        <v>4973248</v>
      </c>
      <c r="L40" s="19">
        <v>464036</v>
      </c>
      <c r="M40" s="19">
        <v>1095012.7714285713</v>
      </c>
      <c r="N40" s="19">
        <v>4973248</v>
      </c>
      <c r="O40" s="19">
        <v>464036</v>
      </c>
      <c r="P40" s="19">
        <v>1095012.7714285713</v>
      </c>
      <c r="Q40" s="19">
        <v>4973248</v>
      </c>
      <c r="R40" s="19">
        <v>464036</v>
      </c>
      <c r="S40" s="19">
        <v>1095012.7714285713</v>
      </c>
      <c r="T40" s="19">
        <v>4973248</v>
      </c>
      <c r="U40" s="19">
        <v>464036</v>
      </c>
      <c r="V40" s="19">
        <v>1095012.7714285713</v>
      </c>
      <c r="W40" s="19">
        <v>4973248</v>
      </c>
      <c r="X40" s="19">
        <v>464036</v>
      </c>
      <c r="Y40" s="19">
        <v>1095012.7714285713</v>
      </c>
      <c r="Z40" s="19">
        <v>4973248</v>
      </c>
      <c r="AA40" s="19">
        <v>464036</v>
      </c>
      <c r="AB40" s="19">
        <v>1095012.7714285713</v>
      </c>
      <c r="AC40">
        <v>14600000</v>
      </c>
      <c r="AD40">
        <v>31800000</v>
      </c>
      <c r="AE40">
        <v>52800000</v>
      </c>
    </row>
    <row r="41" spans="1:31" x14ac:dyDescent="0.2">
      <c r="A41" s="18">
        <v>44217</v>
      </c>
      <c r="B41" s="19">
        <v>5383103</v>
      </c>
      <c r="C41" s="19">
        <v>466796</v>
      </c>
      <c r="D41" s="19">
        <v>1143106.7142857143</v>
      </c>
      <c r="E41" s="19">
        <v>5383103</v>
      </c>
      <c r="F41" s="19">
        <v>466796</v>
      </c>
      <c r="G41" s="19">
        <v>1143106.7142857143</v>
      </c>
      <c r="H41" s="19">
        <v>5383103</v>
      </c>
      <c r="I41" s="19">
        <v>466796</v>
      </c>
      <c r="J41" s="19">
        <v>1143106.7142857143</v>
      </c>
      <c r="K41" s="19">
        <v>5383103</v>
      </c>
      <c r="L41" s="19">
        <v>466796</v>
      </c>
      <c r="M41" s="19">
        <v>1143106.7142857143</v>
      </c>
      <c r="N41" s="19">
        <v>5383103</v>
      </c>
      <c r="O41" s="19">
        <v>466796</v>
      </c>
      <c r="P41" s="19">
        <v>1143106.7142857143</v>
      </c>
      <c r="Q41" s="19">
        <v>5383103</v>
      </c>
      <c r="R41" s="19">
        <v>466796</v>
      </c>
      <c r="S41" s="19">
        <v>1143106.7142857143</v>
      </c>
      <c r="T41" s="19">
        <v>5383103</v>
      </c>
      <c r="U41" s="19">
        <v>466796</v>
      </c>
      <c r="V41" s="19">
        <v>1143106.7142857143</v>
      </c>
      <c r="W41" s="19">
        <v>5383103</v>
      </c>
      <c r="X41" s="19">
        <v>466796</v>
      </c>
      <c r="Y41" s="19">
        <v>1143106.7142857143</v>
      </c>
      <c r="Z41" s="19">
        <v>5383103</v>
      </c>
      <c r="AA41" s="19">
        <v>466796</v>
      </c>
      <c r="AB41" s="19">
        <v>1143106.7142857143</v>
      </c>
      <c r="AC41">
        <v>14600000</v>
      </c>
      <c r="AD41">
        <v>31800000</v>
      </c>
      <c r="AE41">
        <v>52800000</v>
      </c>
    </row>
    <row r="42" spans="1:31" x14ac:dyDescent="0.2">
      <c r="A42" s="18">
        <v>44218</v>
      </c>
      <c r="B42" s="19">
        <v>5861351</v>
      </c>
      <c r="C42" s="19">
        <v>468617</v>
      </c>
      <c r="D42" s="19">
        <v>1191200.6571428571</v>
      </c>
      <c r="E42" s="19">
        <v>5861351</v>
      </c>
      <c r="F42" s="19">
        <v>468617</v>
      </c>
      <c r="G42" s="19">
        <v>1191200.6571428571</v>
      </c>
      <c r="H42" s="19">
        <v>5861351</v>
      </c>
      <c r="I42" s="19">
        <v>468617</v>
      </c>
      <c r="J42" s="19">
        <v>1191200.6571428571</v>
      </c>
      <c r="K42" s="19">
        <v>5861351</v>
      </c>
      <c r="L42" s="19">
        <v>468617</v>
      </c>
      <c r="M42" s="19">
        <v>1191200.6571428571</v>
      </c>
      <c r="N42" s="19">
        <v>5861351</v>
      </c>
      <c r="O42" s="19">
        <v>468617</v>
      </c>
      <c r="P42" s="19">
        <v>1191200.6571428571</v>
      </c>
      <c r="Q42" s="19">
        <v>5861351</v>
      </c>
      <c r="R42" s="19">
        <v>468617</v>
      </c>
      <c r="S42" s="19">
        <v>1191200.6571428571</v>
      </c>
      <c r="T42" s="19">
        <v>5861351</v>
      </c>
      <c r="U42" s="19">
        <v>468617</v>
      </c>
      <c r="V42" s="19">
        <v>1191200.6571428571</v>
      </c>
      <c r="W42" s="19">
        <v>5861351</v>
      </c>
      <c r="X42" s="19">
        <v>468617</v>
      </c>
      <c r="Y42" s="19">
        <v>1191200.6571428571</v>
      </c>
      <c r="Z42" s="19">
        <v>5861351</v>
      </c>
      <c r="AA42" s="19">
        <v>468617</v>
      </c>
      <c r="AB42" s="19">
        <v>1191200.6571428571</v>
      </c>
      <c r="AC42">
        <v>14600000</v>
      </c>
      <c r="AD42">
        <v>31800000</v>
      </c>
      <c r="AE42">
        <v>52800000</v>
      </c>
    </row>
    <row r="43" spans="1:31" x14ac:dyDescent="0.2">
      <c r="A43" s="18">
        <v>44219</v>
      </c>
      <c r="B43" s="19">
        <v>6353321</v>
      </c>
      <c r="C43" s="19">
        <v>469660</v>
      </c>
      <c r="D43" s="19">
        <v>1240389.8500000001</v>
      </c>
      <c r="E43" s="19">
        <v>6353321</v>
      </c>
      <c r="F43" s="19">
        <v>469660</v>
      </c>
      <c r="G43" s="19">
        <v>1240389.8500000001</v>
      </c>
      <c r="H43" s="19">
        <v>6353321</v>
      </c>
      <c r="I43" s="19">
        <v>469660</v>
      </c>
      <c r="J43" s="19">
        <v>1240389.8500000001</v>
      </c>
      <c r="K43" s="19">
        <v>6353321</v>
      </c>
      <c r="L43" s="19">
        <v>469660</v>
      </c>
      <c r="M43" s="19">
        <v>1240389.8500000001</v>
      </c>
      <c r="N43" s="19">
        <v>6353321</v>
      </c>
      <c r="O43" s="19">
        <v>469660</v>
      </c>
      <c r="P43" s="19">
        <v>1240389.8500000001</v>
      </c>
      <c r="Q43" s="19">
        <v>6353321</v>
      </c>
      <c r="R43" s="19">
        <v>469660</v>
      </c>
      <c r="S43" s="19">
        <v>1240389.8500000001</v>
      </c>
      <c r="T43" s="19">
        <v>6353321</v>
      </c>
      <c r="U43" s="19">
        <v>469660</v>
      </c>
      <c r="V43" s="19">
        <v>1240389.8500000001</v>
      </c>
      <c r="W43" s="19">
        <v>6353321</v>
      </c>
      <c r="X43" s="19">
        <v>469660</v>
      </c>
      <c r="Y43" s="19">
        <v>1240389.8500000001</v>
      </c>
      <c r="Z43" s="19">
        <v>6353321</v>
      </c>
      <c r="AA43" s="19">
        <v>469660</v>
      </c>
      <c r="AB43" s="19">
        <v>1240389.8500000001</v>
      </c>
      <c r="AC43">
        <v>14600000</v>
      </c>
      <c r="AD43">
        <v>31800000</v>
      </c>
      <c r="AE43">
        <v>52800000</v>
      </c>
    </row>
    <row r="44" spans="1:31" x14ac:dyDescent="0.2">
      <c r="A44" s="18">
        <v>44220</v>
      </c>
      <c r="B44" s="19">
        <v>6573570</v>
      </c>
      <c r="C44" s="19">
        <v>470478</v>
      </c>
      <c r="D44" s="19">
        <v>1361477.5625</v>
      </c>
      <c r="E44" s="19">
        <v>6573570</v>
      </c>
      <c r="F44" s="19">
        <v>470478</v>
      </c>
      <c r="G44" s="19">
        <v>1361477.5625</v>
      </c>
      <c r="H44" s="19">
        <v>6573570</v>
      </c>
      <c r="I44" s="19">
        <v>470478</v>
      </c>
      <c r="J44" s="19">
        <v>1361477.5625</v>
      </c>
      <c r="K44" s="19">
        <v>6573570</v>
      </c>
      <c r="L44" s="19">
        <v>470478</v>
      </c>
      <c r="M44" s="19">
        <v>1361477.5625</v>
      </c>
      <c r="N44" s="19">
        <v>6573570</v>
      </c>
      <c r="O44" s="19">
        <v>470478</v>
      </c>
      <c r="P44" s="19">
        <v>1361477.5625</v>
      </c>
      <c r="Q44" s="19">
        <v>6573570</v>
      </c>
      <c r="R44" s="19">
        <v>470478</v>
      </c>
      <c r="S44" s="19">
        <v>1361477.5625</v>
      </c>
      <c r="T44" s="19">
        <v>6573570</v>
      </c>
      <c r="U44" s="19">
        <v>470478</v>
      </c>
      <c r="V44" s="19">
        <v>1361477.5625</v>
      </c>
      <c r="W44" s="19">
        <v>6573570</v>
      </c>
      <c r="X44" s="19">
        <v>470478</v>
      </c>
      <c r="Y44" s="19">
        <v>1361477.5625</v>
      </c>
      <c r="Z44" s="19">
        <v>6573570</v>
      </c>
      <c r="AA44" s="19">
        <v>470478</v>
      </c>
      <c r="AB44" s="19">
        <v>1361477.5625</v>
      </c>
      <c r="AC44">
        <v>14600000</v>
      </c>
      <c r="AD44">
        <v>31800000</v>
      </c>
      <c r="AE44">
        <v>52800000</v>
      </c>
    </row>
    <row r="45" spans="1:31" x14ac:dyDescent="0.2">
      <c r="A45" s="18">
        <v>44221</v>
      </c>
      <c r="B45" s="19">
        <v>6853372</v>
      </c>
      <c r="C45" s="19">
        <v>472446</v>
      </c>
      <c r="D45" s="19">
        <v>1482565.2749999999</v>
      </c>
      <c r="E45" s="19">
        <v>6853372</v>
      </c>
      <c r="F45" s="19">
        <v>472446</v>
      </c>
      <c r="G45" s="19">
        <v>1482565.2749999999</v>
      </c>
      <c r="H45" s="19">
        <v>6853372</v>
      </c>
      <c r="I45" s="19">
        <v>472446</v>
      </c>
      <c r="J45" s="19">
        <v>1482565.2749999999</v>
      </c>
      <c r="K45" s="19">
        <v>6853372</v>
      </c>
      <c r="L45" s="19">
        <v>472446</v>
      </c>
      <c r="M45" s="19">
        <v>1482565.2749999999</v>
      </c>
      <c r="N45" s="19">
        <v>6853372</v>
      </c>
      <c r="O45" s="19">
        <v>472446</v>
      </c>
      <c r="P45" s="19">
        <v>1482565.2749999999</v>
      </c>
      <c r="Q45" s="19">
        <v>6853372</v>
      </c>
      <c r="R45" s="19">
        <v>472446</v>
      </c>
      <c r="S45" s="19">
        <v>1482565.2749999999</v>
      </c>
      <c r="T45" s="19">
        <v>6853372</v>
      </c>
      <c r="U45" s="19">
        <v>472446</v>
      </c>
      <c r="V45" s="19">
        <v>1482565.2749999999</v>
      </c>
      <c r="W45" s="19">
        <v>6853372</v>
      </c>
      <c r="X45" s="19">
        <v>472446</v>
      </c>
      <c r="Y45" s="19">
        <v>1482565.2749999999</v>
      </c>
      <c r="Z45" s="19">
        <v>6853372</v>
      </c>
      <c r="AA45" s="19">
        <v>472446</v>
      </c>
      <c r="AB45" s="19">
        <v>1482565.2749999999</v>
      </c>
      <c r="AC45">
        <v>14600000</v>
      </c>
      <c r="AD45">
        <v>31800000</v>
      </c>
      <c r="AE45">
        <v>52800000</v>
      </c>
    </row>
    <row r="46" spans="1:31" x14ac:dyDescent="0.2">
      <c r="A46" s="18">
        <v>44222</v>
      </c>
      <c r="B46" s="19">
        <v>7164387</v>
      </c>
      <c r="C46" s="19">
        <v>474156</v>
      </c>
      <c r="D46" s="19">
        <v>1603652.9875</v>
      </c>
      <c r="E46" s="19">
        <v>7164387</v>
      </c>
      <c r="F46" s="19">
        <v>474156</v>
      </c>
      <c r="G46" s="19">
        <v>1603652.9875</v>
      </c>
      <c r="H46" s="19">
        <v>7164387</v>
      </c>
      <c r="I46" s="19">
        <v>474156</v>
      </c>
      <c r="J46" s="19">
        <v>1603652.9875</v>
      </c>
      <c r="K46" s="19">
        <v>7164387</v>
      </c>
      <c r="L46" s="19">
        <v>474156</v>
      </c>
      <c r="M46" s="19">
        <v>1603652.9875</v>
      </c>
      <c r="N46" s="19">
        <v>7164387</v>
      </c>
      <c r="O46" s="19">
        <v>474156</v>
      </c>
      <c r="P46" s="19">
        <v>1603652.9875</v>
      </c>
      <c r="Q46" s="19">
        <v>7164387</v>
      </c>
      <c r="R46" s="19">
        <v>474156</v>
      </c>
      <c r="S46" s="19">
        <v>1603652.9875</v>
      </c>
      <c r="T46" s="19">
        <v>7164387</v>
      </c>
      <c r="U46" s="19">
        <v>474156</v>
      </c>
      <c r="V46" s="19">
        <v>1603652.9875</v>
      </c>
      <c r="W46" s="19">
        <v>7164387</v>
      </c>
      <c r="X46" s="19">
        <v>474156</v>
      </c>
      <c r="Y46" s="19">
        <v>1603652.9875</v>
      </c>
      <c r="Z46" s="19">
        <v>7164387</v>
      </c>
      <c r="AA46" s="19">
        <v>474156</v>
      </c>
      <c r="AB46" s="19">
        <v>1603652.9875</v>
      </c>
      <c r="AC46">
        <v>14600000</v>
      </c>
      <c r="AD46">
        <v>31800000</v>
      </c>
      <c r="AE46">
        <v>52800000</v>
      </c>
    </row>
    <row r="47" spans="1:31" x14ac:dyDescent="0.2">
      <c r="A47" s="18">
        <v>44223</v>
      </c>
      <c r="B47" s="19">
        <v>7447199</v>
      </c>
      <c r="C47" s="19">
        <v>476485</v>
      </c>
      <c r="D47" s="19">
        <v>1724740.7000000002</v>
      </c>
      <c r="E47" s="19">
        <v>7447199</v>
      </c>
      <c r="F47" s="19">
        <v>476485</v>
      </c>
      <c r="G47" s="19">
        <v>1724740.7000000002</v>
      </c>
      <c r="H47" s="19">
        <v>7447199</v>
      </c>
      <c r="I47" s="19">
        <v>476485</v>
      </c>
      <c r="J47" s="19">
        <v>1724740.7000000002</v>
      </c>
      <c r="K47" s="19">
        <v>7447199</v>
      </c>
      <c r="L47" s="19">
        <v>476485</v>
      </c>
      <c r="M47" s="19">
        <v>1724740.7000000002</v>
      </c>
      <c r="N47" s="19">
        <v>7447199</v>
      </c>
      <c r="O47" s="19">
        <v>476485</v>
      </c>
      <c r="P47" s="19">
        <v>1724740.7000000002</v>
      </c>
      <c r="Q47" s="19">
        <v>7447199</v>
      </c>
      <c r="R47" s="19">
        <v>476485</v>
      </c>
      <c r="S47" s="19">
        <v>1724740.7000000002</v>
      </c>
      <c r="T47" s="19">
        <v>7447199</v>
      </c>
      <c r="U47" s="19">
        <v>476485</v>
      </c>
      <c r="V47" s="19">
        <v>1724740.7000000002</v>
      </c>
      <c r="W47" s="19">
        <v>7447199</v>
      </c>
      <c r="X47" s="19">
        <v>476485</v>
      </c>
      <c r="Y47" s="19">
        <v>1724740.7000000002</v>
      </c>
      <c r="Z47" s="19">
        <v>7447199</v>
      </c>
      <c r="AA47" s="19">
        <v>476485</v>
      </c>
      <c r="AB47" s="19">
        <v>1724740.7000000002</v>
      </c>
      <c r="AC47">
        <v>14600000</v>
      </c>
      <c r="AD47">
        <v>31800000</v>
      </c>
      <c r="AE47">
        <v>52800000</v>
      </c>
    </row>
    <row r="48" spans="1:31" x14ac:dyDescent="0.2">
      <c r="A48" s="18">
        <v>44224</v>
      </c>
      <c r="B48" s="19">
        <v>7891184</v>
      </c>
      <c r="C48" s="19">
        <v>478254</v>
      </c>
      <c r="D48" s="19">
        <v>1845828.4125000001</v>
      </c>
      <c r="E48" s="19">
        <v>7891184</v>
      </c>
      <c r="F48" s="19">
        <v>478254</v>
      </c>
      <c r="G48" s="19">
        <v>1845828.4125000001</v>
      </c>
      <c r="H48" s="19">
        <v>7891184</v>
      </c>
      <c r="I48" s="19">
        <v>478254</v>
      </c>
      <c r="J48" s="19">
        <v>1845828.4125000001</v>
      </c>
      <c r="K48" s="19">
        <v>7891184</v>
      </c>
      <c r="L48" s="19">
        <v>478254</v>
      </c>
      <c r="M48" s="19">
        <v>1845828.4125000001</v>
      </c>
      <c r="N48" s="19">
        <v>7891184</v>
      </c>
      <c r="O48" s="19">
        <v>478254</v>
      </c>
      <c r="P48" s="19">
        <v>1845828.4125000001</v>
      </c>
      <c r="Q48" s="19">
        <v>7891184</v>
      </c>
      <c r="R48" s="19">
        <v>478254</v>
      </c>
      <c r="S48" s="19">
        <v>1845828.4125000001</v>
      </c>
      <c r="T48" s="19">
        <v>7891184</v>
      </c>
      <c r="U48" s="19">
        <v>478254</v>
      </c>
      <c r="V48" s="19">
        <v>1845828.4125000001</v>
      </c>
      <c r="W48" s="19">
        <v>7891184</v>
      </c>
      <c r="X48" s="19">
        <v>478254</v>
      </c>
      <c r="Y48" s="19">
        <v>1845828.4125000001</v>
      </c>
      <c r="Z48" s="19">
        <v>7891184</v>
      </c>
      <c r="AA48" s="19">
        <v>478254</v>
      </c>
      <c r="AB48" s="19">
        <v>1845828.4125000001</v>
      </c>
      <c r="AC48">
        <v>14600000</v>
      </c>
      <c r="AD48">
        <v>31800000</v>
      </c>
      <c r="AE48">
        <v>52800000</v>
      </c>
    </row>
    <row r="49" spans="1:31" x14ac:dyDescent="0.2">
      <c r="A49" s="18">
        <v>44225</v>
      </c>
      <c r="B49" s="19">
        <v>8378940</v>
      </c>
      <c r="C49" s="19">
        <v>480432</v>
      </c>
      <c r="D49" s="19">
        <v>1966916.125</v>
      </c>
      <c r="E49" s="19">
        <v>8378940</v>
      </c>
      <c r="F49" s="19">
        <v>480432</v>
      </c>
      <c r="G49" s="19">
        <v>1966916.125</v>
      </c>
      <c r="H49" s="19">
        <v>8378940</v>
      </c>
      <c r="I49" s="19">
        <v>480432</v>
      </c>
      <c r="J49" s="19">
        <v>1966916.125</v>
      </c>
      <c r="K49" s="19">
        <v>8378940</v>
      </c>
      <c r="L49" s="19">
        <v>480432</v>
      </c>
      <c r="M49" s="19">
        <v>1966916.125</v>
      </c>
      <c r="N49" s="19">
        <v>8378940</v>
      </c>
      <c r="O49" s="19">
        <v>480432</v>
      </c>
      <c r="P49" s="19">
        <v>1966916.125</v>
      </c>
      <c r="Q49" s="19">
        <v>8378940</v>
      </c>
      <c r="R49" s="19">
        <v>480432</v>
      </c>
      <c r="S49" s="19">
        <v>1966916.125</v>
      </c>
      <c r="T49" s="19">
        <v>8378940</v>
      </c>
      <c r="U49" s="19">
        <v>480432</v>
      </c>
      <c r="V49" s="19">
        <v>1966916.125</v>
      </c>
      <c r="W49" s="19">
        <v>8378940</v>
      </c>
      <c r="X49" s="19">
        <v>480432</v>
      </c>
      <c r="Y49" s="19">
        <v>1966916.125</v>
      </c>
      <c r="Z49" s="19">
        <v>8378940</v>
      </c>
      <c r="AA49" s="19">
        <v>480432</v>
      </c>
      <c r="AB49" s="19">
        <v>1966916.125</v>
      </c>
      <c r="AC49">
        <v>14600000</v>
      </c>
      <c r="AD49">
        <v>31800000</v>
      </c>
      <c r="AE49">
        <v>52800000</v>
      </c>
    </row>
    <row r="50" spans="1:31" x14ac:dyDescent="0.2">
      <c r="A50" s="18">
        <v>44226</v>
      </c>
      <c r="B50" s="19">
        <v>8977329</v>
      </c>
      <c r="C50" s="19">
        <v>491053</v>
      </c>
      <c r="D50" s="19">
        <v>2088003.8374999999</v>
      </c>
      <c r="E50" s="19">
        <v>8977329</v>
      </c>
      <c r="F50" s="19">
        <v>491053</v>
      </c>
      <c r="G50" s="19">
        <v>2088003.8374999999</v>
      </c>
      <c r="H50" s="19">
        <v>8977329</v>
      </c>
      <c r="I50" s="19">
        <v>491053</v>
      </c>
      <c r="J50" s="19">
        <v>2088003.8374999999</v>
      </c>
      <c r="K50" s="19">
        <v>8977329</v>
      </c>
      <c r="L50" s="19">
        <v>491053</v>
      </c>
      <c r="M50" s="19">
        <v>2088003.8374999999</v>
      </c>
      <c r="N50" s="19">
        <v>8977329</v>
      </c>
      <c r="O50" s="19">
        <v>491053</v>
      </c>
      <c r="P50" s="19">
        <v>2088003.8374999999</v>
      </c>
      <c r="Q50" s="19">
        <v>8977329</v>
      </c>
      <c r="R50" s="19">
        <v>491053</v>
      </c>
      <c r="S50" s="19">
        <v>2088003.8374999999</v>
      </c>
      <c r="T50" s="19">
        <v>8977329</v>
      </c>
      <c r="U50" s="19">
        <v>491053</v>
      </c>
      <c r="V50" s="19">
        <v>2088003.8374999999</v>
      </c>
      <c r="W50" s="19">
        <v>8977329</v>
      </c>
      <c r="X50" s="19">
        <v>491053</v>
      </c>
      <c r="Y50" s="19">
        <v>2088003.8374999999</v>
      </c>
      <c r="Z50" s="19">
        <v>8977329</v>
      </c>
      <c r="AA50" s="19">
        <v>491053</v>
      </c>
      <c r="AB50" s="19">
        <v>2088003.8374999999</v>
      </c>
      <c r="AC50">
        <v>14600000</v>
      </c>
      <c r="AD50">
        <v>31800000</v>
      </c>
      <c r="AE50">
        <v>52800000</v>
      </c>
    </row>
    <row r="51" spans="1:31" x14ac:dyDescent="0.2">
      <c r="A51" s="18">
        <v>44227</v>
      </c>
      <c r="B51" s="19">
        <v>9296367</v>
      </c>
      <c r="C51" s="19">
        <v>494209</v>
      </c>
      <c r="D51" s="19">
        <v>2209091.5500000003</v>
      </c>
      <c r="E51" s="19">
        <v>9296367</v>
      </c>
      <c r="F51" s="19">
        <v>494209</v>
      </c>
      <c r="G51" s="19">
        <v>2209091.5500000003</v>
      </c>
      <c r="H51" s="19">
        <v>9296367</v>
      </c>
      <c r="I51" s="19">
        <v>494209</v>
      </c>
      <c r="J51" s="19">
        <v>2209091.5500000003</v>
      </c>
      <c r="K51" s="19">
        <v>9296367</v>
      </c>
      <c r="L51" s="19">
        <v>494209</v>
      </c>
      <c r="M51" s="19">
        <v>2209091.5500000003</v>
      </c>
      <c r="N51" s="19">
        <v>9296367</v>
      </c>
      <c r="O51" s="19">
        <v>494209</v>
      </c>
      <c r="P51" s="19">
        <v>2209091.5500000003</v>
      </c>
      <c r="Q51" s="19">
        <v>9296367</v>
      </c>
      <c r="R51" s="19">
        <v>494209</v>
      </c>
      <c r="S51" s="19">
        <v>2209091.5500000003</v>
      </c>
      <c r="T51" s="19">
        <v>9296367</v>
      </c>
      <c r="U51" s="19">
        <v>494209</v>
      </c>
      <c r="V51" s="19">
        <v>2209091.5500000003</v>
      </c>
      <c r="W51" s="19">
        <v>9296367</v>
      </c>
      <c r="X51" s="19">
        <v>494209</v>
      </c>
      <c r="Y51" s="19">
        <v>2209091.5500000003</v>
      </c>
      <c r="Z51" s="19">
        <v>9296367</v>
      </c>
      <c r="AA51" s="19">
        <v>494209</v>
      </c>
      <c r="AB51" s="19">
        <v>2209091.5500000003</v>
      </c>
      <c r="AC51">
        <v>14600000</v>
      </c>
      <c r="AD51">
        <v>31800000</v>
      </c>
      <c r="AE51">
        <v>52800000</v>
      </c>
    </row>
    <row r="52" spans="1:31" x14ac:dyDescent="0.2">
      <c r="A52" s="18">
        <v>44228</v>
      </c>
      <c r="B52" s="19">
        <v>9646715</v>
      </c>
      <c r="C52" s="19">
        <v>496796</v>
      </c>
      <c r="D52" s="19">
        <v>2209091.5500000003</v>
      </c>
      <c r="E52" s="19">
        <v>9646715</v>
      </c>
      <c r="F52" s="19">
        <v>496796</v>
      </c>
      <c r="G52" s="19">
        <v>2209091.5500000003</v>
      </c>
      <c r="H52" s="19">
        <v>9646715</v>
      </c>
      <c r="I52" s="19">
        <v>496796</v>
      </c>
      <c r="J52" s="19">
        <v>2209091.5500000003</v>
      </c>
      <c r="K52" s="19">
        <v>9646715</v>
      </c>
      <c r="L52" s="19">
        <v>496796</v>
      </c>
      <c r="M52" s="19">
        <v>2209091.5500000003</v>
      </c>
      <c r="N52" s="19">
        <v>9646715</v>
      </c>
      <c r="O52" s="19">
        <v>496796</v>
      </c>
      <c r="P52" s="19">
        <v>2209091.5500000003</v>
      </c>
      <c r="Q52" s="19">
        <v>9646715</v>
      </c>
      <c r="R52" s="19">
        <v>496796</v>
      </c>
      <c r="S52" s="19">
        <v>2188483.2000000002</v>
      </c>
      <c r="T52" s="19">
        <v>9646715</v>
      </c>
      <c r="U52" s="19">
        <v>496796</v>
      </c>
      <c r="V52" s="19">
        <v>2209091.5500000003</v>
      </c>
      <c r="W52" s="19">
        <v>9646715</v>
      </c>
      <c r="X52" s="19">
        <v>496796</v>
      </c>
      <c r="Y52" s="19">
        <v>2209091.5500000003</v>
      </c>
      <c r="Z52" s="19">
        <v>9646715</v>
      </c>
      <c r="AA52" s="19">
        <v>496796</v>
      </c>
      <c r="AB52" s="19">
        <v>2209091.5500000003</v>
      </c>
      <c r="AC52">
        <v>14600000</v>
      </c>
      <c r="AD52">
        <v>31800000</v>
      </c>
      <c r="AE52">
        <v>52800000</v>
      </c>
    </row>
    <row r="53" spans="1:31" x14ac:dyDescent="0.2">
      <c r="A53" s="18">
        <v>44229</v>
      </c>
      <c r="B53" s="19">
        <v>10021471</v>
      </c>
      <c r="C53" s="19">
        <v>498962</v>
      </c>
      <c r="D53" s="19">
        <v>2396789.7000000002</v>
      </c>
      <c r="E53" s="19">
        <v>10021471</v>
      </c>
      <c r="F53" s="19">
        <v>498962</v>
      </c>
      <c r="G53" s="19">
        <v>2396789.7000000002</v>
      </c>
      <c r="H53" s="19">
        <v>10021471</v>
      </c>
      <c r="I53" s="19">
        <v>498962</v>
      </c>
      <c r="J53" s="19">
        <v>2396789.7000000002</v>
      </c>
      <c r="K53" s="19">
        <v>10021471</v>
      </c>
      <c r="L53" s="19">
        <v>498962</v>
      </c>
      <c r="M53" s="19">
        <v>2396789.7000000002</v>
      </c>
      <c r="N53" s="19">
        <v>10021471</v>
      </c>
      <c r="O53" s="19">
        <v>498962</v>
      </c>
      <c r="P53" s="19">
        <v>2396789.7000000002</v>
      </c>
      <c r="Q53" s="19">
        <v>10021471</v>
      </c>
      <c r="R53" s="19">
        <v>498962</v>
      </c>
      <c r="S53" s="19">
        <v>2396789.7000000002</v>
      </c>
      <c r="T53" s="19">
        <v>10021471</v>
      </c>
      <c r="U53" s="19">
        <v>498962</v>
      </c>
      <c r="V53" s="19">
        <v>2396789.7000000002</v>
      </c>
      <c r="W53" s="19">
        <v>10021471</v>
      </c>
      <c r="X53" s="19">
        <v>498962</v>
      </c>
      <c r="Y53" s="19">
        <v>2396789.7000000002</v>
      </c>
      <c r="Z53" s="19">
        <v>10021471</v>
      </c>
      <c r="AA53" s="19">
        <v>498962</v>
      </c>
      <c r="AB53" s="19">
        <v>2396789.7000000002</v>
      </c>
      <c r="AC53">
        <v>14600000</v>
      </c>
      <c r="AD53">
        <v>31800000</v>
      </c>
      <c r="AE53">
        <v>52800000</v>
      </c>
    </row>
    <row r="54" spans="1:31" x14ac:dyDescent="0.2">
      <c r="A54" s="18">
        <v>44230</v>
      </c>
      <c r="B54" s="19">
        <v>10490487</v>
      </c>
      <c r="C54" s="19">
        <v>501957</v>
      </c>
      <c r="D54" s="19">
        <v>2648325.6500000004</v>
      </c>
      <c r="E54" s="19">
        <v>10490487</v>
      </c>
      <c r="F54" s="19">
        <v>501957</v>
      </c>
      <c r="G54" s="19">
        <v>2648325.6500000004</v>
      </c>
      <c r="H54" s="19">
        <v>10490487</v>
      </c>
      <c r="I54" s="19">
        <v>501957</v>
      </c>
      <c r="J54" s="19">
        <v>2648325.6500000004</v>
      </c>
      <c r="K54" s="19">
        <v>10490487</v>
      </c>
      <c r="L54" s="19">
        <v>501957</v>
      </c>
      <c r="M54" s="19">
        <v>2648325.6500000004</v>
      </c>
      <c r="N54" s="19">
        <v>10490487</v>
      </c>
      <c r="O54" s="19">
        <v>501957</v>
      </c>
      <c r="P54" s="19">
        <v>2648325.6500000004</v>
      </c>
      <c r="Q54" s="19">
        <v>10490487</v>
      </c>
      <c r="R54" s="19">
        <v>501957</v>
      </c>
      <c r="S54" s="19">
        <v>2648325.6500000004</v>
      </c>
      <c r="T54" s="19">
        <v>10490487</v>
      </c>
      <c r="U54" s="19">
        <v>501957</v>
      </c>
      <c r="V54" s="19">
        <v>2648325.6500000004</v>
      </c>
      <c r="W54" s="19">
        <v>10490487</v>
      </c>
      <c r="X54" s="19">
        <v>501957</v>
      </c>
      <c r="Y54" s="19">
        <v>2648325.6500000004</v>
      </c>
      <c r="Z54" s="19">
        <v>10490487</v>
      </c>
      <c r="AA54" s="19">
        <v>501957</v>
      </c>
      <c r="AB54" s="19">
        <v>2648325.6500000004</v>
      </c>
      <c r="AC54">
        <v>14600000</v>
      </c>
      <c r="AD54">
        <v>31800000</v>
      </c>
      <c r="AE54">
        <v>52800000</v>
      </c>
    </row>
    <row r="55" spans="1:31" x14ac:dyDescent="0.2">
      <c r="A55" s="18">
        <v>44231</v>
      </c>
      <c r="B55" s="19">
        <v>10971047</v>
      </c>
      <c r="C55" s="19">
        <v>505993</v>
      </c>
      <c r="D55" s="19">
        <v>2933613.1</v>
      </c>
      <c r="E55" s="19">
        <v>10971047</v>
      </c>
      <c r="F55" s="19">
        <v>505993</v>
      </c>
      <c r="G55" s="19">
        <v>2933613.1</v>
      </c>
      <c r="H55" s="19">
        <v>10971047</v>
      </c>
      <c r="I55" s="19">
        <v>505993</v>
      </c>
      <c r="J55" s="19">
        <v>2933613.1</v>
      </c>
      <c r="K55" s="19">
        <v>10971047</v>
      </c>
      <c r="L55" s="19">
        <v>505993</v>
      </c>
      <c r="M55" s="19">
        <v>2933613.1</v>
      </c>
      <c r="N55" s="19">
        <v>10971047</v>
      </c>
      <c r="O55" s="19">
        <v>505993</v>
      </c>
      <c r="P55" s="19">
        <v>2933613.1</v>
      </c>
      <c r="Q55" s="19">
        <v>10971047</v>
      </c>
      <c r="R55" s="19">
        <v>505993</v>
      </c>
      <c r="S55" s="19">
        <v>2933613.1</v>
      </c>
      <c r="T55" s="19">
        <v>10971047</v>
      </c>
      <c r="U55" s="19">
        <v>505993</v>
      </c>
      <c r="V55" s="19">
        <v>2933613.1</v>
      </c>
      <c r="W55" s="19">
        <v>10971047</v>
      </c>
      <c r="X55" s="19">
        <v>505993</v>
      </c>
      <c r="Y55" s="19">
        <v>2933613.1</v>
      </c>
      <c r="Z55" s="19">
        <v>10971047</v>
      </c>
      <c r="AA55" s="19">
        <v>505993</v>
      </c>
      <c r="AB55" s="19">
        <v>2933613.1</v>
      </c>
      <c r="AC55">
        <v>14600000</v>
      </c>
      <c r="AD55">
        <v>31800000</v>
      </c>
      <c r="AE55">
        <v>52800000</v>
      </c>
    </row>
    <row r="56" spans="1:31" x14ac:dyDescent="0.2">
      <c r="A56" s="18">
        <v>44232</v>
      </c>
      <c r="B56" s="19">
        <v>11465210</v>
      </c>
      <c r="C56" s="19">
        <v>510057</v>
      </c>
      <c r="D56" s="19">
        <v>3225624.15</v>
      </c>
      <c r="E56" s="19">
        <v>11465210</v>
      </c>
      <c r="F56" s="19">
        <v>510057</v>
      </c>
      <c r="G56" s="19">
        <v>3225624.15</v>
      </c>
      <c r="H56" s="19">
        <v>11465210</v>
      </c>
      <c r="I56" s="19">
        <v>510057</v>
      </c>
      <c r="J56" s="19">
        <v>3225624.15</v>
      </c>
      <c r="K56" s="19">
        <v>11465210</v>
      </c>
      <c r="L56" s="19">
        <v>510057</v>
      </c>
      <c r="M56" s="19">
        <v>3225624.15</v>
      </c>
      <c r="N56" s="19">
        <v>11465210</v>
      </c>
      <c r="O56" s="19">
        <v>510057</v>
      </c>
      <c r="P56" s="19">
        <v>3225624.15</v>
      </c>
      <c r="Q56" s="19">
        <v>11465210</v>
      </c>
      <c r="R56" s="19">
        <v>510057</v>
      </c>
      <c r="S56" s="19">
        <v>3225624.15</v>
      </c>
      <c r="T56" s="19">
        <v>11465210</v>
      </c>
      <c r="U56" s="19">
        <v>510057</v>
      </c>
      <c r="V56" s="19">
        <v>3225624.15</v>
      </c>
      <c r="W56" s="19">
        <v>11465210</v>
      </c>
      <c r="X56" s="19">
        <v>510057</v>
      </c>
      <c r="Y56" s="19">
        <v>3225624.15</v>
      </c>
      <c r="Z56" s="19">
        <v>11465210</v>
      </c>
      <c r="AA56" s="19">
        <v>510057</v>
      </c>
      <c r="AB56" s="19">
        <v>3225624.15</v>
      </c>
      <c r="AC56">
        <v>14600000</v>
      </c>
      <c r="AD56">
        <v>31800000</v>
      </c>
      <c r="AE56">
        <v>52800000</v>
      </c>
    </row>
    <row r="57" spans="1:31" x14ac:dyDescent="0.2">
      <c r="A57" s="18">
        <v>44233</v>
      </c>
      <c r="B57" s="19">
        <v>12014288</v>
      </c>
      <c r="C57" s="19">
        <v>511447</v>
      </c>
      <c r="D57" s="19">
        <v>3475871.4</v>
      </c>
      <c r="E57" s="19">
        <v>12014288</v>
      </c>
      <c r="F57" s="19">
        <v>511447</v>
      </c>
      <c r="G57" s="19">
        <v>3475871.4</v>
      </c>
      <c r="H57" s="19">
        <v>12014288</v>
      </c>
      <c r="I57" s="19">
        <v>511447</v>
      </c>
      <c r="J57" s="19">
        <v>3475871.4</v>
      </c>
      <c r="K57" s="19">
        <v>12014288</v>
      </c>
      <c r="L57" s="19">
        <v>511447</v>
      </c>
      <c r="M57" s="19">
        <v>3475871.4</v>
      </c>
      <c r="N57" s="19">
        <v>12014288</v>
      </c>
      <c r="O57" s="19">
        <v>511447</v>
      </c>
      <c r="P57" s="19">
        <v>3475871.4</v>
      </c>
      <c r="Q57" s="19">
        <v>12014288</v>
      </c>
      <c r="R57" s="19">
        <v>511447</v>
      </c>
      <c r="S57" s="19">
        <v>3475871.4</v>
      </c>
      <c r="T57" s="19">
        <v>12014288</v>
      </c>
      <c r="U57" s="19">
        <v>511447</v>
      </c>
      <c r="V57" s="19">
        <v>3475871.4</v>
      </c>
      <c r="W57" s="19">
        <v>12014288</v>
      </c>
      <c r="X57" s="19">
        <v>511447</v>
      </c>
      <c r="Y57" s="19">
        <v>3475871.4</v>
      </c>
      <c r="Z57" s="19">
        <v>12014288</v>
      </c>
      <c r="AA57" s="19">
        <v>511447</v>
      </c>
      <c r="AB57" s="19">
        <v>3475871.4</v>
      </c>
      <c r="AC57">
        <v>14600000</v>
      </c>
      <c r="AD57">
        <v>31800000</v>
      </c>
      <c r="AE57">
        <v>52800000</v>
      </c>
    </row>
    <row r="58" spans="1:31" x14ac:dyDescent="0.2">
      <c r="A58" s="18">
        <v>44234</v>
      </c>
      <c r="B58" s="19">
        <v>12294006</v>
      </c>
      <c r="C58" s="19">
        <v>512581</v>
      </c>
      <c r="D58" s="19">
        <v>3678865.9499999997</v>
      </c>
      <c r="E58" s="19">
        <v>12294006</v>
      </c>
      <c r="F58" s="19">
        <v>512581</v>
      </c>
      <c r="G58" s="19">
        <v>3678865.9499999997</v>
      </c>
      <c r="H58" s="19">
        <v>12294006</v>
      </c>
      <c r="I58" s="19">
        <v>512581</v>
      </c>
      <c r="J58" s="19">
        <v>3678865.9499999997</v>
      </c>
      <c r="K58" s="19">
        <v>12294006</v>
      </c>
      <c r="L58" s="19">
        <v>512581</v>
      </c>
      <c r="M58" s="19">
        <v>3678865.9499999997</v>
      </c>
      <c r="N58" s="19">
        <v>12294006</v>
      </c>
      <c r="O58" s="19">
        <v>512581</v>
      </c>
      <c r="P58" s="19">
        <v>3678865.9499999997</v>
      </c>
      <c r="Q58" s="19">
        <v>12294006</v>
      </c>
      <c r="R58" s="19">
        <v>512581</v>
      </c>
      <c r="S58" s="19">
        <v>3678865.9499999997</v>
      </c>
      <c r="T58" s="19">
        <v>12294006</v>
      </c>
      <c r="U58" s="19">
        <v>512581</v>
      </c>
      <c r="V58" s="19">
        <v>3678865.9499999997</v>
      </c>
      <c r="W58" s="19">
        <v>12294006</v>
      </c>
      <c r="X58" s="19">
        <v>512581</v>
      </c>
      <c r="Y58" s="19">
        <v>3678865.9499999997</v>
      </c>
      <c r="Z58" s="19">
        <v>12294006</v>
      </c>
      <c r="AA58" s="19">
        <v>512581</v>
      </c>
      <c r="AB58" s="19">
        <v>3678865.9499999997</v>
      </c>
      <c r="AC58">
        <v>14600000</v>
      </c>
      <c r="AD58">
        <v>31800000</v>
      </c>
      <c r="AE58">
        <v>52800000</v>
      </c>
    </row>
    <row r="59" spans="1:31" x14ac:dyDescent="0.2">
      <c r="A59" s="18">
        <v>44235</v>
      </c>
      <c r="B59" s="19">
        <v>12646486</v>
      </c>
      <c r="C59" s="19">
        <v>516392</v>
      </c>
      <c r="D59" s="19">
        <v>3862762.6</v>
      </c>
      <c r="E59" s="19">
        <v>12646486</v>
      </c>
      <c r="F59" s="19">
        <v>516392</v>
      </c>
      <c r="G59" s="19">
        <v>3862762.6</v>
      </c>
      <c r="H59" s="19">
        <v>12646486</v>
      </c>
      <c r="I59" s="19">
        <v>516392</v>
      </c>
      <c r="J59" s="19">
        <v>3862762.6</v>
      </c>
      <c r="K59" s="19">
        <v>12646486</v>
      </c>
      <c r="L59" s="19">
        <v>516392</v>
      </c>
      <c r="M59" s="19">
        <v>3862762.6</v>
      </c>
      <c r="N59" s="19">
        <v>12646486</v>
      </c>
      <c r="O59" s="19">
        <v>516392</v>
      </c>
      <c r="P59" s="19">
        <v>3862762.6</v>
      </c>
      <c r="Q59" s="19">
        <v>12646486</v>
      </c>
      <c r="R59" s="19">
        <v>516392</v>
      </c>
      <c r="S59" s="19">
        <v>3862762.6</v>
      </c>
      <c r="T59" s="19">
        <v>12646486</v>
      </c>
      <c r="U59" s="19">
        <v>516392</v>
      </c>
      <c r="V59" s="19">
        <v>3862762.6</v>
      </c>
      <c r="W59" s="19">
        <v>12646486</v>
      </c>
      <c r="X59" s="19">
        <v>516392</v>
      </c>
      <c r="Y59" s="19">
        <v>3862762.6</v>
      </c>
      <c r="Z59" s="19">
        <v>12646486</v>
      </c>
      <c r="AA59" s="19">
        <v>516392</v>
      </c>
      <c r="AB59" s="19">
        <v>3862762.6</v>
      </c>
      <c r="AC59">
        <v>14600000</v>
      </c>
      <c r="AD59">
        <v>31800000</v>
      </c>
      <c r="AE59">
        <v>52800000</v>
      </c>
    </row>
    <row r="60" spans="1:31" x14ac:dyDescent="0.2">
      <c r="A60" s="18">
        <v>44236</v>
      </c>
      <c r="B60" s="19">
        <v>13058298</v>
      </c>
      <c r="C60" s="19">
        <v>519553</v>
      </c>
      <c r="D60" s="19">
        <v>4171797.25</v>
      </c>
      <c r="E60" s="19">
        <v>13058298</v>
      </c>
      <c r="F60" s="19">
        <v>519553</v>
      </c>
      <c r="G60" s="19">
        <v>4171797.25</v>
      </c>
      <c r="H60" s="19">
        <v>13058298</v>
      </c>
      <c r="I60" s="19">
        <v>519553</v>
      </c>
      <c r="J60" s="19">
        <v>4171797.25</v>
      </c>
      <c r="K60" s="19">
        <v>13058298</v>
      </c>
      <c r="L60" s="19">
        <v>519553</v>
      </c>
      <c r="M60" s="19">
        <v>4171797.25</v>
      </c>
      <c r="N60" s="19">
        <v>13058298</v>
      </c>
      <c r="O60" s="19">
        <v>519553</v>
      </c>
      <c r="P60" s="19">
        <v>4171797.25</v>
      </c>
      <c r="Q60" s="19">
        <v>13058298</v>
      </c>
      <c r="R60" s="19">
        <v>519553</v>
      </c>
      <c r="S60" s="19">
        <v>4171797.25</v>
      </c>
      <c r="T60" s="19">
        <v>13058298</v>
      </c>
      <c r="U60" s="19">
        <v>519553</v>
      </c>
      <c r="V60" s="19">
        <v>4171797.25</v>
      </c>
      <c r="W60" s="19">
        <v>13058298</v>
      </c>
      <c r="X60" s="19">
        <v>519553</v>
      </c>
      <c r="Y60" s="19">
        <v>4171797.25</v>
      </c>
      <c r="Z60" s="19">
        <v>13058298</v>
      </c>
      <c r="AA60" s="19">
        <v>519553</v>
      </c>
      <c r="AB60" s="19">
        <v>4171797.25</v>
      </c>
      <c r="AC60">
        <v>14600000</v>
      </c>
      <c r="AD60">
        <v>31800000</v>
      </c>
      <c r="AE60">
        <v>52800000</v>
      </c>
    </row>
    <row r="61" spans="1:31" x14ac:dyDescent="0.2">
      <c r="A61" s="18">
        <v>44237</v>
      </c>
      <c r="B61" s="19">
        <v>13509108</v>
      </c>
      <c r="C61" s="19">
        <v>524447</v>
      </c>
      <c r="D61" s="19">
        <v>4499125</v>
      </c>
      <c r="E61" s="19">
        <v>13509108</v>
      </c>
      <c r="F61" s="19">
        <v>524447</v>
      </c>
      <c r="G61" s="19">
        <v>4499125</v>
      </c>
      <c r="H61" s="19">
        <v>13509108</v>
      </c>
      <c r="I61" s="19">
        <v>524447</v>
      </c>
      <c r="J61" s="19">
        <v>4499125</v>
      </c>
      <c r="K61" s="19">
        <v>13509108</v>
      </c>
      <c r="L61" s="19">
        <v>524447</v>
      </c>
      <c r="M61" s="19">
        <v>4499125</v>
      </c>
      <c r="N61" s="19">
        <v>13509108</v>
      </c>
      <c r="O61" s="19">
        <v>524447</v>
      </c>
      <c r="P61" s="19">
        <v>4499125</v>
      </c>
      <c r="Q61" s="19">
        <v>13509108</v>
      </c>
      <c r="R61" s="19">
        <v>524447</v>
      </c>
      <c r="S61" s="19">
        <v>4499125</v>
      </c>
      <c r="T61" s="19">
        <v>13509108</v>
      </c>
      <c r="U61" s="19">
        <v>524447</v>
      </c>
      <c r="V61" s="19">
        <v>4499125</v>
      </c>
      <c r="W61" s="19">
        <v>13509108</v>
      </c>
      <c r="X61" s="19">
        <v>524447</v>
      </c>
      <c r="Y61" s="19">
        <v>4499125</v>
      </c>
      <c r="Z61" s="19">
        <v>13509108</v>
      </c>
      <c r="AA61" s="19">
        <v>524447</v>
      </c>
      <c r="AB61" s="19">
        <v>4499125</v>
      </c>
      <c r="AC61">
        <v>14600000</v>
      </c>
      <c r="AD61">
        <v>31800000</v>
      </c>
      <c r="AE61">
        <v>52800000</v>
      </c>
    </row>
    <row r="62" spans="1:31" x14ac:dyDescent="0.2">
      <c r="A62" s="18">
        <v>44238</v>
      </c>
      <c r="B62" s="19">
        <v>14012224</v>
      </c>
      <c r="C62" s="19">
        <v>530094</v>
      </c>
      <c r="D62" s="19">
        <v>4868132.5</v>
      </c>
      <c r="E62" s="19">
        <v>14012224</v>
      </c>
      <c r="F62" s="19">
        <v>530094</v>
      </c>
      <c r="G62" s="19">
        <v>4868132.5</v>
      </c>
      <c r="H62" s="19">
        <v>14012224</v>
      </c>
      <c r="I62" s="19">
        <v>530094</v>
      </c>
      <c r="J62" s="19">
        <v>4868132.5</v>
      </c>
      <c r="K62" s="19">
        <v>14012224</v>
      </c>
      <c r="L62" s="19">
        <v>530094</v>
      </c>
      <c r="M62" s="19">
        <v>4868132.5</v>
      </c>
      <c r="N62" s="19">
        <v>14012224</v>
      </c>
      <c r="O62" s="19">
        <v>530094</v>
      </c>
      <c r="P62" s="19">
        <v>4868132.5</v>
      </c>
      <c r="Q62" s="19">
        <v>14012224</v>
      </c>
      <c r="R62" s="19">
        <v>530094</v>
      </c>
      <c r="S62" s="19">
        <v>4868132.5</v>
      </c>
      <c r="T62" s="19">
        <v>14012224</v>
      </c>
      <c r="U62" s="19">
        <v>530094</v>
      </c>
      <c r="V62" s="19">
        <v>4868132.5</v>
      </c>
      <c r="W62" s="19">
        <v>14012224</v>
      </c>
      <c r="X62" s="19">
        <v>530094</v>
      </c>
      <c r="Y62" s="19">
        <v>4868132.5</v>
      </c>
      <c r="Z62" s="19">
        <v>14012224</v>
      </c>
      <c r="AA62" s="19">
        <v>530094</v>
      </c>
      <c r="AB62" s="19">
        <v>4868132.5</v>
      </c>
      <c r="AC62">
        <v>14600000</v>
      </c>
      <c r="AD62">
        <v>31800000</v>
      </c>
      <c r="AE62">
        <v>52800000</v>
      </c>
    </row>
    <row r="63" spans="1:31" x14ac:dyDescent="0.2">
      <c r="A63" s="18">
        <v>44239</v>
      </c>
      <c r="B63" s="19">
        <v>14556827</v>
      </c>
      <c r="C63" s="19">
        <v>534869</v>
      </c>
      <c r="D63" s="19">
        <v>5298646.75</v>
      </c>
      <c r="E63" s="19">
        <v>14556827</v>
      </c>
      <c r="F63" s="19">
        <v>534869</v>
      </c>
      <c r="G63" s="19">
        <v>5298646.75</v>
      </c>
      <c r="H63" s="19">
        <v>14556827</v>
      </c>
      <c r="I63" s="19">
        <v>534869</v>
      </c>
      <c r="J63" s="19">
        <v>5298646.75</v>
      </c>
      <c r="K63" s="19">
        <v>14556827</v>
      </c>
      <c r="L63" s="19">
        <v>534869</v>
      </c>
      <c r="M63" s="19">
        <v>5298646.75</v>
      </c>
      <c r="N63" s="19">
        <v>14556827</v>
      </c>
      <c r="O63" s="19">
        <v>534869</v>
      </c>
      <c r="P63" s="19">
        <v>5298646.75</v>
      </c>
      <c r="Q63" s="19">
        <v>14556827</v>
      </c>
      <c r="R63" s="19">
        <v>534869</v>
      </c>
      <c r="S63" s="19">
        <v>5298646.75</v>
      </c>
      <c r="T63" s="19">
        <v>14556827</v>
      </c>
      <c r="U63" s="19">
        <v>534869</v>
      </c>
      <c r="V63" s="19">
        <v>5298646.75</v>
      </c>
      <c r="W63" s="19">
        <v>14556827</v>
      </c>
      <c r="X63" s="19">
        <v>534869</v>
      </c>
      <c r="Y63" s="19">
        <v>5298646.75</v>
      </c>
      <c r="Z63" s="19">
        <v>14556827</v>
      </c>
      <c r="AA63" s="19">
        <v>534869</v>
      </c>
      <c r="AB63" s="19">
        <v>5298646.75</v>
      </c>
      <c r="AC63">
        <v>14600000</v>
      </c>
      <c r="AD63">
        <v>31800000</v>
      </c>
      <c r="AE63">
        <v>52800000</v>
      </c>
    </row>
    <row r="64" spans="1:31" x14ac:dyDescent="0.2">
      <c r="A64" s="18">
        <v>44240</v>
      </c>
      <c r="B64" s="19">
        <v>15062189</v>
      </c>
      <c r="C64" s="19">
        <v>537715</v>
      </c>
      <c r="D64" s="19">
        <v>5741471.9000000004</v>
      </c>
      <c r="E64" s="19">
        <v>15062189</v>
      </c>
      <c r="F64" s="19">
        <v>537715</v>
      </c>
      <c r="G64" s="19">
        <v>5741471.9000000004</v>
      </c>
      <c r="H64" s="19">
        <v>15062189</v>
      </c>
      <c r="I64" s="19">
        <v>537715</v>
      </c>
      <c r="J64" s="19">
        <v>5741471.9000000004</v>
      </c>
      <c r="K64" s="19">
        <v>15062189</v>
      </c>
      <c r="L64" s="19">
        <v>537715</v>
      </c>
      <c r="M64" s="19">
        <v>5741471.9000000004</v>
      </c>
      <c r="N64" s="19">
        <v>15062189</v>
      </c>
      <c r="O64" s="19">
        <v>537715</v>
      </c>
      <c r="P64" s="19">
        <v>5741471.9000000004</v>
      </c>
      <c r="Q64" s="19">
        <v>15062189</v>
      </c>
      <c r="R64" s="19">
        <v>537715</v>
      </c>
      <c r="S64" s="19">
        <v>5741471.9000000004</v>
      </c>
      <c r="T64" s="19">
        <v>15062189</v>
      </c>
      <c r="U64" s="19">
        <v>537715</v>
      </c>
      <c r="V64" s="19">
        <v>5741471.9000000004</v>
      </c>
      <c r="W64" s="19">
        <v>15062189</v>
      </c>
      <c r="X64" s="19">
        <v>537715</v>
      </c>
      <c r="Y64" s="19">
        <v>5741471.9000000004</v>
      </c>
      <c r="Z64" s="19">
        <v>15062189</v>
      </c>
      <c r="AA64" s="19">
        <v>537715</v>
      </c>
      <c r="AB64" s="19">
        <v>5741471.9000000004</v>
      </c>
      <c r="AC64">
        <v>14600000</v>
      </c>
      <c r="AD64">
        <v>31800000</v>
      </c>
      <c r="AE64">
        <v>52800000</v>
      </c>
    </row>
    <row r="65" spans="1:31" x14ac:dyDescent="0.2">
      <c r="A65" s="18">
        <v>44241</v>
      </c>
      <c r="B65" s="19">
        <v>15300151</v>
      </c>
      <c r="C65" s="19">
        <v>539630</v>
      </c>
      <c r="D65" s="19">
        <v>5939736.9000000004</v>
      </c>
      <c r="E65" s="19">
        <v>15300151</v>
      </c>
      <c r="F65" s="19">
        <v>539630</v>
      </c>
      <c r="G65" s="19">
        <v>5939736.9000000004</v>
      </c>
      <c r="H65" s="19">
        <v>15300151</v>
      </c>
      <c r="I65" s="19">
        <v>539630</v>
      </c>
      <c r="J65" s="19">
        <v>5939736.9000000004</v>
      </c>
      <c r="K65" s="19">
        <v>15300151</v>
      </c>
      <c r="L65" s="19">
        <v>539630</v>
      </c>
      <c r="M65" s="19">
        <v>5939736.9000000004</v>
      </c>
      <c r="N65" s="19">
        <v>15300151</v>
      </c>
      <c r="O65" s="19">
        <v>539630</v>
      </c>
      <c r="P65" s="19">
        <v>5939736.9000000004</v>
      </c>
      <c r="Q65" s="19">
        <v>15300151</v>
      </c>
      <c r="R65" s="19">
        <v>539630</v>
      </c>
      <c r="S65" s="19">
        <v>5939736.9000000004</v>
      </c>
      <c r="T65" s="19">
        <v>15300151</v>
      </c>
      <c r="U65" s="19">
        <v>539630</v>
      </c>
      <c r="V65" s="19">
        <v>5939736.9000000004</v>
      </c>
      <c r="W65" s="19">
        <v>15300151</v>
      </c>
      <c r="X65" s="19">
        <v>539630</v>
      </c>
      <c r="Y65" s="19">
        <v>5939736.9000000004</v>
      </c>
      <c r="Z65" s="19">
        <v>15300151</v>
      </c>
      <c r="AA65" s="19">
        <v>539630</v>
      </c>
      <c r="AB65" s="19">
        <v>5939736.9000000004</v>
      </c>
      <c r="AC65">
        <v>14600000</v>
      </c>
      <c r="AD65">
        <v>31800000</v>
      </c>
      <c r="AE65">
        <v>52800000</v>
      </c>
    </row>
    <row r="66" spans="1:31" x14ac:dyDescent="0.2">
      <c r="A66" s="18">
        <v>44242</v>
      </c>
      <c r="B66" s="19">
        <v>0</v>
      </c>
      <c r="C66" s="19">
        <v>0</v>
      </c>
      <c r="D66" s="19" t="e">
        <v>#N/A</v>
      </c>
      <c r="E66" s="19">
        <v>15736913.857142856</v>
      </c>
      <c r="F66" s="19">
        <v>552867.14285714284</v>
      </c>
      <c r="G66" s="19">
        <v>6191657.0999999996</v>
      </c>
      <c r="H66" s="19">
        <v>15765305.048205486</v>
      </c>
      <c r="I66" s="19">
        <v>552867.14285714284</v>
      </c>
      <c r="J66" s="19">
        <v>6191657.0999999996</v>
      </c>
      <c r="K66" s="19">
        <v>15765305.048205486</v>
      </c>
      <c r="L66" s="19">
        <v>552867.14285714284</v>
      </c>
      <c r="M66" s="19">
        <v>6191657.0999999996</v>
      </c>
      <c r="N66" s="19">
        <v>15765305.048205486</v>
      </c>
      <c r="O66" s="19">
        <v>552867.14285714284</v>
      </c>
      <c r="P66" s="19">
        <v>6191657.0999999996</v>
      </c>
      <c r="Q66" s="19">
        <v>15765305.048205486</v>
      </c>
      <c r="R66" s="19">
        <v>552867.14285714284</v>
      </c>
      <c r="S66" s="19">
        <v>6191657.0999999996</v>
      </c>
      <c r="T66" s="19">
        <v>15765305.048205486</v>
      </c>
      <c r="U66" s="19">
        <v>552867.14285714284</v>
      </c>
      <c r="V66" s="19">
        <v>6191657.0999999996</v>
      </c>
      <c r="W66" s="19">
        <v>15765305.048205486</v>
      </c>
      <c r="X66" s="19">
        <v>552867.14285714284</v>
      </c>
      <c r="Y66" s="19">
        <v>6191657.0999999996</v>
      </c>
      <c r="Z66" s="19">
        <v>15765305.048205486</v>
      </c>
      <c r="AA66" s="19">
        <v>552867.14285714284</v>
      </c>
      <c r="AB66" s="19">
        <v>6191657.0999999996</v>
      </c>
      <c r="AC66">
        <v>14600000</v>
      </c>
      <c r="AD66">
        <v>31800000</v>
      </c>
      <c r="AE66">
        <v>52800000</v>
      </c>
    </row>
    <row r="67" spans="1:31" x14ac:dyDescent="0.2">
      <c r="A67" s="18">
        <v>44243</v>
      </c>
      <c r="B67" s="19">
        <v>0</v>
      </c>
      <c r="C67" s="19">
        <v>0</v>
      </c>
      <c r="D67" s="19" t="e">
        <v>#N/A</v>
      </c>
      <c r="E67" s="19">
        <v>16173676.714285713</v>
      </c>
      <c r="F67" s="19">
        <v>566104.28571428568</v>
      </c>
      <c r="G67" s="19">
        <v>6471656.0999999996</v>
      </c>
      <c r="H67" s="19">
        <v>16236758.7465869</v>
      </c>
      <c r="I67" s="19">
        <v>566104.28571428568</v>
      </c>
      <c r="J67" s="19">
        <v>6471656.0999999996</v>
      </c>
      <c r="K67" s="19">
        <v>16236758.7465869</v>
      </c>
      <c r="L67" s="19">
        <v>566104.28571428568</v>
      </c>
      <c r="M67" s="19">
        <v>6471656.0999999996</v>
      </c>
      <c r="N67" s="19">
        <v>16236758.7465869</v>
      </c>
      <c r="O67" s="19">
        <v>566104.28571428568</v>
      </c>
      <c r="P67" s="19">
        <v>6471656.0999999996</v>
      </c>
      <c r="Q67" s="19">
        <v>16236758.7465869</v>
      </c>
      <c r="R67" s="19">
        <v>566104.28571428568</v>
      </c>
      <c r="S67" s="19">
        <v>6471656.0999999996</v>
      </c>
      <c r="T67" s="19">
        <v>16236758.7465869</v>
      </c>
      <c r="U67" s="19">
        <v>566104.28571428568</v>
      </c>
      <c r="V67" s="19">
        <v>6471656.0999999996</v>
      </c>
      <c r="W67" s="19">
        <v>16236758.7465869</v>
      </c>
      <c r="X67" s="19">
        <v>566104.28571428568</v>
      </c>
      <c r="Y67" s="19">
        <v>6471656.0999999996</v>
      </c>
      <c r="Z67" s="19">
        <v>16236758.7465869</v>
      </c>
      <c r="AA67" s="19">
        <v>566104.28571428568</v>
      </c>
      <c r="AB67" s="19">
        <v>6471656.0999999996</v>
      </c>
      <c r="AC67">
        <v>14600000</v>
      </c>
      <c r="AD67">
        <v>31800000</v>
      </c>
      <c r="AE67">
        <v>52800000</v>
      </c>
    </row>
    <row r="68" spans="1:31" x14ac:dyDescent="0.2">
      <c r="A68" s="18">
        <v>44244</v>
      </c>
      <c r="B68" s="19">
        <v>0</v>
      </c>
      <c r="C68" s="19">
        <v>0</v>
      </c>
      <c r="D68" s="19" t="e">
        <v>#N/A</v>
      </c>
      <c r="E68" s="19">
        <v>16610439.571428569</v>
      </c>
      <c r="F68" s="19">
        <v>579341.42857142852</v>
      </c>
      <c r="G68" s="19">
        <v>6726303.3500000006</v>
      </c>
      <c r="H68" s="19">
        <v>16714512.095144244</v>
      </c>
      <c r="I68" s="19">
        <v>579341.42857142852</v>
      </c>
      <c r="J68" s="19">
        <v>6726303.3500000006</v>
      </c>
      <c r="K68" s="19">
        <v>16714512.095144244</v>
      </c>
      <c r="L68" s="19">
        <v>579341.42857142852</v>
      </c>
      <c r="M68" s="19">
        <v>6726303.3500000006</v>
      </c>
      <c r="N68" s="19">
        <v>16714512.095144244</v>
      </c>
      <c r="O68" s="19">
        <v>579341.42857142852</v>
      </c>
      <c r="P68" s="19">
        <v>6726303.3500000006</v>
      </c>
      <c r="Q68" s="19">
        <v>16714512.095144244</v>
      </c>
      <c r="R68" s="19">
        <v>579341.42857142852</v>
      </c>
      <c r="S68" s="19">
        <v>6726303.3500000006</v>
      </c>
      <c r="T68" s="19">
        <v>16714512.095144244</v>
      </c>
      <c r="U68" s="19">
        <v>579341.42857142852</v>
      </c>
      <c r="V68" s="19">
        <v>6726303.3500000006</v>
      </c>
      <c r="W68" s="19">
        <v>16714512.095144244</v>
      </c>
      <c r="X68" s="19">
        <v>579341.42857142852</v>
      </c>
      <c r="Y68" s="19">
        <v>6726303.3500000006</v>
      </c>
      <c r="Z68" s="19">
        <v>16714512.095144244</v>
      </c>
      <c r="AA68" s="19">
        <v>579341.42857142852</v>
      </c>
      <c r="AB68" s="19">
        <v>6726303.3500000006</v>
      </c>
      <c r="AC68">
        <v>14600000</v>
      </c>
      <c r="AD68">
        <v>31800000</v>
      </c>
      <c r="AE68">
        <v>52800000</v>
      </c>
    </row>
    <row r="69" spans="1:31" x14ac:dyDescent="0.2">
      <c r="A69" s="18">
        <v>44245</v>
      </c>
      <c r="B69" s="19">
        <v>0</v>
      </c>
      <c r="C69" s="19">
        <v>0</v>
      </c>
      <c r="D69" s="19" t="e">
        <v>#N/A</v>
      </c>
      <c r="E69" s="19">
        <v>17047202.428571425</v>
      </c>
      <c r="F69" s="19">
        <v>592578.57142857148</v>
      </c>
      <c r="G69" s="19">
        <v>7125978.3000000007</v>
      </c>
      <c r="H69" s="19">
        <v>17198565.093877517</v>
      </c>
      <c r="I69" s="19">
        <v>592578.57142857148</v>
      </c>
      <c r="J69" s="19">
        <v>7125978.3000000007</v>
      </c>
      <c r="K69" s="19">
        <v>17198565.093877517</v>
      </c>
      <c r="L69" s="19">
        <v>592578.57142857148</v>
      </c>
      <c r="M69" s="19">
        <v>7125978.3000000007</v>
      </c>
      <c r="N69" s="19">
        <v>17198565.093877517</v>
      </c>
      <c r="O69" s="19">
        <v>592578.57142857148</v>
      </c>
      <c r="P69" s="19">
        <v>7125978.3000000007</v>
      </c>
      <c r="Q69" s="19">
        <v>17198565.093877517</v>
      </c>
      <c r="R69" s="19">
        <v>592578.57142857148</v>
      </c>
      <c r="S69" s="19">
        <v>7125978.3000000007</v>
      </c>
      <c r="T69" s="19">
        <v>17198565.093877517</v>
      </c>
      <c r="U69" s="19">
        <v>592578.57142857148</v>
      </c>
      <c r="V69" s="19">
        <v>7125978.3000000007</v>
      </c>
      <c r="W69" s="19">
        <v>17198565.093877517</v>
      </c>
      <c r="X69" s="19">
        <v>592578.57142857148</v>
      </c>
      <c r="Y69" s="19">
        <v>7125978.3000000007</v>
      </c>
      <c r="Z69" s="19">
        <v>17198565.093877517</v>
      </c>
      <c r="AA69" s="19">
        <v>592578.57142857148</v>
      </c>
      <c r="AB69" s="19">
        <v>7125978.3000000007</v>
      </c>
      <c r="AC69">
        <v>14600000</v>
      </c>
      <c r="AD69">
        <v>31800000</v>
      </c>
      <c r="AE69">
        <v>52800000</v>
      </c>
    </row>
    <row r="70" spans="1:31" x14ac:dyDescent="0.2">
      <c r="A70" s="18">
        <v>44246</v>
      </c>
      <c r="B70" s="19">
        <v>0</v>
      </c>
      <c r="C70" s="19">
        <v>0</v>
      </c>
      <c r="D70" s="19" t="e">
        <v>#N/A</v>
      </c>
      <c r="E70" s="19">
        <v>17483965.285714284</v>
      </c>
      <c r="F70" s="19">
        <v>605815.71428571432</v>
      </c>
      <c r="G70" s="19">
        <v>7565067.5999999996</v>
      </c>
      <c r="H70" s="19">
        <v>17685327.951020375</v>
      </c>
      <c r="I70" s="19">
        <v>605815.71428571432</v>
      </c>
      <c r="J70" s="19">
        <v>7565067.5999999996</v>
      </c>
      <c r="K70" s="19">
        <v>17688917.74278672</v>
      </c>
      <c r="L70" s="19">
        <v>605815.71428571432</v>
      </c>
      <c r="M70" s="19">
        <v>7565067.5999999996</v>
      </c>
      <c r="N70" s="19">
        <v>17688917.74278672</v>
      </c>
      <c r="O70" s="19">
        <v>605815.71428571432</v>
      </c>
      <c r="P70" s="19">
        <v>7565067.5999999996</v>
      </c>
      <c r="Q70" s="19">
        <v>17688917.74278672</v>
      </c>
      <c r="R70" s="19">
        <v>605815.71428571432</v>
      </c>
      <c r="S70" s="19">
        <v>7565067.5999999996</v>
      </c>
      <c r="T70" s="19">
        <v>17688917.74278672</v>
      </c>
      <c r="U70" s="19">
        <v>605815.71428571432</v>
      </c>
      <c r="V70" s="19">
        <v>7565067.5999999996</v>
      </c>
      <c r="W70" s="19">
        <v>17688917.74278672</v>
      </c>
      <c r="X70" s="19">
        <v>605815.71428571432</v>
      </c>
      <c r="Y70" s="19">
        <v>7565067.5999999996</v>
      </c>
      <c r="Z70" s="19">
        <v>17688917.74278672</v>
      </c>
      <c r="AA70" s="19">
        <v>605815.71428571432</v>
      </c>
      <c r="AB70" s="19">
        <v>7565067.5999999996</v>
      </c>
      <c r="AC70">
        <v>14600000</v>
      </c>
      <c r="AD70">
        <v>31800000</v>
      </c>
      <c r="AE70">
        <v>52800000</v>
      </c>
    </row>
    <row r="71" spans="1:31" x14ac:dyDescent="0.2">
      <c r="A71" s="18">
        <v>44247</v>
      </c>
      <c r="B71" s="19">
        <v>0</v>
      </c>
      <c r="C71" s="19">
        <v>0</v>
      </c>
      <c r="D71" s="19" t="e">
        <v>#N/A</v>
      </c>
      <c r="E71" s="19">
        <v>17920728.142857142</v>
      </c>
      <c r="F71" s="19">
        <v>619052.85714285716</v>
      </c>
      <c r="G71" s="19">
        <v>8104148.7500000009</v>
      </c>
      <c r="H71" s="19">
        <v>18172090.808163233</v>
      </c>
      <c r="I71" s="19">
        <v>619052.85714285716</v>
      </c>
      <c r="J71" s="19">
        <v>8104148.7500000009</v>
      </c>
      <c r="K71" s="19">
        <v>18185570.041871853</v>
      </c>
      <c r="L71" s="19">
        <v>619052.85714285716</v>
      </c>
      <c r="M71" s="19">
        <v>8104148.7500000009</v>
      </c>
      <c r="N71" s="19">
        <v>18185570.041871853</v>
      </c>
      <c r="O71" s="19">
        <v>619052.85714285716</v>
      </c>
      <c r="P71" s="19">
        <v>8104148.7500000009</v>
      </c>
      <c r="Q71" s="19">
        <v>18185570.041871853</v>
      </c>
      <c r="R71" s="19">
        <v>619052.85714285716</v>
      </c>
      <c r="S71" s="19">
        <v>8104148.7500000009</v>
      </c>
      <c r="T71" s="19">
        <v>18185570.041871853</v>
      </c>
      <c r="U71" s="19">
        <v>619052.85714285716</v>
      </c>
      <c r="V71" s="19">
        <v>8104148.7500000009</v>
      </c>
      <c r="W71" s="19">
        <v>18185570.041871853</v>
      </c>
      <c r="X71" s="19">
        <v>619052.85714285716</v>
      </c>
      <c r="Y71" s="19">
        <v>8104148.7500000009</v>
      </c>
      <c r="Z71" s="19">
        <v>18185570.041871853</v>
      </c>
      <c r="AA71" s="19">
        <v>619052.85714285716</v>
      </c>
      <c r="AB71" s="19">
        <v>8104148.7500000009</v>
      </c>
      <c r="AC71">
        <v>14600000</v>
      </c>
      <c r="AD71">
        <v>31800000</v>
      </c>
      <c r="AE71">
        <v>52800000</v>
      </c>
    </row>
    <row r="72" spans="1:31" x14ac:dyDescent="0.2">
      <c r="A72" s="18">
        <v>44248</v>
      </c>
      <c r="B72" s="19">
        <v>0</v>
      </c>
      <c r="C72" s="19">
        <v>0</v>
      </c>
      <c r="D72" s="19" t="e">
        <v>#N/A</v>
      </c>
      <c r="E72" s="19">
        <v>18357491</v>
      </c>
      <c r="F72" s="19">
        <v>632290</v>
      </c>
      <c r="G72" s="19">
        <v>8391440.75</v>
      </c>
      <c r="H72" s="19">
        <v>18658853.665306091</v>
      </c>
      <c r="I72" s="19">
        <v>632290</v>
      </c>
      <c r="J72" s="19">
        <v>8391440.75</v>
      </c>
      <c r="K72" s="19">
        <v>18688521.991132915</v>
      </c>
      <c r="L72" s="19">
        <v>632290</v>
      </c>
      <c r="M72" s="19">
        <v>8391440.75</v>
      </c>
      <c r="N72" s="19">
        <v>18688521.991132915</v>
      </c>
      <c r="O72" s="19">
        <v>632290</v>
      </c>
      <c r="P72" s="19">
        <v>8391440.75</v>
      </c>
      <c r="Q72" s="19">
        <v>18688521.991132915</v>
      </c>
      <c r="R72" s="19">
        <v>632290</v>
      </c>
      <c r="S72" s="19">
        <v>8391440.75</v>
      </c>
      <c r="T72" s="19">
        <v>18688521.991132915</v>
      </c>
      <c r="U72" s="19">
        <v>632290</v>
      </c>
      <c r="V72" s="19">
        <v>8391440.75</v>
      </c>
      <c r="W72" s="19">
        <v>18688521.991132915</v>
      </c>
      <c r="X72" s="19">
        <v>632290</v>
      </c>
      <c r="Y72" s="19">
        <v>8391440.75</v>
      </c>
      <c r="Z72" s="19">
        <v>18688521.991132915</v>
      </c>
      <c r="AA72" s="19">
        <v>632290</v>
      </c>
      <c r="AB72" s="19">
        <v>8391440.75</v>
      </c>
      <c r="AC72">
        <v>14600000</v>
      </c>
      <c r="AD72">
        <v>31800000</v>
      </c>
      <c r="AE72">
        <v>52800000</v>
      </c>
    </row>
    <row r="73" spans="1:31" x14ac:dyDescent="0.2">
      <c r="A73" s="18">
        <v>44249</v>
      </c>
      <c r="B73" s="19">
        <v>0</v>
      </c>
      <c r="C73" s="19">
        <v>0</v>
      </c>
      <c r="D73" s="19" t="e">
        <v>#N/A</v>
      </c>
      <c r="E73" s="19">
        <v>18794253.857142858</v>
      </c>
      <c r="F73" s="19">
        <v>645527.14285714284</v>
      </c>
      <c r="G73" s="19">
        <v>8706883.3000000007</v>
      </c>
      <c r="H73" s="19">
        <v>19145616.52244895</v>
      </c>
      <c r="I73" s="19">
        <v>645527.14285714284</v>
      </c>
      <c r="J73" s="19">
        <v>8706883.3000000007</v>
      </c>
      <c r="K73" s="19">
        <v>19197773.590569906</v>
      </c>
      <c r="L73" s="19">
        <v>645527.14285714284</v>
      </c>
      <c r="M73" s="19">
        <v>8706883.3000000007</v>
      </c>
      <c r="N73" s="19">
        <v>19197773.590569906</v>
      </c>
      <c r="O73" s="19">
        <v>645527.14285714284</v>
      </c>
      <c r="P73" s="19">
        <v>8706883.3000000007</v>
      </c>
      <c r="Q73" s="19">
        <v>19197773.590569906</v>
      </c>
      <c r="R73" s="19">
        <v>645527.14285714284</v>
      </c>
      <c r="S73" s="19">
        <v>8706883.3000000007</v>
      </c>
      <c r="T73" s="19">
        <v>19197773.590569906</v>
      </c>
      <c r="U73" s="19">
        <v>645527.14285714284</v>
      </c>
      <c r="V73" s="19">
        <v>8706883.3000000007</v>
      </c>
      <c r="W73" s="19">
        <v>19197773.590569906</v>
      </c>
      <c r="X73" s="19">
        <v>645527.14285714284</v>
      </c>
      <c r="Y73" s="19">
        <v>8706883.3000000007</v>
      </c>
      <c r="Z73" s="19">
        <v>19197773.590569906</v>
      </c>
      <c r="AA73" s="19">
        <v>645527.14285714284</v>
      </c>
      <c r="AB73" s="19">
        <v>8706883.3000000007</v>
      </c>
      <c r="AC73">
        <v>14600000</v>
      </c>
      <c r="AD73">
        <v>31800000</v>
      </c>
      <c r="AE73">
        <v>52800000</v>
      </c>
    </row>
    <row r="74" spans="1:31" x14ac:dyDescent="0.2">
      <c r="A74" s="18">
        <v>44250</v>
      </c>
      <c r="B74" s="19">
        <v>0</v>
      </c>
      <c r="C74" s="19">
        <v>0</v>
      </c>
      <c r="D74" s="19" t="e">
        <v>#N/A</v>
      </c>
      <c r="E74" s="19">
        <v>19231016.714285716</v>
      </c>
      <c r="F74" s="19">
        <v>658764.28571428568</v>
      </c>
      <c r="G74" s="19">
        <v>9044272</v>
      </c>
      <c r="H74" s="19">
        <v>19632379.379591808</v>
      </c>
      <c r="I74" s="19">
        <v>658764.28571428568</v>
      </c>
      <c r="J74" s="19">
        <v>9044272</v>
      </c>
      <c r="K74" s="19">
        <v>19713324.840182826</v>
      </c>
      <c r="L74" s="19">
        <v>658764.28571428568</v>
      </c>
      <c r="M74" s="19">
        <v>9044272</v>
      </c>
      <c r="N74" s="19">
        <v>19713324.840182826</v>
      </c>
      <c r="O74" s="19">
        <v>658764.28571428568</v>
      </c>
      <c r="P74" s="19">
        <v>9044272</v>
      </c>
      <c r="Q74" s="19">
        <v>19713324.840182826</v>
      </c>
      <c r="R74" s="19">
        <v>658764.28571428568</v>
      </c>
      <c r="S74" s="19">
        <v>9044272</v>
      </c>
      <c r="T74" s="19">
        <v>19713324.840182826</v>
      </c>
      <c r="U74" s="19">
        <v>658764.28571428568</v>
      </c>
      <c r="V74" s="19">
        <v>9044272</v>
      </c>
      <c r="W74" s="19">
        <v>19713324.840182826</v>
      </c>
      <c r="X74" s="19">
        <v>658764.28571428568</v>
      </c>
      <c r="Y74" s="19">
        <v>9044272</v>
      </c>
      <c r="Z74" s="19">
        <v>19713324.840182826</v>
      </c>
      <c r="AA74" s="19">
        <v>658764.28571428568</v>
      </c>
      <c r="AB74" s="19">
        <v>9044272</v>
      </c>
      <c r="AC74">
        <v>14600000</v>
      </c>
      <c r="AD74">
        <v>31800000</v>
      </c>
      <c r="AE74">
        <v>52800000</v>
      </c>
    </row>
    <row r="75" spans="1:31" x14ac:dyDescent="0.2">
      <c r="A75" s="18">
        <v>44251</v>
      </c>
      <c r="B75" s="19">
        <v>0</v>
      </c>
      <c r="C75" s="19">
        <v>0</v>
      </c>
      <c r="D75" s="19" t="e">
        <v>#N/A</v>
      </c>
      <c r="E75" s="19">
        <v>19667779.571428575</v>
      </c>
      <c r="F75" s="19">
        <v>672001.42857142864</v>
      </c>
      <c r="G75" s="19">
        <v>9466536.1500000004</v>
      </c>
      <c r="H75" s="19">
        <v>20119142.236734666</v>
      </c>
      <c r="I75" s="19">
        <v>672001.42857142864</v>
      </c>
      <c r="J75" s="19">
        <v>9466536.1500000004</v>
      </c>
      <c r="K75" s="19">
        <v>20235175.739971675</v>
      </c>
      <c r="L75" s="19">
        <v>672001.42857142864</v>
      </c>
      <c r="M75" s="19">
        <v>9466536.1500000004</v>
      </c>
      <c r="N75" s="19">
        <v>20235175.739971675</v>
      </c>
      <c r="O75" s="19">
        <v>672001.42857142864</v>
      </c>
      <c r="P75" s="19">
        <v>9466536.1500000004</v>
      </c>
      <c r="Q75" s="19">
        <v>20235175.739971675</v>
      </c>
      <c r="R75" s="19">
        <v>672001.42857142864</v>
      </c>
      <c r="S75" s="19">
        <v>9466536.1500000004</v>
      </c>
      <c r="T75" s="19">
        <v>20235175.739971675</v>
      </c>
      <c r="U75" s="19">
        <v>672001.42857142864</v>
      </c>
      <c r="V75" s="19">
        <v>9466536.1500000004</v>
      </c>
      <c r="W75" s="19">
        <v>20235175.739971675</v>
      </c>
      <c r="X75" s="19">
        <v>672001.42857142864</v>
      </c>
      <c r="Y75" s="19">
        <v>9466536.1500000004</v>
      </c>
      <c r="Z75" s="19">
        <v>20235175.739971675</v>
      </c>
      <c r="AA75" s="19">
        <v>672001.42857142864</v>
      </c>
      <c r="AB75" s="19">
        <v>9466536.1500000004</v>
      </c>
      <c r="AC75">
        <v>14600000</v>
      </c>
      <c r="AD75">
        <v>31800000</v>
      </c>
      <c r="AE75">
        <v>52800000</v>
      </c>
    </row>
    <row r="76" spans="1:31" x14ac:dyDescent="0.2">
      <c r="A76" s="18">
        <v>44252</v>
      </c>
      <c r="B76" s="19">
        <v>0</v>
      </c>
      <c r="C76" s="19">
        <v>0</v>
      </c>
      <c r="D76" s="19" t="e">
        <v>#N/A</v>
      </c>
      <c r="E76" s="19">
        <v>20104542.428571433</v>
      </c>
      <c r="F76" s="19">
        <v>685238.57142857136</v>
      </c>
      <c r="G76" s="19">
        <v>9899241.9500000011</v>
      </c>
      <c r="H76" s="19">
        <v>20605905.093877524</v>
      </c>
      <c r="I76" s="19">
        <v>685238.57142857136</v>
      </c>
      <c r="J76" s="19">
        <v>9899241.9500000011</v>
      </c>
      <c r="K76" s="19">
        <v>20763326.289936453</v>
      </c>
      <c r="L76" s="19">
        <v>685238.57142857136</v>
      </c>
      <c r="M76" s="19">
        <v>9899241.9500000011</v>
      </c>
      <c r="N76" s="19">
        <v>20763326.289936453</v>
      </c>
      <c r="O76" s="19">
        <v>685238.57142857136</v>
      </c>
      <c r="P76" s="19">
        <v>9899241.9500000011</v>
      </c>
      <c r="Q76" s="19">
        <v>20763326.289936453</v>
      </c>
      <c r="R76" s="19">
        <v>685238.57142857136</v>
      </c>
      <c r="S76" s="19">
        <v>9899241.9500000011</v>
      </c>
      <c r="T76" s="19">
        <v>20763326.289936453</v>
      </c>
      <c r="U76" s="19">
        <v>685238.57142857136</v>
      </c>
      <c r="V76" s="19">
        <v>9899241.9500000011</v>
      </c>
      <c r="W76" s="19">
        <v>20763326.289936453</v>
      </c>
      <c r="X76" s="19">
        <v>685238.57142857136</v>
      </c>
      <c r="Y76" s="19">
        <v>9899241.9500000011</v>
      </c>
      <c r="Z76" s="19">
        <v>20763326.289936453</v>
      </c>
      <c r="AA76" s="19">
        <v>685238.57142857136</v>
      </c>
      <c r="AB76" s="19">
        <v>9899241.9500000011</v>
      </c>
      <c r="AC76">
        <v>14600000</v>
      </c>
      <c r="AD76">
        <v>31800000</v>
      </c>
      <c r="AE76">
        <v>52800000</v>
      </c>
    </row>
    <row r="77" spans="1:31" x14ac:dyDescent="0.2">
      <c r="A77" s="18">
        <v>44253</v>
      </c>
      <c r="B77" s="19">
        <v>0</v>
      </c>
      <c r="C77" s="19">
        <v>0</v>
      </c>
      <c r="D77" s="19" t="e">
        <v>#N/A</v>
      </c>
      <c r="E77" s="19">
        <v>20541305.285714291</v>
      </c>
      <c r="F77" s="19">
        <v>698475.71428571432</v>
      </c>
      <c r="G77" s="19">
        <v>10344191.85</v>
      </c>
      <c r="H77" s="19">
        <v>21092667.951020382</v>
      </c>
      <c r="I77" s="19">
        <v>698475.71428571432</v>
      </c>
      <c r="J77" s="19">
        <v>10344191.85</v>
      </c>
      <c r="K77" s="19">
        <v>21297776.49007716</v>
      </c>
      <c r="L77" s="19">
        <v>698475.71428571432</v>
      </c>
      <c r="M77" s="19">
        <v>10344191.85</v>
      </c>
      <c r="N77" s="19">
        <v>21297776.49007716</v>
      </c>
      <c r="O77" s="19">
        <v>698475.71428571432</v>
      </c>
      <c r="P77" s="19">
        <v>10344191.85</v>
      </c>
      <c r="Q77" s="19">
        <v>21297776.49007716</v>
      </c>
      <c r="R77" s="19">
        <v>698475.71428571432</v>
      </c>
      <c r="S77" s="19">
        <v>10344191.85</v>
      </c>
      <c r="T77" s="19">
        <v>21297776.49007716</v>
      </c>
      <c r="U77" s="19">
        <v>698475.71428571432</v>
      </c>
      <c r="V77" s="19">
        <v>10344191.85</v>
      </c>
      <c r="W77" s="19">
        <v>21297776.49007716</v>
      </c>
      <c r="X77" s="19">
        <v>698475.71428571432</v>
      </c>
      <c r="Y77" s="19">
        <v>10344191.85</v>
      </c>
      <c r="Z77" s="19">
        <v>21297776.49007716</v>
      </c>
      <c r="AA77" s="19">
        <v>698475.71428571432</v>
      </c>
      <c r="AB77" s="19">
        <v>10344191.85</v>
      </c>
      <c r="AC77">
        <v>14600000</v>
      </c>
      <c r="AD77">
        <v>31800000</v>
      </c>
      <c r="AE77">
        <v>52800000</v>
      </c>
    </row>
    <row r="78" spans="1:31" x14ac:dyDescent="0.2">
      <c r="A78" s="18">
        <v>44254</v>
      </c>
      <c r="B78" s="19">
        <v>0</v>
      </c>
      <c r="C78" s="19">
        <v>0</v>
      </c>
      <c r="D78" s="19" t="e">
        <v>#N/A</v>
      </c>
      <c r="E78" s="19">
        <v>20978068.142857149</v>
      </c>
      <c r="F78" s="19">
        <v>711712.85714285716</v>
      </c>
      <c r="G78" s="19">
        <v>10838431.550000001</v>
      </c>
      <c r="H78" s="19">
        <v>21579430.808163241</v>
      </c>
      <c r="I78" s="19">
        <v>711712.85714285716</v>
      </c>
      <c r="J78" s="19">
        <v>10838431.550000001</v>
      </c>
      <c r="K78" s="19">
        <v>21834539.347220019</v>
      </c>
      <c r="L78" s="19">
        <v>711712.85714285716</v>
      </c>
      <c r="M78" s="19">
        <v>10838431.550000001</v>
      </c>
      <c r="N78" s="19">
        <v>21838526.340393797</v>
      </c>
      <c r="O78" s="19">
        <v>711712.85714285716</v>
      </c>
      <c r="P78" s="19">
        <v>10838431.550000001</v>
      </c>
      <c r="Q78" s="19">
        <v>21838526.340393797</v>
      </c>
      <c r="R78" s="19">
        <v>711712.85714285716</v>
      </c>
      <c r="S78" s="19">
        <v>10838431.550000001</v>
      </c>
      <c r="T78" s="19">
        <v>21838526.340393797</v>
      </c>
      <c r="U78" s="19">
        <v>711712.85714285716</v>
      </c>
      <c r="V78" s="19">
        <v>10838431.550000001</v>
      </c>
      <c r="W78" s="19">
        <v>21838526.340393797</v>
      </c>
      <c r="X78" s="19">
        <v>711712.85714285716</v>
      </c>
      <c r="Y78" s="19">
        <v>10838431.550000001</v>
      </c>
      <c r="Z78" s="19">
        <v>21838526.340393797</v>
      </c>
      <c r="AA78" s="19">
        <v>711712.85714285716</v>
      </c>
      <c r="AB78" s="19">
        <v>10838431.550000001</v>
      </c>
      <c r="AC78">
        <v>14600000</v>
      </c>
      <c r="AD78">
        <v>31800000</v>
      </c>
      <c r="AE78">
        <v>52800000</v>
      </c>
    </row>
    <row r="79" spans="1:31" x14ac:dyDescent="0.2">
      <c r="A79" s="18">
        <v>44255</v>
      </c>
      <c r="B79" s="19">
        <v>0</v>
      </c>
      <c r="C79" s="19">
        <v>0</v>
      </c>
      <c r="D79" s="19" t="e">
        <v>#N/A</v>
      </c>
      <c r="E79" s="19">
        <v>21414831.000000007</v>
      </c>
      <c r="F79" s="19">
        <v>724950</v>
      </c>
      <c r="G79" s="19">
        <v>11090234.450000001</v>
      </c>
      <c r="H79" s="19">
        <v>22066193.665306099</v>
      </c>
      <c r="I79" s="19">
        <v>724950</v>
      </c>
      <c r="J79" s="19">
        <v>11090234.450000001</v>
      </c>
      <c r="K79" s="19">
        <v>22371302.204362877</v>
      </c>
      <c r="L79" s="19">
        <v>724950</v>
      </c>
      <c r="M79" s="19">
        <v>11090234.450000001</v>
      </c>
      <c r="N79" s="19">
        <v>22385575.840886362</v>
      </c>
      <c r="O79" s="19">
        <v>724950</v>
      </c>
      <c r="P79" s="19">
        <v>11090234.450000001</v>
      </c>
      <c r="Q79" s="19">
        <v>22385575.840886362</v>
      </c>
      <c r="R79" s="19">
        <v>724950</v>
      </c>
      <c r="S79" s="19">
        <v>11090234.450000001</v>
      </c>
      <c r="T79" s="19">
        <v>22385575.840886362</v>
      </c>
      <c r="U79" s="19">
        <v>724950</v>
      </c>
      <c r="V79" s="19">
        <v>11090234.450000001</v>
      </c>
      <c r="W79" s="19">
        <v>22385575.840886362</v>
      </c>
      <c r="X79" s="19">
        <v>724950</v>
      </c>
      <c r="Y79" s="19">
        <v>11090234.450000001</v>
      </c>
      <c r="Z79" s="19">
        <v>22385575.840886362</v>
      </c>
      <c r="AA79" s="19">
        <v>724950</v>
      </c>
      <c r="AB79" s="19">
        <v>11090234.450000001</v>
      </c>
      <c r="AC79">
        <v>14600000</v>
      </c>
      <c r="AD79">
        <v>31800000</v>
      </c>
      <c r="AE79">
        <v>52800000</v>
      </c>
    </row>
    <row r="80" spans="1:31" x14ac:dyDescent="0.2">
      <c r="A80" s="18">
        <v>44256</v>
      </c>
      <c r="B80" s="19">
        <v>0</v>
      </c>
      <c r="C80" s="19">
        <v>0</v>
      </c>
      <c r="D80" s="19" t="e">
        <v>#N/A</v>
      </c>
      <c r="E80" s="19">
        <v>21851593.857142866</v>
      </c>
      <c r="F80" s="19">
        <v>738187.14285714284</v>
      </c>
      <c r="G80" s="19">
        <v>11407657</v>
      </c>
      <c r="H80" s="19">
        <v>22552956.522448957</v>
      </c>
      <c r="I80" s="19">
        <v>738187.14285714284</v>
      </c>
      <c r="J80" s="19">
        <v>11407657</v>
      </c>
      <c r="K80" s="19">
        <v>22908065.061505735</v>
      </c>
      <c r="L80" s="19">
        <v>738187.14285714284</v>
      </c>
      <c r="M80" s="19">
        <v>11407657</v>
      </c>
      <c r="N80" s="19">
        <v>22938924.991554856</v>
      </c>
      <c r="O80" s="19">
        <v>738187.14285714284</v>
      </c>
      <c r="P80" s="19">
        <v>11407657</v>
      </c>
      <c r="Q80" s="19">
        <v>22938924.991554856</v>
      </c>
      <c r="R80" s="19">
        <v>738187.14285714284</v>
      </c>
      <c r="S80" s="19">
        <v>11407657</v>
      </c>
      <c r="T80" s="19">
        <v>22938924.991554856</v>
      </c>
      <c r="U80" s="19">
        <v>738187.14285714284</v>
      </c>
      <c r="V80" s="19">
        <v>11407657</v>
      </c>
      <c r="W80" s="19">
        <v>22938924.991554856</v>
      </c>
      <c r="X80" s="19">
        <v>738187.14285714284</v>
      </c>
      <c r="Y80" s="19">
        <v>11407657</v>
      </c>
      <c r="Z80" s="19">
        <v>22938924.991554856</v>
      </c>
      <c r="AA80" s="19">
        <v>738187.14285714284</v>
      </c>
      <c r="AB80" s="19">
        <v>11407657</v>
      </c>
      <c r="AC80">
        <v>14600000</v>
      </c>
      <c r="AD80">
        <v>31800000</v>
      </c>
      <c r="AE80">
        <v>52800000</v>
      </c>
    </row>
    <row r="81" spans="1:31" x14ac:dyDescent="0.2">
      <c r="A81" s="18">
        <v>44257</v>
      </c>
      <c r="B81" s="19">
        <v>0</v>
      </c>
      <c r="C81" s="19">
        <v>0</v>
      </c>
      <c r="D81" s="19" t="e">
        <v>#N/A</v>
      </c>
      <c r="E81" s="19">
        <v>22288356.714285724</v>
      </c>
      <c r="F81" s="19">
        <v>751424.28571428568</v>
      </c>
      <c r="G81" s="19">
        <v>11778445.850000001</v>
      </c>
      <c r="H81" s="19">
        <v>23039719.379591815</v>
      </c>
      <c r="I81" s="19">
        <v>751424.28571428568</v>
      </c>
      <c r="J81" s="19">
        <v>11778445.850000001</v>
      </c>
      <c r="K81" s="19">
        <v>23444827.918648593</v>
      </c>
      <c r="L81" s="19">
        <v>751424.28571428568</v>
      </c>
      <c r="M81" s="19">
        <v>11778445.850000001</v>
      </c>
      <c r="N81" s="19">
        <v>23498573.79239928</v>
      </c>
      <c r="O81" s="19">
        <v>751424.28571428568</v>
      </c>
      <c r="P81" s="19">
        <v>11778445.850000001</v>
      </c>
      <c r="Q81" s="19">
        <v>23498573.79239928</v>
      </c>
      <c r="R81" s="19">
        <v>751424.28571428568</v>
      </c>
      <c r="S81" s="19">
        <v>11778445.850000001</v>
      </c>
      <c r="T81" s="19">
        <v>23498573.79239928</v>
      </c>
      <c r="U81" s="19">
        <v>751424.28571428568</v>
      </c>
      <c r="V81" s="19">
        <v>11778445.850000001</v>
      </c>
      <c r="W81" s="19">
        <v>23498573.79239928</v>
      </c>
      <c r="X81" s="19">
        <v>751424.28571428568</v>
      </c>
      <c r="Y81" s="19">
        <v>11778445.850000001</v>
      </c>
      <c r="Z81" s="19">
        <v>23498573.79239928</v>
      </c>
      <c r="AA81" s="19">
        <v>751424.28571428568</v>
      </c>
      <c r="AB81" s="19">
        <v>11778445.850000001</v>
      </c>
      <c r="AC81">
        <v>14600000</v>
      </c>
      <c r="AD81">
        <v>31800000</v>
      </c>
      <c r="AE81">
        <v>52800000</v>
      </c>
    </row>
    <row r="82" spans="1:31" x14ac:dyDescent="0.2">
      <c r="A82" s="18">
        <v>44258</v>
      </c>
      <c r="B82" s="19">
        <v>0</v>
      </c>
      <c r="C82" s="19">
        <v>0</v>
      </c>
      <c r="D82" s="19" t="e">
        <v>#N/A</v>
      </c>
      <c r="E82" s="19">
        <v>22725119.571428582</v>
      </c>
      <c r="F82" s="19">
        <v>764661.42857142864</v>
      </c>
      <c r="G82" s="19">
        <v>12184419.550000001</v>
      </c>
      <c r="H82" s="19">
        <v>23526482.236734673</v>
      </c>
      <c r="I82" s="19">
        <v>764661.42857142864</v>
      </c>
      <c r="J82" s="19">
        <v>12184419.550000001</v>
      </c>
      <c r="K82" s="19">
        <v>23981590.775791451</v>
      </c>
      <c r="L82" s="19">
        <v>764661.42857142864</v>
      </c>
      <c r="M82" s="19">
        <v>12184419.550000001</v>
      </c>
      <c r="N82" s="19">
        <v>24064522.243419632</v>
      </c>
      <c r="O82" s="19">
        <v>764661.42857142864</v>
      </c>
      <c r="P82" s="19">
        <v>12184419.550000001</v>
      </c>
      <c r="Q82" s="19">
        <v>24064522.243419632</v>
      </c>
      <c r="R82" s="19">
        <v>764661.42857142864</v>
      </c>
      <c r="S82" s="19">
        <v>12184419.550000001</v>
      </c>
      <c r="T82" s="19">
        <v>24064522.243419632</v>
      </c>
      <c r="U82" s="19">
        <v>764661.42857142864</v>
      </c>
      <c r="V82" s="19">
        <v>12184419.550000001</v>
      </c>
      <c r="W82" s="19">
        <v>24064522.243419632</v>
      </c>
      <c r="X82" s="19">
        <v>764661.42857142864</v>
      </c>
      <c r="Y82" s="19">
        <v>12184419.550000001</v>
      </c>
      <c r="Z82" s="19">
        <v>24064522.243419632</v>
      </c>
      <c r="AA82" s="19">
        <v>764661.42857142864</v>
      </c>
      <c r="AB82" s="19">
        <v>12184419.550000001</v>
      </c>
      <c r="AC82">
        <v>14600000</v>
      </c>
      <c r="AD82">
        <v>31800000</v>
      </c>
      <c r="AE82">
        <v>52800000</v>
      </c>
    </row>
    <row r="83" spans="1:31" x14ac:dyDescent="0.2">
      <c r="A83" s="18">
        <v>44259</v>
      </c>
      <c r="B83" s="19">
        <v>0</v>
      </c>
      <c r="C83" s="19">
        <v>0</v>
      </c>
      <c r="D83" s="19" t="e">
        <v>#N/A</v>
      </c>
      <c r="E83" s="19">
        <v>23161882.42857144</v>
      </c>
      <c r="F83" s="19">
        <v>777898.57142857136</v>
      </c>
      <c r="G83" s="19">
        <v>12637506.299999999</v>
      </c>
      <c r="H83" s="19">
        <v>24013245.093877532</v>
      </c>
      <c r="I83" s="19">
        <v>777898.57142857136</v>
      </c>
      <c r="J83" s="19">
        <v>12637506.299999999</v>
      </c>
      <c r="K83" s="19">
        <v>24518353.63293431</v>
      </c>
      <c r="L83" s="19">
        <v>777898.57142857136</v>
      </c>
      <c r="M83" s="19">
        <v>12637506.299999999</v>
      </c>
      <c r="N83" s="19">
        <v>24636770.344615974</v>
      </c>
      <c r="O83" s="19">
        <v>777898.57142857136</v>
      </c>
      <c r="P83" s="19">
        <v>12637506.299999999</v>
      </c>
      <c r="Q83" s="19">
        <v>24636770.344615974</v>
      </c>
      <c r="R83" s="19">
        <v>777898.57142857136</v>
      </c>
      <c r="S83" s="19">
        <v>12637506.299999999</v>
      </c>
      <c r="T83" s="19">
        <v>24636770.344615974</v>
      </c>
      <c r="U83" s="19">
        <v>777898.57142857136</v>
      </c>
      <c r="V83" s="19">
        <v>12637506.299999999</v>
      </c>
      <c r="W83" s="19">
        <v>24636770.344615974</v>
      </c>
      <c r="X83" s="19">
        <v>777898.57142857136</v>
      </c>
      <c r="Y83" s="19">
        <v>12637506.299999999</v>
      </c>
      <c r="Z83" s="19">
        <v>24636770.344615974</v>
      </c>
      <c r="AA83" s="19">
        <v>777898.57142857136</v>
      </c>
      <c r="AB83" s="19">
        <v>12637506.299999999</v>
      </c>
      <c r="AC83">
        <v>14600000</v>
      </c>
      <c r="AD83">
        <v>31800000</v>
      </c>
      <c r="AE83">
        <v>52800000</v>
      </c>
    </row>
    <row r="84" spans="1:31" x14ac:dyDescent="0.2">
      <c r="A84" s="18">
        <v>44260</v>
      </c>
      <c r="B84" s="19">
        <v>0</v>
      </c>
      <c r="C84" s="19">
        <v>0</v>
      </c>
      <c r="D84" s="19" t="e">
        <v>#N/A</v>
      </c>
      <c r="E84" s="19">
        <v>23598645.285714298</v>
      </c>
      <c r="F84" s="19">
        <v>791135.71428571432</v>
      </c>
      <c r="G84" s="19">
        <v>13127887.75</v>
      </c>
      <c r="H84" s="19">
        <v>24500007.95102039</v>
      </c>
      <c r="I84" s="19">
        <v>791135.71428571432</v>
      </c>
      <c r="J84" s="19">
        <v>13127887.75</v>
      </c>
      <c r="K84" s="19">
        <v>25055116.490077168</v>
      </c>
      <c r="L84" s="19">
        <v>791135.71428571432</v>
      </c>
      <c r="M84" s="19">
        <v>13127887.75</v>
      </c>
      <c r="N84" s="19">
        <v>25215318.095988244</v>
      </c>
      <c r="O84" s="19">
        <v>791135.71428571432</v>
      </c>
      <c r="P84" s="19">
        <v>13127887.75</v>
      </c>
      <c r="Q84" s="19">
        <v>25215318.095988244</v>
      </c>
      <c r="R84" s="19">
        <v>791135.71428571432</v>
      </c>
      <c r="S84" s="19">
        <v>13127887.75</v>
      </c>
      <c r="T84" s="19">
        <v>25215318.095988244</v>
      </c>
      <c r="U84" s="19">
        <v>791135.71428571432</v>
      </c>
      <c r="V84" s="19">
        <v>13127887.75</v>
      </c>
      <c r="W84" s="19">
        <v>25215318.095988244</v>
      </c>
      <c r="X84" s="19">
        <v>791135.71428571432</v>
      </c>
      <c r="Y84" s="19">
        <v>13127887.75</v>
      </c>
      <c r="Z84" s="19">
        <v>25215318.095988244</v>
      </c>
      <c r="AA84" s="19">
        <v>791135.71428571432</v>
      </c>
      <c r="AB84" s="19">
        <v>13127887.75</v>
      </c>
      <c r="AC84">
        <v>14600000</v>
      </c>
      <c r="AD84">
        <v>31800000</v>
      </c>
      <c r="AE84">
        <v>52800000</v>
      </c>
    </row>
    <row r="85" spans="1:31" x14ac:dyDescent="0.2">
      <c r="A85" s="18">
        <v>44261</v>
      </c>
      <c r="B85" s="19">
        <v>0</v>
      </c>
      <c r="C85" s="19">
        <v>0</v>
      </c>
      <c r="D85" s="19" t="e">
        <v>#N/A</v>
      </c>
      <c r="E85" s="19">
        <v>24035408.142857157</v>
      </c>
      <c r="F85" s="19">
        <v>804372.85714285716</v>
      </c>
      <c r="G85" s="19">
        <v>13582855.85</v>
      </c>
      <c r="H85" s="19">
        <v>24986770.808163248</v>
      </c>
      <c r="I85" s="19">
        <v>804372.85714285716</v>
      </c>
      <c r="J85" s="19">
        <v>13582855.85</v>
      </c>
      <c r="K85" s="19">
        <v>25591879.347220026</v>
      </c>
      <c r="L85" s="19">
        <v>804372.85714285716</v>
      </c>
      <c r="M85" s="19">
        <v>13582855.85</v>
      </c>
      <c r="N85" s="19">
        <v>25800165.497536443</v>
      </c>
      <c r="O85" s="19">
        <v>804372.85714285716</v>
      </c>
      <c r="P85" s="19">
        <v>13582855.85</v>
      </c>
      <c r="Q85" s="19">
        <v>25800165.497536443</v>
      </c>
      <c r="R85" s="19">
        <v>804372.85714285716</v>
      </c>
      <c r="S85" s="19">
        <v>13582855.85</v>
      </c>
      <c r="T85" s="19">
        <v>25800165.497536443</v>
      </c>
      <c r="U85" s="19">
        <v>804372.85714285716</v>
      </c>
      <c r="V85" s="19">
        <v>13582855.85</v>
      </c>
      <c r="W85" s="19">
        <v>25800165.497536443</v>
      </c>
      <c r="X85" s="19">
        <v>804372.85714285716</v>
      </c>
      <c r="Y85" s="19">
        <v>13582855.85</v>
      </c>
      <c r="Z85" s="19">
        <v>25800165.497536443</v>
      </c>
      <c r="AA85" s="19">
        <v>804372.85714285716</v>
      </c>
      <c r="AB85" s="19">
        <v>13582855.85</v>
      </c>
      <c r="AC85">
        <v>14600000</v>
      </c>
      <c r="AD85">
        <v>31800000</v>
      </c>
      <c r="AE85">
        <v>52800000</v>
      </c>
    </row>
    <row r="86" spans="1:31" x14ac:dyDescent="0.2">
      <c r="A86" s="18">
        <v>44262</v>
      </c>
      <c r="B86" s="19">
        <v>0</v>
      </c>
      <c r="C86" s="19">
        <v>0</v>
      </c>
      <c r="D86" s="19" t="e">
        <v>#N/A</v>
      </c>
      <c r="E86" s="19">
        <v>24472171.000000015</v>
      </c>
      <c r="F86" s="19">
        <v>817610</v>
      </c>
      <c r="G86" s="19">
        <v>13797117.4</v>
      </c>
      <c r="H86" s="19">
        <v>25473533.665306106</v>
      </c>
      <c r="I86" s="19">
        <v>817610</v>
      </c>
      <c r="J86" s="19">
        <v>13797117.4</v>
      </c>
      <c r="K86" s="19">
        <v>26128642.204362884</v>
      </c>
      <c r="L86" s="19">
        <v>817610</v>
      </c>
      <c r="M86" s="19">
        <v>13797117.4</v>
      </c>
      <c r="N86" s="19">
        <v>26386928.354679301</v>
      </c>
      <c r="O86" s="19">
        <v>817610</v>
      </c>
      <c r="P86" s="19">
        <v>13797117.4</v>
      </c>
      <c r="Q86" s="19">
        <v>26391312.549260572</v>
      </c>
      <c r="R86" s="19">
        <v>817610</v>
      </c>
      <c r="S86" s="19">
        <v>13797117.4</v>
      </c>
      <c r="T86" s="19">
        <v>26391312.549260572</v>
      </c>
      <c r="U86" s="19">
        <v>817610</v>
      </c>
      <c r="V86" s="19">
        <v>13797117.4</v>
      </c>
      <c r="W86" s="19">
        <v>26391312.549260572</v>
      </c>
      <c r="X86" s="19">
        <v>817610</v>
      </c>
      <c r="Y86" s="19">
        <v>13797117.4</v>
      </c>
      <c r="Z86" s="19">
        <v>26391312.549260572</v>
      </c>
      <c r="AA86" s="19">
        <v>817610</v>
      </c>
      <c r="AB86" s="19">
        <v>13797117.4</v>
      </c>
      <c r="AC86">
        <v>14600000</v>
      </c>
      <c r="AD86">
        <v>31800000</v>
      </c>
      <c r="AE86">
        <v>52800000</v>
      </c>
    </row>
    <row r="87" spans="1:31" x14ac:dyDescent="0.2">
      <c r="A87" s="18">
        <v>44263</v>
      </c>
      <c r="B87" s="19">
        <v>0</v>
      </c>
      <c r="C87" s="19">
        <v>0</v>
      </c>
      <c r="D87" s="19" t="e">
        <v>#N/A</v>
      </c>
      <c r="E87" s="19">
        <v>24908933.857142873</v>
      </c>
      <c r="F87" s="19">
        <v>830847.14285714284</v>
      </c>
      <c r="G87" s="19">
        <v>14190865.828571428</v>
      </c>
      <c r="H87" s="19">
        <v>25960296.522448964</v>
      </c>
      <c r="I87" s="19">
        <v>830847.14285714284</v>
      </c>
      <c r="J87" s="19">
        <v>14216417.900527794</v>
      </c>
      <c r="K87" s="19">
        <v>26665405.061505742</v>
      </c>
      <c r="L87" s="19">
        <v>830847.14285714284</v>
      </c>
      <c r="M87" s="19">
        <v>14216417.900527794</v>
      </c>
      <c r="N87" s="19">
        <v>26973691.21182216</v>
      </c>
      <c r="O87" s="19">
        <v>830847.14285714284</v>
      </c>
      <c r="P87" s="19">
        <v>14216417.900527794</v>
      </c>
      <c r="Q87" s="19">
        <v>26988759.251160629</v>
      </c>
      <c r="R87" s="19">
        <v>830847.14285714284</v>
      </c>
      <c r="S87" s="19">
        <v>14216417.900527794</v>
      </c>
      <c r="T87" s="19">
        <v>26988759.251160629</v>
      </c>
      <c r="U87" s="19">
        <v>830847.14285714284</v>
      </c>
      <c r="V87" s="19">
        <v>14216417.900527794</v>
      </c>
      <c r="W87" s="19">
        <v>26988759.251160629</v>
      </c>
      <c r="X87" s="19">
        <v>830847.14285714284</v>
      </c>
      <c r="Y87" s="19">
        <v>14216417.900527794</v>
      </c>
      <c r="Z87" s="19">
        <v>26988759.251160629</v>
      </c>
      <c r="AA87" s="19">
        <v>830847.14285714284</v>
      </c>
      <c r="AB87" s="19">
        <v>14216417.900527794</v>
      </c>
      <c r="AC87">
        <v>14600000</v>
      </c>
      <c r="AD87">
        <v>31800000</v>
      </c>
      <c r="AE87">
        <v>52800000</v>
      </c>
    </row>
    <row r="88" spans="1:31" x14ac:dyDescent="0.2">
      <c r="A88" s="18">
        <v>44264</v>
      </c>
      <c r="B88" s="19">
        <v>0</v>
      </c>
      <c r="C88" s="19">
        <v>0</v>
      </c>
      <c r="D88" s="19" t="e">
        <v>#N/A</v>
      </c>
      <c r="E88" s="19">
        <v>25345696.714285731</v>
      </c>
      <c r="F88" s="19">
        <v>844084.28571428568</v>
      </c>
      <c r="G88" s="19">
        <v>14584614.257142857</v>
      </c>
      <c r="H88" s="19">
        <v>26447059.379591823</v>
      </c>
      <c r="I88" s="19">
        <v>844084.28571428568</v>
      </c>
      <c r="J88" s="19">
        <v>14641388.086213926</v>
      </c>
      <c r="K88" s="19">
        <v>27202167.918648601</v>
      </c>
      <c r="L88" s="19">
        <v>844084.28571428568</v>
      </c>
      <c r="M88" s="19">
        <v>14641388.086213926</v>
      </c>
      <c r="N88" s="19">
        <v>27560454.068965018</v>
      </c>
      <c r="O88" s="19">
        <v>844084.28571428568</v>
      </c>
      <c r="P88" s="19">
        <v>14641388.086213926</v>
      </c>
      <c r="Q88" s="19">
        <v>27592505.603236616</v>
      </c>
      <c r="R88" s="19">
        <v>844084.28571428568</v>
      </c>
      <c r="S88" s="19">
        <v>14641388.086213926</v>
      </c>
      <c r="T88" s="19">
        <v>27592505.603236616</v>
      </c>
      <c r="U88" s="19">
        <v>844084.28571428568</v>
      </c>
      <c r="V88" s="19">
        <v>14641388.086213926</v>
      </c>
      <c r="W88" s="19">
        <v>27592505.603236616</v>
      </c>
      <c r="X88" s="19">
        <v>844084.28571428568</v>
      </c>
      <c r="Y88" s="19">
        <v>14641388.086213926</v>
      </c>
      <c r="Z88" s="19">
        <v>27592505.603236616</v>
      </c>
      <c r="AA88" s="19">
        <v>844084.28571428568</v>
      </c>
      <c r="AB88" s="19">
        <v>14641388.086213926</v>
      </c>
      <c r="AC88">
        <v>14600000</v>
      </c>
      <c r="AD88">
        <v>31800000</v>
      </c>
      <c r="AE88">
        <v>52800000</v>
      </c>
    </row>
    <row r="89" spans="1:31" x14ac:dyDescent="0.2">
      <c r="A89" s="18">
        <v>44265</v>
      </c>
      <c r="B89" s="19">
        <v>0</v>
      </c>
      <c r="C89" s="19">
        <v>0</v>
      </c>
      <c r="D89" s="19" t="e">
        <v>#N/A</v>
      </c>
      <c r="E89" s="19">
        <v>25782459.57142859</v>
      </c>
      <c r="F89" s="19">
        <v>857321.42857142864</v>
      </c>
      <c r="G89" s="19">
        <v>14978362.685714284</v>
      </c>
      <c r="H89" s="19">
        <v>26933822.236734681</v>
      </c>
      <c r="I89" s="19">
        <v>857321.42857142864</v>
      </c>
      <c r="J89" s="19">
        <v>15072027.957058391</v>
      </c>
      <c r="K89" s="19">
        <v>27738930.775791459</v>
      </c>
      <c r="L89" s="19">
        <v>857321.42857142864</v>
      </c>
      <c r="M89" s="19">
        <v>15072027.957058391</v>
      </c>
      <c r="N89" s="19">
        <v>28147216.926107876</v>
      </c>
      <c r="O89" s="19">
        <v>857321.42857142864</v>
      </c>
      <c r="P89" s="19">
        <v>15072027.957058391</v>
      </c>
      <c r="Q89" s="19">
        <v>28202551.605488531</v>
      </c>
      <c r="R89" s="19">
        <v>857321.42857142864</v>
      </c>
      <c r="S89" s="19">
        <v>15072027.957058391</v>
      </c>
      <c r="T89" s="19">
        <v>28202551.605488531</v>
      </c>
      <c r="U89" s="19">
        <v>857321.42857142864</v>
      </c>
      <c r="V89" s="19">
        <v>15072027.957058391</v>
      </c>
      <c r="W89" s="19">
        <v>28202551.605488531</v>
      </c>
      <c r="X89" s="19">
        <v>857321.42857142864</v>
      </c>
      <c r="Y89" s="19">
        <v>15072027.957058391</v>
      </c>
      <c r="Z89" s="19">
        <v>28202551.605488531</v>
      </c>
      <c r="AA89" s="19">
        <v>857321.42857142864</v>
      </c>
      <c r="AB89" s="19">
        <v>15072027.957058391</v>
      </c>
      <c r="AC89">
        <v>14600000</v>
      </c>
      <c r="AD89">
        <v>31800000</v>
      </c>
      <c r="AE89">
        <v>52800000</v>
      </c>
    </row>
    <row r="90" spans="1:31" x14ac:dyDescent="0.2">
      <c r="A90" s="18">
        <v>44266</v>
      </c>
      <c r="B90" s="19">
        <v>0</v>
      </c>
      <c r="C90" s="19">
        <v>0</v>
      </c>
      <c r="D90" s="19" t="e">
        <v>#N/A</v>
      </c>
      <c r="E90" s="19">
        <v>26219222.428571448</v>
      </c>
      <c r="F90" s="19">
        <v>870558.57142857136</v>
      </c>
      <c r="G90" s="19">
        <v>15372111.114285713</v>
      </c>
      <c r="H90" s="19">
        <v>27420585.093877539</v>
      </c>
      <c r="I90" s="19">
        <v>870558.57142857136</v>
      </c>
      <c r="J90" s="19">
        <v>15508337.513061194</v>
      </c>
      <c r="K90" s="19">
        <v>28275693.632934317</v>
      </c>
      <c r="L90" s="19">
        <v>870558.57142857136</v>
      </c>
      <c r="M90" s="19">
        <v>15508337.513061194</v>
      </c>
      <c r="N90" s="19">
        <v>28733979.783250734</v>
      </c>
      <c r="O90" s="19">
        <v>870558.57142857136</v>
      </c>
      <c r="P90" s="19">
        <v>15508337.513061194</v>
      </c>
      <c r="Q90" s="19">
        <v>28818897.257916376</v>
      </c>
      <c r="R90" s="19">
        <v>870558.57142857136</v>
      </c>
      <c r="S90" s="19">
        <v>15508337.513061194</v>
      </c>
      <c r="T90" s="19">
        <v>28818897.257916376</v>
      </c>
      <c r="U90" s="19">
        <v>870558.57142857136</v>
      </c>
      <c r="V90" s="19">
        <v>15508337.513061194</v>
      </c>
      <c r="W90" s="19">
        <v>28818897.257916376</v>
      </c>
      <c r="X90" s="19">
        <v>870558.57142857136</v>
      </c>
      <c r="Y90" s="19">
        <v>15508337.513061194</v>
      </c>
      <c r="Z90" s="19">
        <v>28818897.257916376</v>
      </c>
      <c r="AA90" s="19">
        <v>870558.57142857136</v>
      </c>
      <c r="AB90" s="19">
        <v>15508337.513061194</v>
      </c>
      <c r="AC90">
        <v>14600000</v>
      </c>
      <c r="AD90">
        <v>31800000</v>
      </c>
      <c r="AE90">
        <v>52800000</v>
      </c>
    </row>
    <row r="91" spans="1:31" x14ac:dyDescent="0.2">
      <c r="A91" s="18">
        <v>44267</v>
      </c>
      <c r="B91" s="19">
        <v>0</v>
      </c>
      <c r="C91" s="19">
        <v>0</v>
      </c>
      <c r="D91" s="19" t="e">
        <v>#N/A</v>
      </c>
      <c r="E91" s="19">
        <v>26655985.285714306</v>
      </c>
      <c r="F91" s="19">
        <v>883795.71428571432</v>
      </c>
      <c r="G91" s="19">
        <v>15765859.54285714</v>
      </c>
      <c r="H91" s="19">
        <v>27907347.951020397</v>
      </c>
      <c r="I91" s="19">
        <v>883795.71428571432</v>
      </c>
      <c r="J91" s="19">
        <v>15947085.941632623</v>
      </c>
      <c r="K91" s="19">
        <v>28812456.490077175</v>
      </c>
      <c r="L91" s="19">
        <v>883795.71428571432</v>
      </c>
      <c r="M91" s="19">
        <v>15950316.754222333</v>
      </c>
      <c r="N91" s="19">
        <v>29320742.640393592</v>
      </c>
      <c r="O91" s="19">
        <v>883795.71428571432</v>
      </c>
      <c r="P91" s="19">
        <v>15950316.754222333</v>
      </c>
      <c r="Q91" s="19">
        <v>29441542.56052015</v>
      </c>
      <c r="R91" s="19">
        <v>883795.71428571432</v>
      </c>
      <c r="S91" s="19">
        <v>15950316.754222333</v>
      </c>
      <c r="T91" s="19">
        <v>29441542.56052015</v>
      </c>
      <c r="U91" s="19">
        <v>883795.71428571432</v>
      </c>
      <c r="V91" s="19">
        <v>15950316.754222333</v>
      </c>
      <c r="W91" s="19">
        <v>29441542.56052015</v>
      </c>
      <c r="X91" s="19">
        <v>883795.71428571432</v>
      </c>
      <c r="Y91" s="19">
        <v>15950316.754222333</v>
      </c>
      <c r="Z91" s="19">
        <v>29441542.56052015</v>
      </c>
      <c r="AA91" s="19">
        <v>883795.71428571432</v>
      </c>
      <c r="AB91" s="19">
        <v>15950316.754222333</v>
      </c>
      <c r="AC91">
        <v>14600000</v>
      </c>
      <c r="AD91">
        <v>31800000</v>
      </c>
      <c r="AE91">
        <v>52800000</v>
      </c>
    </row>
    <row r="92" spans="1:31" x14ac:dyDescent="0.2">
      <c r="A92" s="18">
        <v>44268</v>
      </c>
      <c r="B92" s="19">
        <v>0</v>
      </c>
      <c r="C92" s="19">
        <v>0</v>
      </c>
      <c r="D92" s="19" t="e">
        <v>#N/A</v>
      </c>
      <c r="E92" s="19">
        <v>27092748.142857164</v>
      </c>
      <c r="F92" s="19">
        <v>897032.85714285716</v>
      </c>
      <c r="G92" s="19">
        <v>16159607.971428571</v>
      </c>
      <c r="H92" s="19">
        <v>28394110.808163255</v>
      </c>
      <c r="I92" s="19">
        <v>897032.85714285716</v>
      </c>
      <c r="J92" s="19">
        <v>16385834.370204054</v>
      </c>
      <c r="K92" s="19">
        <v>29349219.347220033</v>
      </c>
      <c r="L92" s="19">
        <v>897032.85714285716</v>
      </c>
      <c r="M92" s="19">
        <v>16397965.680541812</v>
      </c>
      <c r="N92" s="19">
        <v>29907505.497536451</v>
      </c>
      <c r="O92" s="19">
        <v>897032.85714285716</v>
      </c>
      <c r="P92" s="19">
        <v>16397965.680541812</v>
      </c>
      <c r="Q92" s="19">
        <v>30070487.513299853</v>
      </c>
      <c r="R92" s="19">
        <v>897032.85714285716</v>
      </c>
      <c r="S92" s="19">
        <v>16397965.680541812</v>
      </c>
      <c r="T92" s="19">
        <v>30070487.513299853</v>
      </c>
      <c r="U92" s="19">
        <v>897032.85714285716</v>
      </c>
      <c r="V92" s="19">
        <v>16397965.680541812</v>
      </c>
      <c r="W92" s="19">
        <v>30070487.513299853</v>
      </c>
      <c r="X92" s="19">
        <v>897032.85714285716</v>
      </c>
      <c r="Y92" s="19">
        <v>16397965.680541812</v>
      </c>
      <c r="Z92" s="19">
        <v>30070487.513299853</v>
      </c>
      <c r="AA92" s="19">
        <v>897032.85714285716</v>
      </c>
      <c r="AB92" s="19">
        <v>16397965.680541812</v>
      </c>
      <c r="AC92">
        <v>14600000</v>
      </c>
      <c r="AD92">
        <v>31800000</v>
      </c>
      <c r="AE92">
        <v>52800000</v>
      </c>
    </row>
    <row r="93" spans="1:31" x14ac:dyDescent="0.2">
      <c r="A93" s="18">
        <v>44269</v>
      </c>
      <c r="B93" s="19">
        <v>0</v>
      </c>
      <c r="C93" s="19">
        <v>0</v>
      </c>
      <c r="D93" s="19" t="e">
        <v>#N/A</v>
      </c>
      <c r="E93" s="19">
        <v>27529511.000000022</v>
      </c>
      <c r="F93" s="19">
        <v>910270</v>
      </c>
      <c r="G93" s="19">
        <v>16553356.4</v>
      </c>
      <c r="H93" s="19">
        <v>28880873.665306114</v>
      </c>
      <c r="I93" s="19">
        <v>910270</v>
      </c>
      <c r="J93" s="19">
        <v>16824582.798775483</v>
      </c>
      <c r="K93" s="19">
        <v>29885982.204362892</v>
      </c>
      <c r="L93" s="19">
        <v>910270</v>
      </c>
      <c r="M93" s="19">
        <v>16851284.292019624</v>
      </c>
      <c r="N93" s="19">
        <v>30494268.354679309</v>
      </c>
      <c r="O93" s="19">
        <v>910270</v>
      </c>
      <c r="P93" s="19">
        <v>16851284.292019624</v>
      </c>
      <c r="Q93" s="19">
        <v>30705732.116255485</v>
      </c>
      <c r="R93" s="19">
        <v>910270</v>
      </c>
      <c r="S93" s="19">
        <v>16851284.292019624</v>
      </c>
      <c r="T93" s="19">
        <v>30705732.116255485</v>
      </c>
      <c r="U93" s="19">
        <v>910270</v>
      </c>
      <c r="V93" s="19">
        <v>16851284.292019624</v>
      </c>
      <c r="W93" s="19">
        <v>30705732.116255485</v>
      </c>
      <c r="X93" s="19">
        <v>910270</v>
      </c>
      <c r="Y93" s="19">
        <v>16851284.292019624</v>
      </c>
      <c r="Z93" s="19">
        <v>30705732.116255485</v>
      </c>
      <c r="AA93" s="19">
        <v>910270</v>
      </c>
      <c r="AB93" s="19">
        <v>16851284.292019624</v>
      </c>
      <c r="AC93">
        <v>14600000</v>
      </c>
      <c r="AD93">
        <v>31800000</v>
      </c>
      <c r="AE93">
        <v>52800000</v>
      </c>
    </row>
    <row r="94" spans="1:31" x14ac:dyDescent="0.2">
      <c r="A94" s="18">
        <v>44270</v>
      </c>
      <c r="B94" s="19">
        <v>0</v>
      </c>
      <c r="C94" s="19">
        <v>0</v>
      </c>
      <c r="D94" s="19" t="e">
        <v>#N/A</v>
      </c>
      <c r="E94" s="19">
        <v>27966273.857142881</v>
      </c>
      <c r="F94" s="19">
        <v>923507.14285714284</v>
      </c>
      <c r="G94" s="19">
        <v>16947104.828571431</v>
      </c>
      <c r="H94" s="19">
        <v>29367636.522448972</v>
      </c>
      <c r="I94" s="19">
        <v>923507.14285714284</v>
      </c>
      <c r="J94" s="19">
        <v>17263331.227346912</v>
      </c>
      <c r="K94" s="19">
        <v>30422745.06150575</v>
      </c>
      <c r="L94" s="19">
        <v>923507.14285714284</v>
      </c>
      <c r="M94" s="19">
        <v>17310272.588655774</v>
      </c>
      <c r="N94" s="19">
        <v>31081031.211822167</v>
      </c>
      <c r="O94" s="19">
        <v>923507.14285714284</v>
      </c>
      <c r="P94" s="19">
        <v>17310272.588655774</v>
      </c>
      <c r="Q94" s="19">
        <v>31342494.973398343</v>
      </c>
      <c r="R94" s="19">
        <v>923507.14285714284</v>
      </c>
      <c r="S94" s="19">
        <v>17310272.588655774</v>
      </c>
      <c r="T94" s="19">
        <v>31347276.369387046</v>
      </c>
      <c r="U94" s="19">
        <v>923507.14285714284</v>
      </c>
      <c r="V94" s="19">
        <v>17310272.588655774</v>
      </c>
      <c r="W94" s="19">
        <v>31347276.369387046</v>
      </c>
      <c r="X94" s="19">
        <v>923507.14285714284</v>
      </c>
      <c r="Y94" s="19">
        <v>17310272.588655774</v>
      </c>
      <c r="Z94" s="19">
        <v>31347276.369387046</v>
      </c>
      <c r="AA94" s="19">
        <v>923507.14285714284</v>
      </c>
      <c r="AB94" s="19">
        <v>17310272.588655774</v>
      </c>
      <c r="AC94">
        <v>14600000</v>
      </c>
      <c r="AD94">
        <v>31800000</v>
      </c>
      <c r="AE94">
        <v>52800000</v>
      </c>
    </row>
    <row r="95" spans="1:31" x14ac:dyDescent="0.2">
      <c r="A95" s="18">
        <v>44271</v>
      </c>
      <c r="B95" s="19">
        <v>0</v>
      </c>
      <c r="C95" s="19">
        <v>0</v>
      </c>
      <c r="D95" s="19" t="e">
        <v>#N/A</v>
      </c>
      <c r="E95" s="19">
        <v>28403036.714285739</v>
      </c>
      <c r="F95" s="19">
        <v>936744.28571428568</v>
      </c>
      <c r="G95" s="19">
        <v>17340853.257142857</v>
      </c>
      <c r="H95" s="19">
        <v>29854399.37959183</v>
      </c>
      <c r="I95" s="19">
        <v>936744.28571428568</v>
      </c>
      <c r="J95" s="19">
        <v>17702079.655918341</v>
      </c>
      <c r="K95" s="19">
        <v>30959507.918648608</v>
      </c>
      <c r="L95" s="19">
        <v>936744.28571428568</v>
      </c>
      <c r="M95" s="19">
        <v>17774930.570450258</v>
      </c>
      <c r="N95" s="19">
        <v>31667794.068965025</v>
      </c>
      <c r="O95" s="19">
        <v>936744.28571428568</v>
      </c>
      <c r="P95" s="19">
        <v>17774930.570450258</v>
      </c>
      <c r="Q95" s="19">
        <v>31979257.830541201</v>
      </c>
      <c r="R95" s="19">
        <v>936744.28571428568</v>
      </c>
      <c r="S95" s="19">
        <v>17774930.570450258</v>
      </c>
      <c r="T95" s="19">
        <v>31995120.272694536</v>
      </c>
      <c r="U95" s="19">
        <v>936744.28571428568</v>
      </c>
      <c r="V95" s="19">
        <v>17774930.570450258</v>
      </c>
      <c r="W95" s="19">
        <v>31995120.272694536</v>
      </c>
      <c r="X95" s="19">
        <v>936744.28571428568</v>
      </c>
      <c r="Y95" s="19">
        <v>17774930.570450258</v>
      </c>
      <c r="Z95" s="19">
        <v>31995120.272694536</v>
      </c>
      <c r="AA95" s="19">
        <v>936744.28571428568</v>
      </c>
      <c r="AB95" s="19">
        <v>17774930.570450258</v>
      </c>
      <c r="AC95">
        <v>14600000</v>
      </c>
      <c r="AD95">
        <v>31800000</v>
      </c>
      <c r="AE95">
        <v>52800000</v>
      </c>
    </row>
    <row r="96" spans="1:31" x14ac:dyDescent="0.2">
      <c r="A96" s="18">
        <v>44272</v>
      </c>
      <c r="B96" s="19">
        <v>0</v>
      </c>
      <c r="C96" s="19">
        <v>0</v>
      </c>
      <c r="D96" s="19" t="e">
        <v>#N/A</v>
      </c>
      <c r="E96" s="19">
        <v>28839799.571428597</v>
      </c>
      <c r="F96" s="19">
        <v>949981.42857142864</v>
      </c>
      <c r="G96" s="19">
        <v>17734601.68571429</v>
      </c>
      <c r="H96" s="19">
        <v>30341162.236734688</v>
      </c>
      <c r="I96" s="19">
        <v>949981.42857142864</v>
      </c>
      <c r="J96" s="19">
        <v>18140828.08448977</v>
      </c>
      <c r="K96" s="19">
        <v>31496270.775791466</v>
      </c>
      <c r="L96" s="19">
        <v>949981.42857142864</v>
      </c>
      <c r="M96" s="19">
        <v>18245258.23740308</v>
      </c>
      <c r="N96" s="19">
        <v>32254556.926107883</v>
      </c>
      <c r="O96" s="19">
        <v>949981.42857142864</v>
      </c>
      <c r="P96" s="19">
        <v>18245258.23740308</v>
      </c>
      <c r="Q96" s="19">
        <v>32616020.687684059</v>
      </c>
      <c r="R96" s="19">
        <v>949981.42857142864</v>
      </c>
      <c r="S96" s="19">
        <v>18245258.23740308</v>
      </c>
      <c r="T96" s="19">
        <v>32649263.826177955</v>
      </c>
      <c r="U96" s="19">
        <v>949981.42857142864</v>
      </c>
      <c r="V96" s="19">
        <v>18245258.23740308</v>
      </c>
      <c r="W96" s="19">
        <v>32649263.826177955</v>
      </c>
      <c r="X96" s="19">
        <v>949981.42857142864</v>
      </c>
      <c r="Y96" s="19">
        <v>18245258.23740308</v>
      </c>
      <c r="Z96" s="19">
        <v>32649263.826177955</v>
      </c>
      <c r="AA96" s="19">
        <v>949981.42857142864</v>
      </c>
      <c r="AB96" s="19">
        <v>18245258.23740308</v>
      </c>
      <c r="AC96">
        <v>14600000</v>
      </c>
      <c r="AD96">
        <v>31800000</v>
      </c>
      <c r="AE96">
        <v>52800000</v>
      </c>
    </row>
    <row r="97" spans="1:31" x14ac:dyDescent="0.2">
      <c r="A97" s="18">
        <v>44273</v>
      </c>
      <c r="B97" s="19">
        <v>0</v>
      </c>
      <c r="C97" s="19">
        <v>0</v>
      </c>
      <c r="D97" s="19" t="e">
        <v>#N/A</v>
      </c>
      <c r="E97" s="19">
        <v>29276562.428571455</v>
      </c>
      <c r="F97" s="19">
        <v>963218.57142857136</v>
      </c>
      <c r="G97" s="19">
        <v>18128350.114285719</v>
      </c>
      <c r="H97" s="19">
        <v>30827925.093877546</v>
      </c>
      <c r="I97" s="19">
        <v>963218.57142857136</v>
      </c>
      <c r="J97" s="19">
        <v>18579576.513061203</v>
      </c>
      <c r="K97" s="19">
        <v>32033033.632934324</v>
      </c>
      <c r="L97" s="19">
        <v>963218.57142857136</v>
      </c>
      <c r="M97" s="19">
        <v>18721255.589514237</v>
      </c>
      <c r="N97" s="19">
        <v>32841319.783250742</v>
      </c>
      <c r="O97" s="19">
        <v>963218.57142857136</v>
      </c>
      <c r="P97" s="19">
        <v>18721255.589514237</v>
      </c>
      <c r="Q97" s="19">
        <v>33252783.544826917</v>
      </c>
      <c r="R97" s="19">
        <v>963218.57142857136</v>
      </c>
      <c r="S97" s="19">
        <v>18721255.589514237</v>
      </c>
      <c r="T97" s="19">
        <v>33309707.029837303</v>
      </c>
      <c r="U97" s="19">
        <v>963218.57142857136</v>
      </c>
      <c r="V97" s="19">
        <v>18721255.589514237</v>
      </c>
      <c r="W97" s="19">
        <v>33309707.029837303</v>
      </c>
      <c r="X97" s="19">
        <v>963218.57142857136</v>
      </c>
      <c r="Y97" s="19">
        <v>18721255.589514237</v>
      </c>
      <c r="Z97" s="19">
        <v>33309707.029837303</v>
      </c>
      <c r="AA97" s="19">
        <v>963218.57142857136</v>
      </c>
      <c r="AB97" s="19">
        <v>18721255.589514237</v>
      </c>
      <c r="AC97">
        <v>14600000</v>
      </c>
      <c r="AD97">
        <v>31800000</v>
      </c>
      <c r="AE97">
        <v>52800000</v>
      </c>
    </row>
    <row r="98" spans="1:31" x14ac:dyDescent="0.2">
      <c r="A98" s="18">
        <v>44274</v>
      </c>
      <c r="B98" s="19">
        <v>0</v>
      </c>
      <c r="C98" s="19">
        <v>0</v>
      </c>
      <c r="D98" s="19" t="e">
        <v>#N/A</v>
      </c>
      <c r="E98" s="19">
        <v>29713325.285714313</v>
      </c>
      <c r="F98" s="19">
        <v>976455.71428571432</v>
      </c>
      <c r="G98" s="19">
        <v>18522098.542857151</v>
      </c>
      <c r="H98" s="19">
        <v>31314687.951020405</v>
      </c>
      <c r="I98" s="19">
        <v>976455.71428571432</v>
      </c>
      <c r="J98" s="19">
        <v>19018324.941632632</v>
      </c>
      <c r="K98" s="19">
        <v>32569796.490077183</v>
      </c>
      <c r="L98" s="19">
        <v>976455.71428571432</v>
      </c>
      <c r="M98" s="19">
        <v>19202922.626783732</v>
      </c>
      <c r="N98" s="19">
        <v>33428082.6403936</v>
      </c>
      <c r="O98" s="19">
        <v>976455.71428571432</v>
      </c>
      <c r="P98" s="19">
        <v>19202922.626783732</v>
      </c>
      <c r="Q98" s="19">
        <v>33889546.401969776</v>
      </c>
      <c r="R98" s="19">
        <v>976455.71428571432</v>
      </c>
      <c r="S98" s="19">
        <v>19202922.626783732</v>
      </c>
      <c r="T98" s="19">
        <v>33976449.88367258</v>
      </c>
      <c r="U98" s="19">
        <v>976455.71428571432</v>
      </c>
      <c r="V98" s="19">
        <v>19202922.626783732</v>
      </c>
      <c r="W98" s="19">
        <v>33976449.88367258</v>
      </c>
      <c r="X98" s="19">
        <v>976455.71428571432</v>
      </c>
      <c r="Y98" s="19">
        <v>19202922.626783732</v>
      </c>
      <c r="Z98" s="19">
        <v>33976449.88367258</v>
      </c>
      <c r="AA98" s="19">
        <v>976455.71428571432</v>
      </c>
      <c r="AB98" s="19">
        <v>19202922.626783732</v>
      </c>
      <c r="AC98">
        <v>14600000</v>
      </c>
      <c r="AD98">
        <v>31800000</v>
      </c>
      <c r="AE98">
        <v>52800000</v>
      </c>
    </row>
    <row r="99" spans="1:31" x14ac:dyDescent="0.2">
      <c r="A99" s="18">
        <v>44275</v>
      </c>
      <c r="B99" s="19">
        <v>0</v>
      </c>
      <c r="C99" s="19">
        <v>0</v>
      </c>
      <c r="D99" s="19" t="e">
        <v>#N/A</v>
      </c>
      <c r="E99" s="19">
        <v>30150088.142857172</v>
      </c>
      <c r="F99" s="19">
        <v>989692.85714285716</v>
      </c>
      <c r="G99" s="19">
        <v>18915846.971428577</v>
      </c>
      <c r="H99" s="19">
        <v>31801450.808163263</v>
      </c>
      <c r="I99" s="19">
        <v>989692.85714285716</v>
      </c>
      <c r="J99" s="19">
        <v>19457073.370204058</v>
      </c>
      <c r="K99" s="19">
        <v>33106559.347220041</v>
      </c>
      <c r="L99" s="19">
        <v>989692.85714285716</v>
      </c>
      <c r="M99" s="19">
        <v>19686671.055355158</v>
      </c>
      <c r="N99" s="19">
        <v>34014845.497536458</v>
      </c>
      <c r="O99" s="19">
        <v>989692.85714285716</v>
      </c>
      <c r="P99" s="19">
        <v>19690259.349211559</v>
      </c>
      <c r="Q99" s="19">
        <v>34526309.259112634</v>
      </c>
      <c r="R99" s="19">
        <v>989692.85714285716</v>
      </c>
      <c r="S99" s="19">
        <v>19690259.349211559</v>
      </c>
      <c r="T99" s="19">
        <v>34649492.387683786</v>
      </c>
      <c r="U99" s="19">
        <v>989692.85714285716</v>
      </c>
      <c r="V99" s="19">
        <v>19690259.349211559</v>
      </c>
      <c r="W99" s="19">
        <v>34649492.387683786</v>
      </c>
      <c r="X99" s="19">
        <v>989692.85714285716</v>
      </c>
      <c r="Y99" s="19">
        <v>19690259.349211559</v>
      </c>
      <c r="Z99" s="19">
        <v>34649492.387683786</v>
      </c>
      <c r="AA99" s="19">
        <v>989692.85714285716</v>
      </c>
      <c r="AB99" s="19">
        <v>19690259.349211559</v>
      </c>
      <c r="AC99">
        <v>14600000</v>
      </c>
      <c r="AD99">
        <v>31800000</v>
      </c>
      <c r="AE99">
        <v>52800000</v>
      </c>
    </row>
    <row r="100" spans="1:31" x14ac:dyDescent="0.2">
      <c r="A100" s="18">
        <v>44276</v>
      </c>
      <c r="B100" s="19">
        <v>0</v>
      </c>
      <c r="C100" s="19">
        <v>0</v>
      </c>
      <c r="D100" s="19" t="e">
        <v>#N/A</v>
      </c>
      <c r="E100" s="19">
        <v>30586851.00000003</v>
      </c>
      <c r="F100" s="19">
        <v>1002930</v>
      </c>
      <c r="G100" s="19">
        <v>19309595.400000006</v>
      </c>
      <c r="H100" s="19">
        <v>32288213.665306121</v>
      </c>
      <c r="I100" s="19">
        <v>1002930</v>
      </c>
      <c r="J100" s="19">
        <v>19895821.79877549</v>
      </c>
      <c r="K100" s="19">
        <v>33643322.204362899</v>
      </c>
      <c r="L100" s="19">
        <v>1002930</v>
      </c>
      <c r="M100" s="19">
        <v>20170419.483926591</v>
      </c>
      <c r="N100" s="19">
        <v>34601608.354679316</v>
      </c>
      <c r="O100" s="19">
        <v>1002930</v>
      </c>
      <c r="P100" s="19">
        <v>20183265.756797727</v>
      </c>
      <c r="Q100" s="19">
        <v>35163072.116255492</v>
      </c>
      <c r="R100" s="19">
        <v>1002930</v>
      </c>
      <c r="S100" s="19">
        <v>20183265.756797727</v>
      </c>
      <c r="T100" s="19">
        <v>35328834.541870922</v>
      </c>
      <c r="U100" s="19">
        <v>1002930</v>
      </c>
      <c r="V100" s="19">
        <v>20183265.756797727</v>
      </c>
      <c r="W100" s="19">
        <v>35328834.541870922</v>
      </c>
      <c r="X100" s="19">
        <v>1002930</v>
      </c>
      <c r="Y100" s="19">
        <v>20183265.756797727</v>
      </c>
      <c r="Z100" s="19">
        <v>35328834.541870922</v>
      </c>
      <c r="AA100" s="19">
        <v>1002930</v>
      </c>
      <c r="AB100" s="19">
        <v>20183265.756797727</v>
      </c>
      <c r="AC100">
        <v>14600000</v>
      </c>
      <c r="AD100">
        <v>31800000</v>
      </c>
      <c r="AE100">
        <v>52800000</v>
      </c>
    </row>
    <row r="101" spans="1:31" x14ac:dyDescent="0.2">
      <c r="A101" s="18">
        <v>44277</v>
      </c>
      <c r="B101" s="19">
        <v>0</v>
      </c>
      <c r="C101" s="19">
        <v>0</v>
      </c>
      <c r="D101" s="19" t="e">
        <v>#N/A</v>
      </c>
      <c r="E101" s="19">
        <v>30983413.285714317</v>
      </c>
      <c r="F101" s="19">
        <v>1056367.7142857143</v>
      </c>
      <c r="G101" s="19">
        <v>19703343.828571439</v>
      </c>
      <c r="H101" s="19">
        <v>32734775.951020408</v>
      </c>
      <c r="I101" s="19">
        <v>1056367.7142857143</v>
      </c>
      <c r="J101" s="19">
        <v>20334570.227346919</v>
      </c>
      <c r="K101" s="19">
        <v>34139884.490077183</v>
      </c>
      <c r="L101" s="19">
        <v>1056367.7142857143</v>
      </c>
      <c r="M101" s="19">
        <v>20654167.91249802</v>
      </c>
      <c r="N101" s="19">
        <v>35148170.6403936</v>
      </c>
      <c r="O101" s="19">
        <v>1056367.7142857143</v>
      </c>
      <c r="P101" s="19">
        <v>20681941.84954223</v>
      </c>
      <c r="Q101" s="19">
        <v>35759634.401969776</v>
      </c>
      <c r="R101" s="19">
        <v>1056367.7142857143</v>
      </c>
      <c r="S101" s="19">
        <v>20681941.84954223</v>
      </c>
      <c r="T101" s="19">
        <v>35974275.774805471</v>
      </c>
      <c r="U101" s="19">
        <v>1056367.7142857143</v>
      </c>
      <c r="V101" s="19">
        <v>20681941.84954223</v>
      </c>
      <c r="W101" s="19">
        <v>35974275.774805471</v>
      </c>
      <c r="X101" s="19">
        <v>1056367.7142857143</v>
      </c>
      <c r="Y101" s="19">
        <v>20681941.84954223</v>
      </c>
      <c r="Z101" s="19">
        <v>35974275.774805471</v>
      </c>
      <c r="AA101" s="19">
        <v>1056367.7142857143</v>
      </c>
      <c r="AB101" s="19">
        <v>20681941.84954223</v>
      </c>
      <c r="AC101">
        <v>14600000</v>
      </c>
      <c r="AD101">
        <v>31800000</v>
      </c>
      <c r="AE101">
        <v>52800000</v>
      </c>
    </row>
    <row r="102" spans="1:31" x14ac:dyDescent="0.2">
      <c r="A102" s="18">
        <v>44278</v>
      </c>
      <c r="B102" s="19">
        <v>0</v>
      </c>
      <c r="C102" s="19">
        <v>0</v>
      </c>
      <c r="D102" s="19" t="e">
        <v>#N/A</v>
      </c>
      <c r="E102" s="19">
        <v>31379975.571428604</v>
      </c>
      <c r="F102" s="19">
        <v>1109805.4285714286</v>
      </c>
      <c r="G102" s="19">
        <v>20097092.257142864</v>
      </c>
      <c r="H102" s="19">
        <v>33181338.236734696</v>
      </c>
      <c r="I102" s="19">
        <v>1109805.4285714286</v>
      </c>
      <c r="J102" s="19">
        <v>20773318.655918349</v>
      </c>
      <c r="K102" s="19">
        <v>34636446.775791466</v>
      </c>
      <c r="L102" s="19">
        <v>1109805.4285714286</v>
      </c>
      <c r="M102" s="19">
        <v>21137916.341069449</v>
      </c>
      <c r="N102" s="19">
        <v>35694732.926107883</v>
      </c>
      <c r="O102" s="19">
        <v>1109805.4285714286</v>
      </c>
      <c r="P102" s="19">
        <v>21186287.627445064</v>
      </c>
      <c r="Q102" s="19">
        <v>36356196.687684059</v>
      </c>
      <c r="R102" s="19">
        <v>1109805.4285714286</v>
      </c>
      <c r="S102" s="19">
        <v>21186287.627445064</v>
      </c>
      <c r="T102" s="19">
        <v>36620838.060519755</v>
      </c>
      <c r="U102" s="19">
        <v>1109805.4285714286</v>
      </c>
      <c r="V102" s="19">
        <v>21186287.627445064</v>
      </c>
      <c r="W102" s="19">
        <v>36626016.65791595</v>
      </c>
      <c r="X102" s="19">
        <v>1109805.4285714286</v>
      </c>
      <c r="Y102" s="19">
        <v>21186287.627445064</v>
      </c>
      <c r="Z102" s="19">
        <v>36626016.65791595</v>
      </c>
      <c r="AA102" s="19">
        <v>1109805.4285714286</v>
      </c>
      <c r="AB102" s="19">
        <v>21186287.627445064</v>
      </c>
      <c r="AC102">
        <v>14600000</v>
      </c>
      <c r="AD102">
        <v>31800000</v>
      </c>
      <c r="AE102">
        <v>52800000</v>
      </c>
    </row>
    <row r="103" spans="1:31" x14ac:dyDescent="0.2">
      <c r="A103" s="18">
        <v>44279</v>
      </c>
      <c r="B103" s="19">
        <v>0</v>
      </c>
      <c r="C103" s="19">
        <v>0</v>
      </c>
      <c r="D103" s="19" t="e">
        <v>#N/A</v>
      </c>
      <c r="E103" s="19">
        <v>31776537.857142892</v>
      </c>
      <c r="F103" s="19">
        <v>1163243.1428571427</v>
      </c>
      <c r="G103" s="19">
        <v>20490840.685714297</v>
      </c>
      <c r="H103" s="19">
        <v>33627900.522448979</v>
      </c>
      <c r="I103" s="19">
        <v>1163243.1428571427</v>
      </c>
      <c r="J103" s="19">
        <v>21212067.084489778</v>
      </c>
      <c r="K103" s="19">
        <v>35133009.06150575</v>
      </c>
      <c r="L103" s="19">
        <v>1163243.1428571427</v>
      </c>
      <c r="M103" s="19">
        <v>21621664.769640878</v>
      </c>
      <c r="N103" s="19">
        <v>36241295.211822167</v>
      </c>
      <c r="O103" s="19">
        <v>1163243.1428571427</v>
      </c>
      <c r="P103" s="19">
        <v>21696303.090506241</v>
      </c>
      <c r="Q103" s="19">
        <v>36952758.973398343</v>
      </c>
      <c r="R103" s="19">
        <v>1163243.1428571427</v>
      </c>
      <c r="S103" s="19">
        <v>21696303.090506241</v>
      </c>
      <c r="T103" s="19">
        <v>37267400.346234038</v>
      </c>
      <c r="U103" s="19">
        <v>1163243.1428571427</v>
      </c>
      <c r="V103" s="19">
        <v>21696303.090506241</v>
      </c>
      <c r="W103" s="19">
        <v>37284057.191202357</v>
      </c>
      <c r="X103" s="19">
        <v>1163243.1428571427</v>
      </c>
      <c r="Y103" s="19">
        <v>21696303.090506241</v>
      </c>
      <c r="Z103" s="19">
        <v>37284057.191202357</v>
      </c>
      <c r="AA103" s="19">
        <v>1163243.1428571427</v>
      </c>
      <c r="AB103" s="19">
        <v>21696303.090506241</v>
      </c>
      <c r="AC103">
        <v>14600000</v>
      </c>
      <c r="AD103">
        <v>31800000</v>
      </c>
      <c r="AE103">
        <v>52800000</v>
      </c>
    </row>
    <row r="104" spans="1:31" x14ac:dyDescent="0.2">
      <c r="A104" s="18">
        <v>44280</v>
      </c>
      <c r="B104" s="19">
        <v>0</v>
      </c>
      <c r="C104" s="19">
        <v>0</v>
      </c>
      <c r="D104" s="19" t="e">
        <v>#N/A</v>
      </c>
      <c r="E104" s="19">
        <v>32173100.142857179</v>
      </c>
      <c r="F104" s="19">
        <v>1216680.857142857</v>
      </c>
      <c r="G104" s="19">
        <v>20884589.114285726</v>
      </c>
      <c r="H104" s="19">
        <v>34074462.808163263</v>
      </c>
      <c r="I104" s="19">
        <v>1216680.857142857</v>
      </c>
      <c r="J104" s="19">
        <v>21650815.513061207</v>
      </c>
      <c r="K104" s="19">
        <v>35629571.347220033</v>
      </c>
      <c r="L104" s="19">
        <v>1216680.857142857</v>
      </c>
      <c r="M104" s="19">
        <v>22105413.198212307</v>
      </c>
      <c r="N104" s="19">
        <v>36787857.497536451</v>
      </c>
      <c r="O104" s="19">
        <v>1216680.857142857</v>
      </c>
      <c r="P104" s="19">
        <v>22211988.238725808</v>
      </c>
      <c r="Q104" s="19">
        <v>37549321.259112626</v>
      </c>
      <c r="R104" s="19">
        <v>1216680.857142857</v>
      </c>
      <c r="S104" s="19">
        <v>22211988.238725808</v>
      </c>
      <c r="T104" s="19">
        <v>37913962.631948322</v>
      </c>
      <c r="U104" s="19">
        <v>1216680.857142857</v>
      </c>
      <c r="V104" s="19">
        <v>22211988.238725808</v>
      </c>
      <c r="W104" s="19">
        <v>37948397.374664694</v>
      </c>
      <c r="X104" s="19">
        <v>1216680.857142857</v>
      </c>
      <c r="Y104" s="19">
        <v>22211988.238725808</v>
      </c>
      <c r="Z104" s="19">
        <v>37948397.374664694</v>
      </c>
      <c r="AA104" s="19">
        <v>1216680.857142857</v>
      </c>
      <c r="AB104" s="19">
        <v>22211988.238725808</v>
      </c>
      <c r="AC104">
        <v>14600000</v>
      </c>
      <c r="AD104">
        <v>31800000</v>
      </c>
      <c r="AE104">
        <v>52800000</v>
      </c>
    </row>
    <row r="105" spans="1:31" x14ac:dyDescent="0.2">
      <c r="A105" s="18">
        <v>44281</v>
      </c>
      <c r="B105" s="19">
        <v>0</v>
      </c>
      <c r="C105" s="19">
        <v>0</v>
      </c>
      <c r="D105" s="19" t="e">
        <v>#N/A</v>
      </c>
      <c r="E105" s="19">
        <v>32569662.428571466</v>
      </c>
      <c r="F105" s="19">
        <v>1270118.5714285714</v>
      </c>
      <c r="G105" s="19">
        <v>21278337.542857155</v>
      </c>
      <c r="H105" s="19">
        <v>34521025.093877546</v>
      </c>
      <c r="I105" s="19">
        <v>1270118.5714285714</v>
      </c>
      <c r="J105" s="19">
        <v>22089563.94163264</v>
      </c>
      <c r="K105" s="19">
        <v>36126133.632934317</v>
      </c>
      <c r="L105" s="19">
        <v>1270118.5714285714</v>
      </c>
      <c r="M105" s="19">
        <v>22589161.62678374</v>
      </c>
      <c r="N105" s="19">
        <v>37334419.783250734</v>
      </c>
      <c r="O105" s="19">
        <v>1270118.5714285714</v>
      </c>
      <c r="P105" s="19">
        <v>22733343.072103709</v>
      </c>
      <c r="Q105" s="19">
        <v>38145883.54482691</v>
      </c>
      <c r="R105" s="19">
        <v>1270118.5714285714</v>
      </c>
      <c r="S105" s="19">
        <v>22733343.072103709</v>
      </c>
      <c r="T105" s="19">
        <v>38560524.917662606</v>
      </c>
      <c r="U105" s="19">
        <v>1270118.5714285714</v>
      </c>
      <c r="V105" s="19">
        <v>22733343.072103709</v>
      </c>
      <c r="W105" s="19">
        <v>38619037.20830296</v>
      </c>
      <c r="X105" s="19">
        <v>1270118.5714285714</v>
      </c>
      <c r="Y105" s="19">
        <v>22733343.072103709</v>
      </c>
      <c r="Z105" s="19">
        <v>38619037.20830296</v>
      </c>
      <c r="AA105" s="19">
        <v>1270118.5714285714</v>
      </c>
      <c r="AB105" s="19">
        <v>22733343.072103709</v>
      </c>
      <c r="AC105">
        <v>14600000</v>
      </c>
      <c r="AD105">
        <v>31800000</v>
      </c>
      <c r="AE105">
        <v>52800000</v>
      </c>
    </row>
    <row r="106" spans="1:31" x14ac:dyDescent="0.2">
      <c r="A106" s="18">
        <v>44282</v>
      </c>
      <c r="B106" s="19">
        <v>0</v>
      </c>
      <c r="C106" s="19">
        <v>0</v>
      </c>
      <c r="D106" s="19" t="e">
        <v>#N/A</v>
      </c>
      <c r="E106" s="19">
        <v>32966224.714285754</v>
      </c>
      <c r="F106" s="19">
        <v>1323556.2857142857</v>
      </c>
      <c r="G106" s="19">
        <v>21672085.971428584</v>
      </c>
      <c r="H106" s="19">
        <v>34967587.37959183</v>
      </c>
      <c r="I106" s="19">
        <v>1323556.2857142857</v>
      </c>
      <c r="J106" s="19">
        <v>22528312.370204065</v>
      </c>
      <c r="K106" s="19">
        <v>36622695.918648601</v>
      </c>
      <c r="L106" s="19">
        <v>1323556.2857142857</v>
      </c>
      <c r="M106" s="19">
        <v>23072910.055355165</v>
      </c>
      <c r="N106" s="19">
        <v>37880982.068965018</v>
      </c>
      <c r="O106" s="19">
        <v>1323556.2857142857</v>
      </c>
      <c r="P106" s="19">
        <v>23260367.590639941</v>
      </c>
      <c r="Q106" s="19">
        <v>38742445.830541193</v>
      </c>
      <c r="R106" s="19">
        <v>1323556.2857142857</v>
      </c>
      <c r="S106" s="19">
        <v>23260367.590639941</v>
      </c>
      <c r="T106" s="19">
        <v>39207087.203376889</v>
      </c>
      <c r="U106" s="19">
        <v>1323556.2857142857</v>
      </c>
      <c r="V106" s="19">
        <v>23260367.590639941</v>
      </c>
      <c r="W106" s="19">
        <v>39295976.692117155</v>
      </c>
      <c r="X106" s="19">
        <v>1323556.2857142857</v>
      </c>
      <c r="Y106" s="19">
        <v>23260367.590639941</v>
      </c>
      <c r="Z106" s="19">
        <v>39295976.692117155</v>
      </c>
      <c r="AA106" s="19">
        <v>1323556.2857142857</v>
      </c>
      <c r="AB106" s="19">
        <v>23260367.590639941</v>
      </c>
      <c r="AC106">
        <v>14600000</v>
      </c>
      <c r="AD106">
        <v>31800000</v>
      </c>
      <c r="AE106">
        <v>52800000</v>
      </c>
    </row>
    <row r="107" spans="1:31" x14ac:dyDescent="0.2">
      <c r="A107" s="18">
        <v>44283</v>
      </c>
      <c r="B107" s="19">
        <v>0</v>
      </c>
      <c r="C107" s="19">
        <v>0</v>
      </c>
      <c r="D107" s="19" t="e">
        <v>#N/A</v>
      </c>
      <c r="E107" s="19">
        <v>33362787.000000041</v>
      </c>
      <c r="F107" s="19">
        <v>1376994</v>
      </c>
      <c r="G107" s="19">
        <v>22065834.400000013</v>
      </c>
      <c r="H107" s="19">
        <v>35414149.665306114</v>
      </c>
      <c r="I107" s="19">
        <v>1376994</v>
      </c>
      <c r="J107" s="19">
        <v>22967060.798775498</v>
      </c>
      <c r="K107" s="19">
        <v>37119258.204362884</v>
      </c>
      <c r="L107" s="19">
        <v>1376994</v>
      </c>
      <c r="M107" s="19">
        <v>23556658.483926598</v>
      </c>
      <c r="N107" s="19">
        <v>38427544.354679301</v>
      </c>
      <c r="O107" s="19">
        <v>1376994</v>
      </c>
      <c r="P107" s="19">
        <v>23789116.01921137</v>
      </c>
      <c r="Q107" s="19">
        <v>39339008.116255477</v>
      </c>
      <c r="R107" s="19">
        <v>1376994</v>
      </c>
      <c r="S107" s="19">
        <v>23793061.794334516</v>
      </c>
      <c r="T107" s="19">
        <v>39853649.489091173</v>
      </c>
      <c r="U107" s="19">
        <v>1376994</v>
      </c>
      <c r="V107" s="19">
        <v>23793061.794334516</v>
      </c>
      <c r="W107" s="19">
        <v>39979215.826107278</v>
      </c>
      <c r="X107" s="19">
        <v>1376994</v>
      </c>
      <c r="Y107" s="19">
        <v>23793061.794334516</v>
      </c>
      <c r="Z107" s="19">
        <v>39979215.826107278</v>
      </c>
      <c r="AA107" s="19">
        <v>1376994</v>
      </c>
      <c r="AB107" s="19">
        <v>23793061.794334516</v>
      </c>
      <c r="AC107">
        <v>14600000</v>
      </c>
      <c r="AD107">
        <v>31800000</v>
      </c>
      <c r="AE107">
        <v>52800000</v>
      </c>
    </row>
    <row r="108" spans="1:31" x14ac:dyDescent="0.2">
      <c r="A108" s="18">
        <v>44284</v>
      </c>
      <c r="B108" s="19">
        <v>0</v>
      </c>
      <c r="C108" s="19">
        <v>0</v>
      </c>
      <c r="D108" s="19" t="e">
        <v>#N/A</v>
      </c>
      <c r="E108" s="19">
        <v>33680955.250000045</v>
      </c>
      <c r="F108" s="19">
        <v>1508825.75</v>
      </c>
      <c r="G108" s="19">
        <v>22459582.828571446</v>
      </c>
      <c r="H108" s="19">
        <v>35782317.915306114</v>
      </c>
      <c r="I108" s="19">
        <v>1508825.75</v>
      </c>
      <c r="J108" s="19">
        <v>23405809.227346927</v>
      </c>
      <c r="K108" s="19">
        <v>37537426.454362884</v>
      </c>
      <c r="L108" s="19">
        <v>1508825.75</v>
      </c>
      <c r="M108" s="19">
        <v>24040406.912498027</v>
      </c>
      <c r="N108" s="19">
        <v>38895712.604679301</v>
      </c>
      <c r="O108" s="19">
        <v>1508825.75</v>
      </c>
      <c r="P108" s="19">
        <v>24317864.447782803</v>
      </c>
      <c r="Q108" s="19">
        <v>39857176.366255477</v>
      </c>
      <c r="R108" s="19">
        <v>1508825.75</v>
      </c>
      <c r="S108" s="19">
        <v>24331425.683187425</v>
      </c>
      <c r="T108" s="19">
        <v>40421817.739091173</v>
      </c>
      <c r="U108" s="19">
        <v>1508825.75</v>
      </c>
      <c r="V108" s="19">
        <v>24331425.683187425</v>
      </c>
      <c r="W108" s="19">
        <v>40590360.574559048</v>
      </c>
      <c r="X108" s="19">
        <v>1508825.75</v>
      </c>
      <c r="Y108" s="19">
        <v>24331425.683187425</v>
      </c>
      <c r="Z108" s="19">
        <v>40590360.574559048</v>
      </c>
      <c r="AA108" s="19">
        <v>1508825.75</v>
      </c>
      <c r="AB108" s="19">
        <v>24331425.683187425</v>
      </c>
      <c r="AC108">
        <v>14600000</v>
      </c>
      <c r="AD108">
        <v>31800000</v>
      </c>
      <c r="AE108">
        <v>52800000</v>
      </c>
    </row>
    <row r="109" spans="1:31" x14ac:dyDescent="0.2">
      <c r="A109" s="18">
        <v>44285</v>
      </c>
      <c r="B109" s="19">
        <v>0</v>
      </c>
      <c r="C109" s="19">
        <v>0</v>
      </c>
      <c r="D109" s="19" t="e">
        <v>#N/A</v>
      </c>
      <c r="E109" s="19">
        <v>33999123.500000045</v>
      </c>
      <c r="F109" s="19">
        <v>1640657.5</v>
      </c>
      <c r="G109" s="19">
        <v>22853331.257142872</v>
      </c>
      <c r="H109" s="19">
        <v>36150486.165306114</v>
      </c>
      <c r="I109" s="19">
        <v>1640657.5</v>
      </c>
      <c r="J109" s="19">
        <v>23844557.655918352</v>
      </c>
      <c r="K109" s="19">
        <v>37955594.704362884</v>
      </c>
      <c r="L109" s="19">
        <v>1640657.5</v>
      </c>
      <c r="M109" s="19">
        <v>24524155.341069452</v>
      </c>
      <c r="N109" s="19">
        <v>39363880.854679301</v>
      </c>
      <c r="O109" s="19">
        <v>1640657.5</v>
      </c>
      <c r="P109" s="19">
        <v>24846612.876354229</v>
      </c>
      <c r="Q109" s="19">
        <v>40375344.616255477</v>
      </c>
      <c r="R109" s="19">
        <v>1640657.5</v>
      </c>
      <c r="S109" s="19">
        <v>24875459.257198669</v>
      </c>
      <c r="T109" s="19">
        <v>40989985.989091173</v>
      </c>
      <c r="U109" s="19">
        <v>1640657.5</v>
      </c>
      <c r="V109" s="19">
        <v>24875459.257198669</v>
      </c>
      <c r="W109" s="19">
        <v>41207804.973186746</v>
      </c>
      <c r="X109" s="19">
        <v>1640657.5</v>
      </c>
      <c r="Y109" s="19">
        <v>24875459.257198669</v>
      </c>
      <c r="Z109" s="19">
        <v>41207804.973186746</v>
      </c>
      <c r="AA109" s="19">
        <v>1640657.5</v>
      </c>
      <c r="AB109" s="19">
        <v>24875459.257198669</v>
      </c>
      <c r="AC109">
        <v>14600000</v>
      </c>
      <c r="AD109">
        <v>31800000</v>
      </c>
      <c r="AE109">
        <v>52800000</v>
      </c>
    </row>
    <row r="110" spans="1:31" x14ac:dyDescent="0.2">
      <c r="A110" s="18">
        <v>44286</v>
      </c>
      <c r="B110" s="19">
        <v>0</v>
      </c>
      <c r="C110" s="19">
        <v>0</v>
      </c>
      <c r="D110" s="19" t="e">
        <v>#N/A</v>
      </c>
      <c r="E110" s="19">
        <v>34317291.750000045</v>
      </c>
      <c r="F110" s="19">
        <v>1772489.25</v>
      </c>
      <c r="G110" s="19">
        <v>23247079.685714301</v>
      </c>
      <c r="H110" s="19">
        <v>36518654.415306114</v>
      </c>
      <c r="I110" s="19">
        <v>1772489.25</v>
      </c>
      <c r="J110" s="19">
        <v>24283306.084489785</v>
      </c>
      <c r="K110" s="19">
        <v>38373762.954362884</v>
      </c>
      <c r="L110" s="19">
        <v>1772489.25</v>
      </c>
      <c r="M110" s="19">
        <v>25007903.769640885</v>
      </c>
      <c r="N110" s="19">
        <v>39832049.104679301</v>
      </c>
      <c r="O110" s="19">
        <v>1772489.25</v>
      </c>
      <c r="P110" s="19">
        <v>25375361.304925662</v>
      </c>
      <c r="Q110" s="19">
        <v>40893512.866255477</v>
      </c>
      <c r="R110" s="19">
        <v>1772489.25</v>
      </c>
      <c r="S110" s="19">
        <v>25425162.516368251</v>
      </c>
      <c r="T110" s="19">
        <v>41558154.239091173</v>
      </c>
      <c r="U110" s="19">
        <v>1772489.25</v>
      </c>
      <c r="V110" s="19">
        <v>25425162.516368251</v>
      </c>
      <c r="W110" s="19">
        <v>41825973.223186746</v>
      </c>
      <c r="X110" s="19">
        <v>1772489.25</v>
      </c>
      <c r="Y110" s="19">
        <v>25425162.516368251</v>
      </c>
      <c r="Z110" s="19">
        <v>41831549.021990374</v>
      </c>
      <c r="AA110" s="19">
        <v>1772489.25</v>
      </c>
      <c r="AB110" s="19">
        <v>25425162.516368251</v>
      </c>
      <c r="AC110">
        <v>14600000</v>
      </c>
      <c r="AD110">
        <v>31800000</v>
      </c>
      <c r="AE110">
        <v>52800000</v>
      </c>
    </row>
    <row r="111" spans="1:31" x14ac:dyDescent="0.2">
      <c r="A111" s="18">
        <v>44287</v>
      </c>
      <c r="B111" s="19">
        <v>0</v>
      </c>
      <c r="C111" s="19">
        <v>0</v>
      </c>
      <c r="D111" s="19" t="e">
        <v>#N/A</v>
      </c>
      <c r="E111" s="19">
        <v>34635460.000000045</v>
      </c>
      <c r="F111" s="19">
        <v>1904321</v>
      </c>
      <c r="G111" s="19">
        <v>23640828.114285734</v>
      </c>
      <c r="H111" s="19">
        <v>36886822.665306114</v>
      </c>
      <c r="I111" s="19">
        <v>1904321</v>
      </c>
      <c r="J111" s="19">
        <v>24722054.513061214</v>
      </c>
      <c r="K111" s="19">
        <v>38791931.204362884</v>
      </c>
      <c r="L111" s="19">
        <v>1904321</v>
      </c>
      <c r="M111" s="19">
        <v>25491652.198212314</v>
      </c>
      <c r="N111" s="19">
        <v>40300217.354679301</v>
      </c>
      <c r="O111" s="19">
        <v>1904321</v>
      </c>
      <c r="P111" s="19">
        <v>25904109.733497091</v>
      </c>
      <c r="Q111" s="19">
        <v>41411681.116255477</v>
      </c>
      <c r="R111" s="19">
        <v>1904321</v>
      </c>
      <c r="S111" s="19">
        <v>25980535.460696168</v>
      </c>
      <c r="T111" s="19">
        <v>42126322.489091173</v>
      </c>
      <c r="U111" s="19">
        <v>1904321</v>
      </c>
      <c r="V111" s="19">
        <v>25980535.460696168</v>
      </c>
      <c r="W111" s="19">
        <v>42444141.473186746</v>
      </c>
      <c r="X111" s="19">
        <v>1904321</v>
      </c>
      <c r="Y111" s="19">
        <v>25980535.460696168</v>
      </c>
      <c r="Z111" s="19">
        <v>42461592.72096993</v>
      </c>
      <c r="AA111" s="19">
        <v>1904321</v>
      </c>
      <c r="AB111" s="19">
        <v>25980535.460696168</v>
      </c>
      <c r="AC111">
        <v>14600000</v>
      </c>
      <c r="AD111">
        <v>31800000</v>
      </c>
      <c r="AE111">
        <v>52800000</v>
      </c>
    </row>
    <row r="112" spans="1:31" x14ac:dyDescent="0.2">
      <c r="A112" s="18">
        <v>44288</v>
      </c>
      <c r="B112" s="19">
        <v>0</v>
      </c>
      <c r="C112" s="19">
        <v>0</v>
      </c>
      <c r="D112" s="19" t="e">
        <v>#N/A</v>
      </c>
      <c r="E112" s="19">
        <v>34953628.250000045</v>
      </c>
      <c r="F112" s="19">
        <v>2036152.75</v>
      </c>
      <c r="G112" s="19">
        <v>24034576.542857163</v>
      </c>
      <c r="H112" s="19">
        <v>37254990.915306114</v>
      </c>
      <c r="I112" s="19">
        <v>2036152.75</v>
      </c>
      <c r="J112" s="19">
        <v>25160802.941632647</v>
      </c>
      <c r="K112" s="19">
        <v>39210099.454362884</v>
      </c>
      <c r="L112" s="19">
        <v>2036152.75</v>
      </c>
      <c r="M112" s="19">
        <v>25975400.626783747</v>
      </c>
      <c r="N112" s="19">
        <v>40768385.604679301</v>
      </c>
      <c r="O112" s="19">
        <v>2036152.75</v>
      </c>
      <c r="P112" s="19">
        <v>26432858.16206852</v>
      </c>
      <c r="Q112" s="19">
        <v>41929849.366255477</v>
      </c>
      <c r="R112" s="19">
        <v>2036152.75</v>
      </c>
      <c r="S112" s="19">
        <v>26541578.090182424</v>
      </c>
      <c r="T112" s="19">
        <v>42694490.739091173</v>
      </c>
      <c r="U112" s="19">
        <v>2036152.75</v>
      </c>
      <c r="V112" s="19">
        <v>26541578.090182424</v>
      </c>
      <c r="W112" s="19">
        <v>43062309.723186746</v>
      </c>
      <c r="X112" s="19">
        <v>2036152.75</v>
      </c>
      <c r="Y112" s="19">
        <v>26541578.090182424</v>
      </c>
      <c r="Z112" s="19">
        <v>43097936.070125416</v>
      </c>
      <c r="AA112" s="19">
        <v>2036152.75</v>
      </c>
      <c r="AB112" s="19">
        <v>26541578.090182424</v>
      </c>
      <c r="AC112">
        <v>14600000</v>
      </c>
      <c r="AD112">
        <v>31800000</v>
      </c>
      <c r="AE112">
        <v>52800000</v>
      </c>
    </row>
    <row r="113" spans="1:31" x14ac:dyDescent="0.2">
      <c r="A113" s="18">
        <v>44289</v>
      </c>
      <c r="B113" s="19">
        <v>0</v>
      </c>
      <c r="C113" s="19">
        <v>0</v>
      </c>
      <c r="D113" s="19" t="e">
        <v>#N/A</v>
      </c>
      <c r="E113" s="19">
        <v>35271796.500000045</v>
      </c>
      <c r="F113" s="19">
        <v>2167984.5</v>
      </c>
      <c r="G113" s="19">
        <v>24428324.971428592</v>
      </c>
      <c r="H113" s="19">
        <v>37623159.165306114</v>
      </c>
      <c r="I113" s="19">
        <v>2167984.5</v>
      </c>
      <c r="J113" s="19">
        <v>25599551.370204072</v>
      </c>
      <c r="K113" s="19">
        <v>39628267.704362884</v>
      </c>
      <c r="L113" s="19">
        <v>2167984.5</v>
      </c>
      <c r="M113" s="19">
        <v>26459149.055355173</v>
      </c>
      <c r="N113" s="19">
        <v>41236553.854679301</v>
      </c>
      <c r="O113" s="19">
        <v>2167984.5</v>
      </c>
      <c r="P113" s="19">
        <v>26961606.590639949</v>
      </c>
      <c r="Q113" s="19">
        <v>42448017.616255477</v>
      </c>
      <c r="R113" s="19">
        <v>2167984.5</v>
      </c>
      <c r="S113" s="19">
        <v>27108290.40482701</v>
      </c>
      <c r="T113" s="19">
        <v>43262658.989091173</v>
      </c>
      <c r="U113" s="19">
        <v>2167984.5</v>
      </c>
      <c r="V113" s="19">
        <v>27108290.40482701</v>
      </c>
      <c r="W113" s="19">
        <v>43680477.973186746</v>
      </c>
      <c r="X113" s="19">
        <v>2167984.5</v>
      </c>
      <c r="Y113" s="19">
        <v>27108290.40482701</v>
      </c>
      <c r="Z113" s="19">
        <v>43740579.069456831</v>
      </c>
      <c r="AA113" s="19">
        <v>2167984.5</v>
      </c>
      <c r="AB113" s="19">
        <v>27108290.40482701</v>
      </c>
      <c r="AC113">
        <v>14600000</v>
      </c>
      <c r="AD113">
        <v>31800000</v>
      </c>
      <c r="AE113">
        <v>52800000</v>
      </c>
    </row>
    <row r="114" spans="1:31" x14ac:dyDescent="0.2">
      <c r="A114" s="18">
        <v>44290</v>
      </c>
      <c r="B114" s="19">
        <v>0</v>
      </c>
      <c r="C114" s="19">
        <v>0</v>
      </c>
      <c r="D114" s="19" t="e">
        <v>#N/A</v>
      </c>
      <c r="E114" s="19">
        <v>35589964.750000045</v>
      </c>
      <c r="F114" s="19">
        <v>2299816.25</v>
      </c>
      <c r="G114" s="19">
        <v>24822073.400000021</v>
      </c>
      <c r="H114" s="19">
        <v>37991327.415306114</v>
      </c>
      <c r="I114" s="19">
        <v>2299816.25</v>
      </c>
      <c r="J114" s="19">
        <v>26038299.798775502</v>
      </c>
      <c r="K114" s="19">
        <v>40046435.954362884</v>
      </c>
      <c r="L114" s="19">
        <v>2299816.25</v>
      </c>
      <c r="M114" s="19">
        <v>26942897.483926602</v>
      </c>
      <c r="N114" s="19">
        <v>41704722.104679301</v>
      </c>
      <c r="O114" s="19">
        <v>2299816.25</v>
      </c>
      <c r="P114" s="19">
        <v>27490355.019211378</v>
      </c>
      <c r="Q114" s="19">
        <v>42966185.866255477</v>
      </c>
      <c r="R114" s="19">
        <v>2299816.25</v>
      </c>
      <c r="S114" s="19">
        <v>27680672.404629938</v>
      </c>
      <c r="T114" s="19">
        <v>43830827.239091173</v>
      </c>
      <c r="U114" s="19">
        <v>2299816.25</v>
      </c>
      <c r="V114" s="19">
        <v>27680672.404629938</v>
      </c>
      <c r="W114" s="19">
        <v>44298646.223186746</v>
      </c>
      <c r="X114" s="19">
        <v>2299816.25</v>
      </c>
      <c r="Y114" s="19">
        <v>27680672.404629938</v>
      </c>
      <c r="Z114" s="19">
        <v>44389521.718964174</v>
      </c>
      <c r="AA114" s="19">
        <v>2299816.25</v>
      </c>
      <c r="AB114" s="19">
        <v>27680672.404629938</v>
      </c>
      <c r="AC114">
        <v>14600000</v>
      </c>
      <c r="AD114">
        <v>31800000</v>
      </c>
      <c r="AE114">
        <v>52800000</v>
      </c>
    </row>
    <row r="115" spans="1:31" x14ac:dyDescent="0.2">
      <c r="A115" s="18">
        <v>44291</v>
      </c>
      <c r="B115" s="19">
        <v>0</v>
      </c>
      <c r="C115" s="19">
        <v>0</v>
      </c>
      <c r="D115" s="19" t="e">
        <v>#N/A</v>
      </c>
      <c r="E115" s="19">
        <v>35908133.000000045</v>
      </c>
      <c r="F115" s="19">
        <v>2431648</v>
      </c>
      <c r="G115" s="19">
        <v>25215821.82857145</v>
      </c>
      <c r="H115" s="19">
        <v>38359495.665306114</v>
      </c>
      <c r="I115" s="19">
        <v>2431648</v>
      </c>
      <c r="J115" s="19">
        <v>26477048.227346934</v>
      </c>
      <c r="K115" s="19">
        <v>40464604.204362884</v>
      </c>
      <c r="L115" s="19">
        <v>2431648</v>
      </c>
      <c r="M115" s="19">
        <v>27426645.912498035</v>
      </c>
      <c r="N115" s="19">
        <v>42172890.354679301</v>
      </c>
      <c r="O115" s="19">
        <v>2431648</v>
      </c>
      <c r="P115" s="19">
        <v>28019103.447782811</v>
      </c>
      <c r="Q115" s="19">
        <v>43484354.116255477</v>
      </c>
      <c r="R115" s="19">
        <v>2431648</v>
      </c>
      <c r="S115" s="19">
        <v>28254420.833201367</v>
      </c>
      <c r="T115" s="19">
        <v>44398995.489091173</v>
      </c>
      <c r="U115" s="19">
        <v>2431648</v>
      </c>
      <c r="V115" s="19">
        <v>28258724.089591201</v>
      </c>
      <c r="W115" s="19">
        <v>44916814.473186746</v>
      </c>
      <c r="X115" s="19">
        <v>2431648</v>
      </c>
      <c r="Y115" s="19">
        <v>28258724.089591201</v>
      </c>
      <c r="Z115" s="19">
        <v>45044764.018647447</v>
      </c>
      <c r="AA115" s="19">
        <v>2431648</v>
      </c>
      <c r="AB115" s="19">
        <v>28258724.089591201</v>
      </c>
      <c r="AC115">
        <v>14600000</v>
      </c>
      <c r="AD115">
        <v>31800000</v>
      </c>
      <c r="AE115">
        <v>52800000</v>
      </c>
    </row>
    <row r="116" spans="1:31" x14ac:dyDescent="0.2">
      <c r="A116" s="18">
        <v>44292</v>
      </c>
      <c r="B116" s="19">
        <v>0</v>
      </c>
      <c r="C116" s="19">
        <v>0</v>
      </c>
      <c r="D116" s="19" t="e">
        <v>#N/A</v>
      </c>
      <c r="E116" s="19">
        <v>36150472.000000045</v>
      </c>
      <c r="F116" s="19">
        <v>2639309</v>
      </c>
      <c r="G116" s="19">
        <v>25609570.257142879</v>
      </c>
      <c r="H116" s="19">
        <v>38651834.665306114</v>
      </c>
      <c r="I116" s="19">
        <v>2639309</v>
      </c>
      <c r="J116" s="19">
        <v>26915796.65591836</v>
      </c>
      <c r="K116" s="19">
        <v>40806943.204362884</v>
      </c>
      <c r="L116" s="19">
        <v>2639309</v>
      </c>
      <c r="M116" s="19">
        <v>27910394.34106946</v>
      </c>
      <c r="N116" s="19">
        <v>42565229.354679301</v>
      </c>
      <c r="O116" s="19">
        <v>2639309</v>
      </c>
      <c r="P116" s="19">
        <v>28547851.876354236</v>
      </c>
      <c r="Q116" s="19">
        <v>43926693.116255477</v>
      </c>
      <c r="R116" s="19">
        <v>2639309</v>
      </c>
      <c r="S116" s="19">
        <v>28828169.261772793</v>
      </c>
      <c r="T116" s="19">
        <v>44891334.489091173</v>
      </c>
      <c r="U116" s="19">
        <v>2639309</v>
      </c>
      <c r="V116" s="19">
        <v>28842445.459710795</v>
      </c>
      <c r="W116" s="19">
        <v>45459153.473186746</v>
      </c>
      <c r="X116" s="19">
        <v>2639309</v>
      </c>
      <c r="Y116" s="19">
        <v>28842445.459710795</v>
      </c>
      <c r="Z116" s="19">
        <v>45630476.718506649</v>
      </c>
      <c r="AA116" s="19">
        <v>2639309</v>
      </c>
      <c r="AB116" s="19">
        <v>28842445.459710795</v>
      </c>
      <c r="AC116">
        <v>14600000</v>
      </c>
      <c r="AD116">
        <v>31800000</v>
      </c>
      <c r="AE116">
        <v>52800000</v>
      </c>
    </row>
    <row r="117" spans="1:31" x14ac:dyDescent="0.2">
      <c r="A117" s="18">
        <v>44293</v>
      </c>
      <c r="B117" s="19">
        <v>0</v>
      </c>
      <c r="C117" s="19">
        <v>0</v>
      </c>
      <c r="D117" s="19" t="e">
        <v>#N/A</v>
      </c>
      <c r="E117" s="19">
        <v>36321529.000000045</v>
      </c>
      <c r="F117" s="19">
        <v>2918252</v>
      </c>
      <c r="G117" s="19">
        <v>26003318.685714308</v>
      </c>
      <c r="H117" s="19">
        <v>38872891.665306114</v>
      </c>
      <c r="I117" s="19">
        <v>2918252</v>
      </c>
      <c r="J117" s="19">
        <v>27354545.084489793</v>
      </c>
      <c r="K117" s="19">
        <v>41078000.204362884</v>
      </c>
      <c r="L117" s="19">
        <v>2918252</v>
      </c>
      <c r="M117" s="19">
        <v>28394142.769640893</v>
      </c>
      <c r="N117" s="19">
        <v>42886286.354679301</v>
      </c>
      <c r="O117" s="19">
        <v>2918252</v>
      </c>
      <c r="P117" s="19">
        <v>29076600.304925665</v>
      </c>
      <c r="Q117" s="19">
        <v>44297750.116255477</v>
      </c>
      <c r="R117" s="19">
        <v>2918252</v>
      </c>
      <c r="S117" s="19">
        <v>29401917.690344226</v>
      </c>
      <c r="T117" s="19">
        <v>45312391.489091173</v>
      </c>
      <c r="U117" s="19">
        <v>2918252</v>
      </c>
      <c r="V117" s="19">
        <v>29431836.514988732</v>
      </c>
      <c r="W117" s="19">
        <v>45930210.473186746</v>
      </c>
      <c r="X117" s="19">
        <v>2918252</v>
      </c>
      <c r="Y117" s="19">
        <v>29431836.514988732</v>
      </c>
      <c r="Z117" s="19">
        <v>46151207.06854178</v>
      </c>
      <c r="AA117" s="19">
        <v>2918252</v>
      </c>
      <c r="AB117" s="19">
        <v>29431836.514988732</v>
      </c>
      <c r="AC117">
        <v>14600000</v>
      </c>
      <c r="AD117">
        <v>31800000</v>
      </c>
      <c r="AE117">
        <v>52800000</v>
      </c>
    </row>
    <row r="118" spans="1:31" x14ac:dyDescent="0.2">
      <c r="A118" s="18">
        <v>44294</v>
      </c>
      <c r="B118" s="19">
        <v>0</v>
      </c>
      <c r="C118" s="19">
        <v>0</v>
      </c>
      <c r="D118" s="19" t="e">
        <v>#N/A</v>
      </c>
      <c r="E118" s="19">
        <v>36454835.000000045</v>
      </c>
      <c r="F118" s="19">
        <v>3234946</v>
      </c>
      <c r="G118" s="19">
        <v>26397067.114285741</v>
      </c>
      <c r="H118" s="19">
        <v>39056197.665306114</v>
      </c>
      <c r="I118" s="19">
        <v>3234946</v>
      </c>
      <c r="J118" s="19">
        <v>27793293.513061222</v>
      </c>
      <c r="K118" s="19">
        <v>41311306.204362884</v>
      </c>
      <c r="L118" s="19">
        <v>3234946</v>
      </c>
      <c r="M118" s="19">
        <v>28877891.198212322</v>
      </c>
      <c r="N118" s="19">
        <v>43169592.354679301</v>
      </c>
      <c r="O118" s="19">
        <v>3234946</v>
      </c>
      <c r="P118" s="19">
        <v>29605348.733497098</v>
      </c>
      <c r="Q118" s="19">
        <v>44631056.116255477</v>
      </c>
      <c r="R118" s="19">
        <v>3234946</v>
      </c>
      <c r="S118" s="19">
        <v>29975666.118915655</v>
      </c>
      <c r="T118" s="19">
        <v>45695697.489091173</v>
      </c>
      <c r="U118" s="19">
        <v>3234946</v>
      </c>
      <c r="V118" s="19">
        <v>30026897.255425002</v>
      </c>
      <c r="W118" s="19">
        <v>46363516.473186746</v>
      </c>
      <c r="X118" s="19">
        <v>3234946</v>
      </c>
      <c r="Y118" s="19">
        <v>30026897.255425002</v>
      </c>
      <c r="Z118" s="19">
        <v>46634513.06854178</v>
      </c>
      <c r="AA118" s="19">
        <v>3234946</v>
      </c>
      <c r="AB118" s="19">
        <v>30026897.255425002</v>
      </c>
      <c r="AC118">
        <v>14600000</v>
      </c>
      <c r="AD118">
        <v>31800000</v>
      </c>
      <c r="AE118">
        <v>52800000</v>
      </c>
    </row>
    <row r="119" spans="1:31" x14ac:dyDescent="0.2">
      <c r="A119" s="18">
        <v>44295</v>
      </c>
      <c r="B119" s="19">
        <v>0</v>
      </c>
      <c r="C119" s="19">
        <v>0</v>
      </c>
      <c r="D119" s="19" t="e">
        <v>#N/A</v>
      </c>
      <c r="E119" s="19">
        <v>36580602.000000045</v>
      </c>
      <c r="F119" s="19">
        <v>3559179</v>
      </c>
      <c r="G119" s="19">
        <v>26790815.54285717</v>
      </c>
      <c r="H119" s="19">
        <v>39231964.665306114</v>
      </c>
      <c r="I119" s="19">
        <v>3559179</v>
      </c>
      <c r="J119" s="19">
        <v>28232041.941632651</v>
      </c>
      <c r="K119" s="19">
        <v>41537073.204362884</v>
      </c>
      <c r="L119" s="19">
        <v>3559179</v>
      </c>
      <c r="M119" s="19">
        <v>29361639.626783751</v>
      </c>
      <c r="N119" s="19">
        <v>43445359.354679301</v>
      </c>
      <c r="O119" s="19">
        <v>3559179</v>
      </c>
      <c r="P119" s="19">
        <v>30134097.162068527</v>
      </c>
      <c r="Q119" s="19">
        <v>44956823.116255477</v>
      </c>
      <c r="R119" s="19">
        <v>3559179</v>
      </c>
      <c r="S119" s="19">
        <v>30549414.547487088</v>
      </c>
      <c r="T119" s="19">
        <v>46071464.489091173</v>
      </c>
      <c r="U119" s="19">
        <v>3559179</v>
      </c>
      <c r="V119" s="19">
        <v>30627627.681019612</v>
      </c>
      <c r="W119" s="19">
        <v>46789283.473186746</v>
      </c>
      <c r="X119" s="19">
        <v>3559179</v>
      </c>
      <c r="Y119" s="19">
        <v>30627627.681019612</v>
      </c>
      <c r="Z119" s="19">
        <v>47110280.06854178</v>
      </c>
      <c r="AA119" s="19">
        <v>3559179</v>
      </c>
      <c r="AB119" s="19">
        <v>30627627.681019612</v>
      </c>
      <c r="AC119">
        <v>14600000</v>
      </c>
      <c r="AD119">
        <v>31800000</v>
      </c>
      <c r="AE119">
        <v>52800000</v>
      </c>
    </row>
    <row r="120" spans="1:31" x14ac:dyDescent="0.2">
      <c r="A120" s="18">
        <v>44296</v>
      </c>
      <c r="B120" s="19">
        <v>0</v>
      </c>
      <c r="C120" s="19">
        <v>0</v>
      </c>
      <c r="D120" s="19" t="e">
        <v>#N/A</v>
      </c>
      <c r="E120" s="19">
        <v>36752687.000000045</v>
      </c>
      <c r="F120" s="19">
        <v>3837094</v>
      </c>
      <c r="G120" s="19">
        <v>27184563.971428595</v>
      </c>
      <c r="H120" s="19">
        <v>39454049.665306114</v>
      </c>
      <c r="I120" s="19">
        <v>3837094</v>
      </c>
      <c r="J120" s="19">
        <v>28670790.37020408</v>
      </c>
      <c r="K120" s="19">
        <v>41809158.204362884</v>
      </c>
      <c r="L120" s="19">
        <v>3837094</v>
      </c>
      <c r="M120" s="19">
        <v>29845388.05535518</v>
      </c>
      <c r="N120" s="19">
        <v>43767444.354679301</v>
      </c>
      <c r="O120" s="19">
        <v>3837094</v>
      </c>
      <c r="P120" s="19">
        <v>30662845.590639956</v>
      </c>
      <c r="Q120" s="19">
        <v>45328908.116255477</v>
      </c>
      <c r="R120" s="19">
        <v>3837094</v>
      </c>
      <c r="S120" s="19">
        <v>31123162.976058513</v>
      </c>
      <c r="T120" s="19">
        <v>46493549.489091173</v>
      </c>
      <c r="U120" s="19">
        <v>3837094</v>
      </c>
      <c r="V120" s="19">
        <v>31234027.791772552</v>
      </c>
      <c r="W120" s="19">
        <v>47261368.473186746</v>
      </c>
      <c r="X120" s="19">
        <v>3837094</v>
      </c>
      <c r="Y120" s="19">
        <v>31234027.791772552</v>
      </c>
      <c r="Z120" s="19">
        <v>47632365.06854178</v>
      </c>
      <c r="AA120" s="19">
        <v>3837094</v>
      </c>
      <c r="AB120" s="19">
        <v>31234027.791772552</v>
      </c>
      <c r="AC120">
        <v>14600000</v>
      </c>
      <c r="AD120">
        <v>31800000</v>
      </c>
      <c r="AE120">
        <v>52800000</v>
      </c>
    </row>
    <row r="121" spans="1:31" x14ac:dyDescent="0.2">
      <c r="A121" s="18">
        <v>44297</v>
      </c>
      <c r="B121" s="19">
        <v>0</v>
      </c>
      <c r="C121" s="19">
        <v>0</v>
      </c>
      <c r="D121" s="19" t="e">
        <v>#N/A</v>
      </c>
      <c r="E121" s="19">
        <v>36977280.000000045</v>
      </c>
      <c r="F121" s="19">
        <v>4062501</v>
      </c>
      <c r="G121" s="19">
        <v>27578312.400000028</v>
      </c>
      <c r="H121" s="19">
        <v>39728642.665306114</v>
      </c>
      <c r="I121" s="19">
        <v>4062501</v>
      </c>
      <c r="J121" s="19">
        <v>29109538.798775509</v>
      </c>
      <c r="K121" s="19">
        <v>42133751.204362884</v>
      </c>
      <c r="L121" s="19">
        <v>4062501</v>
      </c>
      <c r="M121" s="19">
        <v>30329136.483926609</v>
      </c>
      <c r="N121" s="19">
        <v>44142037.354679301</v>
      </c>
      <c r="O121" s="19">
        <v>4062501</v>
      </c>
      <c r="P121" s="19">
        <v>31191594.019211385</v>
      </c>
      <c r="Q121" s="19">
        <v>45753501.116255477</v>
      </c>
      <c r="R121" s="19">
        <v>4062501</v>
      </c>
      <c r="S121" s="19">
        <v>31696911.404629942</v>
      </c>
      <c r="T121" s="19">
        <v>46968142.489091173</v>
      </c>
      <c r="U121" s="19">
        <v>4062501</v>
      </c>
      <c r="V121" s="19">
        <v>31846097.58768383</v>
      </c>
      <c r="W121" s="19">
        <v>47785961.473186746</v>
      </c>
      <c r="X121" s="19">
        <v>4062501</v>
      </c>
      <c r="Y121" s="19">
        <v>31846097.58768383</v>
      </c>
      <c r="Z121" s="19">
        <v>48206958.06854178</v>
      </c>
      <c r="AA121" s="19">
        <v>4062501</v>
      </c>
      <c r="AB121" s="19">
        <v>31846097.58768383</v>
      </c>
      <c r="AC121">
        <v>14600000</v>
      </c>
      <c r="AD121">
        <v>31800000</v>
      </c>
      <c r="AE121">
        <v>52800000</v>
      </c>
    </row>
    <row r="122" spans="1:31" x14ac:dyDescent="0.2">
      <c r="A122" s="18">
        <v>44298</v>
      </c>
      <c r="B122" s="19">
        <v>0</v>
      </c>
      <c r="C122" s="19">
        <v>0</v>
      </c>
      <c r="D122" s="19" t="e">
        <v>#N/A</v>
      </c>
      <c r="E122" s="19">
        <v>37223204.000000045</v>
      </c>
      <c r="F122" s="19">
        <v>4266577</v>
      </c>
      <c r="G122" s="19">
        <v>27937890.342857171</v>
      </c>
      <c r="H122" s="19">
        <v>40024566.665306114</v>
      </c>
      <c r="I122" s="19">
        <v>4266577</v>
      </c>
      <c r="J122" s="19">
        <v>29514116.741632652</v>
      </c>
      <c r="K122" s="19">
        <v>42479675.204362884</v>
      </c>
      <c r="L122" s="19">
        <v>4266577</v>
      </c>
      <c r="M122" s="19">
        <v>30778714.426783752</v>
      </c>
      <c r="N122" s="19">
        <v>44537961.354679301</v>
      </c>
      <c r="O122" s="19">
        <v>4266577</v>
      </c>
      <c r="P122" s="19">
        <v>31686171.962068524</v>
      </c>
      <c r="Q122" s="19">
        <v>46199425.116255477</v>
      </c>
      <c r="R122" s="19">
        <v>4266577</v>
      </c>
      <c r="S122" s="19">
        <v>32236489.347487085</v>
      </c>
      <c r="T122" s="19">
        <v>47464066.489091173</v>
      </c>
      <c r="U122" s="19">
        <v>4266577</v>
      </c>
      <c r="V122" s="19">
        <v>32429666.583039209</v>
      </c>
      <c r="W122" s="19">
        <v>48331885.473186746</v>
      </c>
      <c r="X122" s="19">
        <v>4266577</v>
      </c>
      <c r="Y122" s="19">
        <v>32429666.583039209</v>
      </c>
      <c r="Z122" s="19">
        <v>48802882.06854178</v>
      </c>
      <c r="AA122" s="19">
        <v>4266577</v>
      </c>
      <c r="AB122" s="19">
        <v>32429666.583039209</v>
      </c>
      <c r="AC122">
        <v>14600000</v>
      </c>
      <c r="AD122">
        <v>31800000</v>
      </c>
      <c r="AE122">
        <v>52800000</v>
      </c>
    </row>
    <row r="123" spans="1:31" x14ac:dyDescent="0.2">
      <c r="A123" s="18">
        <v>44299</v>
      </c>
      <c r="B123" s="19">
        <v>0</v>
      </c>
      <c r="C123" s="19">
        <v>0</v>
      </c>
      <c r="D123" s="19" t="e">
        <v>#N/A</v>
      </c>
      <c r="E123" s="19">
        <v>37330041.000000045</v>
      </c>
      <c r="F123" s="19">
        <v>4609740</v>
      </c>
      <c r="G123" s="19">
        <v>28297468.285714313</v>
      </c>
      <c r="H123" s="19">
        <v>40181403.665306114</v>
      </c>
      <c r="I123" s="19">
        <v>4609740</v>
      </c>
      <c r="J123" s="19">
        <v>29918694.684489798</v>
      </c>
      <c r="K123" s="19">
        <v>42686512.204362884</v>
      </c>
      <c r="L123" s="19">
        <v>4609740</v>
      </c>
      <c r="M123" s="19">
        <v>31228292.369640891</v>
      </c>
      <c r="N123" s="19">
        <v>44794798.354679301</v>
      </c>
      <c r="O123" s="19">
        <v>4609740</v>
      </c>
      <c r="P123" s="19">
        <v>32180749.904925667</v>
      </c>
      <c r="Q123" s="19">
        <v>46506262.116255477</v>
      </c>
      <c r="R123" s="19">
        <v>4609740</v>
      </c>
      <c r="S123" s="19">
        <v>32776067.290344223</v>
      </c>
      <c r="T123" s="19">
        <v>47820903.489091173</v>
      </c>
      <c r="U123" s="19">
        <v>4609740</v>
      </c>
      <c r="V123" s="19">
        <v>33014244.525896352</v>
      </c>
      <c r="W123" s="19">
        <v>48738722.473186746</v>
      </c>
      <c r="X123" s="19">
        <v>4609740</v>
      </c>
      <c r="Y123" s="19">
        <v>33018905.263552926</v>
      </c>
      <c r="Z123" s="19">
        <v>49259719.06854178</v>
      </c>
      <c r="AA123" s="19">
        <v>4609740</v>
      </c>
      <c r="AB123" s="19">
        <v>33018905.263552926</v>
      </c>
      <c r="AC123">
        <v>14600000</v>
      </c>
      <c r="AD123">
        <v>31800000</v>
      </c>
      <c r="AE123">
        <v>52800000</v>
      </c>
    </row>
    <row r="124" spans="1:31" x14ac:dyDescent="0.2">
      <c r="A124" s="18">
        <v>44300</v>
      </c>
      <c r="B124" s="19">
        <v>0</v>
      </c>
      <c r="C124" s="19">
        <v>0</v>
      </c>
      <c r="D124" s="19" t="e">
        <v>#N/A</v>
      </c>
      <c r="E124" s="19">
        <v>37416533.000000045</v>
      </c>
      <c r="F124" s="19">
        <v>4973248</v>
      </c>
      <c r="G124" s="19">
        <v>28657046.228571463</v>
      </c>
      <c r="H124" s="19">
        <v>40317895.665306114</v>
      </c>
      <c r="I124" s="19">
        <v>4973248</v>
      </c>
      <c r="J124" s="19">
        <v>30323272.62734694</v>
      </c>
      <c r="K124" s="19">
        <v>42873004.204362884</v>
      </c>
      <c r="L124" s="19">
        <v>4973248</v>
      </c>
      <c r="M124" s="19">
        <v>31677870.312498033</v>
      </c>
      <c r="N124" s="19">
        <v>45031290.354679301</v>
      </c>
      <c r="O124" s="19">
        <v>4973248</v>
      </c>
      <c r="P124" s="19">
        <v>32675327.847782809</v>
      </c>
      <c r="Q124" s="19">
        <v>46792754.116255477</v>
      </c>
      <c r="R124" s="19">
        <v>4973248</v>
      </c>
      <c r="S124" s="19">
        <v>33315645.23320137</v>
      </c>
      <c r="T124" s="19">
        <v>48157395.489091173</v>
      </c>
      <c r="U124" s="19">
        <v>4973248</v>
      </c>
      <c r="V124" s="19">
        <v>33598822.468753494</v>
      </c>
      <c r="W124" s="19">
        <v>49125214.473186746</v>
      </c>
      <c r="X124" s="19">
        <v>4973248</v>
      </c>
      <c r="Y124" s="19">
        <v>33613813.629224978</v>
      </c>
      <c r="Z124" s="19">
        <v>49696211.06854178</v>
      </c>
      <c r="AA124" s="19">
        <v>4973248</v>
      </c>
      <c r="AB124" s="19">
        <v>33613813.629224978</v>
      </c>
      <c r="AC124">
        <v>14600000</v>
      </c>
      <c r="AD124">
        <v>31800000</v>
      </c>
      <c r="AE124">
        <v>52800000</v>
      </c>
    </row>
    <row r="125" spans="1:31" x14ac:dyDescent="0.2">
      <c r="A125" s="18">
        <v>44301</v>
      </c>
      <c r="B125" s="19">
        <v>0</v>
      </c>
      <c r="C125" s="19">
        <v>0</v>
      </c>
      <c r="D125" s="19" t="e">
        <v>#N/A</v>
      </c>
      <c r="E125" s="19">
        <v>37456678.000000045</v>
      </c>
      <c r="F125" s="19">
        <v>5383103</v>
      </c>
      <c r="G125" s="19">
        <v>29016624.171428606</v>
      </c>
      <c r="H125" s="19">
        <v>40408040.665306114</v>
      </c>
      <c r="I125" s="19">
        <v>5383103</v>
      </c>
      <c r="J125" s="19">
        <v>30727850.570204083</v>
      </c>
      <c r="K125" s="19">
        <v>43013149.204362884</v>
      </c>
      <c r="L125" s="19">
        <v>5383103</v>
      </c>
      <c r="M125" s="19">
        <v>32127448.255355176</v>
      </c>
      <c r="N125" s="19">
        <v>45221435.354679301</v>
      </c>
      <c r="O125" s="19">
        <v>5383103</v>
      </c>
      <c r="P125" s="19">
        <v>33169905.790639952</v>
      </c>
      <c r="Q125" s="19">
        <v>47032899.116255477</v>
      </c>
      <c r="R125" s="19">
        <v>5383103</v>
      </c>
      <c r="S125" s="19">
        <v>33855223.176058508</v>
      </c>
      <c r="T125" s="19">
        <v>48447540.489091173</v>
      </c>
      <c r="U125" s="19">
        <v>5383103</v>
      </c>
      <c r="V125" s="19">
        <v>34183400.411610633</v>
      </c>
      <c r="W125" s="19">
        <v>49465359.473186746</v>
      </c>
      <c r="X125" s="19">
        <v>5383103</v>
      </c>
      <c r="Y125" s="19">
        <v>34214391.680055365</v>
      </c>
      <c r="Z125" s="19">
        <v>50086356.06854178</v>
      </c>
      <c r="AA125" s="19">
        <v>5383103</v>
      </c>
      <c r="AB125" s="19">
        <v>34214391.680055365</v>
      </c>
      <c r="AC125">
        <v>14600000</v>
      </c>
      <c r="AD125">
        <v>31800000</v>
      </c>
      <c r="AE125">
        <v>52800000</v>
      </c>
    </row>
    <row r="126" spans="1:31" x14ac:dyDescent="0.2">
      <c r="A126" s="18">
        <v>44302</v>
      </c>
      <c r="B126" s="19">
        <v>0</v>
      </c>
      <c r="C126" s="19">
        <v>0</v>
      </c>
      <c r="D126" s="19" t="e">
        <v>#N/A</v>
      </c>
      <c r="E126" s="19">
        <v>37428430.000000045</v>
      </c>
      <c r="F126" s="19">
        <v>5861351</v>
      </c>
      <c r="G126" s="19">
        <v>29376202.114285748</v>
      </c>
      <c r="H126" s="19">
        <v>40429792.665306114</v>
      </c>
      <c r="I126" s="19">
        <v>5861351</v>
      </c>
      <c r="J126" s="19">
        <v>31132428.513061222</v>
      </c>
      <c r="K126" s="19">
        <v>43084901.204362884</v>
      </c>
      <c r="L126" s="19">
        <v>5861351</v>
      </c>
      <c r="M126" s="19">
        <v>32577026.198212314</v>
      </c>
      <c r="N126" s="19">
        <v>45343187.354679301</v>
      </c>
      <c r="O126" s="19">
        <v>5861351</v>
      </c>
      <c r="P126" s="19">
        <v>33664483.733497091</v>
      </c>
      <c r="Q126" s="19">
        <v>47204651.116255477</v>
      </c>
      <c r="R126" s="19">
        <v>5861351</v>
      </c>
      <c r="S126" s="19">
        <v>34394801.118915647</v>
      </c>
      <c r="T126" s="19">
        <v>48669292.489091173</v>
      </c>
      <c r="U126" s="19">
        <v>5861351</v>
      </c>
      <c r="V126" s="19">
        <v>34767978.354467772</v>
      </c>
      <c r="W126" s="19">
        <v>49737111.473186746</v>
      </c>
      <c r="X126" s="19">
        <v>5861351</v>
      </c>
      <c r="Y126" s="19">
        <v>34820639.416044094</v>
      </c>
      <c r="Z126" s="19">
        <v>50408108.06854178</v>
      </c>
      <c r="AA126" s="19">
        <v>5861351</v>
      </c>
      <c r="AB126" s="19">
        <v>34820639.416044094</v>
      </c>
      <c r="AC126">
        <v>14600000</v>
      </c>
      <c r="AD126">
        <v>31800000</v>
      </c>
      <c r="AE126">
        <v>52800000</v>
      </c>
    </row>
    <row r="127" spans="1:31" x14ac:dyDescent="0.2">
      <c r="A127" s="18">
        <v>44303</v>
      </c>
      <c r="B127" s="19">
        <v>0</v>
      </c>
      <c r="C127" s="19">
        <v>0</v>
      </c>
      <c r="D127" s="19" t="e">
        <v>#N/A</v>
      </c>
      <c r="E127" s="19">
        <v>37386460.000000045</v>
      </c>
      <c r="F127" s="19">
        <v>6353321</v>
      </c>
      <c r="G127" s="19">
        <v>29735780.057142895</v>
      </c>
      <c r="H127" s="19">
        <v>40437822.665306114</v>
      </c>
      <c r="I127" s="19">
        <v>6353321</v>
      </c>
      <c r="J127" s="19">
        <v>31537006.455918361</v>
      </c>
      <c r="K127" s="19">
        <v>43142931.204362884</v>
      </c>
      <c r="L127" s="19">
        <v>6353321</v>
      </c>
      <c r="M127" s="19">
        <v>33026604.141069457</v>
      </c>
      <c r="N127" s="19">
        <v>45451217.354679301</v>
      </c>
      <c r="O127" s="19">
        <v>6353321</v>
      </c>
      <c r="P127" s="19">
        <v>34159061.676354237</v>
      </c>
      <c r="Q127" s="19">
        <v>47362681.116255477</v>
      </c>
      <c r="R127" s="19">
        <v>6353321</v>
      </c>
      <c r="S127" s="19">
        <v>34934379.061772794</v>
      </c>
      <c r="T127" s="19">
        <v>48877322.489091173</v>
      </c>
      <c r="U127" s="19">
        <v>6353321</v>
      </c>
      <c r="V127" s="19">
        <v>35352556.297324918</v>
      </c>
      <c r="W127" s="19">
        <v>49995141.473186746</v>
      </c>
      <c r="X127" s="19">
        <v>6353321</v>
      </c>
      <c r="Y127" s="19">
        <v>35432556.837191157</v>
      </c>
      <c r="Z127" s="19">
        <v>50716138.06854178</v>
      </c>
      <c r="AA127" s="19">
        <v>6353321</v>
      </c>
      <c r="AB127" s="19">
        <v>35432556.837191157</v>
      </c>
      <c r="AC127">
        <v>14600000</v>
      </c>
      <c r="AD127">
        <v>31800000</v>
      </c>
      <c r="AE127">
        <v>52800000</v>
      </c>
    </row>
    <row r="128" spans="1:31" x14ac:dyDescent="0.2">
      <c r="A128" s="18">
        <v>44304</v>
      </c>
      <c r="B128" s="19">
        <v>0</v>
      </c>
      <c r="C128" s="19">
        <v>0</v>
      </c>
      <c r="D128" s="19" t="e">
        <v>#N/A</v>
      </c>
      <c r="E128" s="19">
        <v>37616211.000000045</v>
      </c>
      <c r="F128" s="19">
        <v>6573570</v>
      </c>
      <c r="G128" s="19">
        <v>30095358.000000037</v>
      </c>
      <c r="H128" s="19">
        <v>40717573.665306114</v>
      </c>
      <c r="I128" s="19">
        <v>6573570</v>
      </c>
      <c r="J128" s="19">
        <v>31941584.398775503</v>
      </c>
      <c r="K128" s="19">
        <v>43472682.204362884</v>
      </c>
      <c r="L128" s="19">
        <v>6573570</v>
      </c>
      <c r="M128" s="19">
        <v>33476182.083926596</v>
      </c>
      <c r="N128" s="19">
        <v>45830968.354679301</v>
      </c>
      <c r="O128" s="19">
        <v>6573570</v>
      </c>
      <c r="P128" s="19">
        <v>34653639.619211376</v>
      </c>
      <c r="Q128" s="19">
        <v>47792432.116255477</v>
      </c>
      <c r="R128" s="19">
        <v>6573570</v>
      </c>
      <c r="S128" s="19">
        <v>35473957.004629932</v>
      </c>
      <c r="T128" s="19">
        <v>49357073.489091173</v>
      </c>
      <c r="U128" s="19">
        <v>6573570</v>
      </c>
      <c r="V128" s="19">
        <v>35937134.240182057</v>
      </c>
      <c r="W128" s="19">
        <v>50524892.473186746</v>
      </c>
      <c r="X128" s="19">
        <v>6573570</v>
      </c>
      <c r="Y128" s="19">
        <v>36050143.943496555</v>
      </c>
      <c r="Z128" s="19">
        <v>51295889.06854178</v>
      </c>
      <c r="AA128" s="19">
        <v>6573570</v>
      </c>
      <c r="AB128" s="19">
        <v>36050143.943496555</v>
      </c>
      <c r="AC128">
        <v>14600000</v>
      </c>
      <c r="AD128">
        <v>31800000</v>
      </c>
      <c r="AE128">
        <v>52800000</v>
      </c>
    </row>
    <row r="129" spans="1:31" x14ac:dyDescent="0.2">
      <c r="A129" s="18">
        <v>44305</v>
      </c>
      <c r="B129" s="19">
        <v>0</v>
      </c>
      <c r="C129" s="19">
        <v>0</v>
      </c>
      <c r="D129" s="19" t="e">
        <v>#N/A</v>
      </c>
      <c r="E129" s="19">
        <v>37786409.000000045</v>
      </c>
      <c r="F129" s="19">
        <v>6853372</v>
      </c>
      <c r="G129" s="19">
        <v>30388301.012500044</v>
      </c>
      <c r="H129" s="19">
        <v>40937771.665306114</v>
      </c>
      <c r="I129" s="19">
        <v>6853372</v>
      </c>
      <c r="J129" s="19">
        <v>32279527.411275506</v>
      </c>
      <c r="K129" s="19">
        <v>43742880.204362884</v>
      </c>
      <c r="L129" s="19">
        <v>6853372</v>
      </c>
      <c r="M129" s="19">
        <v>33859125.096426599</v>
      </c>
      <c r="N129" s="19">
        <v>46151166.354679301</v>
      </c>
      <c r="O129" s="19">
        <v>6853372</v>
      </c>
      <c r="P129" s="19">
        <v>35081582.631711371</v>
      </c>
      <c r="Q129" s="19">
        <v>48162630.116255477</v>
      </c>
      <c r="R129" s="19">
        <v>6853372</v>
      </c>
      <c r="S129" s="19">
        <v>35946900.017129935</v>
      </c>
      <c r="T129" s="19">
        <v>49777271.489091173</v>
      </c>
      <c r="U129" s="19">
        <v>6853372</v>
      </c>
      <c r="V129" s="19">
        <v>36455077.25268206</v>
      </c>
      <c r="W129" s="19">
        <v>50995090.473186746</v>
      </c>
      <c r="X129" s="19">
        <v>6853372</v>
      </c>
      <c r="Y129" s="19">
        <v>36606765.804603145</v>
      </c>
      <c r="Z129" s="19">
        <v>51816087.06854178</v>
      </c>
      <c r="AA129" s="19">
        <v>6853372</v>
      </c>
      <c r="AB129" s="19">
        <v>36606765.804603145</v>
      </c>
      <c r="AC129">
        <v>14600000</v>
      </c>
      <c r="AD129">
        <v>31800000</v>
      </c>
      <c r="AE129">
        <v>52800000</v>
      </c>
    </row>
    <row r="130" spans="1:31" x14ac:dyDescent="0.2">
      <c r="A130" s="18">
        <v>44306</v>
      </c>
      <c r="B130" s="19">
        <v>0</v>
      </c>
      <c r="C130" s="19">
        <v>0</v>
      </c>
      <c r="D130" s="19" t="e">
        <v>#N/A</v>
      </c>
      <c r="E130" s="19">
        <v>37925394.000000045</v>
      </c>
      <c r="F130" s="19">
        <v>7164387</v>
      </c>
      <c r="G130" s="19">
        <v>30681244.025000039</v>
      </c>
      <c r="H130" s="19">
        <v>41126756.665306114</v>
      </c>
      <c r="I130" s="19">
        <v>7164387</v>
      </c>
      <c r="J130" s="19">
        <v>32617470.423775502</v>
      </c>
      <c r="K130" s="19">
        <v>43981865.204362884</v>
      </c>
      <c r="L130" s="19">
        <v>7164387</v>
      </c>
      <c r="M130" s="19">
        <v>34242068.108926594</v>
      </c>
      <c r="N130" s="19">
        <v>46440151.354679301</v>
      </c>
      <c r="O130" s="19">
        <v>7164387</v>
      </c>
      <c r="P130" s="19">
        <v>35509525.644211374</v>
      </c>
      <c r="Q130" s="19">
        <v>48501615.116255477</v>
      </c>
      <c r="R130" s="19">
        <v>7164387</v>
      </c>
      <c r="S130" s="19">
        <v>36419843.029629931</v>
      </c>
      <c r="T130" s="19">
        <v>50166256.489091173</v>
      </c>
      <c r="U130" s="19">
        <v>7164387</v>
      </c>
      <c r="V130" s="19">
        <v>36973020.265182056</v>
      </c>
      <c r="W130" s="19">
        <v>51434075.473186746</v>
      </c>
      <c r="X130" s="19">
        <v>7164387</v>
      </c>
      <c r="Y130" s="19">
        <v>37169057.350868076</v>
      </c>
      <c r="Z130" s="19">
        <v>52305072.06854178</v>
      </c>
      <c r="AA130" s="19">
        <v>7164387</v>
      </c>
      <c r="AB130" s="19">
        <v>37169057.350868076</v>
      </c>
      <c r="AC130">
        <v>14600000</v>
      </c>
      <c r="AD130">
        <v>31800000</v>
      </c>
      <c r="AE130">
        <v>52800000</v>
      </c>
    </row>
    <row r="131" spans="1:31" x14ac:dyDescent="0.2">
      <c r="A131" s="18">
        <v>44307</v>
      </c>
      <c r="B131" s="19">
        <v>0</v>
      </c>
      <c r="C131" s="19">
        <v>0</v>
      </c>
      <c r="D131" s="19" t="e">
        <v>#N/A</v>
      </c>
      <c r="E131" s="19">
        <v>38092582.000000045</v>
      </c>
      <c r="F131" s="19">
        <v>7447199</v>
      </c>
      <c r="G131" s="19">
        <v>30974187.037500039</v>
      </c>
      <c r="H131" s="19">
        <v>41343944.665306114</v>
      </c>
      <c r="I131" s="19">
        <v>7447199</v>
      </c>
      <c r="J131" s="19">
        <v>32955413.436275501</v>
      </c>
      <c r="K131" s="19">
        <v>44249053.204362884</v>
      </c>
      <c r="L131" s="19">
        <v>7447199</v>
      </c>
      <c r="M131" s="19">
        <v>34625011.121426597</v>
      </c>
      <c r="N131" s="19">
        <v>46757339.354679301</v>
      </c>
      <c r="O131" s="19">
        <v>7447199</v>
      </c>
      <c r="P131" s="19">
        <v>35937468.65671137</v>
      </c>
      <c r="Q131" s="19">
        <v>48868803.116255477</v>
      </c>
      <c r="R131" s="19">
        <v>7447199</v>
      </c>
      <c r="S131" s="19">
        <v>36892786.042129926</v>
      </c>
      <c r="T131" s="19">
        <v>50583444.489091173</v>
      </c>
      <c r="U131" s="19">
        <v>7447199</v>
      </c>
      <c r="V131" s="19">
        <v>37490963.277682059</v>
      </c>
      <c r="W131" s="19">
        <v>51901263.473186746</v>
      </c>
      <c r="X131" s="19">
        <v>7447199</v>
      </c>
      <c r="Y131" s="19">
        <v>37732000.363368072</v>
      </c>
      <c r="Z131" s="19">
        <v>52800000</v>
      </c>
      <c r="AA131" s="19">
        <v>7447199</v>
      </c>
      <c r="AB131" s="19">
        <v>37737018.582291335</v>
      </c>
      <c r="AC131">
        <v>14600000</v>
      </c>
      <c r="AD131">
        <v>31800000</v>
      </c>
      <c r="AE131">
        <v>52800000</v>
      </c>
    </row>
    <row r="132" spans="1:31" x14ac:dyDescent="0.2">
      <c r="A132" s="18">
        <v>44308</v>
      </c>
      <c r="B132" s="19">
        <v>0</v>
      </c>
      <c r="C132" s="19">
        <v>0</v>
      </c>
      <c r="D132" s="19" t="e">
        <v>#N/A</v>
      </c>
      <c r="E132" s="19">
        <v>38098597.000000045</v>
      </c>
      <c r="F132" s="19">
        <v>7891184</v>
      </c>
      <c r="G132" s="19">
        <v>31267130.050000042</v>
      </c>
      <c r="H132" s="19">
        <v>41399959.665306114</v>
      </c>
      <c r="I132" s="19">
        <v>7891184</v>
      </c>
      <c r="J132" s="19">
        <v>33293356.448775504</v>
      </c>
      <c r="K132" s="19">
        <v>44355068.204362884</v>
      </c>
      <c r="L132" s="19">
        <v>7891184</v>
      </c>
      <c r="M132" s="19">
        <v>35007954.133926593</v>
      </c>
      <c r="N132" s="19">
        <v>46913354.354679301</v>
      </c>
      <c r="O132" s="19">
        <v>7891184</v>
      </c>
      <c r="P132" s="19">
        <v>36365411.669211373</v>
      </c>
      <c r="Q132" s="19">
        <v>49074818.116255477</v>
      </c>
      <c r="R132" s="19">
        <v>7891184</v>
      </c>
      <c r="S132" s="19">
        <v>37365729.054629929</v>
      </c>
      <c r="T132" s="19">
        <v>50839459.489091173</v>
      </c>
      <c r="U132" s="19">
        <v>7891184</v>
      </c>
      <c r="V132" s="19">
        <v>38008906.290182054</v>
      </c>
      <c r="W132" s="19">
        <v>52207278.473186746</v>
      </c>
      <c r="X132" s="19">
        <v>7891184</v>
      </c>
      <c r="Y132" s="19">
        <v>38294943.375868067</v>
      </c>
      <c r="Z132" s="19">
        <v>52800000</v>
      </c>
      <c r="AA132" s="19">
        <v>7891184</v>
      </c>
      <c r="AB132" s="19">
        <v>38310649.498872936</v>
      </c>
      <c r="AC132">
        <v>14600000</v>
      </c>
      <c r="AD132">
        <v>31800000</v>
      </c>
      <c r="AE132">
        <v>52800000</v>
      </c>
    </row>
    <row r="133" spans="1:31" x14ac:dyDescent="0.2">
      <c r="A133" s="18">
        <v>44309</v>
      </c>
      <c r="B133" s="19">
        <v>0</v>
      </c>
      <c r="C133" s="19">
        <v>0</v>
      </c>
      <c r="D133" s="19" t="e">
        <v>#N/A</v>
      </c>
      <c r="E133" s="19">
        <v>38060841.000000045</v>
      </c>
      <c r="F133" s="19">
        <v>8378940</v>
      </c>
      <c r="G133" s="19">
        <v>31560073.062500041</v>
      </c>
      <c r="H133" s="19">
        <v>41412203.665306114</v>
      </c>
      <c r="I133" s="19">
        <v>8378940</v>
      </c>
      <c r="J133" s="19">
        <v>33631299.461275503</v>
      </c>
      <c r="K133" s="19">
        <v>44417312.204362884</v>
      </c>
      <c r="L133" s="19">
        <v>8378940</v>
      </c>
      <c r="M133" s="19">
        <v>35390897.146426603</v>
      </c>
      <c r="N133" s="19">
        <v>47025598.354679301</v>
      </c>
      <c r="O133" s="19">
        <v>8378940</v>
      </c>
      <c r="P133" s="19">
        <v>36793354.681711376</v>
      </c>
      <c r="Q133" s="19">
        <v>49237062.116255477</v>
      </c>
      <c r="R133" s="19">
        <v>8378940</v>
      </c>
      <c r="S133" s="19">
        <v>37838672.067129932</v>
      </c>
      <c r="T133" s="19">
        <v>51051703.489091173</v>
      </c>
      <c r="U133" s="19">
        <v>8378940</v>
      </c>
      <c r="V133" s="19">
        <v>38526849.302682057</v>
      </c>
      <c r="W133" s="19">
        <v>52469522.473186746</v>
      </c>
      <c r="X133" s="19">
        <v>8378940</v>
      </c>
      <c r="Y133" s="19">
        <v>38857886.388368078</v>
      </c>
      <c r="Z133" s="19">
        <v>52800000</v>
      </c>
      <c r="AA133" s="19">
        <v>8378940</v>
      </c>
      <c r="AB133" s="19">
        <v>38889950.100612879</v>
      </c>
      <c r="AC133">
        <v>14600000</v>
      </c>
      <c r="AD133">
        <v>31800000</v>
      </c>
      <c r="AE133">
        <v>52800000</v>
      </c>
    </row>
    <row r="134" spans="1:31" x14ac:dyDescent="0.2">
      <c r="A134" s="18">
        <v>44310</v>
      </c>
      <c r="B134" s="19">
        <v>0</v>
      </c>
      <c r="C134" s="19">
        <v>0</v>
      </c>
      <c r="D134" s="19" t="e">
        <v>#N/A</v>
      </c>
      <c r="E134" s="19">
        <v>37912452.000000045</v>
      </c>
      <c r="F134" s="19">
        <v>8977329</v>
      </c>
      <c r="G134" s="19">
        <v>31853016.075000044</v>
      </c>
      <c r="H134" s="19">
        <v>41313814.665306114</v>
      </c>
      <c r="I134" s="19">
        <v>8977329</v>
      </c>
      <c r="J134" s="19">
        <v>33969242.473775506</v>
      </c>
      <c r="K134" s="19">
        <v>44368923.204362884</v>
      </c>
      <c r="L134" s="19">
        <v>8977329</v>
      </c>
      <c r="M134" s="19">
        <v>35773840.158926599</v>
      </c>
      <c r="N134" s="19">
        <v>47027209.354679301</v>
      </c>
      <c r="O134" s="19">
        <v>8977329</v>
      </c>
      <c r="P134" s="19">
        <v>37221297.694211371</v>
      </c>
      <c r="Q134" s="19">
        <v>49288673.116255477</v>
      </c>
      <c r="R134" s="19">
        <v>8977329</v>
      </c>
      <c r="S134" s="19">
        <v>38311615.079629935</v>
      </c>
      <c r="T134" s="19">
        <v>51153314.489091173</v>
      </c>
      <c r="U134" s="19">
        <v>8977329</v>
      </c>
      <c r="V134" s="19">
        <v>39044792.31518206</v>
      </c>
      <c r="W134" s="19">
        <v>52621133.473186746</v>
      </c>
      <c r="X134" s="19">
        <v>8977329</v>
      </c>
      <c r="Y134" s="19">
        <v>39420829.400868073</v>
      </c>
      <c r="Z134" s="19">
        <v>52800000</v>
      </c>
      <c r="AA134" s="19">
        <v>8977329</v>
      </c>
      <c r="AB134" s="19">
        <v>39474920.387511149</v>
      </c>
      <c r="AC134">
        <v>14600000</v>
      </c>
      <c r="AD134">
        <v>31800000</v>
      </c>
      <c r="AE134">
        <v>52800000</v>
      </c>
    </row>
    <row r="135" spans="1:31" x14ac:dyDescent="0.2">
      <c r="A135" s="18">
        <v>44311</v>
      </c>
      <c r="B135" s="19">
        <v>0</v>
      </c>
      <c r="C135" s="19">
        <v>0</v>
      </c>
      <c r="D135" s="19" t="e">
        <v>#N/A</v>
      </c>
      <c r="E135" s="19">
        <v>38043414.000000045</v>
      </c>
      <c r="F135" s="19">
        <v>9296367</v>
      </c>
      <c r="G135" s="19">
        <v>32145959.087500039</v>
      </c>
      <c r="H135" s="19">
        <v>41494776.665306114</v>
      </c>
      <c r="I135" s="19">
        <v>9296367</v>
      </c>
      <c r="J135" s="19">
        <v>34307185.486275502</v>
      </c>
      <c r="K135" s="19">
        <v>44599885.204362884</v>
      </c>
      <c r="L135" s="19">
        <v>9296367</v>
      </c>
      <c r="M135" s="19">
        <v>36156783.171426594</v>
      </c>
      <c r="N135" s="19">
        <v>47308171.354679301</v>
      </c>
      <c r="O135" s="19">
        <v>9296367</v>
      </c>
      <c r="P135" s="19">
        <v>37649240.706711374</v>
      </c>
      <c r="Q135" s="19">
        <v>49619635.116255477</v>
      </c>
      <c r="R135" s="19">
        <v>9296367</v>
      </c>
      <c r="S135" s="19">
        <v>38784558.092129931</v>
      </c>
      <c r="T135" s="19">
        <v>51534276.489091173</v>
      </c>
      <c r="U135" s="19">
        <v>9296367</v>
      </c>
      <c r="V135" s="19">
        <v>39562735.327682056</v>
      </c>
      <c r="W135" s="19">
        <v>52800000</v>
      </c>
      <c r="X135" s="19">
        <v>9296367</v>
      </c>
      <c r="Y135" s="19">
        <v>39983772.413368076</v>
      </c>
      <c r="Z135" s="19">
        <v>52800000</v>
      </c>
      <c r="AA135" s="19">
        <v>9296367</v>
      </c>
      <c r="AB135" s="19">
        <v>40065560.359567761</v>
      </c>
      <c r="AC135">
        <v>14600000</v>
      </c>
      <c r="AD135">
        <v>31800000</v>
      </c>
      <c r="AE135">
        <v>52800000</v>
      </c>
    </row>
    <row r="136" spans="1:31" x14ac:dyDescent="0.2">
      <c r="A136" s="18">
        <v>44312</v>
      </c>
      <c r="B136" s="19">
        <v>0</v>
      </c>
      <c r="C136" s="19">
        <v>0</v>
      </c>
      <c r="D136" s="19" t="e">
        <v>#N/A</v>
      </c>
      <c r="E136" s="19">
        <v>38143066.000000045</v>
      </c>
      <c r="F136" s="19">
        <v>9646715</v>
      </c>
      <c r="G136" s="19">
        <v>32438902.100000039</v>
      </c>
      <c r="H136" s="19">
        <v>41644428.665306114</v>
      </c>
      <c r="I136" s="19">
        <v>9646715</v>
      </c>
      <c r="J136" s="19">
        <v>34645128.498775505</v>
      </c>
      <c r="K136" s="19">
        <v>44799537.204362884</v>
      </c>
      <c r="L136" s="19">
        <v>9646715</v>
      </c>
      <c r="M136" s="19">
        <v>36539726.183926597</v>
      </c>
      <c r="N136" s="19">
        <v>47557823.354679301</v>
      </c>
      <c r="O136" s="19">
        <v>9646715</v>
      </c>
      <c r="P136" s="19">
        <v>38077183.71921137</v>
      </c>
      <c r="Q136" s="19">
        <v>49919287.116255477</v>
      </c>
      <c r="R136" s="19">
        <v>9646715</v>
      </c>
      <c r="S136" s="19">
        <v>39257501.104629926</v>
      </c>
      <c r="T136" s="19">
        <v>51883928.489091173</v>
      </c>
      <c r="U136" s="19">
        <v>9646715</v>
      </c>
      <c r="V136" s="19">
        <v>40080678.340182059</v>
      </c>
      <c r="W136" s="19">
        <v>52800000</v>
      </c>
      <c r="X136" s="19">
        <v>9646715</v>
      </c>
      <c r="Y136" s="19">
        <v>40546715.425868072</v>
      </c>
      <c r="Z136" s="19">
        <v>52800000</v>
      </c>
      <c r="AA136" s="19">
        <v>9646715</v>
      </c>
      <c r="AB136" s="19">
        <v>40661870.016782701</v>
      </c>
      <c r="AC136">
        <v>14600000</v>
      </c>
      <c r="AD136">
        <v>31800000</v>
      </c>
      <c r="AE136">
        <v>52800000</v>
      </c>
    </row>
    <row r="137" spans="1:31" x14ac:dyDescent="0.2">
      <c r="A137" s="18">
        <v>44313</v>
      </c>
      <c r="B137" s="19">
        <v>0</v>
      </c>
      <c r="C137" s="19">
        <v>0</v>
      </c>
      <c r="D137" s="19" t="e">
        <v>#N/A</v>
      </c>
      <c r="E137" s="19">
        <v>38218310.000000045</v>
      </c>
      <c r="F137" s="19">
        <v>10021471</v>
      </c>
      <c r="G137" s="19">
        <v>32667390.250000041</v>
      </c>
      <c r="H137" s="19">
        <v>41769672.665306114</v>
      </c>
      <c r="I137" s="19">
        <v>10021471</v>
      </c>
      <c r="J137" s="19">
        <v>34918616.648775503</v>
      </c>
      <c r="K137" s="19">
        <v>44974781.204362884</v>
      </c>
      <c r="L137" s="19">
        <v>10021471</v>
      </c>
      <c r="M137" s="19">
        <v>36858214.333926603</v>
      </c>
      <c r="N137" s="19">
        <v>47783067.354679301</v>
      </c>
      <c r="O137" s="19">
        <v>10021471</v>
      </c>
      <c r="P137" s="19">
        <v>38440671.869211376</v>
      </c>
      <c r="Q137" s="19">
        <v>50194531.116255477</v>
      </c>
      <c r="R137" s="19">
        <v>10021471</v>
      </c>
      <c r="S137" s="19">
        <v>39665989.254629932</v>
      </c>
      <c r="T137" s="19">
        <v>52209172.489091173</v>
      </c>
      <c r="U137" s="19">
        <v>10021471</v>
      </c>
      <c r="V137" s="19">
        <v>40534166.490182057</v>
      </c>
      <c r="W137" s="19">
        <v>52800000</v>
      </c>
      <c r="X137" s="19">
        <v>10021471</v>
      </c>
      <c r="Y137" s="19">
        <v>41045203.575868078</v>
      </c>
      <c r="Z137" s="19">
        <v>52800000</v>
      </c>
      <c r="AA137" s="19">
        <v>10021471</v>
      </c>
      <c r="AB137" s="19">
        <v>41199394.496655986</v>
      </c>
      <c r="AC137">
        <v>14600000</v>
      </c>
      <c r="AD137">
        <v>31800000</v>
      </c>
      <c r="AE137">
        <v>52800000</v>
      </c>
    </row>
    <row r="138" spans="1:31" x14ac:dyDescent="0.2">
      <c r="A138" s="18">
        <v>44314</v>
      </c>
      <c r="B138" s="19">
        <v>0</v>
      </c>
      <c r="C138" s="19">
        <v>0</v>
      </c>
      <c r="D138" s="19" t="e">
        <v>#N/A</v>
      </c>
      <c r="E138" s="19">
        <v>38199294.000000045</v>
      </c>
      <c r="F138" s="19">
        <v>10490487</v>
      </c>
      <c r="G138" s="19">
        <v>32835288.700000044</v>
      </c>
      <c r="H138" s="19">
        <v>41800656.665306114</v>
      </c>
      <c r="I138" s="19">
        <v>10490487</v>
      </c>
      <c r="J138" s="19">
        <v>35131515.098775506</v>
      </c>
      <c r="K138" s="19">
        <v>45055765.204362884</v>
      </c>
      <c r="L138" s="19">
        <v>10490487</v>
      </c>
      <c r="M138" s="19">
        <v>37116112.783926599</v>
      </c>
      <c r="N138" s="19">
        <v>47914051.354679301</v>
      </c>
      <c r="O138" s="19">
        <v>10490487</v>
      </c>
      <c r="P138" s="19">
        <v>38743570.319211371</v>
      </c>
      <c r="Q138" s="19">
        <v>50375515.116255477</v>
      </c>
      <c r="R138" s="19">
        <v>10490487</v>
      </c>
      <c r="S138" s="19">
        <v>40013887.704629935</v>
      </c>
      <c r="T138" s="19">
        <v>52440156.489091173</v>
      </c>
      <c r="U138" s="19">
        <v>10490487</v>
      </c>
      <c r="V138" s="19">
        <v>40927064.94018206</v>
      </c>
      <c r="W138" s="19">
        <v>52800000</v>
      </c>
      <c r="X138" s="19">
        <v>10490487</v>
      </c>
      <c r="Y138" s="19">
        <v>41483102.025868073</v>
      </c>
      <c r="Z138" s="19">
        <v>52800000</v>
      </c>
      <c r="AA138" s="19">
        <v>10490487</v>
      </c>
      <c r="AB138" s="19">
        <v>41681998.961687602</v>
      </c>
      <c r="AC138">
        <v>14600000</v>
      </c>
      <c r="AD138">
        <v>31800000</v>
      </c>
      <c r="AE138">
        <v>52800000</v>
      </c>
    </row>
    <row r="139" spans="1:31" x14ac:dyDescent="0.2">
      <c r="A139" s="18">
        <v>44315</v>
      </c>
      <c r="B139" s="19">
        <v>0</v>
      </c>
      <c r="C139" s="19">
        <v>0</v>
      </c>
      <c r="D139" s="19" t="e">
        <v>#N/A</v>
      </c>
      <c r="E139" s="19">
        <v>38168734.000000045</v>
      </c>
      <c r="F139" s="19">
        <v>10971047</v>
      </c>
      <c r="G139" s="19">
        <v>32971098.800000042</v>
      </c>
      <c r="H139" s="19">
        <v>41820096.665306114</v>
      </c>
      <c r="I139" s="19">
        <v>10971047</v>
      </c>
      <c r="J139" s="19">
        <v>35312325.1987755</v>
      </c>
      <c r="K139" s="19">
        <v>45125205.204362884</v>
      </c>
      <c r="L139" s="19">
        <v>10971047</v>
      </c>
      <c r="M139" s="19">
        <v>37341922.883926593</v>
      </c>
      <c r="N139" s="19">
        <v>48033491.354679301</v>
      </c>
      <c r="O139" s="19">
        <v>10971047</v>
      </c>
      <c r="P139" s="19">
        <v>39014380.419211373</v>
      </c>
      <c r="Q139" s="19">
        <v>50544955.116255477</v>
      </c>
      <c r="R139" s="19">
        <v>10971047</v>
      </c>
      <c r="S139" s="19">
        <v>40329697.804629929</v>
      </c>
      <c r="T139" s="19">
        <v>52659596.489091173</v>
      </c>
      <c r="U139" s="19">
        <v>10971047</v>
      </c>
      <c r="V139" s="19">
        <v>41287875.040182054</v>
      </c>
      <c r="W139" s="19">
        <v>52800000</v>
      </c>
      <c r="X139" s="19">
        <v>10971047</v>
      </c>
      <c r="Y139" s="19">
        <v>41888912.125868067</v>
      </c>
      <c r="Z139" s="19">
        <v>52800000</v>
      </c>
      <c r="AA139" s="19">
        <v>10971047</v>
      </c>
      <c r="AB139" s="19">
        <v>42132809.061687604</v>
      </c>
      <c r="AC139">
        <v>14600000</v>
      </c>
      <c r="AD139">
        <v>31800000</v>
      </c>
      <c r="AE139">
        <v>52800000</v>
      </c>
    </row>
    <row r="140" spans="1:31" x14ac:dyDescent="0.2">
      <c r="A140" s="18">
        <v>44316</v>
      </c>
      <c r="B140" s="19">
        <v>0</v>
      </c>
      <c r="C140" s="19">
        <v>0</v>
      </c>
      <c r="D140" s="19" t="e">
        <v>#N/A</v>
      </c>
      <c r="E140" s="19">
        <v>38124571.000000045</v>
      </c>
      <c r="F140" s="19">
        <v>11465210</v>
      </c>
      <c r="G140" s="19">
        <v>33100500.750000041</v>
      </c>
      <c r="H140" s="19">
        <v>41825933.665306114</v>
      </c>
      <c r="I140" s="19">
        <v>11465210</v>
      </c>
      <c r="J140" s="19">
        <v>35486727.148775503</v>
      </c>
      <c r="K140" s="19">
        <v>45181042.204362884</v>
      </c>
      <c r="L140" s="19">
        <v>11465210</v>
      </c>
      <c r="M140" s="19">
        <v>37561324.833926603</v>
      </c>
      <c r="N140" s="19">
        <v>48139328.354679301</v>
      </c>
      <c r="O140" s="19">
        <v>11465210</v>
      </c>
      <c r="P140" s="19">
        <v>39278782.369211376</v>
      </c>
      <c r="Q140" s="19">
        <v>50700792.116255477</v>
      </c>
      <c r="R140" s="19">
        <v>11465210</v>
      </c>
      <c r="S140" s="19">
        <v>40639099.754629932</v>
      </c>
      <c r="T140" s="19">
        <v>52800000</v>
      </c>
      <c r="U140" s="19">
        <v>11465210</v>
      </c>
      <c r="V140" s="19">
        <v>41642276.990182057</v>
      </c>
      <c r="W140" s="19">
        <v>52800000</v>
      </c>
      <c r="X140" s="19">
        <v>11465210</v>
      </c>
      <c r="Y140" s="19">
        <v>42288314.075868078</v>
      </c>
      <c r="Z140" s="19">
        <v>52800000</v>
      </c>
      <c r="AA140" s="19">
        <v>11465210</v>
      </c>
      <c r="AB140" s="19">
        <v>42577211.011687607</v>
      </c>
      <c r="AC140">
        <v>14600000</v>
      </c>
      <c r="AD140">
        <v>31800000</v>
      </c>
      <c r="AE140">
        <v>52800000</v>
      </c>
    </row>
    <row r="141" spans="1:31" x14ac:dyDescent="0.2">
      <c r="A141" s="18">
        <v>44317</v>
      </c>
      <c r="B141" s="19">
        <v>0</v>
      </c>
      <c r="C141" s="19">
        <v>0</v>
      </c>
      <c r="D141" s="19" t="e">
        <v>#N/A</v>
      </c>
      <c r="E141" s="19">
        <v>38025493.000000045</v>
      </c>
      <c r="F141" s="19">
        <v>12014288</v>
      </c>
      <c r="G141" s="19">
        <v>33269273.000000041</v>
      </c>
      <c r="H141" s="19">
        <v>41776855.665306114</v>
      </c>
      <c r="I141" s="19">
        <v>12014288</v>
      </c>
      <c r="J141" s="19">
        <v>35700499.398775503</v>
      </c>
      <c r="K141" s="19">
        <v>45181964.204362884</v>
      </c>
      <c r="L141" s="19">
        <v>12014288</v>
      </c>
      <c r="M141" s="19">
        <v>37820097.083926603</v>
      </c>
      <c r="N141" s="19">
        <v>48190250.354679301</v>
      </c>
      <c r="O141" s="19">
        <v>12014288</v>
      </c>
      <c r="P141" s="19">
        <v>39582554.619211376</v>
      </c>
      <c r="Q141" s="19">
        <v>50801714.116255477</v>
      </c>
      <c r="R141" s="19">
        <v>12014288</v>
      </c>
      <c r="S141" s="19">
        <v>40987872.004629932</v>
      </c>
      <c r="T141" s="19">
        <v>52800000</v>
      </c>
      <c r="U141" s="19">
        <v>12014288</v>
      </c>
      <c r="V141" s="19">
        <v>42036049.240182057</v>
      </c>
      <c r="W141" s="19">
        <v>52800000</v>
      </c>
      <c r="X141" s="19">
        <v>12014288</v>
      </c>
      <c r="Y141" s="19">
        <v>42727086.325868078</v>
      </c>
      <c r="Z141" s="19">
        <v>52800000</v>
      </c>
      <c r="AA141" s="19">
        <v>12014288</v>
      </c>
      <c r="AB141" s="19">
        <v>43060983.261687607</v>
      </c>
      <c r="AC141">
        <v>14600000</v>
      </c>
      <c r="AD141">
        <v>31800000</v>
      </c>
      <c r="AE141">
        <v>52800000</v>
      </c>
    </row>
    <row r="142" spans="1:31" x14ac:dyDescent="0.2">
      <c r="A142" s="18">
        <v>44318</v>
      </c>
      <c r="B142" s="19">
        <v>0</v>
      </c>
      <c r="C142" s="19">
        <v>0</v>
      </c>
      <c r="D142" s="19" t="e">
        <v>#N/A</v>
      </c>
      <c r="E142" s="19">
        <v>38195775.000000045</v>
      </c>
      <c r="F142" s="19">
        <v>12294006</v>
      </c>
      <c r="G142" s="19">
        <v>33482677.050000042</v>
      </c>
      <c r="H142" s="19">
        <v>41997137.665306114</v>
      </c>
      <c r="I142" s="19">
        <v>12294006</v>
      </c>
      <c r="J142" s="19">
        <v>35958903.4487755</v>
      </c>
      <c r="K142" s="19">
        <v>45452246.204362884</v>
      </c>
      <c r="L142" s="19">
        <v>12294006</v>
      </c>
      <c r="M142" s="19">
        <v>38123501.133926593</v>
      </c>
      <c r="N142" s="19">
        <v>48510532.354679301</v>
      </c>
      <c r="O142" s="19">
        <v>12294006</v>
      </c>
      <c r="P142" s="19">
        <v>39930958.669211373</v>
      </c>
      <c r="Q142" s="19">
        <v>51171996.116255477</v>
      </c>
      <c r="R142" s="19">
        <v>12294006</v>
      </c>
      <c r="S142" s="19">
        <v>41381276.054629929</v>
      </c>
      <c r="T142" s="19">
        <v>52800000</v>
      </c>
      <c r="U142" s="19">
        <v>12294006</v>
      </c>
      <c r="V142" s="19">
        <v>42474453.290182054</v>
      </c>
      <c r="W142" s="19">
        <v>52800000</v>
      </c>
      <c r="X142" s="19">
        <v>12294006</v>
      </c>
      <c r="Y142" s="19">
        <v>43210490.375868067</v>
      </c>
      <c r="Z142" s="19">
        <v>52800000</v>
      </c>
      <c r="AA142" s="19">
        <v>12294006</v>
      </c>
      <c r="AB142" s="19">
        <v>43589387.311687604</v>
      </c>
      <c r="AC142">
        <v>14600000</v>
      </c>
      <c r="AD142">
        <v>31800000</v>
      </c>
      <c r="AE142">
        <v>52800000</v>
      </c>
    </row>
    <row r="143" spans="1:31" x14ac:dyDescent="0.2">
      <c r="A143" s="18">
        <v>44319</v>
      </c>
      <c r="B143" s="19">
        <v>0</v>
      </c>
      <c r="C143" s="19">
        <v>0</v>
      </c>
      <c r="D143" s="19" t="e">
        <v>#N/A</v>
      </c>
      <c r="E143" s="19">
        <v>38293295.000000045</v>
      </c>
      <c r="F143" s="19">
        <v>12646486</v>
      </c>
      <c r="G143" s="19">
        <v>33714212.45000004</v>
      </c>
      <c r="H143" s="19">
        <v>42144657.665306114</v>
      </c>
      <c r="I143" s="19">
        <v>12646486</v>
      </c>
      <c r="J143" s="19">
        <v>36235438.848775506</v>
      </c>
      <c r="K143" s="19">
        <v>45649766.204362884</v>
      </c>
      <c r="L143" s="19">
        <v>12646486</v>
      </c>
      <c r="M143" s="19">
        <v>38445036.533926599</v>
      </c>
      <c r="N143" s="19">
        <v>48758052.354679301</v>
      </c>
      <c r="O143" s="19">
        <v>12646486</v>
      </c>
      <c r="P143" s="19">
        <v>40297494.069211371</v>
      </c>
      <c r="Q143" s="19">
        <v>51469516.116255477</v>
      </c>
      <c r="R143" s="19">
        <v>12646486</v>
      </c>
      <c r="S143" s="19">
        <v>41792811.454629935</v>
      </c>
      <c r="T143" s="19">
        <v>52800000</v>
      </c>
      <c r="U143" s="19">
        <v>12646486</v>
      </c>
      <c r="V143" s="19">
        <v>42930988.69018206</v>
      </c>
      <c r="W143" s="19">
        <v>52800000</v>
      </c>
      <c r="X143" s="19">
        <v>12646486</v>
      </c>
      <c r="Y143" s="19">
        <v>43712025.775868073</v>
      </c>
      <c r="Z143" s="19">
        <v>52800000</v>
      </c>
      <c r="AA143" s="19">
        <v>12646486</v>
      </c>
      <c r="AB143" s="19">
        <v>44135922.711687602</v>
      </c>
      <c r="AC143">
        <v>14600000</v>
      </c>
      <c r="AD143">
        <v>31800000</v>
      </c>
      <c r="AE143">
        <v>52800000</v>
      </c>
    </row>
    <row r="144" spans="1:31" x14ac:dyDescent="0.2">
      <c r="A144" s="18">
        <v>44320</v>
      </c>
      <c r="B144" s="19">
        <v>0</v>
      </c>
      <c r="C144" s="19">
        <v>0</v>
      </c>
      <c r="D144" s="19" t="e">
        <v>#N/A</v>
      </c>
      <c r="E144" s="19">
        <v>38331483.000000045</v>
      </c>
      <c r="F144" s="19">
        <v>13058298</v>
      </c>
      <c r="G144" s="19">
        <v>33827523.900000043</v>
      </c>
      <c r="H144" s="19">
        <v>42232845.665306114</v>
      </c>
      <c r="I144" s="19">
        <v>13058298</v>
      </c>
      <c r="J144" s="19">
        <v>36393750.298775502</v>
      </c>
      <c r="K144" s="19">
        <v>45787954.204362884</v>
      </c>
      <c r="L144" s="19">
        <v>13058298</v>
      </c>
      <c r="M144" s="19">
        <v>38648347.983926594</v>
      </c>
      <c r="N144" s="19">
        <v>48946240.354679301</v>
      </c>
      <c r="O144" s="19">
        <v>13058298</v>
      </c>
      <c r="P144" s="19">
        <v>40545805.519211374</v>
      </c>
      <c r="Q144" s="19">
        <v>51707704.116255477</v>
      </c>
      <c r="R144" s="19">
        <v>13058298</v>
      </c>
      <c r="S144" s="19">
        <v>42086122.904629931</v>
      </c>
      <c r="T144" s="19">
        <v>52800000</v>
      </c>
      <c r="U144" s="19">
        <v>13058298</v>
      </c>
      <c r="V144" s="19">
        <v>43269300.140182056</v>
      </c>
      <c r="W144" s="19">
        <v>52800000</v>
      </c>
      <c r="X144" s="19">
        <v>13058298</v>
      </c>
      <c r="Y144" s="19">
        <v>44095337.225868076</v>
      </c>
      <c r="Z144" s="19">
        <v>52800000</v>
      </c>
      <c r="AA144" s="19">
        <v>13058298</v>
      </c>
      <c r="AB144" s="19">
        <v>44564234.161687605</v>
      </c>
      <c r="AC144">
        <v>14600000</v>
      </c>
      <c r="AD144">
        <v>31800000</v>
      </c>
      <c r="AE144">
        <v>52800000</v>
      </c>
    </row>
    <row r="145" spans="1:31" x14ac:dyDescent="0.2">
      <c r="A145" s="18">
        <v>44321</v>
      </c>
      <c r="B145" s="19">
        <v>0</v>
      </c>
      <c r="C145" s="19">
        <v>0</v>
      </c>
      <c r="D145" s="19" t="e">
        <v>#N/A</v>
      </c>
      <c r="E145" s="19">
        <v>38330673.000000045</v>
      </c>
      <c r="F145" s="19">
        <v>13509108</v>
      </c>
      <c r="G145" s="19">
        <v>33923542.100000039</v>
      </c>
      <c r="H145" s="19">
        <v>42282035.665306114</v>
      </c>
      <c r="I145" s="19">
        <v>13509108</v>
      </c>
      <c r="J145" s="19">
        <v>36534768.498775505</v>
      </c>
      <c r="K145" s="19">
        <v>45887144.204362884</v>
      </c>
      <c r="L145" s="19">
        <v>13509108</v>
      </c>
      <c r="M145" s="19">
        <v>38834366.183926597</v>
      </c>
      <c r="N145" s="19">
        <v>49095430.354679301</v>
      </c>
      <c r="O145" s="19">
        <v>13509108</v>
      </c>
      <c r="P145" s="19">
        <v>40776823.71921137</v>
      </c>
      <c r="Q145" s="19">
        <v>51906894.116255477</v>
      </c>
      <c r="R145" s="19">
        <v>13509108</v>
      </c>
      <c r="S145" s="19">
        <v>42362141.104629926</v>
      </c>
      <c r="T145" s="19">
        <v>52800000</v>
      </c>
      <c r="U145" s="19">
        <v>13509108</v>
      </c>
      <c r="V145" s="19">
        <v>43590318.340182059</v>
      </c>
      <c r="W145" s="19">
        <v>52800000</v>
      </c>
      <c r="X145" s="19">
        <v>13509108</v>
      </c>
      <c r="Y145" s="19">
        <v>44461355.425868072</v>
      </c>
      <c r="Z145" s="19">
        <v>52800000</v>
      </c>
      <c r="AA145" s="19">
        <v>13509108</v>
      </c>
      <c r="AB145" s="19">
        <v>44975252.361687601</v>
      </c>
      <c r="AC145">
        <v>14600000</v>
      </c>
      <c r="AD145">
        <v>31800000</v>
      </c>
      <c r="AE145">
        <v>52800000</v>
      </c>
    </row>
    <row r="146" spans="1:31" x14ac:dyDescent="0.2">
      <c r="A146" s="18">
        <v>44322</v>
      </c>
      <c r="B146" s="19">
        <v>0</v>
      </c>
      <c r="C146" s="19">
        <v>0</v>
      </c>
      <c r="D146" s="19" t="e">
        <v>#N/A</v>
      </c>
      <c r="E146" s="19">
        <v>38277557.000000045</v>
      </c>
      <c r="F146" s="19">
        <v>14012224</v>
      </c>
      <c r="G146" s="19">
        <v>33980165.350000039</v>
      </c>
      <c r="H146" s="19">
        <v>42278919.665306114</v>
      </c>
      <c r="I146" s="19">
        <v>14012224</v>
      </c>
      <c r="J146" s="19">
        <v>36636391.748775505</v>
      </c>
      <c r="K146" s="19">
        <v>45934028.204362884</v>
      </c>
      <c r="L146" s="19">
        <v>14012224</v>
      </c>
      <c r="M146" s="19">
        <v>38980989.433926597</v>
      </c>
      <c r="N146" s="19">
        <v>49192314.354679301</v>
      </c>
      <c r="O146" s="19">
        <v>14012224</v>
      </c>
      <c r="P146" s="19">
        <v>40968446.96921137</v>
      </c>
      <c r="Q146" s="19">
        <v>52053778.116255477</v>
      </c>
      <c r="R146" s="19">
        <v>14012224</v>
      </c>
      <c r="S146" s="19">
        <v>42598764.354629926</v>
      </c>
      <c r="T146" s="19">
        <v>52800000</v>
      </c>
      <c r="U146" s="19">
        <v>14012224</v>
      </c>
      <c r="V146" s="19">
        <v>43871941.590182059</v>
      </c>
      <c r="W146" s="19">
        <v>52800000</v>
      </c>
      <c r="X146" s="19">
        <v>14012224</v>
      </c>
      <c r="Y146" s="19">
        <v>44787978.675868072</v>
      </c>
      <c r="Z146" s="19">
        <v>52800000</v>
      </c>
      <c r="AA146" s="19">
        <v>14012224</v>
      </c>
      <c r="AB146" s="19">
        <v>45346875.611687601</v>
      </c>
      <c r="AC146">
        <v>14600000</v>
      </c>
      <c r="AD146">
        <v>31800000</v>
      </c>
      <c r="AE146">
        <v>52800000</v>
      </c>
    </row>
    <row r="147" spans="1:31" x14ac:dyDescent="0.2">
      <c r="A147" s="18">
        <v>44323</v>
      </c>
      <c r="B147" s="19">
        <v>0</v>
      </c>
      <c r="C147" s="19">
        <v>0</v>
      </c>
      <c r="D147" s="19" t="e">
        <v>#N/A</v>
      </c>
      <c r="E147" s="19">
        <v>38182954.000000045</v>
      </c>
      <c r="F147" s="19">
        <v>14556827</v>
      </c>
      <c r="G147" s="19">
        <v>33978654.550000042</v>
      </c>
      <c r="H147" s="19">
        <v>42234316.665306114</v>
      </c>
      <c r="I147" s="19">
        <v>14556827</v>
      </c>
      <c r="J147" s="19">
        <v>36679880.9487755</v>
      </c>
      <c r="K147" s="19">
        <v>45939425.204362884</v>
      </c>
      <c r="L147" s="19">
        <v>14556827</v>
      </c>
      <c r="M147" s="19">
        <v>39069478.633926593</v>
      </c>
      <c r="N147" s="19">
        <v>49247711.354679301</v>
      </c>
      <c r="O147" s="19">
        <v>14556827</v>
      </c>
      <c r="P147" s="19">
        <v>41101936.169211373</v>
      </c>
      <c r="Q147" s="19">
        <v>52159175.116255477</v>
      </c>
      <c r="R147" s="19">
        <v>14556827</v>
      </c>
      <c r="S147" s="19">
        <v>42777253.554629929</v>
      </c>
      <c r="T147" s="19">
        <v>52800000</v>
      </c>
      <c r="U147" s="19">
        <v>14556827</v>
      </c>
      <c r="V147" s="19">
        <v>44095430.790182054</v>
      </c>
      <c r="W147" s="19">
        <v>52800000</v>
      </c>
      <c r="X147" s="19">
        <v>14556827</v>
      </c>
      <c r="Y147" s="19">
        <v>45056467.875868067</v>
      </c>
      <c r="Z147" s="19">
        <v>52800000</v>
      </c>
      <c r="AA147" s="19">
        <v>14556827</v>
      </c>
      <c r="AB147" s="19">
        <v>45660364.811687604</v>
      </c>
      <c r="AC147">
        <v>14600000</v>
      </c>
      <c r="AD147">
        <v>31800000</v>
      </c>
      <c r="AE147">
        <v>52800000</v>
      </c>
    </row>
    <row r="148" spans="1:31" x14ac:dyDescent="0.2">
      <c r="A148" s="18">
        <v>44324</v>
      </c>
      <c r="B148" s="19">
        <v>0</v>
      </c>
      <c r="C148" s="19">
        <v>0</v>
      </c>
      <c r="D148" s="19" t="e">
        <v>#N/A</v>
      </c>
      <c r="E148" s="19">
        <v>38127592.000000045</v>
      </c>
      <c r="F148" s="19">
        <v>15062189</v>
      </c>
      <c r="G148" s="19">
        <v>33965480.050000042</v>
      </c>
      <c r="H148" s="19">
        <v>42228954.665306114</v>
      </c>
      <c r="I148" s="19">
        <v>15062189</v>
      </c>
      <c r="J148" s="19">
        <v>36711706.4487755</v>
      </c>
      <c r="K148" s="19">
        <v>45984063.204362884</v>
      </c>
      <c r="L148" s="19">
        <v>15062189</v>
      </c>
      <c r="M148" s="19">
        <v>39146304.133926593</v>
      </c>
      <c r="N148" s="19">
        <v>49342349.354679301</v>
      </c>
      <c r="O148" s="19">
        <v>15062189</v>
      </c>
      <c r="P148" s="19">
        <v>41223761.669211373</v>
      </c>
      <c r="Q148" s="19">
        <v>52303813.116255477</v>
      </c>
      <c r="R148" s="19">
        <v>15062189</v>
      </c>
      <c r="S148" s="19">
        <v>42944079.054629929</v>
      </c>
      <c r="T148" s="19">
        <v>52800000</v>
      </c>
      <c r="U148" s="19">
        <v>15062189</v>
      </c>
      <c r="V148" s="19">
        <v>44307256.290182054</v>
      </c>
      <c r="W148" s="19">
        <v>52800000</v>
      </c>
      <c r="X148" s="19">
        <v>15062189</v>
      </c>
      <c r="Y148" s="19">
        <v>45313293.375868067</v>
      </c>
      <c r="Z148" s="19">
        <v>52800000</v>
      </c>
      <c r="AA148" s="19">
        <v>15062189</v>
      </c>
      <c r="AB148" s="19">
        <v>45962190.311687604</v>
      </c>
      <c r="AC148">
        <v>14600000</v>
      </c>
      <c r="AD148">
        <v>31800000</v>
      </c>
      <c r="AE148">
        <v>52800000</v>
      </c>
    </row>
    <row r="149" spans="1:31" x14ac:dyDescent="0.2">
      <c r="A149" s="18">
        <v>44325</v>
      </c>
      <c r="B149" s="19">
        <v>0</v>
      </c>
      <c r="C149" s="19">
        <v>0</v>
      </c>
      <c r="D149" s="19" t="e">
        <v>#N/A</v>
      </c>
      <c r="E149" s="19">
        <v>38339630.000000045</v>
      </c>
      <c r="F149" s="19">
        <v>15300151</v>
      </c>
      <c r="G149" s="19">
        <v>34183268.400000043</v>
      </c>
      <c r="H149" s="19">
        <v>42490992.665306114</v>
      </c>
      <c r="I149" s="19">
        <v>15300151</v>
      </c>
      <c r="J149" s="19">
        <v>36974494.798775502</v>
      </c>
      <c r="K149" s="19">
        <v>46296101.204362884</v>
      </c>
      <c r="L149" s="19">
        <v>15300151</v>
      </c>
      <c r="M149" s="19">
        <v>39454092.483926594</v>
      </c>
      <c r="N149" s="19">
        <v>49704387.354679301</v>
      </c>
      <c r="O149" s="19">
        <v>15300151</v>
      </c>
      <c r="P149" s="19">
        <v>41576550.019211374</v>
      </c>
      <c r="Q149" s="19">
        <v>52715851.116255477</v>
      </c>
      <c r="R149" s="19">
        <v>15300151</v>
      </c>
      <c r="S149" s="19">
        <v>43341867.404629931</v>
      </c>
      <c r="T149" s="19">
        <v>52800000</v>
      </c>
      <c r="U149" s="19">
        <v>15300151</v>
      </c>
      <c r="V149" s="19">
        <v>44750044.640182056</v>
      </c>
      <c r="W149" s="19">
        <v>52800000</v>
      </c>
      <c r="X149" s="19">
        <v>15300151</v>
      </c>
      <c r="Y149" s="19">
        <v>45801081.725868076</v>
      </c>
      <c r="Z149" s="19">
        <v>52800000</v>
      </c>
      <c r="AA149" s="19">
        <v>15300151</v>
      </c>
      <c r="AB149" s="19">
        <v>46494978.661687605</v>
      </c>
      <c r="AC149">
        <v>14600000</v>
      </c>
      <c r="AD149">
        <v>31800000</v>
      </c>
      <c r="AE149">
        <v>52800000</v>
      </c>
    </row>
    <row r="150" spans="1:31" x14ac:dyDescent="0.2">
      <c r="A150" s="18">
        <v>44326</v>
      </c>
      <c r="B150" s="19">
        <v>0</v>
      </c>
      <c r="C150" s="19">
        <v>0</v>
      </c>
      <c r="D150" s="19" t="e">
        <v>#N/A</v>
      </c>
      <c r="E150" s="19">
        <v>38343494.142857186</v>
      </c>
      <c r="F150" s="19">
        <v>15746286.857142856</v>
      </c>
      <c r="G150" s="19">
        <v>34350436.70000004</v>
      </c>
      <c r="H150" s="19">
        <v>42515581.399648093</v>
      </c>
      <c r="I150" s="19">
        <v>15775562.265658021</v>
      </c>
      <c r="J150" s="19">
        <v>37186663.098775506</v>
      </c>
      <c r="K150" s="19">
        <v>46370689.938704863</v>
      </c>
      <c r="L150" s="19">
        <v>15775562.265658021</v>
      </c>
      <c r="M150" s="19">
        <v>39711260.783926599</v>
      </c>
      <c r="N150" s="19">
        <v>49828976.08902128</v>
      </c>
      <c r="O150" s="19">
        <v>15775562.265658021</v>
      </c>
      <c r="P150" s="19">
        <v>41878718.319211371</v>
      </c>
      <c r="Q150" s="19">
        <v>52800000</v>
      </c>
      <c r="R150" s="19">
        <v>15775562.265658021</v>
      </c>
      <c r="S150" s="19">
        <v>43689035.704629935</v>
      </c>
      <c r="T150" s="19">
        <v>52800000</v>
      </c>
      <c r="U150" s="19">
        <v>15775562.265658021</v>
      </c>
      <c r="V150" s="19">
        <v>45142212.94018206</v>
      </c>
      <c r="W150" s="19">
        <v>52800000</v>
      </c>
      <c r="X150" s="19">
        <v>15775562.265658021</v>
      </c>
      <c r="Y150" s="19">
        <v>46238250.025868073</v>
      </c>
      <c r="Z150" s="19">
        <v>52800000</v>
      </c>
      <c r="AA150" s="19">
        <v>15775562.265658021</v>
      </c>
      <c r="AB150" s="19">
        <v>46977146.961687602</v>
      </c>
      <c r="AC150">
        <v>14600000</v>
      </c>
      <c r="AD150">
        <v>31800000</v>
      </c>
      <c r="AE150">
        <v>52800000</v>
      </c>
    </row>
    <row r="151" spans="1:31" x14ac:dyDescent="0.2">
      <c r="A151" s="18">
        <v>44327</v>
      </c>
      <c r="B151" s="19">
        <v>0</v>
      </c>
      <c r="C151" s="19">
        <v>0</v>
      </c>
      <c r="D151" s="19" t="e">
        <v>#N/A</v>
      </c>
      <c r="E151" s="19">
        <v>38347358.285714328</v>
      </c>
      <c r="F151" s="19">
        <v>16192422.714285713</v>
      </c>
      <c r="G151" s="19">
        <v>34491073.95000004</v>
      </c>
      <c r="H151" s="19">
        <v>42533848.480154715</v>
      </c>
      <c r="I151" s="19">
        <v>16257295.185151398</v>
      </c>
      <c r="J151" s="19">
        <v>37372300.348775506</v>
      </c>
      <c r="K151" s="19">
        <v>46438957.019211486</v>
      </c>
      <c r="L151" s="19">
        <v>16257295.185151398</v>
      </c>
      <c r="M151" s="19">
        <v>39941898.033926599</v>
      </c>
      <c r="N151" s="19">
        <v>49947243.169527903</v>
      </c>
      <c r="O151" s="19">
        <v>16257295.185151398</v>
      </c>
      <c r="P151" s="19">
        <v>42154355.569211371</v>
      </c>
      <c r="Q151" s="19">
        <v>52800000</v>
      </c>
      <c r="R151" s="19">
        <v>16257295.185151398</v>
      </c>
      <c r="S151" s="19">
        <v>44009672.954629935</v>
      </c>
      <c r="T151" s="19">
        <v>52800000</v>
      </c>
      <c r="U151" s="19">
        <v>16257295.185151398</v>
      </c>
      <c r="V151" s="19">
        <v>45507850.19018206</v>
      </c>
      <c r="W151" s="19">
        <v>52800000</v>
      </c>
      <c r="X151" s="19">
        <v>16257295.185151398</v>
      </c>
      <c r="Y151" s="19">
        <v>46648887.275868073</v>
      </c>
      <c r="Z151" s="19">
        <v>52800000</v>
      </c>
      <c r="AA151" s="19">
        <v>16257295.185151398</v>
      </c>
      <c r="AB151" s="19">
        <v>47432784.211687602</v>
      </c>
      <c r="AC151">
        <v>14600000</v>
      </c>
      <c r="AD151">
        <v>31800000</v>
      </c>
      <c r="AE151">
        <v>52800000</v>
      </c>
    </row>
    <row r="152" spans="1:31" x14ac:dyDescent="0.2">
      <c r="A152" s="18">
        <v>44328</v>
      </c>
      <c r="B152" s="19">
        <v>0</v>
      </c>
      <c r="C152" s="19">
        <v>0</v>
      </c>
      <c r="D152" s="19" t="e">
        <v>#N/A</v>
      </c>
      <c r="E152" s="19">
        <v>38351222.42857147</v>
      </c>
      <c r="F152" s="19">
        <v>16638558.571428569</v>
      </c>
      <c r="G152" s="19">
        <v>34655683.750000045</v>
      </c>
      <c r="H152" s="19">
        <v>42545793.906826042</v>
      </c>
      <c r="I152" s="19">
        <v>16745349.758480072</v>
      </c>
      <c r="J152" s="19">
        <v>37581910.148775503</v>
      </c>
      <c r="K152" s="19">
        <v>46500902.445882812</v>
      </c>
      <c r="L152" s="19">
        <v>16745349.758480072</v>
      </c>
      <c r="M152" s="19">
        <v>40196507.833926603</v>
      </c>
      <c r="N152" s="19">
        <v>50059188.596199229</v>
      </c>
      <c r="O152" s="19">
        <v>16745349.758480072</v>
      </c>
      <c r="P152" s="19">
        <v>42453965.369211376</v>
      </c>
      <c r="Q152" s="19">
        <v>52800000</v>
      </c>
      <c r="R152" s="19">
        <v>16745349.758480072</v>
      </c>
      <c r="S152" s="19">
        <v>44354282.754629932</v>
      </c>
      <c r="T152" s="19">
        <v>52800000</v>
      </c>
      <c r="U152" s="19">
        <v>16745349.758480072</v>
      </c>
      <c r="V152" s="19">
        <v>45897459.990182057</v>
      </c>
      <c r="W152" s="19">
        <v>52800000</v>
      </c>
      <c r="X152" s="19">
        <v>16745349.758480072</v>
      </c>
      <c r="Y152" s="19">
        <v>47083497.075868078</v>
      </c>
      <c r="Z152" s="19">
        <v>52800000</v>
      </c>
      <c r="AA152" s="19">
        <v>16745349.758480072</v>
      </c>
      <c r="AB152" s="19">
        <v>47892359.950000003</v>
      </c>
      <c r="AC152">
        <v>14600000</v>
      </c>
      <c r="AD152">
        <v>31800000</v>
      </c>
      <c r="AE152">
        <v>52800000</v>
      </c>
    </row>
    <row r="153" spans="1:31" x14ac:dyDescent="0.2">
      <c r="A153" s="18">
        <v>44329</v>
      </c>
      <c r="B153" s="19">
        <v>0</v>
      </c>
      <c r="C153" s="19">
        <v>0</v>
      </c>
      <c r="D153" s="19" t="e">
        <v>#N/A</v>
      </c>
      <c r="E153" s="19">
        <v>38355086.571428612</v>
      </c>
      <c r="F153" s="19">
        <v>17084694.428571425</v>
      </c>
      <c r="G153" s="19">
        <v>34683296.500000045</v>
      </c>
      <c r="H153" s="19">
        <v>42551417.679662012</v>
      </c>
      <c r="I153" s="19">
        <v>17239725.985644102</v>
      </c>
      <c r="J153" s="19">
        <v>37654522.898775503</v>
      </c>
      <c r="K153" s="19">
        <v>46556526.218718782</v>
      </c>
      <c r="L153" s="19">
        <v>17239725.985644102</v>
      </c>
      <c r="M153" s="19">
        <v>40314120.583926603</v>
      </c>
      <c r="N153" s="19">
        <v>50164812.369035199</v>
      </c>
      <c r="O153" s="19">
        <v>17239725.985644102</v>
      </c>
      <c r="P153" s="19">
        <v>42616578.119211376</v>
      </c>
      <c r="Q153" s="19">
        <v>52800000</v>
      </c>
      <c r="R153" s="19">
        <v>17239725.985644102</v>
      </c>
      <c r="S153" s="19">
        <v>44561895.504629932</v>
      </c>
      <c r="T153" s="19">
        <v>52800000</v>
      </c>
      <c r="U153" s="19">
        <v>17239725.985644102</v>
      </c>
      <c r="V153" s="19">
        <v>46150072.740182057</v>
      </c>
      <c r="W153" s="19">
        <v>52800000</v>
      </c>
      <c r="X153" s="19">
        <v>17239725.985644102</v>
      </c>
      <c r="Y153" s="19">
        <v>47381109.825868078</v>
      </c>
      <c r="Z153" s="19">
        <v>52800000</v>
      </c>
      <c r="AA153" s="19">
        <v>17239725.985644102</v>
      </c>
      <c r="AB153" s="19">
        <v>47914559.200000003</v>
      </c>
      <c r="AC153">
        <v>14600000</v>
      </c>
      <c r="AD153">
        <v>31800000</v>
      </c>
      <c r="AE153">
        <v>52800000</v>
      </c>
    </row>
    <row r="154" spans="1:31" x14ac:dyDescent="0.2">
      <c r="A154" s="18">
        <v>44330</v>
      </c>
      <c r="B154" s="19">
        <v>0</v>
      </c>
      <c r="C154" s="19">
        <v>0</v>
      </c>
      <c r="D154" s="19" t="e">
        <v>#N/A</v>
      </c>
      <c r="E154" s="19">
        <v>38358950.714285754</v>
      </c>
      <c r="F154" s="19">
        <v>17530830.285714284</v>
      </c>
      <c r="G154" s="19">
        <v>34673703.900000043</v>
      </c>
      <c r="H154" s="19">
        <v>42555281.822519153</v>
      </c>
      <c r="I154" s="19">
        <v>17735861.84278696</v>
      </c>
      <c r="J154" s="19">
        <v>37689930.298775502</v>
      </c>
      <c r="K154" s="19">
        <v>46605828.337719455</v>
      </c>
      <c r="L154" s="19">
        <v>17740423.866643429</v>
      </c>
      <c r="M154" s="19">
        <v>40394527.983926594</v>
      </c>
      <c r="N154" s="19">
        <v>50264114.488035873</v>
      </c>
      <c r="O154" s="19">
        <v>17740423.866643429</v>
      </c>
      <c r="P154" s="19">
        <v>42741985.519211374</v>
      </c>
      <c r="Q154" s="19">
        <v>52800000</v>
      </c>
      <c r="R154" s="19">
        <v>17740423.866643429</v>
      </c>
      <c r="S154" s="19">
        <v>44732302.904629931</v>
      </c>
      <c r="T154" s="19">
        <v>52800000</v>
      </c>
      <c r="U154" s="19">
        <v>17740423.866643429</v>
      </c>
      <c r="V154" s="19">
        <v>46365480.140182056</v>
      </c>
      <c r="W154" s="19">
        <v>52800000</v>
      </c>
      <c r="X154" s="19">
        <v>17740423.866643429</v>
      </c>
      <c r="Y154" s="19">
        <v>47641517.225868076</v>
      </c>
      <c r="Z154" s="19">
        <v>52800000</v>
      </c>
      <c r="AA154" s="19">
        <v>17740423.866643429</v>
      </c>
      <c r="AB154" s="19">
        <v>47938947</v>
      </c>
      <c r="AC154">
        <v>14600000</v>
      </c>
      <c r="AD154">
        <v>31800000</v>
      </c>
      <c r="AE154">
        <v>52800000</v>
      </c>
    </row>
    <row r="155" spans="1:31" x14ac:dyDescent="0.2">
      <c r="A155" s="18">
        <v>44331</v>
      </c>
      <c r="B155" s="19">
        <v>0</v>
      </c>
      <c r="C155" s="19">
        <v>0</v>
      </c>
      <c r="D155" s="19" t="e">
        <v>#N/A</v>
      </c>
      <c r="E155" s="19">
        <v>38362814.857142895</v>
      </c>
      <c r="F155" s="19">
        <v>17976966.142857142</v>
      </c>
      <c r="G155" s="19">
        <v>34570073.250000045</v>
      </c>
      <c r="H155" s="19">
        <v>42559145.965376295</v>
      </c>
      <c r="I155" s="19">
        <v>18231997.699929819</v>
      </c>
      <c r="J155" s="19">
        <v>37631299.648775503</v>
      </c>
      <c r="K155" s="19">
        <v>46648808.802884772</v>
      </c>
      <c r="L155" s="19">
        <v>18247443.401478112</v>
      </c>
      <c r="M155" s="19">
        <v>40380897.333926603</v>
      </c>
      <c r="N155" s="19">
        <v>50357094.95320119</v>
      </c>
      <c r="O155" s="19">
        <v>18247443.401478112</v>
      </c>
      <c r="P155" s="19">
        <v>42773354.869211376</v>
      </c>
      <c r="Q155" s="19">
        <v>52800000</v>
      </c>
      <c r="R155" s="19">
        <v>18247443.401478112</v>
      </c>
      <c r="S155" s="19">
        <v>44808672.254629932</v>
      </c>
      <c r="T155" s="19">
        <v>52800000</v>
      </c>
      <c r="U155" s="19">
        <v>18247443.401478112</v>
      </c>
      <c r="V155" s="19">
        <v>46486849.490182057</v>
      </c>
      <c r="W155" s="19">
        <v>52800000</v>
      </c>
      <c r="X155" s="19">
        <v>18247443.401478112</v>
      </c>
      <c r="Y155" s="19">
        <v>47807886.575868078</v>
      </c>
      <c r="Z155" s="19">
        <v>52800000</v>
      </c>
      <c r="AA155" s="19">
        <v>18247443.401478112</v>
      </c>
      <c r="AB155" s="19">
        <v>47968866.450000003</v>
      </c>
      <c r="AC155">
        <v>14600000</v>
      </c>
      <c r="AD155">
        <v>31800000</v>
      </c>
      <c r="AE155">
        <v>52800000</v>
      </c>
    </row>
    <row r="156" spans="1:31" x14ac:dyDescent="0.2">
      <c r="A156" s="18">
        <v>44332</v>
      </c>
      <c r="B156" s="19">
        <v>0</v>
      </c>
      <c r="C156" s="19">
        <v>0</v>
      </c>
      <c r="D156" s="19" t="e">
        <v>#N/A</v>
      </c>
      <c r="E156" s="19">
        <v>38366679.000000037</v>
      </c>
      <c r="F156" s="19">
        <v>18423102</v>
      </c>
      <c r="G156" s="19">
        <v>34703890.95000004</v>
      </c>
      <c r="H156" s="19">
        <v>42563010.108233437</v>
      </c>
      <c r="I156" s="19">
        <v>18728133.557072677</v>
      </c>
      <c r="J156" s="19">
        <v>37810117.348775506</v>
      </c>
      <c r="K156" s="19">
        <v>46685467.614214793</v>
      </c>
      <c r="L156" s="19">
        <v>18760784.590148091</v>
      </c>
      <c r="M156" s="19">
        <v>40604715.033926599</v>
      </c>
      <c r="N156" s="19">
        <v>50443753.76453121</v>
      </c>
      <c r="O156" s="19">
        <v>18760784.590148091</v>
      </c>
      <c r="P156" s="19">
        <v>43042172.569211371</v>
      </c>
      <c r="Q156" s="19">
        <v>52800000</v>
      </c>
      <c r="R156" s="19">
        <v>18760784.590148091</v>
      </c>
      <c r="S156" s="19">
        <v>45122489.954629935</v>
      </c>
      <c r="T156" s="19">
        <v>52800000</v>
      </c>
      <c r="U156" s="19">
        <v>18760784.590148091</v>
      </c>
      <c r="V156" s="19">
        <v>46845667.19018206</v>
      </c>
      <c r="W156" s="19">
        <v>52800000</v>
      </c>
      <c r="X156" s="19">
        <v>18760784.590148091</v>
      </c>
      <c r="Y156" s="19">
        <v>47984818.350000001</v>
      </c>
      <c r="Z156" s="19">
        <v>52800000</v>
      </c>
      <c r="AA156" s="19">
        <v>18760784.590148091</v>
      </c>
      <c r="AB156" s="19">
        <v>47984818.350000001</v>
      </c>
      <c r="AC156">
        <v>14600000</v>
      </c>
      <c r="AD156">
        <v>31800000</v>
      </c>
      <c r="AE156">
        <v>52800000</v>
      </c>
    </row>
    <row r="157" spans="1:31" x14ac:dyDescent="0.2">
      <c r="A157" s="18">
        <v>44333</v>
      </c>
      <c r="B157" s="19">
        <v>0</v>
      </c>
      <c r="C157" s="19">
        <v>0</v>
      </c>
      <c r="D157" s="19" t="e">
        <v>#N/A</v>
      </c>
      <c r="E157" s="19">
        <v>38370543.142857179</v>
      </c>
      <c r="F157" s="19">
        <v>18869237.857142858</v>
      </c>
      <c r="G157" s="19">
        <v>34811095.150000043</v>
      </c>
      <c r="H157" s="19">
        <v>42566874.251090579</v>
      </c>
      <c r="I157" s="19">
        <v>19224269.414215535</v>
      </c>
      <c r="J157" s="19">
        <v>37962321.548775502</v>
      </c>
      <c r="K157" s="19">
        <v>46715804.771709457</v>
      </c>
      <c r="L157" s="19">
        <v>19280447.432653427</v>
      </c>
      <c r="M157" s="19">
        <v>40801919.233926594</v>
      </c>
      <c r="N157" s="19">
        <v>50524090.922025874</v>
      </c>
      <c r="O157" s="19">
        <v>19280447.432653427</v>
      </c>
      <c r="P157" s="19">
        <v>43284376.769211374</v>
      </c>
      <c r="Q157" s="19">
        <v>52800000</v>
      </c>
      <c r="R157" s="19">
        <v>19280447.432653427</v>
      </c>
      <c r="S157" s="19">
        <v>45409694.154629931</v>
      </c>
      <c r="T157" s="19">
        <v>52800000</v>
      </c>
      <c r="U157" s="19">
        <v>19280447.432653427</v>
      </c>
      <c r="V157" s="19">
        <v>47177871.390182056</v>
      </c>
      <c r="W157" s="19">
        <v>52800000</v>
      </c>
      <c r="X157" s="19">
        <v>19280447.432653427</v>
      </c>
      <c r="Y157" s="19">
        <v>48002335.75</v>
      </c>
      <c r="Z157" s="19">
        <v>52800000</v>
      </c>
      <c r="AA157" s="19">
        <v>19280447.432653427</v>
      </c>
      <c r="AB157" s="19">
        <v>48002335.75</v>
      </c>
      <c r="AC157">
        <v>14600000</v>
      </c>
      <c r="AD157">
        <v>31800000</v>
      </c>
      <c r="AE157">
        <v>52800000</v>
      </c>
    </row>
    <row r="158" spans="1:31" x14ac:dyDescent="0.2">
      <c r="A158" s="18">
        <v>44334</v>
      </c>
      <c r="B158" s="19">
        <v>0</v>
      </c>
      <c r="C158" s="19">
        <v>0</v>
      </c>
      <c r="D158" s="19" t="e">
        <v>#N/A</v>
      </c>
      <c r="E158" s="19">
        <v>38374407.285714321</v>
      </c>
      <c r="F158" s="19">
        <v>19315373.714285716</v>
      </c>
      <c r="G158" s="19">
        <v>34897552.550000042</v>
      </c>
      <c r="H158" s="19">
        <v>42570738.393947721</v>
      </c>
      <c r="I158" s="19">
        <v>19720405.271358393</v>
      </c>
      <c r="J158" s="19">
        <v>38093778.9487755</v>
      </c>
      <c r="K158" s="19">
        <v>46739820.275368825</v>
      </c>
      <c r="L158" s="19">
        <v>19806431.92899406</v>
      </c>
      <c r="M158" s="19">
        <v>40978376.633926593</v>
      </c>
      <c r="N158" s="19">
        <v>50598106.425685242</v>
      </c>
      <c r="O158" s="19">
        <v>19806431.92899406</v>
      </c>
      <c r="P158" s="19">
        <v>43505834.169211373</v>
      </c>
      <c r="Q158" s="19">
        <v>52800000</v>
      </c>
      <c r="R158" s="19">
        <v>19806431.92899406</v>
      </c>
      <c r="S158" s="19">
        <v>45676151.554629929</v>
      </c>
      <c r="T158" s="19">
        <v>52800000</v>
      </c>
      <c r="U158" s="19">
        <v>19806431.92899406</v>
      </c>
      <c r="V158" s="19">
        <v>47489328.790182054</v>
      </c>
      <c r="W158" s="19">
        <v>52800000</v>
      </c>
      <c r="X158" s="19">
        <v>19806431.92899406</v>
      </c>
      <c r="Y158" s="19">
        <v>48021073.549999997</v>
      </c>
      <c r="Z158" s="19">
        <v>52800000</v>
      </c>
      <c r="AA158" s="19">
        <v>19806431.92899406</v>
      </c>
      <c r="AB158" s="19">
        <v>48021073.549999997</v>
      </c>
      <c r="AC158">
        <v>14600000</v>
      </c>
      <c r="AD158">
        <v>31800000</v>
      </c>
      <c r="AE158">
        <v>52800000</v>
      </c>
    </row>
    <row r="159" spans="1:31" x14ac:dyDescent="0.2">
      <c r="A159" s="18">
        <v>44335</v>
      </c>
      <c r="B159" s="19">
        <v>0</v>
      </c>
      <c r="C159" s="19">
        <v>0</v>
      </c>
      <c r="D159" s="19" t="e">
        <v>#N/A</v>
      </c>
      <c r="E159" s="19">
        <v>38378271.428571463</v>
      </c>
      <c r="F159" s="19">
        <v>19761509.571428575</v>
      </c>
      <c r="G159" s="19">
        <v>34903888.95000004</v>
      </c>
      <c r="H159" s="19">
        <v>42574602.536804862</v>
      </c>
      <c r="I159" s="19">
        <v>20216541.128501251</v>
      </c>
      <c r="J159" s="19">
        <v>38145115.348775506</v>
      </c>
      <c r="K159" s="19">
        <v>46757514.125192836</v>
      </c>
      <c r="L159" s="19">
        <v>20338738.079170048</v>
      </c>
      <c r="M159" s="19">
        <v>41074713.033926599</v>
      </c>
      <c r="N159" s="19">
        <v>50665800.275509253</v>
      </c>
      <c r="O159" s="19">
        <v>20338738.079170048</v>
      </c>
      <c r="P159" s="19">
        <v>43647170.569211371</v>
      </c>
      <c r="Q159" s="19">
        <v>52800000</v>
      </c>
      <c r="R159" s="19">
        <v>20338738.079170048</v>
      </c>
      <c r="S159" s="19">
        <v>45862487.954629935</v>
      </c>
      <c r="T159" s="19">
        <v>52800000</v>
      </c>
      <c r="U159" s="19">
        <v>20338738.079170048</v>
      </c>
      <c r="V159" s="19">
        <v>47720665.19018206</v>
      </c>
      <c r="W159" s="19">
        <v>52800000</v>
      </c>
      <c r="X159" s="19">
        <v>20338738.079170048</v>
      </c>
      <c r="Y159" s="19">
        <v>48044524.350000001</v>
      </c>
      <c r="Z159" s="19">
        <v>52800000</v>
      </c>
      <c r="AA159" s="19">
        <v>20338738.079170048</v>
      </c>
      <c r="AB159" s="19">
        <v>48044524.350000001</v>
      </c>
      <c r="AC159">
        <v>14600000</v>
      </c>
      <c r="AD159">
        <v>31800000</v>
      </c>
      <c r="AE159">
        <v>52800000</v>
      </c>
    </row>
    <row r="160" spans="1:31" x14ac:dyDescent="0.2">
      <c r="A160" s="18">
        <v>44336</v>
      </c>
      <c r="B160" s="19">
        <v>0</v>
      </c>
      <c r="C160" s="19">
        <v>0</v>
      </c>
      <c r="D160" s="19" t="e">
        <v>#N/A</v>
      </c>
      <c r="E160" s="19">
        <v>38382135.571428604</v>
      </c>
      <c r="F160" s="19">
        <v>20207645.428571433</v>
      </c>
      <c r="G160" s="19">
        <v>34900412.95000004</v>
      </c>
      <c r="H160" s="19">
        <v>42578466.679662004</v>
      </c>
      <c r="I160" s="19">
        <v>20712676.98564411</v>
      </c>
      <c r="J160" s="19">
        <v>38186639.348775506</v>
      </c>
      <c r="K160" s="19">
        <v>46768886.321181551</v>
      </c>
      <c r="L160" s="19">
        <v>20877365.883181334</v>
      </c>
      <c r="M160" s="19">
        <v>41161237.033926599</v>
      </c>
      <c r="N160" s="19">
        <v>50727172.471497968</v>
      </c>
      <c r="O160" s="19">
        <v>20877365.883181334</v>
      </c>
      <c r="P160" s="19">
        <v>43778694.569211371</v>
      </c>
      <c r="Q160" s="19">
        <v>52800000</v>
      </c>
      <c r="R160" s="19">
        <v>20877365.883181334</v>
      </c>
      <c r="S160" s="19">
        <v>46039011.954629935</v>
      </c>
      <c r="T160" s="19">
        <v>52800000</v>
      </c>
      <c r="U160" s="19">
        <v>20877365.883181334</v>
      </c>
      <c r="V160" s="19">
        <v>47942189.19018206</v>
      </c>
      <c r="W160" s="19">
        <v>52800000</v>
      </c>
      <c r="X160" s="19">
        <v>20877365.883181334</v>
      </c>
      <c r="Y160" s="19">
        <v>48068552.350000001</v>
      </c>
      <c r="Z160" s="19">
        <v>52800000</v>
      </c>
      <c r="AA160" s="19">
        <v>20877365.883181334</v>
      </c>
      <c r="AB160" s="19">
        <v>48068552.350000001</v>
      </c>
      <c r="AC160">
        <v>14600000</v>
      </c>
      <c r="AD160">
        <v>31800000</v>
      </c>
      <c r="AE160">
        <v>52800000</v>
      </c>
    </row>
    <row r="161" spans="1:31" x14ac:dyDescent="0.2">
      <c r="A161" s="18">
        <v>44337</v>
      </c>
      <c r="B161" s="19">
        <v>0</v>
      </c>
      <c r="C161" s="19">
        <v>0</v>
      </c>
      <c r="D161" s="19" t="e">
        <v>#N/A</v>
      </c>
      <c r="E161" s="19">
        <v>38385999.714285746</v>
      </c>
      <c r="F161" s="19">
        <v>20653781.285714291</v>
      </c>
      <c r="G161" s="19">
        <v>34885374.400000043</v>
      </c>
      <c r="H161" s="19">
        <v>42582330.822519146</v>
      </c>
      <c r="I161" s="19">
        <v>21208812.842786968</v>
      </c>
      <c r="J161" s="19">
        <v>38216600.798775502</v>
      </c>
      <c r="K161" s="19">
        <v>46773936.863334909</v>
      </c>
      <c r="L161" s="19">
        <v>21422315.341027975</v>
      </c>
      <c r="M161" s="19">
        <v>41236198.483926594</v>
      </c>
      <c r="N161" s="19">
        <v>50782223.013651326</v>
      </c>
      <c r="O161" s="19">
        <v>21422315.341027975</v>
      </c>
      <c r="P161" s="19">
        <v>43898656.019211374</v>
      </c>
      <c r="Q161" s="19">
        <v>52800000</v>
      </c>
      <c r="R161" s="19">
        <v>21422315.341027975</v>
      </c>
      <c r="S161" s="19">
        <v>46203973.404629931</v>
      </c>
      <c r="T161" s="19">
        <v>52800000</v>
      </c>
      <c r="U161" s="19">
        <v>21422315.341027975</v>
      </c>
      <c r="V161" s="19">
        <v>48093260.5</v>
      </c>
      <c r="W161" s="19">
        <v>52800000</v>
      </c>
      <c r="X161" s="19">
        <v>21422315.341027975</v>
      </c>
      <c r="Y161" s="19">
        <v>48093260.5</v>
      </c>
      <c r="Z161" s="19">
        <v>52800000</v>
      </c>
      <c r="AA161" s="19">
        <v>21422315.341027975</v>
      </c>
      <c r="AB161" s="19">
        <v>48093260.5</v>
      </c>
      <c r="AC161">
        <v>14600000</v>
      </c>
      <c r="AD161">
        <v>31800000</v>
      </c>
      <c r="AE161">
        <v>52800000</v>
      </c>
    </row>
    <row r="162" spans="1:31" x14ac:dyDescent="0.2">
      <c r="A162" s="18">
        <v>44338</v>
      </c>
      <c r="B162" s="19">
        <v>0</v>
      </c>
      <c r="C162" s="19">
        <v>0</v>
      </c>
      <c r="D162" s="19" t="e">
        <v>#N/A</v>
      </c>
      <c r="E162" s="19">
        <v>38389863.857142888</v>
      </c>
      <c r="F162" s="19">
        <v>21099917.142857149</v>
      </c>
      <c r="G162" s="19">
        <v>34823658.100000039</v>
      </c>
      <c r="H162" s="19">
        <v>42586194.965376288</v>
      </c>
      <c r="I162" s="19">
        <v>21704948.699929826</v>
      </c>
      <c r="J162" s="19">
        <v>38199884.498775505</v>
      </c>
      <c r="K162" s="19">
        <v>46777801.006192051</v>
      </c>
      <c r="L162" s="19">
        <v>21968451.198170833</v>
      </c>
      <c r="M162" s="19">
        <v>41264482.183926597</v>
      </c>
      <c r="N162" s="19">
        <v>50830951.901969388</v>
      </c>
      <c r="O162" s="19">
        <v>21973586.452709913</v>
      </c>
      <c r="P162" s="19">
        <v>43971939.71921137</v>
      </c>
      <c r="Q162" s="19">
        <v>52800000</v>
      </c>
      <c r="R162" s="19">
        <v>21973586.452709913</v>
      </c>
      <c r="S162" s="19">
        <v>46322257.104629926</v>
      </c>
      <c r="T162" s="19">
        <v>52800000</v>
      </c>
      <c r="U162" s="19">
        <v>21973586.452709913</v>
      </c>
      <c r="V162" s="19">
        <v>48120714.399999999</v>
      </c>
      <c r="W162" s="19">
        <v>52800000</v>
      </c>
      <c r="X162" s="19">
        <v>21973586.452709913</v>
      </c>
      <c r="Y162" s="19">
        <v>48120714.399999999</v>
      </c>
      <c r="Z162" s="19">
        <v>52800000</v>
      </c>
      <c r="AA162" s="19">
        <v>21973586.452709913</v>
      </c>
      <c r="AB162" s="19">
        <v>48120714.399999999</v>
      </c>
      <c r="AC162">
        <v>14600000</v>
      </c>
      <c r="AD162">
        <v>31800000</v>
      </c>
      <c r="AE162">
        <v>52800000</v>
      </c>
    </row>
    <row r="163" spans="1:31" x14ac:dyDescent="0.2">
      <c r="A163" s="18">
        <v>44339</v>
      </c>
      <c r="B163" s="19">
        <v>0</v>
      </c>
      <c r="C163" s="19">
        <v>0</v>
      </c>
      <c r="D163" s="19" t="e">
        <v>#N/A</v>
      </c>
      <c r="E163" s="19">
        <v>38393728.00000003</v>
      </c>
      <c r="F163" s="19">
        <v>21546053.000000007</v>
      </c>
      <c r="G163" s="19">
        <v>34990897.800000042</v>
      </c>
      <c r="H163" s="19">
        <v>42590059.108233429</v>
      </c>
      <c r="I163" s="19">
        <v>22201084.557072684</v>
      </c>
      <c r="J163" s="19">
        <v>38412124.1987755</v>
      </c>
      <c r="K163" s="19">
        <v>46781665.149049193</v>
      </c>
      <c r="L163" s="19">
        <v>22514587.055313691</v>
      </c>
      <c r="M163" s="19">
        <v>41521721.883926593</v>
      </c>
      <c r="N163" s="19">
        <v>50873359.136452094</v>
      </c>
      <c r="O163" s="19">
        <v>22531179.218227208</v>
      </c>
      <c r="P163" s="19">
        <v>44274179.419211373</v>
      </c>
      <c r="Q163" s="19">
        <v>52800000</v>
      </c>
      <c r="R163" s="19">
        <v>22531179.218227208</v>
      </c>
      <c r="S163" s="19">
        <v>46669496.804629929</v>
      </c>
      <c r="T163" s="19">
        <v>52800000</v>
      </c>
      <c r="U163" s="19">
        <v>22531179.218227208</v>
      </c>
      <c r="V163" s="19">
        <v>48134700.299999997</v>
      </c>
      <c r="W163" s="19">
        <v>52800000</v>
      </c>
      <c r="X163" s="19">
        <v>22531179.218227208</v>
      </c>
      <c r="Y163" s="19">
        <v>48134700.299999997</v>
      </c>
      <c r="Z163" s="19">
        <v>52800000</v>
      </c>
      <c r="AA163" s="19">
        <v>22531179.218227208</v>
      </c>
      <c r="AB163" s="19">
        <v>48134700.299999997</v>
      </c>
      <c r="AC163">
        <v>14600000</v>
      </c>
      <c r="AD163">
        <v>31800000</v>
      </c>
      <c r="AE163">
        <v>52800000</v>
      </c>
    </row>
    <row r="164" spans="1:31" x14ac:dyDescent="0.2">
      <c r="A164" s="18">
        <v>44340</v>
      </c>
      <c r="B164" s="19">
        <v>0</v>
      </c>
      <c r="C164" s="19">
        <v>0</v>
      </c>
      <c r="D164" s="19" t="e">
        <v>#N/A</v>
      </c>
      <c r="E164" s="19">
        <v>38397592.142857172</v>
      </c>
      <c r="F164" s="19">
        <v>21992188.857142866</v>
      </c>
      <c r="G164" s="19">
        <v>35096289.800000042</v>
      </c>
      <c r="H164" s="19">
        <v>42593923.251090571</v>
      </c>
      <c r="I164" s="19">
        <v>22697220.414215542</v>
      </c>
      <c r="J164" s="19">
        <v>38562516.1987755</v>
      </c>
      <c r="K164" s="19">
        <v>46785529.291906334</v>
      </c>
      <c r="L164" s="19">
        <v>23060722.91245655</v>
      </c>
      <c r="M164" s="19">
        <v>41717113.883926593</v>
      </c>
      <c r="N164" s="19">
        <v>50909444.717099503</v>
      </c>
      <c r="O164" s="19">
        <v>23095093.637579799</v>
      </c>
      <c r="P164" s="19">
        <v>44514571.419211373</v>
      </c>
      <c r="Q164" s="19">
        <v>52800000</v>
      </c>
      <c r="R164" s="19">
        <v>23095093.637579799</v>
      </c>
      <c r="S164" s="19">
        <v>46954888.804629929</v>
      </c>
      <c r="T164" s="19">
        <v>52800000</v>
      </c>
      <c r="U164" s="19">
        <v>23095093.637579799</v>
      </c>
      <c r="V164" s="19">
        <v>48152324.299999997</v>
      </c>
      <c r="W164" s="19">
        <v>52800000</v>
      </c>
      <c r="X164" s="19">
        <v>23095093.637579799</v>
      </c>
      <c r="Y164" s="19">
        <v>48152324.299999997</v>
      </c>
      <c r="Z164" s="19">
        <v>52800000</v>
      </c>
      <c r="AA164" s="19">
        <v>23095093.637579799</v>
      </c>
      <c r="AB164" s="19">
        <v>48152324.299999997</v>
      </c>
      <c r="AC164">
        <v>14600000</v>
      </c>
      <c r="AD164">
        <v>31800000</v>
      </c>
      <c r="AE164">
        <v>52800000</v>
      </c>
    </row>
    <row r="165" spans="1:31" x14ac:dyDescent="0.2">
      <c r="A165" s="18">
        <v>44341</v>
      </c>
      <c r="B165" s="19">
        <v>0</v>
      </c>
      <c r="C165" s="19">
        <v>0</v>
      </c>
      <c r="D165" s="19" t="e">
        <v>#N/A</v>
      </c>
      <c r="E165" s="19">
        <v>38401456.285714313</v>
      </c>
      <c r="F165" s="19">
        <v>22438324.714285724</v>
      </c>
      <c r="G165" s="19">
        <v>35151249.600000039</v>
      </c>
      <c r="H165" s="19">
        <v>42597787.393947713</v>
      </c>
      <c r="I165" s="19">
        <v>23193356.271358401</v>
      </c>
      <c r="J165" s="19">
        <v>38662475.998775505</v>
      </c>
      <c r="K165" s="19">
        <v>46789393.434763476</v>
      </c>
      <c r="L165" s="19">
        <v>23606858.769599408</v>
      </c>
      <c r="M165" s="19">
        <v>41862073.683926597</v>
      </c>
      <c r="N165" s="19">
        <v>50939208.643911555</v>
      </c>
      <c r="O165" s="19">
        <v>23665329.710767746</v>
      </c>
      <c r="P165" s="19">
        <v>44704531.21921137</v>
      </c>
      <c r="Q165" s="19">
        <v>52800000</v>
      </c>
      <c r="R165" s="19">
        <v>23665329.710767746</v>
      </c>
      <c r="S165" s="19">
        <v>47189848.604629926</v>
      </c>
      <c r="T165" s="19">
        <v>52800000</v>
      </c>
      <c r="U165" s="19">
        <v>23665329.710767746</v>
      </c>
      <c r="V165" s="19">
        <v>48172914.899999999</v>
      </c>
      <c r="W165" s="19">
        <v>52800000</v>
      </c>
      <c r="X165" s="19">
        <v>23665329.710767746</v>
      </c>
      <c r="Y165" s="19">
        <v>48172914.899999999</v>
      </c>
      <c r="Z165" s="19">
        <v>52800000</v>
      </c>
      <c r="AA165" s="19">
        <v>23665329.710767746</v>
      </c>
      <c r="AB165" s="19">
        <v>48172914.899999999</v>
      </c>
      <c r="AC165">
        <v>14600000</v>
      </c>
      <c r="AD165">
        <v>31800000</v>
      </c>
      <c r="AE165">
        <v>52800000</v>
      </c>
    </row>
    <row r="166" spans="1:31" x14ac:dyDescent="0.2">
      <c r="A166" s="18">
        <v>44342</v>
      </c>
      <c r="B166" s="19">
        <v>0</v>
      </c>
      <c r="C166" s="19">
        <v>0</v>
      </c>
      <c r="D166" s="19" t="e">
        <v>#N/A</v>
      </c>
      <c r="E166" s="19">
        <v>38405320.428571455</v>
      </c>
      <c r="F166" s="19">
        <v>22884460.571428582</v>
      </c>
      <c r="G166" s="19">
        <v>35173061.100000039</v>
      </c>
      <c r="H166" s="19">
        <v>42601651.536804855</v>
      </c>
      <c r="I166" s="19">
        <v>23689492.128501259</v>
      </c>
      <c r="J166" s="19">
        <v>38729287.498775505</v>
      </c>
      <c r="K166" s="19">
        <v>46793257.577620618</v>
      </c>
      <c r="L166" s="19">
        <v>24152994.626742266</v>
      </c>
      <c r="M166" s="19">
        <v>41973885.183926597</v>
      </c>
      <c r="N166" s="19">
        <v>50962650.916888312</v>
      </c>
      <c r="O166" s="19">
        <v>24241887.43779099</v>
      </c>
      <c r="P166" s="19">
        <v>44861342.71921137</v>
      </c>
      <c r="Q166" s="19">
        <v>52800000</v>
      </c>
      <c r="R166" s="19">
        <v>24241887.43779099</v>
      </c>
      <c r="S166" s="19">
        <v>47391660.104629926</v>
      </c>
      <c r="T166" s="19">
        <v>52800000</v>
      </c>
      <c r="U166" s="19">
        <v>24241887.43779099</v>
      </c>
      <c r="V166" s="19">
        <v>48195455.399999999</v>
      </c>
      <c r="W166" s="19">
        <v>52800000</v>
      </c>
      <c r="X166" s="19">
        <v>24241887.43779099</v>
      </c>
      <c r="Y166" s="19">
        <v>48195455.399999999</v>
      </c>
      <c r="Z166" s="19">
        <v>52800000</v>
      </c>
      <c r="AA166" s="19">
        <v>24241887.43779099</v>
      </c>
      <c r="AB166" s="19">
        <v>48195455.399999999</v>
      </c>
      <c r="AC166">
        <v>14600000</v>
      </c>
      <c r="AD166">
        <v>31800000</v>
      </c>
      <c r="AE166">
        <v>52800000</v>
      </c>
    </row>
    <row r="167" spans="1:31" x14ac:dyDescent="0.2">
      <c r="A167" s="18">
        <v>44343</v>
      </c>
      <c r="B167" s="19">
        <v>0</v>
      </c>
      <c r="C167" s="19">
        <v>0</v>
      </c>
      <c r="D167" s="19" t="e">
        <v>#N/A</v>
      </c>
      <c r="E167" s="19">
        <v>38409184.571428597</v>
      </c>
      <c r="F167" s="19">
        <v>23330596.42857144</v>
      </c>
      <c r="G167" s="19">
        <v>35150412.500000045</v>
      </c>
      <c r="H167" s="19">
        <v>42605515.679661997</v>
      </c>
      <c r="I167" s="19">
        <v>24185627.985644117</v>
      </c>
      <c r="J167" s="19">
        <v>38751638.898775503</v>
      </c>
      <c r="K167" s="19">
        <v>46797121.72047776</v>
      </c>
      <c r="L167" s="19">
        <v>24699130.483885124</v>
      </c>
      <c r="M167" s="19">
        <v>42041236.583926603</v>
      </c>
      <c r="N167" s="19">
        <v>50979771.536029711</v>
      </c>
      <c r="O167" s="19">
        <v>24824766.81864959</v>
      </c>
      <c r="P167" s="19">
        <v>44973694.119211376</v>
      </c>
      <c r="Q167" s="19">
        <v>52800000</v>
      </c>
      <c r="R167" s="19">
        <v>24824766.81864959</v>
      </c>
      <c r="S167" s="19">
        <v>47549011.504629932</v>
      </c>
      <c r="T167" s="19">
        <v>52800000</v>
      </c>
      <c r="U167" s="19">
        <v>24824766.81864959</v>
      </c>
      <c r="V167" s="19">
        <v>48220611.200000003</v>
      </c>
      <c r="W167" s="19">
        <v>52800000</v>
      </c>
      <c r="X167" s="19">
        <v>24824766.81864959</v>
      </c>
      <c r="Y167" s="19">
        <v>48220611.200000003</v>
      </c>
      <c r="Z167" s="19">
        <v>52800000</v>
      </c>
      <c r="AA167" s="19">
        <v>24824766.81864959</v>
      </c>
      <c r="AB167" s="19">
        <v>48220611.200000003</v>
      </c>
      <c r="AC167">
        <v>14600000</v>
      </c>
      <c r="AD167">
        <v>31800000</v>
      </c>
      <c r="AE167">
        <v>52800000</v>
      </c>
    </row>
    <row r="168" spans="1:31" x14ac:dyDescent="0.2">
      <c r="A168" s="18">
        <v>44344</v>
      </c>
      <c r="B168" s="19">
        <v>0</v>
      </c>
      <c r="C168" s="19">
        <v>0</v>
      </c>
      <c r="D168" s="19" t="e">
        <v>#N/A</v>
      </c>
      <c r="E168" s="19">
        <v>38413048.714285739</v>
      </c>
      <c r="F168" s="19">
        <v>23776732.285714298</v>
      </c>
      <c r="G168" s="19">
        <v>35092499.95000004</v>
      </c>
      <c r="H168" s="19">
        <v>42609379.822519138</v>
      </c>
      <c r="I168" s="19">
        <v>24681763.842786975</v>
      </c>
      <c r="J168" s="19">
        <v>38738726.348775506</v>
      </c>
      <c r="K168" s="19">
        <v>46800985.863334902</v>
      </c>
      <c r="L168" s="19">
        <v>25245266.341027983</v>
      </c>
      <c r="M168" s="19">
        <v>42073324.033926599</v>
      </c>
      <c r="N168" s="19">
        <v>50990570.501335815</v>
      </c>
      <c r="O168" s="19">
        <v>25413967.853343487</v>
      </c>
      <c r="P168" s="19">
        <v>45050781.569211371</v>
      </c>
      <c r="Q168" s="19">
        <v>52800000</v>
      </c>
      <c r="R168" s="19">
        <v>25413967.853343487</v>
      </c>
      <c r="S168" s="19">
        <v>47671098.954629935</v>
      </c>
      <c r="T168" s="19">
        <v>52800000</v>
      </c>
      <c r="U168" s="19">
        <v>25413967.853343487</v>
      </c>
      <c r="V168" s="19">
        <v>48247841.350000001</v>
      </c>
      <c r="W168" s="19">
        <v>52800000</v>
      </c>
      <c r="X168" s="19">
        <v>25413967.853343487</v>
      </c>
      <c r="Y168" s="19">
        <v>48247841.350000001</v>
      </c>
      <c r="Z168" s="19">
        <v>52800000</v>
      </c>
      <c r="AA168" s="19">
        <v>25413967.853343487</v>
      </c>
      <c r="AB168" s="19">
        <v>48247841.350000001</v>
      </c>
      <c r="AC168">
        <v>14600000</v>
      </c>
      <c r="AD168">
        <v>31800000</v>
      </c>
      <c r="AE168">
        <v>52800000</v>
      </c>
    </row>
    <row r="169" spans="1:31" x14ac:dyDescent="0.2">
      <c r="A169" s="18">
        <v>44345</v>
      </c>
      <c r="B169" s="19">
        <v>0</v>
      </c>
      <c r="C169" s="19">
        <v>0</v>
      </c>
      <c r="D169" s="19" t="e">
        <v>#N/A</v>
      </c>
      <c r="E169" s="19">
        <v>38416912.857142881</v>
      </c>
      <c r="F169" s="19">
        <v>24222868.142857157</v>
      </c>
      <c r="G169" s="19">
        <v>35067942.250000045</v>
      </c>
      <c r="H169" s="19">
        <v>42613243.96537628</v>
      </c>
      <c r="I169" s="19">
        <v>25177899.699929833</v>
      </c>
      <c r="J169" s="19">
        <v>38759168.648775503</v>
      </c>
      <c r="K169" s="19">
        <v>46804850.006192043</v>
      </c>
      <c r="L169" s="19">
        <v>25791402.198170841</v>
      </c>
      <c r="M169" s="19">
        <v>42138766.333926603</v>
      </c>
      <c r="N169" s="19">
        <v>50995047.812806562</v>
      </c>
      <c r="O169" s="19">
        <v>26009490.54187274</v>
      </c>
      <c r="P169" s="19">
        <v>45161223.869211376</v>
      </c>
      <c r="Q169" s="19">
        <v>52800000</v>
      </c>
      <c r="R169" s="19">
        <v>26009490.54187274</v>
      </c>
      <c r="S169" s="19">
        <v>47826541.254629932</v>
      </c>
      <c r="T169" s="19">
        <v>52800000</v>
      </c>
      <c r="U169" s="19">
        <v>26009490.54187274</v>
      </c>
      <c r="V169" s="19">
        <v>48273109.450000003</v>
      </c>
      <c r="W169" s="19">
        <v>52800000</v>
      </c>
      <c r="X169" s="19">
        <v>26009490.54187274</v>
      </c>
      <c r="Y169" s="19">
        <v>48273109.450000003</v>
      </c>
      <c r="Z169" s="19">
        <v>52800000</v>
      </c>
      <c r="AA169" s="19">
        <v>26009490.54187274</v>
      </c>
      <c r="AB169" s="19">
        <v>48273109.450000003</v>
      </c>
      <c r="AC169">
        <v>14600000</v>
      </c>
      <c r="AD169">
        <v>31800000</v>
      </c>
      <c r="AE169">
        <v>52800000</v>
      </c>
    </row>
    <row r="170" spans="1:31" x14ac:dyDescent="0.2">
      <c r="A170" s="18">
        <v>44346</v>
      </c>
      <c r="B170" s="19">
        <v>0</v>
      </c>
      <c r="C170" s="19">
        <v>0</v>
      </c>
      <c r="D170" s="19" t="e">
        <v>#N/A</v>
      </c>
      <c r="E170" s="19">
        <v>38420777.000000022</v>
      </c>
      <c r="F170" s="19">
        <v>24669004.000000015</v>
      </c>
      <c r="G170" s="19">
        <v>35270674.550000042</v>
      </c>
      <c r="H170" s="19">
        <v>42617108.108233422</v>
      </c>
      <c r="I170" s="19">
        <v>25674035.557072692</v>
      </c>
      <c r="J170" s="19">
        <v>39006900.9487755</v>
      </c>
      <c r="K170" s="19">
        <v>46808714.149049185</v>
      </c>
      <c r="L170" s="19">
        <v>26337538.055313699</v>
      </c>
      <c r="M170" s="19">
        <v>42431498.633926593</v>
      </c>
      <c r="N170" s="19">
        <v>50998911.955663703</v>
      </c>
      <c r="O170" s="19">
        <v>26605626.399015598</v>
      </c>
      <c r="P170" s="19">
        <v>45498956.169211373</v>
      </c>
      <c r="Q170" s="19">
        <v>52800000</v>
      </c>
      <c r="R170" s="19">
        <v>26611334.884237289</v>
      </c>
      <c r="S170" s="19">
        <v>48209273.554629929</v>
      </c>
      <c r="T170" s="19">
        <v>52800000</v>
      </c>
      <c r="U170" s="19">
        <v>26611334.884237289</v>
      </c>
      <c r="V170" s="19">
        <v>48285007.549999997</v>
      </c>
      <c r="W170" s="19">
        <v>52800000</v>
      </c>
      <c r="X170" s="19">
        <v>26611334.884237289</v>
      </c>
      <c r="Y170" s="19">
        <v>48285007.549999997</v>
      </c>
      <c r="Z170" s="19">
        <v>52800000</v>
      </c>
      <c r="AA170" s="19">
        <v>26611334.884237289</v>
      </c>
      <c r="AB170" s="19">
        <v>48285007.549999997</v>
      </c>
      <c r="AC170">
        <v>14600000</v>
      </c>
      <c r="AD170">
        <v>31800000</v>
      </c>
      <c r="AE170">
        <v>52800000</v>
      </c>
    </row>
    <row r="171" spans="1:31" x14ac:dyDescent="0.2">
      <c r="A171" s="18">
        <v>44347</v>
      </c>
      <c r="B171" s="19">
        <v>0</v>
      </c>
      <c r="C171" s="19">
        <v>0</v>
      </c>
      <c r="D171" s="19" t="e">
        <v>#N/A</v>
      </c>
      <c r="E171" s="19">
        <v>38424641.142857164</v>
      </c>
      <c r="F171" s="19">
        <v>25115139.857142873</v>
      </c>
      <c r="G171" s="19">
        <v>35296459.071428612</v>
      </c>
      <c r="H171" s="19">
        <v>42620972.251090564</v>
      </c>
      <c r="I171" s="19">
        <v>26170171.41421555</v>
      </c>
      <c r="J171" s="19">
        <v>39052801.372966185</v>
      </c>
      <c r="K171" s="19">
        <v>46812578.291906327</v>
      </c>
      <c r="L171" s="19">
        <v>26883673.912456557</v>
      </c>
      <c r="M171" s="19">
        <v>42522399.058117285</v>
      </c>
      <c r="N171" s="19">
        <v>51002776.098520845</v>
      </c>
      <c r="O171" s="19">
        <v>27201762.256158456</v>
      </c>
      <c r="P171" s="19">
        <v>45634856.593402058</v>
      </c>
      <c r="Q171" s="19">
        <v>52800000</v>
      </c>
      <c r="R171" s="19">
        <v>27219500.880437195</v>
      </c>
      <c r="S171" s="19">
        <v>48308778.113282904</v>
      </c>
      <c r="T171" s="19">
        <v>52800000</v>
      </c>
      <c r="U171" s="19">
        <v>27219500.880437195</v>
      </c>
      <c r="V171" s="19">
        <v>48308778.113282904</v>
      </c>
      <c r="W171" s="19">
        <v>52800000</v>
      </c>
      <c r="X171" s="19">
        <v>27219500.880437195</v>
      </c>
      <c r="Y171" s="19">
        <v>48308778.113282904</v>
      </c>
      <c r="Z171" s="19">
        <v>52800000</v>
      </c>
      <c r="AA171" s="19">
        <v>27219500.880437195</v>
      </c>
      <c r="AB171" s="19">
        <v>48308778.113282904</v>
      </c>
      <c r="AC171">
        <v>14600000</v>
      </c>
      <c r="AD171">
        <v>31800000</v>
      </c>
      <c r="AE171">
        <v>52800000</v>
      </c>
    </row>
    <row r="172" spans="1:31" x14ac:dyDescent="0.2">
      <c r="A172" s="18">
        <v>44348</v>
      </c>
      <c r="B172" s="19">
        <v>0</v>
      </c>
      <c r="C172" s="19">
        <v>0</v>
      </c>
      <c r="D172" s="19" t="e">
        <v>#N/A</v>
      </c>
      <c r="E172" s="19">
        <v>38428505.285714306</v>
      </c>
      <c r="F172" s="19">
        <v>25561275.714285731</v>
      </c>
      <c r="G172" s="19">
        <v>35322243.592857182</v>
      </c>
      <c r="H172" s="19">
        <v>42624836.393947706</v>
      </c>
      <c r="I172" s="19">
        <v>26666307.271358408</v>
      </c>
      <c r="J172" s="19">
        <v>39093328.391396813</v>
      </c>
      <c r="K172" s="19">
        <v>46816442.434763469</v>
      </c>
      <c r="L172" s="19">
        <v>27429809.769599415</v>
      </c>
      <c r="M172" s="19">
        <v>42607926.076547906</v>
      </c>
      <c r="N172" s="19">
        <v>51006640.241377987</v>
      </c>
      <c r="O172" s="19">
        <v>27797898.113301314</v>
      </c>
      <c r="P172" s="19">
        <v>45765383.611832686</v>
      </c>
      <c r="Q172" s="19">
        <v>52800000</v>
      </c>
      <c r="R172" s="19">
        <v>27833988.530472398</v>
      </c>
      <c r="S172" s="19">
        <v>48332864.75925757</v>
      </c>
      <c r="T172" s="19">
        <v>52800000</v>
      </c>
      <c r="U172" s="19">
        <v>27833988.530472398</v>
      </c>
      <c r="V172" s="19">
        <v>48332864.75925757</v>
      </c>
      <c r="W172" s="19">
        <v>52800000</v>
      </c>
      <c r="X172" s="19">
        <v>27833988.530472398</v>
      </c>
      <c r="Y172" s="19">
        <v>48332864.75925757</v>
      </c>
      <c r="Z172" s="19">
        <v>52800000</v>
      </c>
      <c r="AA172" s="19">
        <v>27833988.530472398</v>
      </c>
      <c r="AB172" s="19">
        <v>48332864.75925757</v>
      </c>
      <c r="AC172">
        <v>14600000</v>
      </c>
      <c r="AD172">
        <v>31800000</v>
      </c>
      <c r="AE172">
        <v>52800000</v>
      </c>
    </row>
    <row r="173" spans="1:31" x14ac:dyDescent="0.2">
      <c r="A173" s="18">
        <v>44349</v>
      </c>
      <c r="B173" s="19">
        <v>0</v>
      </c>
      <c r="C173" s="19">
        <v>0</v>
      </c>
      <c r="D173" s="19" t="e">
        <v>#N/A</v>
      </c>
      <c r="E173" s="19">
        <v>38432369.428571448</v>
      </c>
      <c r="F173" s="19">
        <v>26007411.57142859</v>
      </c>
      <c r="G173" s="19">
        <v>35348028.114285752</v>
      </c>
      <c r="H173" s="19">
        <v>42628700.536804847</v>
      </c>
      <c r="I173" s="19">
        <v>27162443.128501266</v>
      </c>
      <c r="J173" s="19">
        <v>39128482.004067443</v>
      </c>
      <c r="K173" s="19">
        <v>46820306.577620611</v>
      </c>
      <c r="L173" s="19">
        <v>27975945.626742274</v>
      </c>
      <c r="M173" s="19">
        <v>42688079.689218536</v>
      </c>
      <c r="N173" s="19">
        <v>51010504.384235129</v>
      </c>
      <c r="O173" s="19">
        <v>28394033.970444173</v>
      </c>
      <c r="P173" s="19">
        <v>45890537.224503309</v>
      </c>
      <c r="Q173" s="19">
        <v>52800000</v>
      </c>
      <c r="R173" s="19">
        <v>28454797.834342957</v>
      </c>
      <c r="S173" s="19">
        <v>48357267.487924002</v>
      </c>
      <c r="T173" s="19">
        <v>52800000</v>
      </c>
      <c r="U173" s="19">
        <v>28454797.834342957</v>
      </c>
      <c r="V173" s="19">
        <v>48357267.487924002</v>
      </c>
      <c r="W173" s="19">
        <v>52800000</v>
      </c>
      <c r="X173" s="19">
        <v>28454797.834342957</v>
      </c>
      <c r="Y173" s="19">
        <v>48357267.487924002</v>
      </c>
      <c r="Z173" s="19">
        <v>52800000</v>
      </c>
      <c r="AA173" s="19">
        <v>28454797.834342957</v>
      </c>
      <c r="AB173" s="19">
        <v>48357267.487924002</v>
      </c>
      <c r="AC173">
        <v>14600000</v>
      </c>
      <c r="AD173">
        <v>31800000</v>
      </c>
      <c r="AE173">
        <v>52800000</v>
      </c>
    </row>
    <row r="174" spans="1:31" x14ac:dyDescent="0.2">
      <c r="A174" s="18">
        <v>44350</v>
      </c>
      <c r="B174" s="19">
        <v>0</v>
      </c>
      <c r="C174" s="19">
        <v>0</v>
      </c>
      <c r="D174" s="19" t="e">
        <v>#N/A</v>
      </c>
      <c r="E174" s="19">
        <v>38436233.57142859</v>
      </c>
      <c r="F174" s="19">
        <v>26453547.428571448</v>
      </c>
      <c r="G174" s="19">
        <v>35373812.635714322</v>
      </c>
      <c r="H174" s="19">
        <v>42632564.679661989</v>
      </c>
      <c r="I174" s="19">
        <v>27658578.985644124</v>
      </c>
      <c r="J174" s="19">
        <v>39158262.210978016</v>
      </c>
      <c r="K174" s="19">
        <v>46824170.720477752</v>
      </c>
      <c r="L174" s="19">
        <v>28522081.483885132</v>
      </c>
      <c r="M174" s="19">
        <v>42762859.896129116</v>
      </c>
      <c r="N174" s="19">
        <v>51014368.527092271</v>
      </c>
      <c r="O174" s="19">
        <v>28990169.827587031</v>
      </c>
      <c r="P174" s="19">
        <v>46010317.431413889</v>
      </c>
      <c r="Q174" s="19">
        <v>52800000</v>
      </c>
      <c r="R174" s="19">
        <v>29081928.792048812</v>
      </c>
      <c r="S174" s="19">
        <v>48381986.299282208</v>
      </c>
      <c r="T174" s="19">
        <v>52800000</v>
      </c>
      <c r="U174" s="19">
        <v>29081928.792048812</v>
      </c>
      <c r="V174" s="19">
        <v>48381986.299282208</v>
      </c>
      <c r="W174" s="19">
        <v>52800000</v>
      </c>
      <c r="X174" s="19">
        <v>29081928.792048812</v>
      </c>
      <c r="Y174" s="19">
        <v>48381986.299282208</v>
      </c>
      <c r="Z174" s="19">
        <v>52800000</v>
      </c>
      <c r="AA174" s="19">
        <v>29081928.792048812</v>
      </c>
      <c r="AB174" s="19">
        <v>48381986.299282208</v>
      </c>
      <c r="AC174">
        <v>14600000</v>
      </c>
      <c r="AD174">
        <v>31800000</v>
      </c>
      <c r="AE174">
        <v>52800000</v>
      </c>
    </row>
    <row r="175" spans="1:31" x14ac:dyDescent="0.2">
      <c r="A175" s="18">
        <v>44351</v>
      </c>
      <c r="B175" s="19">
        <v>0</v>
      </c>
      <c r="C175" s="19">
        <v>0</v>
      </c>
      <c r="D175" s="19" t="e">
        <v>#N/A</v>
      </c>
      <c r="E175" s="19">
        <v>38440097.714285731</v>
      </c>
      <c r="F175" s="19">
        <v>26899683.285714306</v>
      </c>
      <c r="G175" s="19">
        <v>35399597.157142892</v>
      </c>
      <c r="H175" s="19">
        <v>42636428.822519131</v>
      </c>
      <c r="I175" s="19">
        <v>28154714.842786983</v>
      </c>
      <c r="J175" s="19">
        <v>39186546.732406586</v>
      </c>
      <c r="K175" s="19">
        <v>46828034.863334894</v>
      </c>
      <c r="L175" s="19">
        <v>29068217.34102799</v>
      </c>
      <c r="M175" s="19">
        <v>42832266.697279684</v>
      </c>
      <c r="N175" s="19">
        <v>51018232.669949412</v>
      </c>
      <c r="O175" s="19">
        <v>29586305.684729889</v>
      </c>
      <c r="P175" s="19">
        <v>46124724.232564457</v>
      </c>
      <c r="Q175" s="19">
        <v>52800000</v>
      </c>
      <c r="R175" s="19">
        <v>29715381.403590024</v>
      </c>
      <c r="S175" s="19">
        <v>48407021.193332173</v>
      </c>
      <c r="T175" s="19">
        <v>52800000</v>
      </c>
      <c r="U175" s="19">
        <v>29715381.403590024</v>
      </c>
      <c r="V175" s="19">
        <v>48407021.193332173</v>
      </c>
      <c r="W175" s="19">
        <v>52800000</v>
      </c>
      <c r="X175" s="19">
        <v>29715381.403590024</v>
      </c>
      <c r="Y175" s="19">
        <v>48407021.193332173</v>
      </c>
      <c r="Z175" s="19">
        <v>52800000</v>
      </c>
      <c r="AA175" s="19">
        <v>29715381.403590024</v>
      </c>
      <c r="AB175" s="19">
        <v>48407021.193332173</v>
      </c>
      <c r="AC175">
        <v>14600000</v>
      </c>
      <c r="AD175">
        <v>31800000</v>
      </c>
      <c r="AE175">
        <v>52800000</v>
      </c>
    </row>
    <row r="176" spans="1:31" x14ac:dyDescent="0.2">
      <c r="A176" s="18">
        <v>44352</v>
      </c>
      <c r="B176" s="19">
        <v>0</v>
      </c>
      <c r="C176" s="19">
        <v>0</v>
      </c>
      <c r="D176" s="19" t="e">
        <v>#N/A</v>
      </c>
      <c r="E176" s="19">
        <v>38443961.857142873</v>
      </c>
      <c r="F176" s="19">
        <v>27345819.142857164</v>
      </c>
      <c r="G176" s="19">
        <v>35425381.678571463</v>
      </c>
      <c r="H176" s="19">
        <v>42640292.965376273</v>
      </c>
      <c r="I176" s="19">
        <v>28650850.699929841</v>
      </c>
      <c r="J176" s="19">
        <v>39214831.253835157</v>
      </c>
      <c r="K176" s="19">
        <v>46831899.006192036</v>
      </c>
      <c r="L176" s="19">
        <v>29614353.198170848</v>
      </c>
      <c r="M176" s="19">
        <v>42896300.092670202</v>
      </c>
      <c r="N176" s="19">
        <v>51022096.812806554</v>
      </c>
      <c r="O176" s="19">
        <v>30182441.541872747</v>
      </c>
      <c r="P176" s="19">
        <v>46233757.627954975</v>
      </c>
      <c r="Q176" s="19">
        <v>52800000</v>
      </c>
      <c r="R176" s="19">
        <v>30355155.668966532</v>
      </c>
      <c r="S176" s="19">
        <v>48432372.170073904</v>
      </c>
      <c r="T176" s="19">
        <v>52800000</v>
      </c>
      <c r="U176" s="19">
        <v>30355155.668966532</v>
      </c>
      <c r="V176" s="19">
        <v>48432372.170073904</v>
      </c>
      <c r="W176" s="19">
        <v>52800000</v>
      </c>
      <c r="X176" s="19">
        <v>30355155.668966532</v>
      </c>
      <c r="Y176" s="19">
        <v>48432372.170073904</v>
      </c>
      <c r="Z176" s="19">
        <v>52800000</v>
      </c>
      <c r="AA176" s="19">
        <v>30355155.668966532</v>
      </c>
      <c r="AB176" s="19">
        <v>48432372.170073904</v>
      </c>
      <c r="AC176">
        <v>14600000</v>
      </c>
      <c r="AD176">
        <v>31800000</v>
      </c>
      <c r="AE176">
        <v>52800000</v>
      </c>
    </row>
    <row r="177" spans="1:31" x14ac:dyDescent="0.2">
      <c r="A177" s="18">
        <v>44353</v>
      </c>
      <c r="B177" s="19">
        <v>0</v>
      </c>
      <c r="C177" s="19">
        <v>0</v>
      </c>
      <c r="D177" s="19" t="e">
        <v>#N/A</v>
      </c>
      <c r="E177" s="19">
        <v>38447826.000000015</v>
      </c>
      <c r="F177" s="19">
        <v>27791955.000000022</v>
      </c>
      <c r="G177" s="19">
        <v>35451166.200000033</v>
      </c>
      <c r="H177" s="19">
        <v>42644157.108233415</v>
      </c>
      <c r="I177" s="19">
        <v>29146986.557072699</v>
      </c>
      <c r="J177" s="19">
        <v>39243115.775263734</v>
      </c>
      <c r="K177" s="19">
        <v>46835763.149049178</v>
      </c>
      <c r="L177" s="19">
        <v>30160489.055313706</v>
      </c>
      <c r="M177" s="19">
        <v>42954960.082300715</v>
      </c>
      <c r="N177" s="19">
        <v>51025960.955663696</v>
      </c>
      <c r="O177" s="19">
        <v>30778577.399015605</v>
      </c>
      <c r="P177" s="19">
        <v>46337417.617585495</v>
      </c>
      <c r="Q177" s="19">
        <v>52800000</v>
      </c>
      <c r="R177" s="19">
        <v>31001251.588178396</v>
      </c>
      <c r="S177" s="19">
        <v>48458039.229507402</v>
      </c>
      <c r="T177" s="19">
        <v>52800000</v>
      </c>
      <c r="U177" s="19">
        <v>31001251.588178396</v>
      </c>
      <c r="V177" s="19">
        <v>48458039.229507402</v>
      </c>
      <c r="W177" s="19">
        <v>52800000</v>
      </c>
      <c r="X177" s="19">
        <v>31001251.588178396</v>
      </c>
      <c r="Y177" s="19">
        <v>48458039.229507402</v>
      </c>
      <c r="Z177" s="19">
        <v>52800000</v>
      </c>
      <c r="AA177" s="19">
        <v>31001251.588178396</v>
      </c>
      <c r="AB177" s="19">
        <v>48458039.229507402</v>
      </c>
      <c r="AC177">
        <v>14600000</v>
      </c>
      <c r="AD177">
        <v>31800000</v>
      </c>
      <c r="AE177">
        <v>52800000</v>
      </c>
    </row>
    <row r="178" spans="1:31" x14ac:dyDescent="0.2">
      <c r="A178" s="18">
        <v>44354</v>
      </c>
      <c r="B178" s="19">
        <v>0</v>
      </c>
      <c r="C178" s="19">
        <v>0</v>
      </c>
      <c r="D178" s="19" t="e">
        <v>#N/A</v>
      </c>
      <c r="E178" s="19">
        <v>38451690.142857157</v>
      </c>
      <c r="F178" s="19">
        <v>28238090.857142881</v>
      </c>
      <c r="G178" s="19">
        <v>35476950.721428603</v>
      </c>
      <c r="H178" s="19">
        <v>42648021.251090556</v>
      </c>
      <c r="I178" s="19">
        <v>29643122.414215557</v>
      </c>
      <c r="J178" s="19">
        <v>39271400.296692297</v>
      </c>
      <c r="K178" s="19">
        <v>46839627.29190632</v>
      </c>
      <c r="L178" s="19">
        <v>30706624.912456565</v>
      </c>
      <c r="M178" s="19">
        <v>43008246.666171186</v>
      </c>
      <c r="N178" s="19">
        <v>51029825.098520838</v>
      </c>
      <c r="O178" s="19">
        <v>31374713.256158464</v>
      </c>
      <c r="P178" s="19">
        <v>46435704.201455958</v>
      </c>
      <c r="Q178" s="19">
        <v>52800000</v>
      </c>
      <c r="R178" s="19">
        <v>31647387.445321254</v>
      </c>
      <c r="S178" s="19">
        <v>48484022.371632673</v>
      </c>
      <c r="T178" s="19">
        <v>52800000</v>
      </c>
      <c r="U178" s="19">
        <v>31653669.161225557</v>
      </c>
      <c r="V178" s="19">
        <v>48484022.371632673</v>
      </c>
      <c r="W178" s="19">
        <v>52800000</v>
      </c>
      <c r="X178" s="19">
        <v>31653669.161225557</v>
      </c>
      <c r="Y178" s="19">
        <v>48484022.371632673</v>
      </c>
      <c r="Z178" s="19">
        <v>52800000</v>
      </c>
      <c r="AA178" s="19">
        <v>31653669.161225557</v>
      </c>
      <c r="AB178" s="19">
        <v>48484022.371632673</v>
      </c>
      <c r="AC178">
        <v>14600000</v>
      </c>
      <c r="AD178">
        <v>31800000</v>
      </c>
      <c r="AE178">
        <v>52800000</v>
      </c>
    </row>
    <row r="179" spans="1:31" x14ac:dyDescent="0.2">
      <c r="A179" s="18">
        <v>44355</v>
      </c>
      <c r="B179" s="19">
        <v>0</v>
      </c>
      <c r="C179" s="19">
        <v>0</v>
      </c>
      <c r="D179" s="19" t="e">
        <v>#N/A</v>
      </c>
      <c r="E179" s="19">
        <v>38455554.285714298</v>
      </c>
      <c r="F179" s="19">
        <v>28684226.714285739</v>
      </c>
      <c r="G179" s="19">
        <v>35502735.242857173</v>
      </c>
      <c r="H179" s="19">
        <v>42651885.393947698</v>
      </c>
      <c r="I179" s="19">
        <v>30139258.271358415</v>
      </c>
      <c r="J179" s="19">
        <v>39299684.818120867</v>
      </c>
      <c r="K179" s="19">
        <v>46843491.434763461</v>
      </c>
      <c r="L179" s="19">
        <v>31252760.769599423</v>
      </c>
      <c r="M179" s="19">
        <v>43056159.844281644</v>
      </c>
      <c r="N179" s="19">
        <v>51033689.24137798</v>
      </c>
      <c r="O179" s="19">
        <v>31970849.113301322</v>
      </c>
      <c r="P179" s="19">
        <v>46528617.379566424</v>
      </c>
      <c r="Q179" s="19">
        <v>52800000</v>
      </c>
      <c r="R179" s="19">
        <v>32293523.302464113</v>
      </c>
      <c r="S179" s="19">
        <v>48510321.596449703</v>
      </c>
      <c r="T179" s="19">
        <v>52800000</v>
      </c>
      <c r="U179" s="19">
        <v>32312408.388108075</v>
      </c>
      <c r="V179" s="19">
        <v>48510321.596449703</v>
      </c>
      <c r="W179" s="19">
        <v>52800000</v>
      </c>
      <c r="X179" s="19">
        <v>32312408.388108075</v>
      </c>
      <c r="Y179" s="19">
        <v>48510321.596449703</v>
      </c>
      <c r="Z179" s="19">
        <v>52800000</v>
      </c>
      <c r="AA179" s="19">
        <v>32312408.388108075</v>
      </c>
      <c r="AB179" s="19">
        <v>48510321.596449703</v>
      </c>
      <c r="AC179">
        <v>14600000</v>
      </c>
      <c r="AD179">
        <v>31800000</v>
      </c>
      <c r="AE179">
        <v>52800000</v>
      </c>
    </row>
    <row r="180" spans="1:31" x14ac:dyDescent="0.2">
      <c r="A180" s="18">
        <v>44356</v>
      </c>
      <c r="B180" s="19">
        <v>0</v>
      </c>
      <c r="C180" s="19">
        <v>0</v>
      </c>
      <c r="D180" s="19" t="e">
        <v>#N/A</v>
      </c>
      <c r="E180" s="19">
        <v>38459418.42857144</v>
      </c>
      <c r="F180" s="19">
        <v>29130362.571428597</v>
      </c>
      <c r="G180" s="19">
        <v>35528519.764285751</v>
      </c>
      <c r="H180" s="19">
        <v>42655749.53680484</v>
      </c>
      <c r="I180" s="19">
        <v>30635394.128501274</v>
      </c>
      <c r="J180" s="19">
        <v>39327969.339549445</v>
      </c>
      <c r="K180" s="19">
        <v>46847355.577620603</v>
      </c>
      <c r="L180" s="19">
        <v>31798896.626742281</v>
      </c>
      <c r="M180" s="19">
        <v>43098699.616632052</v>
      </c>
      <c r="N180" s="19">
        <v>51037553.384235121</v>
      </c>
      <c r="O180" s="19">
        <v>32566984.97044418</v>
      </c>
      <c r="P180" s="19">
        <v>46616157.151916832</v>
      </c>
      <c r="Q180" s="19">
        <v>52800000</v>
      </c>
      <c r="R180" s="19">
        <v>32939659.159606971</v>
      </c>
      <c r="S180" s="19">
        <v>48536936.903958499</v>
      </c>
      <c r="T180" s="19">
        <v>52800000</v>
      </c>
      <c r="U180" s="19">
        <v>32977469.268825948</v>
      </c>
      <c r="V180" s="19">
        <v>48536936.903958499</v>
      </c>
      <c r="W180" s="19">
        <v>52800000</v>
      </c>
      <c r="X180" s="19">
        <v>32977469.268825948</v>
      </c>
      <c r="Y180" s="19">
        <v>48536936.903958499</v>
      </c>
      <c r="Z180" s="19">
        <v>52800000</v>
      </c>
      <c r="AA180" s="19">
        <v>32977469.268825948</v>
      </c>
      <c r="AB180" s="19">
        <v>48536936.903958499</v>
      </c>
      <c r="AC180">
        <v>14600000</v>
      </c>
      <c r="AD180">
        <v>31800000</v>
      </c>
      <c r="AE180">
        <v>52800000</v>
      </c>
    </row>
    <row r="181" spans="1:31" x14ac:dyDescent="0.2">
      <c r="A181" s="18">
        <v>44357</v>
      </c>
      <c r="B181" s="19">
        <v>0</v>
      </c>
      <c r="C181" s="19">
        <v>0</v>
      </c>
      <c r="D181" s="19" t="e">
        <v>#N/A</v>
      </c>
      <c r="E181" s="19">
        <v>38463282.571428582</v>
      </c>
      <c r="F181" s="19">
        <v>29576498.428571455</v>
      </c>
      <c r="G181" s="19">
        <v>35554304.285714313</v>
      </c>
      <c r="H181" s="19">
        <v>42659613.679661982</v>
      </c>
      <c r="I181" s="19">
        <v>31131529.985644132</v>
      </c>
      <c r="J181" s="19">
        <v>39356253.860978007</v>
      </c>
      <c r="K181" s="19">
        <v>46851219.720477745</v>
      </c>
      <c r="L181" s="19">
        <v>32345032.483885139</v>
      </c>
      <c r="M181" s="19">
        <v>43135865.98322247</v>
      </c>
      <c r="N181" s="19">
        <v>51041417.527092263</v>
      </c>
      <c r="O181" s="19">
        <v>33163120.827587038</v>
      </c>
      <c r="P181" s="19">
        <v>46698323.518507242</v>
      </c>
      <c r="Q181" s="19">
        <v>52800000</v>
      </c>
      <c r="R181" s="19">
        <v>33585795.016749829</v>
      </c>
      <c r="S181" s="19">
        <v>48563868.29415907</v>
      </c>
      <c r="T181" s="19">
        <v>52800000</v>
      </c>
      <c r="U181" s="19">
        <v>33648851.803379118</v>
      </c>
      <c r="V181" s="19">
        <v>48563868.29415907</v>
      </c>
      <c r="W181" s="19">
        <v>52800000</v>
      </c>
      <c r="X181" s="19">
        <v>33648851.803379118</v>
      </c>
      <c r="Y181" s="19">
        <v>48563868.29415907</v>
      </c>
      <c r="Z181" s="19">
        <v>52800000</v>
      </c>
      <c r="AA181" s="19">
        <v>33648851.803379118</v>
      </c>
      <c r="AB181" s="19">
        <v>48563868.29415907</v>
      </c>
      <c r="AC181">
        <v>14600000</v>
      </c>
      <c r="AD181">
        <v>31800000</v>
      </c>
      <c r="AE181">
        <v>52800000</v>
      </c>
    </row>
    <row r="182" spans="1:31" x14ac:dyDescent="0.2">
      <c r="A182" s="18">
        <v>44358</v>
      </c>
      <c r="B182" s="19">
        <v>0</v>
      </c>
      <c r="C182" s="19">
        <v>0</v>
      </c>
      <c r="D182" s="19" t="e">
        <v>#N/A</v>
      </c>
      <c r="E182" s="19">
        <v>38467146.714285724</v>
      </c>
      <c r="F182" s="19">
        <v>30022634.285714313</v>
      </c>
      <c r="G182" s="19">
        <v>35580088.807142891</v>
      </c>
      <c r="H182" s="19">
        <v>42663477.822519124</v>
      </c>
      <c r="I182" s="19">
        <v>31627665.84278699</v>
      </c>
      <c r="J182" s="19">
        <v>39384538.382406577</v>
      </c>
      <c r="K182" s="19">
        <v>46855083.863334887</v>
      </c>
      <c r="L182" s="19">
        <v>32891168.341027997</v>
      </c>
      <c r="M182" s="19">
        <v>43167658.944052815</v>
      </c>
      <c r="N182" s="19">
        <v>51045281.669949405</v>
      </c>
      <c r="O182" s="19">
        <v>33759256.684729896</v>
      </c>
      <c r="P182" s="19">
        <v>46775116.479337595</v>
      </c>
      <c r="Q182" s="19">
        <v>52800000</v>
      </c>
      <c r="R182" s="19">
        <v>34231930.873892687</v>
      </c>
      <c r="S182" s="19">
        <v>48591115.767051399</v>
      </c>
      <c r="T182" s="19">
        <v>52800000</v>
      </c>
      <c r="U182" s="19">
        <v>34326555.991767645</v>
      </c>
      <c r="V182" s="19">
        <v>48591115.767051399</v>
      </c>
      <c r="W182" s="19">
        <v>52800000</v>
      </c>
      <c r="X182" s="19">
        <v>34326555.991767645</v>
      </c>
      <c r="Y182" s="19">
        <v>48591115.767051399</v>
      </c>
      <c r="Z182" s="19">
        <v>52800000</v>
      </c>
      <c r="AA182" s="19">
        <v>34326555.991767645</v>
      </c>
      <c r="AB182" s="19">
        <v>48591115.767051399</v>
      </c>
      <c r="AC182">
        <v>14600000</v>
      </c>
      <c r="AD182">
        <v>31800000</v>
      </c>
      <c r="AE182">
        <v>52800000</v>
      </c>
    </row>
    <row r="183" spans="1:31" x14ac:dyDescent="0.2">
      <c r="A183" s="18">
        <v>44359</v>
      </c>
      <c r="B183" s="19">
        <v>0</v>
      </c>
      <c r="C183" s="19">
        <v>0</v>
      </c>
      <c r="D183" s="19" t="e">
        <v>#N/A</v>
      </c>
      <c r="E183" s="19">
        <v>38471010.857142866</v>
      </c>
      <c r="F183" s="19">
        <v>30468770.142857172</v>
      </c>
      <c r="G183" s="19">
        <v>35605873.328571461</v>
      </c>
      <c r="H183" s="19">
        <v>42667341.965376265</v>
      </c>
      <c r="I183" s="19">
        <v>32123801.699929848</v>
      </c>
      <c r="J183" s="19">
        <v>39412822.903835155</v>
      </c>
      <c r="K183" s="19">
        <v>46858948.006192029</v>
      </c>
      <c r="L183" s="19">
        <v>33437304.198170856</v>
      </c>
      <c r="M183" s="19">
        <v>43198443.465481386</v>
      </c>
      <c r="N183" s="19">
        <v>51049145.812806547</v>
      </c>
      <c r="O183" s="19">
        <v>34355392.541872755</v>
      </c>
      <c r="P183" s="19">
        <v>46846536.034407943</v>
      </c>
      <c r="Q183" s="19">
        <v>52800000</v>
      </c>
      <c r="R183" s="19">
        <v>34878066.731035545</v>
      </c>
      <c r="S183" s="19">
        <v>48618679.322635494</v>
      </c>
      <c r="T183" s="19">
        <v>52800000</v>
      </c>
      <c r="U183" s="19">
        <v>35010581.833991468</v>
      </c>
      <c r="V183" s="19">
        <v>48618679.322635494</v>
      </c>
      <c r="W183" s="19">
        <v>52800000</v>
      </c>
      <c r="X183" s="19">
        <v>35010581.833991468</v>
      </c>
      <c r="Y183" s="19">
        <v>48618679.322635494</v>
      </c>
      <c r="Z183" s="19">
        <v>52800000</v>
      </c>
      <c r="AA183" s="19">
        <v>35010581.833991468</v>
      </c>
      <c r="AB183" s="19">
        <v>48618679.322635494</v>
      </c>
      <c r="AC183">
        <v>14600000</v>
      </c>
      <c r="AD183">
        <v>31800000</v>
      </c>
      <c r="AE183">
        <v>52800000</v>
      </c>
    </row>
    <row r="184" spans="1:31" x14ac:dyDescent="0.2">
      <c r="A184" s="18">
        <v>44360</v>
      </c>
      <c r="B184" s="19">
        <v>0</v>
      </c>
      <c r="C184" s="19">
        <v>0</v>
      </c>
      <c r="D184" s="19" t="e">
        <v>#N/A</v>
      </c>
      <c r="E184" s="19">
        <v>38474875.000000007</v>
      </c>
      <c r="F184" s="19">
        <v>30914906.00000003</v>
      </c>
      <c r="G184" s="19">
        <v>35631657.850000024</v>
      </c>
      <c r="H184" s="19">
        <v>42671206.108233407</v>
      </c>
      <c r="I184" s="19">
        <v>32619937.557072707</v>
      </c>
      <c r="J184" s="19">
        <v>39441107.425263718</v>
      </c>
      <c r="K184" s="19">
        <v>46862812.14904917</v>
      </c>
      <c r="L184" s="19">
        <v>33983440.055313714</v>
      </c>
      <c r="M184" s="19">
        <v>43229227.986909963</v>
      </c>
      <c r="N184" s="19">
        <v>51053009.955663688</v>
      </c>
      <c r="O184" s="19">
        <v>34951528.399015613</v>
      </c>
      <c r="P184" s="19">
        <v>46912582.183718249</v>
      </c>
      <c r="Q184" s="19">
        <v>52800000</v>
      </c>
      <c r="R184" s="19">
        <v>35524202.588178404</v>
      </c>
      <c r="S184" s="19">
        <v>48646558.960911363</v>
      </c>
      <c r="T184" s="19">
        <v>52800000</v>
      </c>
      <c r="U184" s="19">
        <v>35700929.330050647</v>
      </c>
      <c r="V184" s="19">
        <v>48646558.960911363</v>
      </c>
      <c r="W184" s="19">
        <v>52800000</v>
      </c>
      <c r="X184" s="19">
        <v>35700929.330050647</v>
      </c>
      <c r="Y184" s="19">
        <v>48646558.960911363</v>
      </c>
      <c r="Z184" s="19">
        <v>52800000</v>
      </c>
      <c r="AA184" s="19">
        <v>35700929.330050647</v>
      </c>
      <c r="AB184" s="19">
        <v>48646558.960911363</v>
      </c>
      <c r="AC184">
        <v>14600000</v>
      </c>
      <c r="AD184">
        <v>31800000</v>
      </c>
      <c r="AE184">
        <v>52800000</v>
      </c>
    </row>
    <row r="185" spans="1:31" x14ac:dyDescent="0.2">
      <c r="A185" s="18">
        <v>44361</v>
      </c>
      <c r="B185" s="19">
        <v>0</v>
      </c>
      <c r="C185" s="19">
        <v>0</v>
      </c>
      <c r="D185" s="19" t="e">
        <v>#N/A</v>
      </c>
      <c r="E185" s="19">
        <v>38478739.142857149</v>
      </c>
      <c r="F185" s="19">
        <v>31361041.857142888</v>
      </c>
      <c r="G185" s="19">
        <v>35657442.371428601</v>
      </c>
      <c r="H185" s="19">
        <v>42675070.251090549</v>
      </c>
      <c r="I185" s="19">
        <v>33116073.414215565</v>
      </c>
      <c r="J185" s="19">
        <v>39469391.946692288</v>
      </c>
      <c r="K185" s="19">
        <v>46866676.291906312</v>
      </c>
      <c r="L185" s="19">
        <v>34529575.912456572</v>
      </c>
      <c r="M185" s="19">
        <v>43260012.508338526</v>
      </c>
      <c r="N185" s="19">
        <v>51056874.09852083</v>
      </c>
      <c r="O185" s="19">
        <v>35547664.256158471</v>
      </c>
      <c r="P185" s="19">
        <v>46973254.927268542</v>
      </c>
      <c r="Q185" s="19">
        <v>52800000</v>
      </c>
      <c r="R185" s="19">
        <v>36170338.445321262</v>
      </c>
      <c r="S185" s="19">
        <v>48674754.681878991</v>
      </c>
      <c r="T185" s="19">
        <v>52800000</v>
      </c>
      <c r="U185" s="19">
        <v>36397598.479945123</v>
      </c>
      <c r="V185" s="19">
        <v>48674754.681878991</v>
      </c>
      <c r="W185" s="19">
        <v>52800000</v>
      </c>
      <c r="X185" s="19">
        <v>36397598.479945123</v>
      </c>
      <c r="Y185" s="19">
        <v>48674754.681878991</v>
      </c>
      <c r="Z185" s="19">
        <v>52800000</v>
      </c>
      <c r="AA185" s="19">
        <v>36397598.479945123</v>
      </c>
      <c r="AB185" s="19">
        <v>48674754.681878991</v>
      </c>
      <c r="AC185">
        <v>14600000</v>
      </c>
      <c r="AD185">
        <v>31800000</v>
      </c>
      <c r="AE185">
        <v>52800000</v>
      </c>
    </row>
    <row r="186" spans="1:31" x14ac:dyDescent="0.2">
      <c r="A186" s="18">
        <v>44362</v>
      </c>
      <c r="B186" s="19">
        <v>0</v>
      </c>
      <c r="C186" s="19">
        <v>0</v>
      </c>
      <c r="D186" s="19" t="e">
        <v>#N/A</v>
      </c>
      <c r="E186" s="19">
        <v>38482603.285714291</v>
      </c>
      <c r="F186" s="19">
        <v>31807177.714285746</v>
      </c>
      <c r="G186" s="19">
        <v>35683226.892857172</v>
      </c>
      <c r="H186" s="19">
        <v>42678934.393947691</v>
      </c>
      <c r="I186" s="19">
        <v>33612209.271358423</v>
      </c>
      <c r="J186" s="19">
        <v>39497676.468120866</v>
      </c>
      <c r="K186" s="19">
        <v>46870540.434763454</v>
      </c>
      <c r="L186" s="19">
        <v>35075711.76959943</v>
      </c>
      <c r="M186" s="19">
        <v>43290797.029767096</v>
      </c>
      <c r="N186" s="19">
        <v>51060738.241377972</v>
      </c>
      <c r="O186" s="19">
        <v>36143800.113301329</v>
      </c>
      <c r="P186" s="19">
        <v>47028554.265058786</v>
      </c>
      <c r="Q186" s="19">
        <v>52800000</v>
      </c>
      <c r="R186" s="19">
        <v>36816474.30246412</v>
      </c>
      <c r="S186" s="19">
        <v>48703266.485538386</v>
      </c>
      <c r="T186" s="19">
        <v>52800000</v>
      </c>
      <c r="U186" s="19">
        <v>37093734.337087981</v>
      </c>
      <c r="V186" s="19">
        <v>48703266.485538386</v>
      </c>
      <c r="W186" s="19">
        <v>52800000</v>
      </c>
      <c r="X186" s="19">
        <v>37100589.283674955</v>
      </c>
      <c r="Y186" s="19">
        <v>48703266.485538386</v>
      </c>
      <c r="Z186" s="19">
        <v>52800000</v>
      </c>
      <c r="AA186" s="19">
        <v>37100589.283674955</v>
      </c>
      <c r="AB186" s="19">
        <v>48703266.485538386</v>
      </c>
      <c r="AC186">
        <v>14600000</v>
      </c>
      <c r="AD186">
        <v>31800000</v>
      </c>
      <c r="AE186">
        <v>52800000</v>
      </c>
    </row>
    <row r="187" spans="1:31" x14ac:dyDescent="0.2">
      <c r="A187" s="18">
        <v>44363</v>
      </c>
      <c r="B187" s="19">
        <v>0</v>
      </c>
      <c r="C187" s="19">
        <v>0</v>
      </c>
      <c r="D187" s="19" t="e">
        <v>#N/A</v>
      </c>
      <c r="E187" s="19">
        <v>38486467.428571433</v>
      </c>
      <c r="F187" s="19">
        <v>32253313.571428604</v>
      </c>
      <c r="G187" s="19">
        <v>35709011.414285734</v>
      </c>
      <c r="H187" s="19">
        <v>42682798.536804833</v>
      </c>
      <c r="I187" s="19">
        <v>34108345.128501281</v>
      </c>
      <c r="J187" s="19">
        <v>39525960.989549436</v>
      </c>
      <c r="K187" s="19">
        <v>46874404.577620596</v>
      </c>
      <c r="L187" s="19">
        <v>35621847.626742288</v>
      </c>
      <c r="M187" s="19">
        <v>43321581.551195674</v>
      </c>
      <c r="N187" s="19">
        <v>51064602.384235114</v>
      </c>
      <c r="O187" s="19">
        <v>36739935.970444188</v>
      </c>
      <c r="P187" s="19">
        <v>47078480.197089031</v>
      </c>
      <c r="Q187" s="19">
        <v>52800000</v>
      </c>
      <c r="R187" s="19">
        <v>37462610.159606978</v>
      </c>
      <c r="S187" s="19">
        <v>48732094.371889547</v>
      </c>
      <c r="T187" s="19">
        <v>52800000</v>
      </c>
      <c r="U187" s="19">
        <v>37789870.19423084</v>
      </c>
      <c r="V187" s="19">
        <v>48732094.371889547</v>
      </c>
      <c r="W187" s="19">
        <v>52800000</v>
      </c>
      <c r="X187" s="19">
        <v>37809901.741240084</v>
      </c>
      <c r="Y187" s="19">
        <v>48732094.371889547</v>
      </c>
      <c r="Z187" s="19">
        <v>52800000</v>
      </c>
      <c r="AA187" s="19">
        <v>37809901.741240084</v>
      </c>
      <c r="AB187" s="19">
        <v>48732094.371889547</v>
      </c>
      <c r="AC187">
        <v>14600000</v>
      </c>
      <c r="AD187">
        <v>31800000</v>
      </c>
      <c r="AE187">
        <v>52800000</v>
      </c>
    </row>
    <row r="188" spans="1:31" x14ac:dyDescent="0.2">
      <c r="A188" s="18">
        <v>44364</v>
      </c>
      <c r="B188" s="19">
        <v>0</v>
      </c>
      <c r="C188" s="19">
        <v>0</v>
      </c>
      <c r="D188" s="19" t="e">
        <v>#N/A</v>
      </c>
      <c r="E188" s="19">
        <v>38490331.571428575</v>
      </c>
      <c r="F188" s="19">
        <v>32699449.428571463</v>
      </c>
      <c r="G188" s="19">
        <v>35734795.935714312</v>
      </c>
      <c r="H188" s="19">
        <v>42686662.679661974</v>
      </c>
      <c r="I188" s="19">
        <v>34604480.985644139</v>
      </c>
      <c r="J188" s="19">
        <v>39554245.510977998</v>
      </c>
      <c r="K188" s="19">
        <v>46878268.720477737</v>
      </c>
      <c r="L188" s="19">
        <v>36167983.483885147</v>
      </c>
      <c r="M188" s="19">
        <v>43352366.072624244</v>
      </c>
      <c r="N188" s="19">
        <v>51068466.527092256</v>
      </c>
      <c r="O188" s="19">
        <v>37336071.827587046</v>
      </c>
      <c r="P188" s="19">
        <v>47123032.72335922</v>
      </c>
      <c r="Q188" s="19">
        <v>52800000</v>
      </c>
      <c r="R188" s="19">
        <v>38108746.016749837</v>
      </c>
      <c r="S188" s="19">
        <v>48761238.340932481</v>
      </c>
      <c r="T188" s="19">
        <v>52800000</v>
      </c>
      <c r="U188" s="19">
        <v>38486006.051373698</v>
      </c>
      <c r="V188" s="19">
        <v>48761238.340932481</v>
      </c>
      <c r="W188" s="19">
        <v>52800000</v>
      </c>
      <c r="X188" s="19">
        <v>38525535.852640569</v>
      </c>
      <c r="Y188" s="19">
        <v>48761238.340932481</v>
      </c>
      <c r="Z188" s="19">
        <v>52800000</v>
      </c>
      <c r="AA188" s="19">
        <v>38525535.852640569</v>
      </c>
      <c r="AB188" s="19">
        <v>48761238.340932481</v>
      </c>
      <c r="AC188">
        <v>14600000</v>
      </c>
      <c r="AD188">
        <v>31800000</v>
      </c>
      <c r="AE188">
        <v>52800000</v>
      </c>
    </row>
    <row r="189" spans="1:31" x14ac:dyDescent="0.2">
      <c r="A189" s="18">
        <v>44365</v>
      </c>
      <c r="B189" s="19">
        <v>0</v>
      </c>
      <c r="C189" s="19">
        <v>0</v>
      </c>
      <c r="D189" s="19" t="e">
        <v>#N/A</v>
      </c>
      <c r="E189" s="19">
        <v>38494195.714285716</v>
      </c>
      <c r="F189" s="19">
        <v>33145585.285714321</v>
      </c>
      <c r="G189" s="19">
        <v>35760580.457142882</v>
      </c>
      <c r="H189" s="19">
        <v>42690526.822519116</v>
      </c>
      <c r="I189" s="19">
        <v>35100616.842786998</v>
      </c>
      <c r="J189" s="19">
        <v>39582530.032406576</v>
      </c>
      <c r="K189" s="19">
        <v>46882132.863334879</v>
      </c>
      <c r="L189" s="19">
        <v>36714119.341028005</v>
      </c>
      <c r="M189" s="19">
        <v>43383150.594052806</v>
      </c>
      <c r="N189" s="19">
        <v>51072330.669949397</v>
      </c>
      <c r="O189" s="19">
        <v>37932207.684729904</v>
      </c>
      <c r="P189" s="19">
        <v>47162211.84386941</v>
      </c>
      <c r="Q189" s="19">
        <v>52800000</v>
      </c>
      <c r="R189" s="19">
        <v>38754881.873892695</v>
      </c>
      <c r="S189" s="19">
        <v>48790698.392667174</v>
      </c>
      <c r="T189" s="19">
        <v>52800000</v>
      </c>
      <c r="U189" s="19">
        <v>39182141.908516556</v>
      </c>
      <c r="V189" s="19">
        <v>48790698.392667174</v>
      </c>
      <c r="W189" s="19">
        <v>52800000</v>
      </c>
      <c r="X189" s="19">
        <v>39247491.617876351</v>
      </c>
      <c r="Y189" s="19">
        <v>48790698.392667174</v>
      </c>
      <c r="Z189" s="19">
        <v>52800000</v>
      </c>
      <c r="AA189" s="19">
        <v>39247491.617876351</v>
      </c>
      <c r="AB189" s="19">
        <v>48790698.392667174</v>
      </c>
      <c r="AC189">
        <v>14600000</v>
      </c>
      <c r="AD189">
        <v>31800000</v>
      </c>
      <c r="AE189">
        <v>52800000</v>
      </c>
    </row>
    <row r="190" spans="1:31" x14ac:dyDescent="0.2">
      <c r="A190" s="18">
        <v>44366</v>
      </c>
      <c r="B190" s="19">
        <v>0</v>
      </c>
      <c r="C190" s="19">
        <v>0</v>
      </c>
      <c r="D190" s="19" t="e">
        <v>#N/A</v>
      </c>
      <c r="E190" s="19">
        <v>38498059.857142858</v>
      </c>
      <c r="F190" s="19">
        <v>33591721.142857179</v>
      </c>
      <c r="G190" s="19">
        <v>35786364.978571452</v>
      </c>
      <c r="H190" s="19">
        <v>42694390.965376258</v>
      </c>
      <c r="I190" s="19">
        <v>35596752.699929856</v>
      </c>
      <c r="J190" s="19">
        <v>39610814.553835146</v>
      </c>
      <c r="K190" s="19">
        <v>46885997.006192021</v>
      </c>
      <c r="L190" s="19">
        <v>37260255.198170863</v>
      </c>
      <c r="M190" s="19">
        <v>43413935.115481384</v>
      </c>
      <c r="N190" s="19">
        <v>51076194.812806539</v>
      </c>
      <c r="O190" s="19">
        <v>38528343.541872762</v>
      </c>
      <c r="P190" s="19">
        <v>47196017.558619544</v>
      </c>
      <c r="Q190" s="19">
        <v>52800000</v>
      </c>
      <c r="R190" s="19">
        <v>39401017.731035553</v>
      </c>
      <c r="S190" s="19">
        <v>48820474.527093634</v>
      </c>
      <c r="T190" s="19">
        <v>52800000</v>
      </c>
      <c r="U190" s="19">
        <v>39878277.765659414</v>
      </c>
      <c r="V190" s="19">
        <v>48820474.527093634</v>
      </c>
      <c r="W190" s="19">
        <v>52800000</v>
      </c>
      <c r="X190" s="19">
        <v>39975769.036947489</v>
      </c>
      <c r="Y190" s="19">
        <v>48820474.527093634</v>
      </c>
      <c r="Z190" s="19">
        <v>52800000</v>
      </c>
      <c r="AA190" s="19">
        <v>39975769.036947489</v>
      </c>
      <c r="AB190" s="19">
        <v>48820474.527093634</v>
      </c>
      <c r="AC190">
        <v>14600000</v>
      </c>
      <c r="AD190">
        <v>31800000</v>
      </c>
      <c r="AE190">
        <v>52800000</v>
      </c>
    </row>
    <row r="191" spans="1:31" x14ac:dyDescent="0.2">
      <c r="A191" s="18">
        <v>44367</v>
      </c>
      <c r="B191" s="19">
        <v>0</v>
      </c>
      <c r="C191" s="19">
        <v>0</v>
      </c>
      <c r="D191" s="19" t="e">
        <v>#N/A</v>
      </c>
      <c r="E191" s="19">
        <v>38501924</v>
      </c>
      <c r="F191" s="19">
        <v>34037857.000000037</v>
      </c>
      <c r="G191" s="19">
        <v>35812149.500000022</v>
      </c>
      <c r="H191" s="19">
        <v>42698255.1082334</v>
      </c>
      <c r="I191" s="19">
        <v>36092888.557072714</v>
      </c>
      <c r="J191" s="19">
        <v>39639099.075263716</v>
      </c>
      <c r="K191" s="19">
        <v>46889861.149049163</v>
      </c>
      <c r="L191" s="19">
        <v>37806391.055313721</v>
      </c>
      <c r="M191" s="19">
        <v>43444719.636909954</v>
      </c>
      <c r="N191" s="19">
        <v>51080058.955663681</v>
      </c>
      <c r="O191" s="19">
        <v>39124479.39901562</v>
      </c>
      <c r="P191" s="19">
        <v>47229302.080048114</v>
      </c>
      <c r="Q191" s="19">
        <v>52800000</v>
      </c>
      <c r="R191" s="19">
        <v>40047153.588178411</v>
      </c>
      <c r="S191" s="19">
        <v>48850566.744211867</v>
      </c>
      <c r="T191" s="19">
        <v>52800000</v>
      </c>
      <c r="U191" s="19">
        <v>40574413.622802272</v>
      </c>
      <c r="V191" s="19">
        <v>48850566.744211867</v>
      </c>
      <c r="W191" s="19">
        <v>52800000</v>
      </c>
      <c r="X191" s="19">
        <v>40710368.109853923</v>
      </c>
      <c r="Y191" s="19">
        <v>48850566.744211867</v>
      </c>
      <c r="Z191" s="19">
        <v>52800000</v>
      </c>
      <c r="AA191" s="19">
        <v>40710368.109853923</v>
      </c>
      <c r="AB191" s="19">
        <v>48850566.744211867</v>
      </c>
      <c r="AC191">
        <v>14600000</v>
      </c>
      <c r="AD191">
        <v>31800000</v>
      </c>
      <c r="AE191">
        <v>52800000</v>
      </c>
    </row>
    <row r="192" spans="1:31" x14ac:dyDescent="0.2">
      <c r="A192" s="18">
        <v>44368</v>
      </c>
      <c r="B192" s="19">
        <v>0</v>
      </c>
      <c r="C192" s="19">
        <v>0</v>
      </c>
      <c r="D192" s="19" t="e">
        <v>#N/A</v>
      </c>
      <c r="E192" s="19">
        <v>38505788.142857142</v>
      </c>
      <c r="F192" s="19">
        <v>34483992.857142895</v>
      </c>
      <c r="G192" s="19">
        <v>35837934.021428593</v>
      </c>
      <c r="H192" s="19">
        <v>42702119.251090541</v>
      </c>
      <c r="I192" s="19">
        <v>36589024.414215572</v>
      </c>
      <c r="J192" s="19">
        <v>39667383.596692286</v>
      </c>
      <c r="K192" s="19">
        <v>46893725.291906305</v>
      </c>
      <c r="L192" s="19">
        <v>38352526.91245658</v>
      </c>
      <c r="M192" s="19">
        <v>43475504.158338517</v>
      </c>
      <c r="N192" s="19">
        <v>51083923.098520823</v>
      </c>
      <c r="O192" s="19">
        <v>39720615.256158479</v>
      </c>
      <c r="P192" s="19">
        <v>47262586.601476684</v>
      </c>
      <c r="Q192" s="19">
        <v>52800000</v>
      </c>
      <c r="R192" s="19">
        <v>40693289.445321269</v>
      </c>
      <c r="S192" s="19">
        <v>48880975.04402186</v>
      </c>
      <c r="T192" s="19">
        <v>52800000</v>
      </c>
      <c r="U192" s="19">
        <v>41270549.479945131</v>
      </c>
      <c r="V192" s="19">
        <v>48880975.04402186</v>
      </c>
      <c r="W192" s="19">
        <v>52800000</v>
      </c>
      <c r="X192" s="19">
        <v>41451288.836595714</v>
      </c>
      <c r="Y192" s="19">
        <v>48880975.04402186</v>
      </c>
      <c r="Z192" s="19">
        <v>52800000</v>
      </c>
      <c r="AA192" s="19">
        <v>41451288.836595714</v>
      </c>
      <c r="AB192" s="19">
        <v>48880975.04402186</v>
      </c>
      <c r="AC192">
        <v>14600000</v>
      </c>
      <c r="AD192">
        <v>31800000</v>
      </c>
      <c r="AE192">
        <v>52800000</v>
      </c>
    </row>
    <row r="193" spans="1:31" x14ac:dyDescent="0.2">
      <c r="A193" s="18">
        <v>44369</v>
      </c>
      <c r="B193" s="19">
        <v>0</v>
      </c>
      <c r="C193" s="19">
        <v>0</v>
      </c>
      <c r="D193" s="19" t="e">
        <v>#N/A</v>
      </c>
      <c r="E193" s="19">
        <v>38509652.285714284</v>
      </c>
      <c r="F193" s="19">
        <v>34930128.714285754</v>
      </c>
      <c r="G193" s="19">
        <v>35863718.542857163</v>
      </c>
      <c r="H193" s="19">
        <v>42705983.393947683</v>
      </c>
      <c r="I193" s="19">
        <v>37085160.27135843</v>
      </c>
      <c r="J193" s="19">
        <v>39695668.118120857</v>
      </c>
      <c r="K193" s="19">
        <v>46897589.434763446</v>
      </c>
      <c r="L193" s="19">
        <v>38898662.769599438</v>
      </c>
      <c r="M193" s="19">
        <v>43506288.679767095</v>
      </c>
      <c r="N193" s="19">
        <v>51087787.241377965</v>
      </c>
      <c r="O193" s="19">
        <v>40316751.113301337</v>
      </c>
      <c r="P193" s="19">
        <v>47295871.122905254</v>
      </c>
      <c r="Q193" s="19">
        <v>52800000</v>
      </c>
      <c r="R193" s="19">
        <v>41339425.302464128</v>
      </c>
      <c r="S193" s="19">
        <v>48911699.426523618</v>
      </c>
      <c r="T193" s="19">
        <v>52800000</v>
      </c>
      <c r="U193" s="19">
        <v>41966685.337087989</v>
      </c>
      <c r="V193" s="19">
        <v>48911699.426523618</v>
      </c>
      <c r="W193" s="19">
        <v>52800000</v>
      </c>
      <c r="X193" s="19">
        <v>42198531.217172801</v>
      </c>
      <c r="Y193" s="19">
        <v>48911699.426523618</v>
      </c>
      <c r="Z193" s="19">
        <v>52800000</v>
      </c>
      <c r="AA193" s="19">
        <v>42198531.217172801</v>
      </c>
      <c r="AB193" s="19">
        <v>48911699.426523618</v>
      </c>
      <c r="AC193">
        <v>14600000</v>
      </c>
      <c r="AD193">
        <v>31800000</v>
      </c>
      <c r="AE193">
        <v>52800000</v>
      </c>
    </row>
    <row r="194" spans="1:31" x14ac:dyDescent="0.2">
      <c r="A194" s="18">
        <v>44370</v>
      </c>
      <c r="B194" s="19">
        <v>0</v>
      </c>
      <c r="C194" s="19">
        <v>0</v>
      </c>
      <c r="D194" s="19" t="e">
        <v>#N/A</v>
      </c>
      <c r="E194" s="19">
        <v>38513516.428571425</v>
      </c>
      <c r="F194" s="19">
        <v>35376264.571428612</v>
      </c>
      <c r="G194" s="19">
        <v>35889503.064285733</v>
      </c>
      <c r="H194" s="19">
        <v>42709847.536804825</v>
      </c>
      <c r="I194" s="19">
        <v>37581296.128501289</v>
      </c>
      <c r="J194" s="19">
        <v>39723952.639549427</v>
      </c>
      <c r="K194" s="19">
        <v>46901453.577620588</v>
      </c>
      <c r="L194" s="19">
        <v>39444798.626742296</v>
      </c>
      <c r="M194" s="19">
        <v>43537073.201195665</v>
      </c>
      <c r="N194" s="19">
        <v>51091651.384235106</v>
      </c>
      <c r="O194" s="19">
        <v>40912886.970444195</v>
      </c>
      <c r="P194" s="19">
        <v>47329155.644333825</v>
      </c>
      <c r="Q194" s="19">
        <v>52800000</v>
      </c>
      <c r="R194" s="19">
        <v>41985561.159606986</v>
      </c>
      <c r="S194" s="19">
        <v>48942739.891717151</v>
      </c>
      <c r="T194" s="19">
        <v>52800000</v>
      </c>
      <c r="U194" s="19">
        <v>42662821.194230847</v>
      </c>
      <c r="V194" s="19">
        <v>48942739.891717151</v>
      </c>
      <c r="W194" s="19">
        <v>52800000</v>
      </c>
      <c r="X194" s="19">
        <v>42944667.07431566</v>
      </c>
      <c r="Y194" s="19">
        <v>48942739.891717151</v>
      </c>
      <c r="Z194" s="19">
        <v>52800000</v>
      </c>
      <c r="AA194" s="19">
        <v>42952095.251585245</v>
      </c>
      <c r="AB194" s="19">
        <v>48942739.891717151</v>
      </c>
      <c r="AC194">
        <v>14600000</v>
      </c>
      <c r="AD194">
        <v>31800000</v>
      </c>
      <c r="AE194">
        <v>52800000</v>
      </c>
    </row>
    <row r="195" spans="1:31" x14ac:dyDescent="0.2">
      <c r="A195" s="18">
        <v>44371</v>
      </c>
      <c r="B195" s="19">
        <v>0</v>
      </c>
      <c r="C195" s="19">
        <v>0</v>
      </c>
      <c r="D195" s="19" t="e">
        <v>#N/A</v>
      </c>
      <c r="E195" s="19">
        <v>38517380.571428567</v>
      </c>
      <c r="F195" s="19">
        <v>35822400.42857147</v>
      </c>
      <c r="G195" s="19">
        <v>35915287.585714303</v>
      </c>
      <c r="H195" s="19">
        <v>42713711.679661967</v>
      </c>
      <c r="I195" s="19">
        <v>38077431.985644147</v>
      </c>
      <c r="J195" s="19">
        <v>39752237.160977997</v>
      </c>
      <c r="K195" s="19">
        <v>46905317.72047773</v>
      </c>
      <c r="L195" s="19">
        <v>39990934.483885154</v>
      </c>
      <c r="M195" s="19">
        <v>43567857.722624235</v>
      </c>
      <c r="N195" s="19">
        <v>51095515.527092248</v>
      </c>
      <c r="O195" s="19">
        <v>41509022.827587053</v>
      </c>
      <c r="P195" s="19">
        <v>47362440.165762395</v>
      </c>
      <c r="Q195" s="19">
        <v>52800000</v>
      </c>
      <c r="R195" s="19">
        <v>42631697.016749844</v>
      </c>
      <c r="S195" s="19">
        <v>48974096.439602442</v>
      </c>
      <c r="T195" s="19">
        <v>52800000</v>
      </c>
      <c r="U195" s="19">
        <v>43358957.051373705</v>
      </c>
      <c r="V195" s="19">
        <v>48974096.439602442</v>
      </c>
      <c r="W195" s="19">
        <v>52800000</v>
      </c>
      <c r="X195" s="19">
        <v>43690802.931458518</v>
      </c>
      <c r="Y195" s="19">
        <v>48974096.439602442</v>
      </c>
      <c r="Z195" s="19">
        <v>52800000</v>
      </c>
      <c r="AA195" s="19">
        <v>43711980.939832985</v>
      </c>
      <c r="AB195" s="19">
        <v>48974096.439602442</v>
      </c>
      <c r="AC195">
        <v>14600000</v>
      </c>
      <c r="AD195">
        <v>31800000</v>
      </c>
      <c r="AE195">
        <v>52800000</v>
      </c>
    </row>
    <row r="196" spans="1:31" x14ac:dyDescent="0.2">
      <c r="A196" s="18">
        <v>44372</v>
      </c>
      <c r="B196" s="19">
        <v>0</v>
      </c>
      <c r="C196" s="19">
        <v>0</v>
      </c>
      <c r="D196" s="19" t="e">
        <v>#N/A</v>
      </c>
      <c r="E196" s="19">
        <v>38521244.714285709</v>
      </c>
      <c r="F196" s="19">
        <v>36268536.285714328</v>
      </c>
      <c r="G196" s="19">
        <v>35941072.107142873</v>
      </c>
      <c r="H196" s="19">
        <v>42717575.822519109</v>
      </c>
      <c r="I196" s="19">
        <v>38573567.842787005</v>
      </c>
      <c r="J196" s="19">
        <v>39780521.682406567</v>
      </c>
      <c r="K196" s="19">
        <v>46909181.863334872</v>
      </c>
      <c r="L196" s="19">
        <v>40537070.341028012</v>
      </c>
      <c r="M196" s="19">
        <v>43598642.244052805</v>
      </c>
      <c r="N196" s="19">
        <v>51099379.66994939</v>
      </c>
      <c r="O196" s="19">
        <v>42105158.684729911</v>
      </c>
      <c r="P196" s="19">
        <v>47395724.687190965</v>
      </c>
      <c r="Q196" s="19">
        <v>52800000</v>
      </c>
      <c r="R196" s="19">
        <v>43277832.873892702</v>
      </c>
      <c r="S196" s="19">
        <v>49005769.0701795</v>
      </c>
      <c r="T196" s="19">
        <v>52800000</v>
      </c>
      <c r="U196" s="19">
        <v>44055092.908516563</v>
      </c>
      <c r="V196" s="19">
        <v>49005769.0701795</v>
      </c>
      <c r="W196" s="19">
        <v>52800000</v>
      </c>
      <c r="X196" s="19">
        <v>44436938.788601376</v>
      </c>
      <c r="Y196" s="19">
        <v>49005769.0701795</v>
      </c>
      <c r="Z196" s="19">
        <v>52800000</v>
      </c>
      <c r="AA196" s="19">
        <v>44478188.281916082</v>
      </c>
      <c r="AB196" s="19">
        <v>49005769.0701795</v>
      </c>
      <c r="AC196">
        <v>14600000</v>
      </c>
      <c r="AD196">
        <v>31800000</v>
      </c>
      <c r="AE196">
        <v>52800000</v>
      </c>
    </row>
    <row r="197" spans="1:31" x14ac:dyDescent="0.2">
      <c r="A197" s="18">
        <v>44373</v>
      </c>
      <c r="B197" s="19">
        <v>0</v>
      </c>
      <c r="C197" s="19">
        <v>0</v>
      </c>
      <c r="D197" s="19" t="e">
        <v>#N/A</v>
      </c>
      <c r="E197" s="19">
        <v>38525108.857142851</v>
      </c>
      <c r="F197" s="19">
        <v>36714672.142857186</v>
      </c>
      <c r="G197" s="19">
        <v>35966856.628571443</v>
      </c>
      <c r="H197" s="19">
        <v>42721439.96537625</v>
      </c>
      <c r="I197" s="19">
        <v>39069703.699929863</v>
      </c>
      <c r="J197" s="19">
        <v>39808806.203835145</v>
      </c>
      <c r="K197" s="19">
        <v>46913046.006192014</v>
      </c>
      <c r="L197" s="19">
        <v>41083206.198170871</v>
      </c>
      <c r="M197" s="19">
        <v>43629426.765481375</v>
      </c>
      <c r="N197" s="19">
        <v>51103243.812806532</v>
      </c>
      <c r="O197" s="19">
        <v>42701294.54187277</v>
      </c>
      <c r="P197" s="19">
        <v>47429009.208619535</v>
      </c>
      <c r="Q197" s="19">
        <v>52800000</v>
      </c>
      <c r="R197" s="19">
        <v>43923968.73103556</v>
      </c>
      <c r="S197" s="19">
        <v>49037757.783448324</v>
      </c>
      <c r="T197" s="19">
        <v>52800000</v>
      </c>
      <c r="U197" s="19">
        <v>44751228.765659422</v>
      </c>
      <c r="V197" s="19">
        <v>49037757.783448324</v>
      </c>
      <c r="W197" s="19">
        <v>52800000</v>
      </c>
      <c r="X197" s="19">
        <v>45183074.645744234</v>
      </c>
      <c r="Y197" s="19">
        <v>49037757.783448324</v>
      </c>
      <c r="Z197" s="19">
        <v>52800000</v>
      </c>
      <c r="AA197" s="19">
        <v>45250717.277834475</v>
      </c>
      <c r="AB197" s="19">
        <v>49037757.783448324</v>
      </c>
      <c r="AC197">
        <v>14600000</v>
      </c>
      <c r="AD197">
        <v>31800000</v>
      </c>
      <c r="AE197">
        <v>52800000</v>
      </c>
    </row>
    <row r="198" spans="1:31" x14ac:dyDescent="0.2">
      <c r="A198" s="18">
        <v>44374</v>
      </c>
      <c r="B198" s="19">
        <v>0</v>
      </c>
      <c r="C198" s="19">
        <v>0</v>
      </c>
      <c r="D198" s="19" t="e">
        <v>#N/A</v>
      </c>
      <c r="E198" s="19">
        <v>38528972.999999993</v>
      </c>
      <c r="F198" s="19">
        <v>37160808.000000045</v>
      </c>
      <c r="G198" s="19">
        <v>35992641.150000013</v>
      </c>
      <c r="H198" s="19">
        <v>42725304.108233392</v>
      </c>
      <c r="I198" s="19">
        <v>39565839.557072721</v>
      </c>
      <c r="J198" s="19">
        <v>39837090.725263707</v>
      </c>
      <c r="K198" s="19">
        <v>46916910.149049155</v>
      </c>
      <c r="L198" s="19">
        <v>41629342.055313729</v>
      </c>
      <c r="M198" s="19">
        <v>43660211.286909953</v>
      </c>
      <c r="N198" s="19">
        <v>51107107.955663674</v>
      </c>
      <c r="O198" s="19">
        <v>43297430.399015628</v>
      </c>
      <c r="P198" s="19">
        <v>47462293.730048105</v>
      </c>
      <c r="Q198" s="19">
        <v>52800000</v>
      </c>
      <c r="R198" s="19">
        <v>44570104.588178419</v>
      </c>
      <c r="S198" s="19">
        <v>49070062.579408921</v>
      </c>
      <c r="T198" s="19">
        <v>52800000</v>
      </c>
      <c r="U198" s="19">
        <v>45447364.62280228</v>
      </c>
      <c r="V198" s="19">
        <v>49070062.579408921</v>
      </c>
      <c r="W198" s="19">
        <v>52800000</v>
      </c>
      <c r="X198" s="19">
        <v>45929210.502887093</v>
      </c>
      <c r="Y198" s="19">
        <v>49070062.579408921</v>
      </c>
      <c r="Z198" s="19">
        <v>52800000</v>
      </c>
      <c r="AA198" s="19">
        <v>46029567.927588224</v>
      </c>
      <c r="AB198" s="19">
        <v>49070062.579408921</v>
      </c>
      <c r="AC198">
        <v>14600000</v>
      </c>
      <c r="AD198">
        <v>31800000</v>
      </c>
      <c r="AE198">
        <v>52800000</v>
      </c>
    </row>
    <row r="199" spans="1:31" x14ac:dyDescent="0.2">
      <c r="A199" s="18">
        <v>44375</v>
      </c>
      <c r="B199" s="19">
        <v>0</v>
      </c>
      <c r="C199" s="19">
        <v>0</v>
      </c>
      <c r="D199" s="19" t="e">
        <v>#N/A</v>
      </c>
      <c r="E199" s="19">
        <v>38532837.142857134</v>
      </c>
      <c r="F199" s="19">
        <v>37606943.857142903</v>
      </c>
      <c r="G199" s="19">
        <v>36018425.671428591</v>
      </c>
      <c r="H199" s="19">
        <v>42729168.251090534</v>
      </c>
      <c r="I199" s="19">
        <v>40061975.41421558</v>
      </c>
      <c r="J199" s="19">
        <v>39865375.246692277</v>
      </c>
      <c r="K199" s="19">
        <v>46920774.291906297</v>
      </c>
      <c r="L199" s="19">
        <v>42175477.912456587</v>
      </c>
      <c r="M199" s="19">
        <v>43690995.808338515</v>
      </c>
      <c r="N199" s="19">
        <v>51110972.098520815</v>
      </c>
      <c r="O199" s="19">
        <v>43893566.256158486</v>
      </c>
      <c r="P199" s="19">
        <v>47495578.251476683</v>
      </c>
      <c r="Q199" s="19">
        <v>52800000</v>
      </c>
      <c r="R199" s="19">
        <v>45216240.445321277</v>
      </c>
      <c r="S199" s="19">
        <v>49102369.372266062</v>
      </c>
      <c r="T199" s="19">
        <v>52800000</v>
      </c>
      <c r="U199" s="19">
        <v>46143500.479945138</v>
      </c>
      <c r="V199" s="19">
        <v>49102683.458061278</v>
      </c>
      <c r="W199" s="19">
        <v>52800000</v>
      </c>
      <c r="X199" s="19">
        <v>46675346.360029951</v>
      </c>
      <c r="Y199" s="19">
        <v>49102683.458061278</v>
      </c>
      <c r="Z199" s="19">
        <v>52800000</v>
      </c>
      <c r="AA199" s="19">
        <v>46814740.23117727</v>
      </c>
      <c r="AB199" s="19">
        <v>49102683.458061278</v>
      </c>
      <c r="AC199">
        <v>14600000</v>
      </c>
      <c r="AD199">
        <v>31800000</v>
      </c>
      <c r="AE199">
        <v>52800000</v>
      </c>
    </row>
    <row r="200" spans="1:31" x14ac:dyDescent="0.2">
      <c r="A200" s="18">
        <v>44376</v>
      </c>
      <c r="B200" s="19">
        <v>0</v>
      </c>
      <c r="C200" s="19">
        <v>0</v>
      </c>
      <c r="D200" s="19" t="e">
        <v>#N/A</v>
      </c>
      <c r="E200" s="19">
        <v>38536701.285714276</v>
      </c>
      <c r="F200" s="19">
        <v>38053079.714285761</v>
      </c>
      <c r="G200" s="19">
        <v>36044210.192857161</v>
      </c>
      <c r="H200" s="19">
        <v>42733032.393947676</v>
      </c>
      <c r="I200" s="19">
        <v>40558111.271358438</v>
      </c>
      <c r="J200" s="19">
        <v>39893659.768120855</v>
      </c>
      <c r="K200" s="19">
        <v>46924638.434763439</v>
      </c>
      <c r="L200" s="19">
        <v>42721613.769599445</v>
      </c>
      <c r="M200" s="19">
        <v>43721780.329767086</v>
      </c>
      <c r="N200" s="19">
        <v>51114836.241377957</v>
      </c>
      <c r="O200" s="19">
        <v>44489702.113301344</v>
      </c>
      <c r="P200" s="19">
        <v>47528862.772905253</v>
      </c>
      <c r="Q200" s="19">
        <v>52800000</v>
      </c>
      <c r="R200" s="19">
        <v>45862376.302464135</v>
      </c>
      <c r="S200" s="19">
        <v>49134676.165123209</v>
      </c>
      <c r="T200" s="19">
        <v>52800000</v>
      </c>
      <c r="U200" s="19">
        <v>46839636.337087996</v>
      </c>
      <c r="V200" s="19">
        <v>49135620.419405401</v>
      </c>
      <c r="W200" s="19">
        <v>52800000</v>
      </c>
      <c r="X200" s="19">
        <v>47421482.217172809</v>
      </c>
      <c r="Y200" s="19">
        <v>49135620.419405401</v>
      </c>
      <c r="Z200" s="19">
        <v>52800000</v>
      </c>
      <c r="AA200" s="19">
        <v>47606234.188601673</v>
      </c>
      <c r="AB200" s="19">
        <v>49135620.419405401</v>
      </c>
      <c r="AC200">
        <v>14600000</v>
      </c>
      <c r="AD200">
        <v>31800000</v>
      </c>
      <c r="AE200">
        <v>52800000</v>
      </c>
    </row>
    <row r="201" spans="1:31" x14ac:dyDescent="0.2">
      <c r="A201" s="18">
        <v>44377</v>
      </c>
      <c r="B201" s="19">
        <v>0</v>
      </c>
      <c r="C201" s="19">
        <v>0</v>
      </c>
      <c r="D201" s="19" t="e">
        <v>#N/A</v>
      </c>
      <c r="E201" s="19">
        <v>38540565.428571418</v>
      </c>
      <c r="F201" s="19">
        <v>38053079.714285761</v>
      </c>
      <c r="G201" s="19">
        <v>36069994.714285724</v>
      </c>
      <c r="H201" s="19">
        <v>42736896.536804818</v>
      </c>
      <c r="I201" s="19">
        <v>41054247.128501296</v>
      </c>
      <c r="J201" s="19">
        <v>39921944.289549418</v>
      </c>
      <c r="K201" s="19">
        <v>46928502.577620581</v>
      </c>
      <c r="L201" s="19">
        <v>43267749.626742303</v>
      </c>
      <c r="M201" s="19">
        <v>43752564.851195663</v>
      </c>
      <c r="N201" s="19">
        <v>51118700.384235099</v>
      </c>
      <c r="O201" s="19">
        <v>45085837.970444202</v>
      </c>
      <c r="P201" s="19">
        <v>47562147.294333816</v>
      </c>
      <c r="Q201" s="19">
        <v>52800000</v>
      </c>
      <c r="R201" s="19">
        <v>46508512.159606993</v>
      </c>
      <c r="S201" s="19">
        <v>49166982.95798035</v>
      </c>
      <c r="T201" s="19">
        <v>52800000</v>
      </c>
      <c r="U201" s="19">
        <v>47535772.194230855</v>
      </c>
      <c r="V201" s="19">
        <v>49168873.463441297</v>
      </c>
      <c r="W201" s="19">
        <v>52800000</v>
      </c>
      <c r="X201" s="19">
        <v>48167618.074315667</v>
      </c>
      <c r="Y201" s="19">
        <v>49168873.463441297</v>
      </c>
      <c r="Z201" s="19">
        <v>52800000</v>
      </c>
      <c r="AA201" s="19">
        <v>48404049.799861372</v>
      </c>
      <c r="AB201" s="19">
        <v>49168873.463441297</v>
      </c>
      <c r="AC201">
        <v>14600000</v>
      </c>
      <c r="AD201">
        <v>31800000</v>
      </c>
      <c r="AE201">
        <v>52800000</v>
      </c>
    </row>
    <row r="202" spans="1:31" x14ac:dyDescent="0.2">
      <c r="A202" s="18">
        <v>44378</v>
      </c>
      <c r="B202" s="19">
        <v>0</v>
      </c>
      <c r="C202" s="19">
        <v>0</v>
      </c>
      <c r="D202" s="19" t="e">
        <v>#N/A</v>
      </c>
      <c r="E202" s="19">
        <v>39340565.428571418</v>
      </c>
      <c r="F202" s="19">
        <v>38053079.714285761</v>
      </c>
      <c r="G202" s="19">
        <v>36095779.235714301</v>
      </c>
      <c r="H202" s="19">
        <v>42740760.679661959</v>
      </c>
      <c r="I202" s="19">
        <v>41550382.985644154</v>
      </c>
      <c r="J202" s="19">
        <v>39950228.810977988</v>
      </c>
      <c r="K202" s="19">
        <v>46932366.720477723</v>
      </c>
      <c r="L202" s="19">
        <v>43813885.483885162</v>
      </c>
      <c r="M202" s="19">
        <v>43783349.372624226</v>
      </c>
      <c r="N202" s="19">
        <v>51122564.527092241</v>
      </c>
      <c r="O202" s="19">
        <v>45681973.827587061</v>
      </c>
      <c r="P202" s="19">
        <v>47595431.815762393</v>
      </c>
      <c r="Q202" s="19">
        <v>52800000</v>
      </c>
      <c r="R202" s="19">
        <v>47154648.016749851</v>
      </c>
      <c r="S202" s="19">
        <v>49199289.75083749</v>
      </c>
      <c r="T202" s="19">
        <v>52800000</v>
      </c>
      <c r="U202" s="19">
        <v>48231908.051373713</v>
      </c>
      <c r="V202" s="19">
        <v>49202442.590168953</v>
      </c>
      <c r="W202" s="19">
        <v>52800000</v>
      </c>
      <c r="X202" s="19">
        <v>48913753.931458525</v>
      </c>
      <c r="Y202" s="19">
        <v>49202442.590168953</v>
      </c>
      <c r="Z202" s="19">
        <v>52800000</v>
      </c>
      <c r="AA202" s="19">
        <v>49200185.65700423</v>
      </c>
      <c r="AB202" s="19">
        <v>49202442.590168953</v>
      </c>
      <c r="AC202">
        <v>14600000</v>
      </c>
      <c r="AD202">
        <v>31800000</v>
      </c>
      <c r="AE202">
        <v>52800000</v>
      </c>
    </row>
    <row r="203" spans="1:31" x14ac:dyDescent="0.2">
      <c r="A203" s="18">
        <v>44379</v>
      </c>
      <c r="B203" s="19">
        <v>0</v>
      </c>
      <c r="C203" s="19">
        <v>0</v>
      </c>
      <c r="D203" s="19" t="e">
        <v>#N/A</v>
      </c>
      <c r="E203" s="19">
        <v>40140565.428571418</v>
      </c>
      <c r="F203" s="19">
        <v>38053079.714285761</v>
      </c>
      <c r="G203" s="19">
        <v>36121563.757142872</v>
      </c>
      <c r="H203" s="19">
        <v>42744624.822519101</v>
      </c>
      <c r="I203" s="19">
        <v>42046518.842787012</v>
      </c>
      <c r="J203" s="19">
        <v>39978513.332406566</v>
      </c>
      <c r="K203" s="19">
        <v>46936230.863334864</v>
      </c>
      <c r="L203" s="19">
        <v>44360021.34102802</v>
      </c>
      <c r="M203" s="19">
        <v>43814133.894052796</v>
      </c>
      <c r="N203" s="19">
        <v>51126428.669949383</v>
      </c>
      <c r="O203" s="19">
        <v>46278109.684729919</v>
      </c>
      <c r="P203" s="19">
        <v>47628716.337190963</v>
      </c>
      <c r="Q203" s="19">
        <v>52800000</v>
      </c>
      <c r="R203" s="19">
        <v>47800783.87389271</v>
      </c>
      <c r="S203" s="19">
        <v>49231596.543694638</v>
      </c>
      <c r="T203" s="19">
        <v>52800000</v>
      </c>
      <c r="U203" s="19">
        <v>48928043.908516571</v>
      </c>
      <c r="V203" s="19">
        <v>49236327.799588382</v>
      </c>
      <c r="W203" s="19">
        <v>52800000</v>
      </c>
      <c r="X203" s="19">
        <v>49659889.788601384</v>
      </c>
      <c r="Y203" s="19">
        <v>49236327.799588382</v>
      </c>
      <c r="Z203" s="19">
        <v>52800000</v>
      </c>
      <c r="AA203" s="19">
        <v>49996321.514147088</v>
      </c>
      <c r="AB203" s="19">
        <v>49236327.799588382</v>
      </c>
      <c r="AC203">
        <v>14600000</v>
      </c>
      <c r="AD203">
        <v>31800000</v>
      </c>
      <c r="AE203">
        <v>52800000</v>
      </c>
    </row>
    <row r="204" spans="1:31" x14ac:dyDescent="0.2">
      <c r="A204" s="18">
        <v>44380</v>
      </c>
      <c r="B204" s="19">
        <v>0</v>
      </c>
      <c r="C204" s="19">
        <v>0</v>
      </c>
      <c r="D204" s="19" t="e">
        <v>#N/A</v>
      </c>
      <c r="E204" s="19">
        <v>40940565.428571418</v>
      </c>
      <c r="F204" s="19">
        <v>38053079.714285761</v>
      </c>
      <c r="G204" s="19">
        <v>36147348.278571434</v>
      </c>
      <c r="H204" s="19">
        <v>42748488.965376243</v>
      </c>
      <c r="I204" s="19">
        <v>42046518.842787012</v>
      </c>
      <c r="J204" s="19">
        <v>40006797.853835128</v>
      </c>
      <c r="K204" s="19">
        <v>46940095.006192006</v>
      </c>
      <c r="L204" s="19">
        <v>44906157.198170878</v>
      </c>
      <c r="M204" s="19">
        <v>43844918.415481374</v>
      </c>
      <c r="N204" s="19">
        <v>51130292.812806524</v>
      </c>
      <c r="O204" s="19">
        <v>46874245.541872777</v>
      </c>
      <c r="P204" s="19">
        <v>47662000.858619526</v>
      </c>
      <c r="Q204" s="19">
        <v>52800000</v>
      </c>
      <c r="R204" s="19">
        <v>48446919.731035568</v>
      </c>
      <c r="S204" s="19">
        <v>49263903.336551778</v>
      </c>
      <c r="T204" s="19">
        <v>52800000</v>
      </c>
      <c r="U204" s="19">
        <v>49624179.765659429</v>
      </c>
      <c r="V204" s="19">
        <v>49270529.09169957</v>
      </c>
      <c r="W204" s="19">
        <v>52800000</v>
      </c>
      <c r="X204" s="19">
        <v>50406025.645744242</v>
      </c>
      <c r="Y204" s="19">
        <v>49270529.09169957</v>
      </c>
      <c r="Z204" s="19">
        <v>52800000</v>
      </c>
      <c r="AA204" s="19">
        <v>50792457.371289946</v>
      </c>
      <c r="AB204" s="19">
        <v>49270529.09169957</v>
      </c>
      <c r="AC204">
        <v>14600000</v>
      </c>
      <c r="AD204">
        <v>31800000</v>
      </c>
      <c r="AE204">
        <v>52800000</v>
      </c>
    </row>
    <row r="205" spans="1:31" x14ac:dyDescent="0.2">
      <c r="A205" s="18">
        <v>44381</v>
      </c>
      <c r="B205" s="19">
        <v>0</v>
      </c>
      <c r="C205" s="19">
        <v>0</v>
      </c>
      <c r="D205" s="19" t="e">
        <v>#N/A</v>
      </c>
      <c r="E205" s="19">
        <v>41740565.428571418</v>
      </c>
      <c r="F205" s="19">
        <v>38053079.714285761</v>
      </c>
      <c r="G205" s="19">
        <v>36173132.800000012</v>
      </c>
      <c r="H205" s="19">
        <v>43548488.965376243</v>
      </c>
      <c r="I205" s="19">
        <v>42046518.842787012</v>
      </c>
      <c r="J205" s="19">
        <v>40035082.375263698</v>
      </c>
      <c r="K205" s="19">
        <v>46943959.149049148</v>
      </c>
      <c r="L205" s="19">
        <v>45452293.055313736</v>
      </c>
      <c r="M205" s="19">
        <v>43875702.936909936</v>
      </c>
      <c r="N205" s="19">
        <v>51134156.955663666</v>
      </c>
      <c r="O205" s="19">
        <v>47470381.399015635</v>
      </c>
      <c r="P205" s="19">
        <v>47695285.380048104</v>
      </c>
      <c r="Q205" s="19">
        <v>52800000</v>
      </c>
      <c r="R205" s="19">
        <v>49093055.588178426</v>
      </c>
      <c r="S205" s="19">
        <v>49296210.129408918</v>
      </c>
      <c r="T205" s="19">
        <v>52800000</v>
      </c>
      <c r="U205" s="19">
        <v>50320315.622802287</v>
      </c>
      <c r="V205" s="19">
        <v>49305046.466502532</v>
      </c>
      <c r="W205" s="19">
        <v>52800000</v>
      </c>
      <c r="X205" s="19">
        <v>51152161.5028871</v>
      </c>
      <c r="Y205" s="19">
        <v>49305046.466502532</v>
      </c>
      <c r="Z205" s="19">
        <v>52800000</v>
      </c>
      <c r="AA205" s="19">
        <v>51588593.228432804</v>
      </c>
      <c r="AB205" s="19">
        <v>49305046.466502532</v>
      </c>
      <c r="AC205">
        <v>14600000</v>
      </c>
      <c r="AD205">
        <v>31800000</v>
      </c>
      <c r="AE205">
        <v>52800000</v>
      </c>
    </row>
    <row r="206" spans="1:31" x14ac:dyDescent="0.2">
      <c r="A206" s="18">
        <v>44382</v>
      </c>
      <c r="B206" s="19">
        <v>0</v>
      </c>
      <c r="C206" s="19">
        <v>0</v>
      </c>
      <c r="D206" s="19" t="e">
        <v>#N/A</v>
      </c>
      <c r="E206" s="19">
        <v>42540565.428571418</v>
      </c>
      <c r="F206" s="19">
        <v>38053079.714285761</v>
      </c>
      <c r="G206" s="19">
        <v>36198917.321428582</v>
      </c>
      <c r="H206" s="19">
        <v>44348488.965376243</v>
      </c>
      <c r="I206" s="19">
        <v>42046518.842787012</v>
      </c>
      <c r="J206" s="19">
        <v>40063366.896692276</v>
      </c>
      <c r="K206" s="19">
        <v>46947823.29190629</v>
      </c>
      <c r="L206" s="19">
        <v>45998428.912456594</v>
      </c>
      <c r="M206" s="19">
        <v>43906487.458338507</v>
      </c>
      <c r="N206" s="19">
        <v>51138021.098520808</v>
      </c>
      <c r="O206" s="19">
        <v>48066517.256158493</v>
      </c>
      <c r="P206" s="19">
        <v>47728569.901476674</v>
      </c>
      <c r="Q206" s="19">
        <v>52800000</v>
      </c>
      <c r="R206" s="19">
        <v>49739191.445321284</v>
      </c>
      <c r="S206" s="19">
        <v>49328516.922266066</v>
      </c>
      <c r="T206" s="19">
        <v>52800000</v>
      </c>
      <c r="U206" s="19">
        <v>51016451.479945146</v>
      </c>
      <c r="V206" s="19">
        <v>49339879.923997253</v>
      </c>
      <c r="W206" s="19">
        <v>52800000</v>
      </c>
      <c r="X206" s="19">
        <v>51898297.360029958</v>
      </c>
      <c r="Y206" s="19">
        <v>49339879.923997253</v>
      </c>
      <c r="Z206" s="19">
        <v>52800000</v>
      </c>
      <c r="AA206" s="19">
        <v>52384729.085575663</v>
      </c>
      <c r="AB206" s="19">
        <v>49339879.923997253</v>
      </c>
      <c r="AC206">
        <v>14600000</v>
      </c>
      <c r="AD206">
        <v>31800000</v>
      </c>
      <c r="AE206">
        <v>52800000</v>
      </c>
    </row>
    <row r="207" spans="1:31" x14ac:dyDescent="0.2">
      <c r="A207" s="18">
        <v>44383</v>
      </c>
      <c r="B207" s="19">
        <v>0</v>
      </c>
      <c r="C207" s="19">
        <v>0</v>
      </c>
      <c r="D207" s="19" t="e">
        <v>#N/A</v>
      </c>
      <c r="E207" s="19">
        <v>43340565.428571418</v>
      </c>
      <c r="F207" s="19">
        <v>38053079.714285761</v>
      </c>
      <c r="G207" s="19">
        <v>36224701.842857145</v>
      </c>
      <c r="H207" s="19">
        <v>45148488.965376243</v>
      </c>
      <c r="I207" s="19">
        <v>42046518.842787012</v>
      </c>
      <c r="J207" s="19">
        <v>40091651.418120846</v>
      </c>
      <c r="K207" s="19">
        <v>46951687.434763432</v>
      </c>
      <c r="L207" s="19">
        <v>45998428.912456594</v>
      </c>
      <c r="M207" s="19">
        <v>43937271.979767084</v>
      </c>
      <c r="N207" s="19">
        <v>51141885.24137795</v>
      </c>
      <c r="O207" s="19">
        <v>48662653.113301352</v>
      </c>
      <c r="P207" s="19">
        <v>47761854.422905236</v>
      </c>
      <c r="Q207" s="19">
        <v>52800000</v>
      </c>
      <c r="R207" s="19">
        <v>50385327.302464142</v>
      </c>
      <c r="S207" s="19">
        <v>49360823.715123206</v>
      </c>
      <c r="T207" s="19">
        <v>52800000</v>
      </c>
      <c r="U207" s="19">
        <v>51712587.337088004</v>
      </c>
      <c r="V207" s="19">
        <v>49374686.716854401</v>
      </c>
      <c r="W207" s="19">
        <v>52800000</v>
      </c>
      <c r="X207" s="19">
        <v>52644433.217172816</v>
      </c>
      <c r="Y207" s="19">
        <v>49375029.464183748</v>
      </c>
      <c r="Z207" s="19">
        <v>52800000</v>
      </c>
      <c r="AA207" s="19">
        <v>52800000</v>
      </c>
      <c r="AB207" s="19">
        <v>49375029.464183748</v>
      </c>
      <c r="AC207">
        <v>14600000</v>
      </c>
      <c r="AD207">
        <v>31800000</v>
      </c>
      <c r="AE207">
        <v>52800000</v>
      </c>
    </row>
    <row r="208" spans="1:31" x14ac:dyDescent="0.2">
      <c r="A208" s="18">
        <v>44384</v>
      </c>
      <c r="B208" s="19">
        <v>0</v>
      </c>
      <c r="C208" s="19">
        <v>0</v>
      </c>
      <c r="D208" s="19" t="e">
        <v>#N/A</v>
      </c>
      <c r="E208" s="19">
        <v>44140565.428571418</v>
      </c>
      <c r="F208" s="19">
        <v>38053079.714285761</v>
      </c>
      <c r="G208" s="19">
        <v>36250486.364285722</v>
      </c>
      <c r="H208" s="19">
        <v>45948488.965376243</v>
      </c>
      <c r="I208" s="19">
        <v>42046518.842787012</v>
      </c>
      <c r="J208" s="19">
        <v>40119935.939549416</v>
      </c>
      <c r="K208" s="19">
        <v>47751687.434763432</v>
      </c>
      <c r="L208" s="19">
        <v>45998428.912456594</v>
      </c>
      <c r="M208" s="19">
        <v>43968056.501195654</v>
      </c>
      <c r="N208" s="19">
        <v>51145749.384235092</v>
      </c>
      <c r="O208" s="19">
        <v>49258788.97044421</v>
      </c>
      <c r="P208" s="19">
        <v>47795138.944333814</v>
      </c>
      <c r="Q208" s="19">
        <v>52800000</v>
      </c>
      <c r="R208" s="19">
        <v>51031463.159607001</v>
      </c>
      <c r="S208" s="19">
        <v>49393130.507980347</v>
      </c>
      <c r="T208" s="19">
        <v>52800000</v>
      </c>
      <c r="U208" s="19">
        <v>52408723.194230862</v>
      </c>
      <c r="V208" s="19">
        <v>49409493.509711541</v>
      </c>
      <c r="W208" s="19">
        <v>52800000</v>
      </c>
      <c r="X208" s="19">
        <v>52800000</v>
      </c>
      <c r="Y208" s="19">
        <v>49410495.087062001</v>
      </c>
      <c r="Z208" s="19">
        <v>52800000</v>
      </c>
      <c r="AA208" s="19">
        <v>52800000</v>
      </c>
      <c r="AB208" s="19">
        <v>49410495.087062001</v>
      </c>
      <c r="AC208">
        <v>14600000</v>
      </c>
      <c r="AD208">
        <v>31800000</v>
      </c>
      <c r="AE208">
        <v>52800000</v>
      </c>
    </row>
    <row r="209" spans="1:31" x14ac:dyDescent="0.2">
      <c r="A209" s="18">
        <v>44385</v>
      </c>
      <c r="B209" s="19">
        <v>0</v>
      </c>
      <c r="C209" s="19">
        <v>0</v>
      </c>
      <c r="D209" s="19" t="e">
        <v>#N/A</v>
      </c>
      <c r="E209" s="19">
        <v>44940565.428571418</v>
      </c>
      <c r="F209" s="19">
        <v>38053079.714285761</v>
      </c>
      <c r="G209" s="19">
        <v>36276270.885714293</v>
      </c>
      <c r="H209" s="19">
        <v>46748488.965376243</v>
      </c>
      <c r="I209" s="19">
        <v>42046518.842787012</v>
      </c>
      <c r="J209" s="19">
        <v>40148220.460977986</v>
      </c>
      <c r="K209" s="19">
        <v>48551687.434763432</v>
      </c>
      <c r="L209" s="19">
        <v>45998428.912456594</v>
      </c>
      <c r="M209" s="19">
        <v>43998841.022624217</v>
      </c>
      <c r="N209" s="19">
        <v>51149613.527092233</v>
      </c>
      <c r="O209" s="19">
        <v>49854924.827587068</v>
      </c>
      <c r="P209" s="19">
        <v>47828423.465762384</v>
      </c>
      <c r="Q209" s="19">
        <v>52800000</v>
      </c>
      <c r="R209" s="19">
        <v>51677599.016749859</v>
      </c>
      <c r="S209" s="19">
        <v>49425437.300837494</v>
      </c>
      <c r="T209" s="19">
        <v>52800000</v>
      </c>
      <c r="U209" s="19">
        <v>52800000</v>
      </c>
      <c r="V209" s="19">
        <v>49444300.302568682</v>
      </c>
      <c r="W209" s="19">
        <v>52800000</v>
      </c>
      <c r="X209" s="19">
        <v>52800000</v>
      </c>
      <c r="Y209" s="19">
        <v>49446276.792632028</v>
      </c>
      <c r="Z209" s="19">
        <v>52800000</v>
      </c>
      <c r="AA209" s="19">
        <v>52800000</v>
      </c>
      <c r="AB209" s="19">
        <v>49446276.792632028</v>
      </c>
      <c r="AC209">
        <v>14600000</v>
      </c>
      <c r="AD209">
        <v>31800000</v>
      </c>
      <c r="AE209">
        <v>52800000</v>
      </c>
    </row>
    <row r="210" spans="1:31" x14ac:dyDescent="0.2">
      <c r="A210" s="18">
        <v>44386</v>
      </c>
      <c r="B210" s="19">
        <v>0</v>
      </c>
      <c r="C210" s="19">
        <v>0</v>
      </c>
      <c r="D210" s="19" t="e">
        <v>#N/A</v>
      </c>
      <c r="E210" s="19">
        <v>45740565.428571418</v>
      </c>
      <c r="F210" s="19">
        <v>38053079.714285761</v>
      </c>
      <c r="G210" s="19">
        <v>36302055.407142863</v>
      </c>
      <c r="H210" s="19">
        <v>47548488.965376243</v>
      </c>
      <c r="I210" s="19">
        <v>42046518.842787012</v>
      </c>
      <c r="J210" s="19">
        <v>40176504.982406557</v>
      </c>
      <c r="K210" s="19">
        <v>49351687.434763432</v>
      </c>
      <c r="L210" s="19">
        <v>45998428.912456594</v>
      </c>
      <c r="M210" s="19">
        <v>44029625.544052795</v>
      </c>
      <c r="N210" s="19">
        <v>51153477.669949375</v>
      </c>
      <c r="O210" s="19">
        <v>50451060.684729926</v>
      </c>
      <c r="P210" s="19">
        <v>47861707.987190954</v>
      </c>
      <c r="Q210" s="19">
        <v>52800000</v>
      </c>
      <c r="R210" s="19">
        <v>52323734.873892717</v>
      </c>
      <c r="S210" s="19">
        <v>49457744.093694635</v>
      </c>
      <c r="T210" s="19">
        <v>52800000</v>
      </c>
      <c r="U210" s="19">
        <v>52800000</v>
      </c>
      <c r="V210" s="19">
        <v>49479107.095425829</v>
      </c>
      <c r="W210" s="19">
        <v>52800000</v>
      </c>
      <c r="X210" s="19">
        <v>52800000</v>
      </c>
      <c r="Y210" s="19">
        <v>49482374.580893815</v>
      </c>
      <c r="Z210" s="19">
        <v>52800000</v>
      </c>
      <c r="AA210" s="19">
        <v>52800000</v>
      </c>
      <c r="AB210" s="19">
        <v>49482374.580893815</v>
      </c>
      <c r="AC210">
        <v>14600000</v>
      </c>
      <c r="AD210">
        <v>31800000</v>
      </c>
      <c r="AE210">
        <v>52800000</v>
      </c>
    </row>
    <row r="211" spans="1:31" x14ac:dyDescent="0.2">
      <c r="A211" s="18">
        <v>44387</v>
      </c>
      <c r="B211" s="19">
        <v>0</v>
      </c>
      <c r="C211" s="19">
        <v>0</v>
      </c>
      <c r="D211" s="19" t="e">
        <v>#N/A</v>
      </c>
      <c r="E211" s="19">
        <v>46540565.428571418</v>
      </c>
      <c r="F211" s="19">
        <v>38053079.714285761</v>
      </c>
      <c r="G211" s="19">
        <v>36327839.928571433</v>
      </c>
      <c r="H211" s="19">
        <v>48348488.965376243</v>
      </c>
      <c r="I211" s="19">
        <v>42046518.842787012</v>
      </c>
      <c r="J211" s="19">
        <v>40204789.503835127</v>
      </c>
      <c r="K211" s="19">
        <v>50151687.434763432</v>
      </c>
      <c r="L211" s="19">
        <v>45998428.912456594</v>
      </c>
      <c r="M211" s="19">
        <v>44060410.065481365</v>
      </c>
      <c r="N211" s="19">
        <v>51157341.812806517</v>
      </c>
      <c r="O211" s="19">
        <v>50451060.684729926</v>
      </c>
      <c r="P211" s="19">
        <v>47894992.508619525</v>
      </c>
      <c r="Q211" s="19">
        <v>52800000</v>
      </c>
      <c r="R211" s="19">
        <v>52800000</v>
      </c>
      <c r="S211" s="19">
        <v>49490050.886551775</v>
      </c>
      <c r="T211" s="19">
        <v>52800000</v>
      </c>
      <c r="U211" s="19">
        <v>52800000</v>
      </c>
      <c r="V211" s="19">
        <v>49513913.88828297</v>
      </c>
      <c r="W211" s="19">
        <v>52800000</v>
      </c>
      <c r="X211" s="19">
        <v>52800000</v>
      </c>
      <c r="Y211" s="19">
        <v>49518788.451847374</v>
      </c>
      <c r="Z211" s="19">
        <v>52800000</v>
      </c>
      <c r="AA211" s="19">
        <v>52800000</v>
      </c>
      <c r="AB211" s="19">
        <v>49518788.451847374</v>
      </c>
      <c r="AC211">
        <v>14600000</v>
      </c>
      <c r="AD211">
        <v>31800000</v>
      </c>
      <c r="AE211">
        <v>52800000</v>
      </c>
    </row>
    <row r="212" spans="1:31" x14ac:dyDescent="0.2">
      <c r="A212" s="18">
        <v>44388</v>
      </c>
      <c r="B212" s="19">
        <v>0</v>
      </c>
      <c r="C212" s="19">
        <v>0</v>
      </c>
      <c r="D212" s="19" t="e">
        <v>#N/A</v>
      </c>
      <c r="E212" s="19">
        <v>47340565.428571418</v>
      </c>
      <c r="F212" s="19">
        <v>38053079.714285761</v>
      </c>
      <c r="G212" s="19">
        <v>36353624.450000003</v>
      </c>
      <c r="H212" s="19">
        <v>49148488.965376243</v>
      </c>
      <c r="I212" s="19">
        <v>42046518.842787012</v>
      </c>
      <c r="J212" s="19">
        <v>40233074.025263697</v>
      </c>
      <c r="K212" s="19">
        <v>50951687.434763432</v>
      </c>
      <c r="L212" s="19">
        <v>45998428.912456594</v>
      </c>
      <c r="M212" s="19">
        <v>44091194.586909935</v>
      </c>
      <c r="N212" s="19">
        <v>51957341.812806517</v>
      </c>
      <c r="O212" s="19">
        <v>50451060.684729926</v>
      </c>
      <c r="P212" s="19">
        <v>47928277.030048095</v>
      </c>
      <c r="Q212" s="19">
        <v>52800000</v>
      </c>
      <c r="R212" s="19">
        <v>52800000</v>
      </c>
      <c r="S212" s="19">
        <v>49522357.679408923</v>
      </c>
      <c r="T212" s="19">
        <v>52800000</v>
      </c>
      <c r="U212" s="19">
        <v>52800000</v>
      </c>
      <c r="V212" s="19">
        <v>49548720.68114011</v>
      </c>
      <c r="W212" s="19">
        <v>52800000</v>
      </c>
      <c r="X212" s="19">
        <v>52800000</v>
      </c>
      <c r="Y212" s="19">
        <v>49555518.405492693</v>
      </c>
      <c r="Z212" s="19">
        <v>52800000</v>
      </c>
      <c r="AA212" s="19">
        <v>52800000</v>
      </c>
      <c r="AB212" s="19">
        <v>49555518.405492693</v>
      </c>
      <c r="AC212">
        <v>14600000</v>
      </c>
      <c r="AD212">
        <v>31800000</v>
      </c>
      <c r="AE212">
        <v>52800000</v>
      </c>
    </row>
    <row r="213" spans="1:31" x14ac:dyDescent="0.2">
      <c r="A213" s="18">
        <v>44389</v>
      </c>
      <c r="B213" s="19">
        <v>0</v>
      </c>
      <c r="C213" s="19">
        <v>0</v>
      </c>
      <c r="D213" s="19" t="e">
        <v>#N/A</v>
      </c>
      <c r="E213" s="19">
        <v>48140565.428571418</v>
      </c>
      <c r="F213" s="19">
        <v>38053079.714285761</v>
      </c>
      <c r="G213" s="19">
        <v>36379408.971428573</v>
      </c>
      <c r="H213" s="19">
        <v>49948488.965376243</v>
      </c>
      <c r="I213" s="19">
        <v>42046518.842787012</v>
      </c>
      <c r="J213" s="19">
        <v>40261358.546692267</v>
      </c>
      <c r="K213" s="19">
        <v>51751687.434763432</v>
      </c>
      <c r="L213" s="19">
        <v>45998428.912456594</v>
      </c>
      <c r="M213" s="19">
        <v>44121979.108338505</v>
      </c>
      <c r="N213" s="19">
        <v>52757341.812806517</v>
      </c>
      <c r="O213" s="19">
        <v>50451060.684729926</v>
      </c>
      <c r="P213" s="19">
        <v>47961561.551476665</v>
      </c>
      <c r="Q213" s="19">
        <v>52800000</v>
      </c>
      <c r="R213" s="19">
        <v>52800000</v>
      </c>
      <c r="S213" s="19">
        <v>49554664.472266063</v>
      </c>
      <c r="T213" s="19">
        <v>52800000</v>
      </c>
      <c r="U213" s="19">
        <v>52800000</v>
      </c>
      <c r="V213" s="19">
        <v>49583527.473997258</v>
      </c>
      <c r="W213" s="19">
        <v>52800000</v>
      </c>
      <c r="X213" s="19">
        <v>52800000</v>
      </c>
      <c r="Y213" s="19">
        <v>49592564.441829786</v>
      </c>
      <c r="Z213" s="19">
        <v>52800000</v>
      </c>
      <c r="AA213" s="19">
        <v>52800000</v>
      </c>
      <c r="AB213" s="19">
        <v>49592564.441829786</v>
      </c>
      <c r="AC213">
        <v>14600000</v>
      </c>
      <c r="AD213">
        <v>31800000</v>
      </c>
      <c r="AE213">
        <v>52800000</v>
      </c>
    </row>
    <row r="214" spans="1:31" x14ac:dyDescent="0.2">
      <c r="A214" s="18">
        <v>44390</v>
      </c>
      <c r="B214" s="19">
        <v>0</v>
      </c>
      <c r="C214" s="19">
        <v>0</v>
      </c>
      <c r="D214" s="19" t="e">
        <v>#N/A</v>
      </c>
      <c r="E214" s="19">
        <v>48940565.428571418</v>
      </c>
      <c r="F214" s="19">
        <v>38053079.714285761</v>
      </c>
      <c r="G214" s="19">
        <v>36405193.492857143</v>
      </c>
      <c r="H214" s="19">
        <v>50748488.965376243</v>
      </c>
      <c r="I214" s="19">
        <v>42046518.842787012</v>
      </c>
      <c r="J214" s="19">
        <v>40289643.068120837</v>
      </c>
      <c r="K214" s="19">
        <v>52551687.434763432</v>
      </c>
      <c r="L214" s="19">
        <v>45998428.912456594</v>
      </c>
      <c r="M214" s="19">
        <v>44152763.629767075</v>
      </c>
      <c r="N214" s="19">
        <v>52800000</v>
      </c>
      <c r="O214" s="19">
        <v>50451060.684729926</v>
      </c>
      <c r="P214" s="19">
        <v>47994846.072905235</v>
      </c>
      <c r="Q214" s="19">
        <v>52800000</v>
      </c>
      <c r="R214" s="19">
        <v>52800000</v>
      </c>
      <c r="S214" s="19">
        <v>49586971.265123203</v>
      </c>
      <c r="T214" s="19">
        <v>52800000</v>
      </c>
      <c r="U214" s="19">
        <v>52800000</v>
      </c>
      <c r="V214" s="19">
        <v>49618334.266854398</v>
      </c>
      <c r="W214" s="19">
        <v>52800000</v>
      </c>
      <c r="X214" s="19">
        <v>52800000</v>
      </c>
      <c r="Y214" s="19">
        <v>49629926.560858637</v>
      </c>
      <c r="Z214" s="19">
        <v>52800000</v>
      </c>
      <c r="AA214" s="19">
        <v>52800000</v>
      </c>
      <c r="AB214" s="19">
        <v>49629926.560858637</v>
      </c>
      <c r="AC214">
        <v>14600000</v>
      </c>
      <c r="AD214">
        <v>31800000</v>
      </c>
      <c r="AE214">
        <v>52800000</v>
      </c>
    </row>
    <row r="215" spans="1:31" x14ac:dyDescent="0.2">
      <c r="A215" s="18">
        <v>44391</v>
      </c>
      <c r="B215" s="19">
        <v>0</v>
      </c>
      <c r="C215" s="19">
        <v>0</v>
      </c>
      <c r="D215" s="19" t="e">
        <v>#N/A</v>
      </c>
      <c r="E215" s="19">
        <v>49740565.428571418</v>
      </c>
      <c r="F215" s="19">
        <v>38053079.714285761</v>
      </c>
      <c r="G215" s="19">
        <v>36430978.014285713</v>
      </c>
      <c r="H215" s="19">
        <v>51548488.965376243</v>
      </c>
      <c r="I215" s="19">
        <v>42046518.842787012</v>
      </c>
      <c r="J215" s="19">
        <v>40317927.589549407</v>
      </c>
      <c r="K215" s="19">
        <v>52800000</v>
      </c>
      <c r="L215" s="19">
        <v>45998428.912456594</v>
      </c>
      <c r="M215" s="19">
        <v>44183548.151195645</v>
      </c>
      <c r="N215" s="19">
        <v>52800000</v>
      </c>
      <c r="O215" s="19">
        <v>50451060.684729926</v>
      </c>
      <c r="P215" s="19">
        <v>48028130.594333805</v>
      </c>
      <c r="Q215" s="19">
        <v>52800000</v>
      </c>
      <c r="R215" s="19">
        <v>52800000</v>
      </c>
      <c r="S215" s="19">
        <v>49619278.057980351</v>
      </c>
      <c r="T215" s="19">
        <v>52800000</v>
      </c>
      <c r="U215" s="19">
        <v>52800000</v>
      </c>
      <c r="V215" s="19">
        <v>49653141.059711546</v>
      </c>
      <c r="W215" s="19">
        <v>52800000</v>
      </c>
      <c r="X215" s="19">
        <v>52800000</v>
      </c>
      <c r="Y215" s="19">
        <v>49667233.353715785</v>
      </c>
      <c r="Z215" s="19">
        <v>52800000</v>
      </c>
      <c r="AA215" s="19">
        <v>52800000</v>
      </c>
      <c r="AB215" s="19">
        <v>49667604.762579262</v>
      </c>
      <c r="AC215">
        <v>14600000</v>
      </c>
      <c r="AD215">
        <v>31800000</v>
      </c>
      <c r="AE215">
        <v>52800000</v>
      </c>
    </row>
    <row r="216" spans="1:31" x14ac:dyDescent="0.2">
      <c r="A216" s="18">
        <v>44392</v>
      </c>
      <c r="B216" s="19">
        <v>0</v>
      </c>
      <c r="C216" s="19">
        <v>0</v>
      </c>
      <c r="D216" s="19" t="e">
        <v>#N/A</v>
      </c>
      <c r="E216" s="19">
        <v>50540565.428571418</v>
      </c>
      <c r="F216" s="19">
        <v>38053079.714285761</v>
      </c>
      <c r="G216" s="19">
        <v>36456762.535714284</v>
      </c>
      <c r="H216" s="19">
        <v>52348488.965376243</v>
      </c>
      <c r="I216" s="19">
        <v>42046518.842787012</v>
      </c>
      <c r="J216" s="19">
        <v>40346212.110977978</v>
      </c>
      <c r="K216" s="19">
        <v>52800000</v>
      </c>
      <c r="L216" s="19">
        <v>45998428.912456594</v>
      </c>
      <c r="M216" s="19">
        <v>44214332.672624215</v>
      </c>
      <c r="N216" s="19">
        <v>52800000</v>
      </c>
      <c r="O216" s="19">
        <v>50451060.684729926</v>
      </c>
      <c r="P216" s="19">
        <v>48061415.115762383</v>
      </c>
      <c r="Q216" s="19">
        <v>52800000</v>
      </c>
      <c r="R216" s="19">
        <v>52800000</v>
      </c>
      <c r="S216" s="19">
        <v>49651584.850837491</v>
      </c>
      <c r="T216" s="19">
        <v>52800000</v>
      </c>
      <c r="U216" s="19">
        <v>52800000</v>
      </c>
      <c r="V216" s="19">
        <v>49687947.852568686</v>
      </c>
      <c r="W216" s="19">
        <v>52800000</v>
      </c>
      <c r="X216" s="19">
        <v>52800000</v>
      </c>
      <c r="Y216" s="19">
        <v>49704540.146572925</v>
      </c>
      <c r="Z216" s="19">
        <v>52800000</v>
      </c>
      <c r="AA216" s="19">
        <v>52800000</v>
      </c>
      <c r="AB216" s="19">
        <v>49705599.046991646</v>
      </c>
      <c r="AC216">
        <v>14600000</v>
      </c>
      <c r="AD216">
        <v>31800000</v>
      </c>
      <c r="AE216">
        <v>52800000</v>
      </c>
    </row>
    <row r="217" spans="1:31" x14ac:dyDescent="0.2">
      <c r="A217" s="18">
        <v>44393</v>
      </c>
      <c r="B217" s="19">
        <v>0</v>
      </c>
      <c r="C217" s="19">
        <v>0</v>
      </c>
      <c r="D217" s="19" t="e">
        <v>#N/A</v>
      </c>
      <c r="E217" s="19">
        <v>51340565.428571418</v>
      </c>
      <c r="F217" s="19">
        <v>38053079.714285761</v>
      </c>
      <c r="G217" s="19">
        <v>36482547.057142854</v>
      </c>
      <c r="H217" s="19">
        <v>52800000</v>
      </c>
      <c r="I217" s="19">
        <v>42046518.842787012</v>
      </c>
      <c r="J217" s="19">
        <v>40374496.632406555</v>
      </c>
      <c r="K217" s="19">
        <v>52800000</v>
      </c>
      <c r="L217" s="19">
        <v>45998428.912456594</v>
      </c>
      <c r="M217" s="19">
        <v>44245117.194052786</v>
      </c>
      <c r="N217" s="19">
        <v>52800000</v>
      </c>
      <c r="O217" s="19">
        <v>50451060.684729926</v>
      </c>
      <c r="P217" s="19">
        <v>48094699.637190945</v>
      </c>
      <c r="Q217" s="19">
        <v>52800000</v>
      </c>
      <c r="R217" s="19">
        <v>52800000</v>
      </c>
      <c r="S217" s="19">
        <v>49683891.643694632</v>
      </c>
      <c r="T217" s="19">
        <v>52800000</v>
      </c>
      <c r="U217" s="19">
        <v>52800000</v>
      </c>
      <c r="V217" s="19">
        <v>49722754.645425826</v>
      </c>
      <c r="W217" s="19">
        <v>52800000</v>
      </c>
      <c r="X217" s="19">
        <v>52800000</v>
      </c>
      <c r="Y217" s="19">
        <v>49741846.939430065</v>
      </c>
      <c r="Z217" s="19">
        <v>52800000</v>
      </c>
      <c r="AA217" s="19">
        <v>52800000</v>
      </c>
      <c r="AB217" s="19">
        <v>49743909.414095804</v>
      </c>
      <c r="AC217">
        <v>14600000</v>
      </c>
      <c r="AD217">
        <v>31800000</v>
      </c>
      <c r="AE217">
        <v>52800000</v>
      </c>
    </row>
    <row r="218" spans="1:31" x14ac:dyDescent="0.2">
      <c r="A218" s="18">
        <v>44394</v>
      </c>
      <c r="B218" s="19">
        <v>0</v>
      </c>
      <c r="C218" s="19">
        <v>0</v>
      </c>
      <c r="D218" s="19" t="e">
        <v>#N/A</v>
      </c>
      <c r="E218" s="19">
        <v>52140565.428571418</v>
      </c>
      <c r="F218" s="19">
        <v>38053079.714285761</v>
      </c>
      <c r="G218" s="19">
        <v>36508331.578571424</v>
      </c>
      <c r="H218" s="19">
        <v>52800000</v>
      </c>
      <c r="I218" s="19">
        <v>42046518.842787012</v>
      </c>
      <c r="J218" s="19">
        <v>40402781.153835118</v>
      </c>
      <c r="K218" s="19">
        <v>52800000</v>
      </c>
      <c r="L218" s="19">
        <v>45998428.912456594</v>
      </c>
      <c r="M218" s="19">
        <v>44275901.715481363</v>
      </c>
      <c r="N218" s="19">
        <v>52800000</v>
      </c>
      <c r="O218" s="19">
        <v>50451060.684729926</v>
      </c>
      <c r="P218" s="19">
        <v>48127984.158619516</v>
      </c>
      <c r="Q218" s="19">
        <v>52800000</v>
      </c>
      <c r="R218" s="19">
        <v>52800000</v>
      </c>
      <c r="S218" s="19">
        <v>49716198.43655178</v>
      </c>
      <c r="T218" s="19">
        <v>52800000</v>
      </c>
      <c r="U218" s="19">
        <v>52800000</v>
      </c>
      <c r="V218" s="19">
        <v>49757561.438282974</v>
      </c>
      <c r="W218" s="19">
        <v>52800000</v>
      </c>
      <c r="X218" s="19">
        <v>52800000</v>
      </c>
      <c r="Y218" s="19">
        <v>49779153.732287213</v>
      </c>
      <c r="Z218" s="19">
        <v>52800000</v>
      </c>
      <c r="AA218" s="19">
        <v>52800000</v>
      </c>
      <c r="AB218" s="19">
        <v>49782535.863891721</v>
      </c>
      <c r="AC218">
        <v>14600000</v>
      </c>
      <c r="AD218">
        <v>31800000</v>
      </c>
      <c r="AE218">
        <v>52800000</v>
      </c>
    </row>
    <row r="219" spans="1:31" x14ac:dyDescent="0.2">
      <c r="A219" s="18">
        <v>44395</v>
      </c>
      <c r="B219" s="19">
        <v>0</v>
      </c>
      <c r="C219" s="19">
        <v>0</v>
      </c>
      <c r="D219" s="19" t="e">
        <v>#N/A</v>
      </c>
      <c r="E219" s="19">
        <v>52800000</v>
      </c>
      <c r="F219" s="19">
        <v>38053079.714285761</v>
      </c>
      <c r="G219" s="19">
        <v>36534116.099999994</v>
      </c>
      <c r="H219" s="19">
        <v>52800000</v>
      </c>
      <c r="I219" s="19">
        <v>42046518.842787012</v>
      </c>
      <c r="J219" s="19">
        <v>40431065.675263688</v>
      </c>
      <c r="K219" s="19">
        <v>52800000</v>
      </c>
      <c r="L219" s="19">
        <v>45998428.912456594</v>
      </c>
      <c r="M219" s="19">
        <v>44306686.236909926</v>
      </c>
      <c r="N219" s="19">
        <v>52800000</v>
      </c>
      <c r="O219" s="19">
        <v>50451060.684729926</v>
      </c>
      <c r="P219" s="19">
        <v>48161268.680048093</v>
      </c>
      <c r="Q219" s="19">
        <v>52800000</v>
      </c>
      <c r="R219" s="19">
        <v>52800000</v>
      </c>
      <c r="S219" s="19">
        <v>49748505.22940892</v>
      </c>
      <c r="T219" s="19">
        <v>52800000</v>
      </c>
      <c r="U219" s="19">
        <v>52800000</v>
      </c>
      <c r="V219" s="19">
        <v>49792368.231140114</v>
      </c>
      <c r="W219" s="19">
        <v>52800000</v>
      </c>
      <c r="X219" s="19">
        <v>52800000</v>
      </c>
      <c r="Y219" s="19">
        <v>49816460.525144354</v>
      </c>
      <c r="Z219" s="19">
        <v>52800000</v>
      </c>
      <c r="AA219" s="19">
        <v>52800000</v>
      </c>
      <c r="AB219" s="19">
        <v>49821478.396379411</v>
      </c>
      <c r="AC219">
        <v>14600000</v>
      </c>
      <c r="AD219">
        <v>31800000</v>
      </c>
      <c r="AE219">
        <v>52800000</v>
      </c>
    </row>
    <row r="220" spans="1:31" x14ac:dyDescent="0.2">
      <c r="A220" s="18">
        <v>44396</v>
      </c>
      <c r="B220" s="19">
        <v>0</v>
      </c>
      <c r="C220" s="19">
        <v>0</v>
      </c>
      <c r="D220" s="19" t="e">
        <v>#N/A</v>
      </c>
      <c r="E220" s="19">
        <v>52800000</v>
      </c>
      <c r="F220" s="19">
        <v>38053079.714285761</v>
      </c>
      <c r="G220" s="19">
        <v>36559900.621428572</v>
      </c>
      <c r="H220" s="19">
        <v>52800000</v>
      </c>
      <c r="I220" s="19">
        <v>42046518.842787012</v>
      </c>
      <c r="J220" s="19">
        <v>40459350.196692266</v>
      </c>
      <c r="K220" s="19">
        <v>52800000</v>
      </c>
      <c r="L220" s="19">
        <v>45998428.912456594</v>
      </c>
      <c r="M220" s="19">
        <v>44337470.758338496</v>
      </c>
      <c r="N220" s="19">
        <v>52800000</v>
      </c>
      <c r="O220" s="19">
        <v>50451060.684729926</v>
      </c>
      <c r="P220" s="19">
        <v>48194553.201476663</v>
      </c>
      <c r="Q220" s="19">
        <v>52800000</v>
      </c>
      <c r="R220" s="19">
        <v>52800000</v>
      </c>
      <c r="S220" s="19">
        <v>49780812.02226606</v>
      </c>
      <c r="T220" s="19">
        <v>52800000</v>
      </c>
      <c r="U220" s="19">
        <v>52800000</v>
      </c>
      <c r="V220" s="19">
        <v>49827175.023997255</v>
      </c>
      <c r="W220" s="19">
        <v>52800000</v>
      </c>
      <c r="X220" s="19">
        <v>52800000</v>
      </c>
      <c r="Y220" s="19">
        <v>49853767.318001494</v>
      </c>
      <c r="Z220" s="19">
        <v>52800000</v>
      </c>
      <c r="AA220" s="19">
        <v>52800000</v>
      </c>
      <c r="AB220" s="19">
        <v>49860737.011558861</v>
      </c>
      <c r="AC220">
        <v>14600000</v>
      </c>
      <c r="AD220">
        <v>31800000</v>
      </c>
      <c r="AE220">
        <v>52800000</v>
      </c>
    </row>
    <row r="221" spans="1:31" x14ac:dyDescent="0.2">
      <c r="A221" s="18">
        <v>44397</v>
      </c>
      <c r="B221" s="19">
        <v>0</v>
      </c>
      <c r="C221" s="19">
        <v>0</v>
      </c>
      <c r="D221" s="19" t="e">
        <v>#N/A</v>
      </c>
      <c r="E221" s="19">
        <v>52800000</v>
      </c>
      <c r="F221" s="19">
        <v>38053079.714285761</v>
      </c>
      <c r="G221" s="19">
        <v>36585685.142857134</v>
      </c>
      <c r="H221" s="19">
        <v>52800000</v>
      </c>
      <c r="I221" s="19">
        <v>42046518.842787012</v>
      </c>
      <c r="J221" s="19">
        <v>40487634.718120828</v>
      </c>
      <c r="K221" s="19">
        <v>52800000</v>
      </c>
      <c r="L221" s="19">
        <v>45998428.912456594</v>
      </c>
      <c r="M221" s="19">
        <v>44368255.279767074</v>
      </c>
      <c r="N221" s="19">
        <v>52800000</v>
      </c>
      <c r="O221" s="19">
        <v>50451060.684729926</v>
      </c>
      <c r="P221" s="19">
        <v>48227837.722905226</v>
      </c>
      <c r="Q221" s="19">
        <v>52800000</v>
      </c>
      <c r="R221" s="19">
        <v>52800000</v>
      </c>
      <c r="S221" s="19">
        <v>49813118.815123208</v>
      </c>
      <c r="T221" s="19">
        <v>52800000</v>
      </c>
      <c r="U221" s="19">
        <v>52800000</v>
      </c>
      <c r="V221" s="19">
        <v>49861981.816854402</v>
      </c>
      <c r="W221" s="19">
        <v>52800000</v>
      </c>
      <c r="X221" s="19">
        <v>52800000</v>
      </c>
      <c r="Y221" s="19">
        <v>49891074.110858642</v>
      </c>
      <c r="Z221" s="19">
        <v>52800000</v>
      </c>
      <c r="AA221" s="19">
        <v>52800000</v>
      </c>
      <c r="AB221" s="19">
        <v>49900311.709430084</v>
      </c>
      <c r="AC221">
        <v>14600000</v>
      </c>
      <c r="AD221">
        <v>31800000</v>
      </c>
      <c r="AE221">
        <v>52800000</v>
      </c>
    </row>
    <row r="222" spans="1:31" x14ac:dyDescent="0.2">
      <c r="A222" s="18">
        <v>44398</v>
      </c>
      <c r="B222" s="19">
        <v>0</v>
      </c>
      <c r="C222" s="19">
        <v>0</v>
      </c>
      <c r="D222" s="19" t="e">
        <v>#N/A</v>
      </c>
      <c r="E222" s="19">
        <v>52800000</v>
      </c>
      <c r="F222" s="19">
        <v>38053079.714285761</v>
      </c>
      <c r="G222" s="19">
        <v>36589162.871428564</v>
      </c>
      <c r="H222" s="19">
        <v>52800000</v>
      </c>
      <c r="I222" s="19">
        <v>42046518.842787012</v>
      </c>
      <c r="J222" s="19">
        <v>40515919.239549398</v>
      </c>
      <c r="K222" s="19">
        <v>52800000</v>
      </c>
      <c r="L222" s="19">
        <v>45998428.912456594</v>
      </c>
      <c r="M222" s="19">
        <v>44399039.801195636</v>
      </c>
      <c r="N222" s="19">
        <v>52800000</v>
      </c>
      <c r="O222" s="19">
        <v>50451060.684729926</v>
      </c>
      <c r="P222" s="19">
        <v>48261122.244333804</v>
      </c>
      <c r="Q222" s="19">
        <v>52800000</v>
      </c>
      <c r="R222" s="19">
        <v>52800000</v>
      </c>
      <c r="S222" s="19">
        <v>49845425.607980348</v>
      </c>
      <c r="T222" s="19">
        <v>52800000</v>
      </c>
      <c r="U222" s="19">
        <v>52800000</v>
      </c>
      <c r="V222" s="19">
        <v>49896788.609711543</v>
      </c>
      <c r="W222" s="19">
        <v>52800000</v>
      </c>
      <c r="X222" s="19">
        <v>52800000</v>
      </c>
      <c r="Y222" s="19">
        <v>49928380.903715782</v>
      </c>
      <c r="Z222" s="19">
        <v>52800000</v>
      </c>
      <c r="AA222" s="19">
        <v>52800000</v>
      </c>
      <c r="AB222" s="19">
        <v>49940202.489993066</v>
      </c>
      <c r="AC222">
        <v>14600000</v>
      </c>
      <c r="AD222">
        <v>31800000</v>
      </c>
      <c r="AE222">
        <v>52800000</v>
      </c>
    </row>
    <row r="223" spans="1:31" x14ac:dyDescent="0.2">
      <c r="A223" s="18">
        <v>44399</v>
      </c>
      <c r="B223" s="19">
        <v>0</v>
      </c>
      <c r="C223" s="19">
        <v>0</v>
      </c>
      <c r="D223" s="19" t="e">
        <v>#N/A</v>
      </c>
      <c r="E223" s="19">
        <v>52800000</v>
      </c>
      <c r="F223" s="19">
        <v>38853079.714285761</v>
      </c>
      <c r="G223" s="19">
        <v>37309162.871428564</v>
      </c>
      <c r="H223" s="19">
        <v>52800000</v>
      </c>
      <c r="I223" s="19">
        <v>42046518.842787012</v>
      </c>
      <c r="J223" s="19">
        <v>40544203.760977976</v>
      </c>
      <c r="K223" s="19">
        <v>52800000</v>
      </c>
      <c r="L223" s="19">
        <v>45998428.912456594</v>
      </c>
      <c r="M223" s="19">
        <v>44429824.322624207</v>
      </c>
      <c r="N223" s="19">
        <v>52800000</v>
      </c>
      <c r="O223" s="19">
        <v>50451060.684729926</v>
      </c>
      <c r="P223" s="19">
        <v>48294406.765762374</v>
      </c>
      <c r="Q223" s="19">
        <v>52800000</v>
      </c>
      <c r="R223" s="19">
        <v>52800000</v>
      </c>
      <c r="S223" s="19">
        <v>49877732.400837496</v>
      </c>
      <c r="T223" s="19">
        <v>52800000</v>
      </c>
      <c r="U223" s="19">
        <v>52800000</v>
      </c>
      <c r="V223" s="19">
        <v>49931595.402568683</v>
      </c>
      <c r="W223" s="19">
        <v>52800000</v>
      </c>
      <c r="X223" s="19">
        <v>52800000</v>
      </c>
      <c r="Y223" s="19">
        <v>49965687.69657293</v>
      </c>
      <c r="Z223" s="19">
        <v>52800000</v>
      </c>
      <c r="AA223" s="19">
        <v>52800000</v>
      </c>
      <c r="AB223" s="19">
        <v>49980009.282850213</v>
      </c>
      <c r="AC223">
        <v>14600000</v>
      </c>
      <c r="AD223">
        <v>31800000</v>
      </c>
      <c r="AE223">
        <v>52800000</v>
      </c>
    </row>
    <row r="224" spans="1:31" x14ac:dyDescent="0.2">
      <c r="A224" s="18">
        <v>44400</v>
      </c>
      <c r="B224" s="19">
        <v>0</v>
      </c>
      <c r="C224" s="19">
        <v>0</v>
      </c>
      <c r="D224" s="19" t="e">
        <v>#N/A</v>
      </c>
      <c r="E224" s="19">
        <v>52800000</v>
      </c>
      <c r="F224" s="19">
        <v>39653079.714285761</v>
      </c>
      <c r="G224" s="19">
        <v>38029162.871428564</v>
      </c>
      <c r="H224" s="19">
        <v>52800000</v>
      </c>
      <c r="I224" s="19">
        <v>42046518.842787012</v>
      </c>
      <c r="J224" s="19">
        <v>40572488.282406539</v>
      </c>
      <c r="K224" s="19">
        <v>52800000</v>
      </c>
      <c r="L224" s="19">
        <v>45998428.912456594</v>
      </c>
      <c r="M224" s="19">
        <v>44460608.844052784</v>
      </c>
      <c r="N224" s="19">
        <v>52800000</v>
      </c>
      <c r="O224" s="19">
        <v>50451060.684729926</v>
      </c>
      <c r="P224" s="19">
        <v>48327691.287190937</v>
      </c>
      <c r="Q224" s="19">
        <v>52800000</v>
      </c>
      <c r="R224" s="19">
        <v>52800000</v>
      </c>
      <c r="S224" s="19">
        <v>49910039.193694636</v>
      </c>
      <c r="T224" s="19">
        <v>52800000</v>
      </c>
      <c r="U224" s="19">
        <v>52800000</v>
      </c>
      <c r="V224" s="19">
        <v>49966402.195425831</v>
      </c>
      <c r="W224" s="19">
        <v>52800000</v>
      </c>
      <c r="X224" s="19">
        <v>52800000</v>
      </c>
      <c r="Y224" s="19">
        <v>50002994.48943007</v>
      </c>
      <c r="Z224" s="19">
        <v>52800000</v>
      </c>
      <c r="AA224" s="19">
        <v>52800000</v>
      </c>
      <c r="AB224" s="19">
        <v>50019816.075707354</v>
      </c>
      <c r="AC224">
        <v>14600000</v>
      </c>
      <c r="AD224">
        <v>31800000</v>
      </c>
      <c r="AE224">
        <v>52800000</v>
      </c>
    </row>
    <row r="225" spans="1:31" x14ac:dyDescent="0.2">
      <c r="A225" s="18">
        <v>44401</v>
      </c>
      <c r="B225" s="19">
        <v>0</v>
      </c>
      <c r="C225" s="19">
        <v>0</v>
      </c>
      <c r="D225" s="19" t="e">
        <v>#N/A</v>
      </c>
      <c r="E225" s="19">
        <v>52800000</v>
      </c>
      <c r="F225" s="19">
        <v>40453079.714285761</v>
      </c>
      <c r="G225" s="19">
        <v>38749162.871428564</v>
      </c>
      <c r="H225" s="19">
        <v>52800000</v>
      </c>
      <c r="I225" s="19">
        <v>42046518.842787012</v>
      </c>
      <c r="J225" s="19">
        <v>40575966.010977969</v>
      </c>
      <c r="K225" s="19">
        <v>52800000</v>
      </c>
      <c r="L225" s="19">
        <v>45998428.912456594</v>
      </c>
      <c r="M225" s="19">
        <v>44491393.365481347</v>
      </c>
      <c r="N225" s="19">
        <v>52800000</v>
      </c>
      <c r="O225" s="19">
        <v>50451060.684729926</v>
      </c>
      <c r="P225" s="19">
        <v>48360975.808619514</v>
      </c>
      <c r="Q225" s="19">
        <v>52800000</v>
      </c>
      <c r="R225" s="19">
        <v>52800000</v>
      </c>
      <c r="S225" s="19">
        <v>49942345.986551777</v>
      </c>
      <c r="T225" s="19">
        <v>52800000</v>
      </c>
      <c r="U225" s="19">
        <v>52800000</v>
      </c>
      <c r="V225" s="19">
        <v>50001208.988282971</v>
      </c>
      <c r="W225" s="19">
        <v>52800000</v>
      </c>
      <c r="X225" s="19">
        <v>52800000</v>
      </c>
      <c r="Y225" s="19">
        <v>50040301.28228721</v>
      </c>
      <c r="Z225" s="19">
        <v>52800000</v>
      </c>
      <c r="AA225" s="19">
        <v>52800000</v>
      </c>
      <c r="AB225" s="19">
        <v>50059622.868564501</v>
      </c>
      <c r="AC225">
        <v>14600000</v>
      </c>
      <c r="AD225">
        <v>31800000</v>
      </c>
      <c r="AE225">
        <v>52800000</v>
      </c>
    </row>
    <row r="226" spans="1:31" x14ac:dyDescent="0.2">
      <c r="A226" s="18">
        <v>44402</v>
      </c>
      <c r="B226" s="19">
        <v>0</v>
      </c>
      <c r="C226" s="19">
        <v>0</v>
      </c>
      <c r="D226" s="19" t="e">
        <v>#N/A</v>
      </c>
      <c r="E226" s="19">
        <v>52800000</v>
      </c>
      <c r="F226" s="19">
        <v>41253079.714285761</v>
      </c>
      <c r="G226" s="19">
        <v>39469162.871428564</v>
      </c>
      <c r="H226" s="19">
        <v>52800000</v>
      </c>
      <c r="I226" s="19">
        <v>42846518.842787012</v>
      </c>
      <c r="J226" s="19">
        <v>41295966.010977969</v>
      </c>
      <c r="K226" s="19">
        <v>52800000</v>
      </c>
      <c r="L226" s="19">
        <v>45998428.912456594</v>
      </c>
      <c r="M226" s="19">
        <v>44522177.886909917</v>
      </c>
      <c r="N226" s="19">
        <v>52800000</v>
      </c>
      <c r="O226" s="19">
        <v>50451060.684729926</v>
      </c>
      <c r="P226" s="19">
        <v>48394260.330048084</v>
      </c>
      <c r="Q226" s="19">
        <v>52800000</v>
      </c>
      <c r="R226" s="19">
        <v>52800000</v>
      </c>
      <c r="S226" s="19">
        <v>49974652.779408924</v>
      </c>
      <c r="T226" s="19">
        <v>52800000</v>
      </c>
      <c r="U226" s="19">
        <v>52800000</v>
      </c>
      <c r="V226" s="19">
        <v>50036015.781140111</v>
      </c>
      <c r="W226" s="19">
        <v>52800000</v>
      </c>
      <c r="X226" s="19">
        <v>52800000</v>
      </c>
      <c r="Y226" s="19">
        <v>50077608.075144358</v>
      </c>
      <c r="Z226" s="19">
        <v>52800000</v>
      </c>
      <c r="AA226" s="19">
        <v>52800000</v>
      </c>
      <c r="AB226" s="19">
        <v>50099429.661421642</v>
      </c>
      <c r="AC226">
        <v>14600000</v>
      </c>
      <c r="AD226">
        <v>31800000</v>
      </c>
      <c r="AE226">
        <v>52800000</v>
      </c>
    </row>
    <row r="227" spans="1:31" x14ac:dyDescent="0.2">
      <c r="A227" s="18">
        <v>44403</v>
      </c>
      <c r="B227" s="19">
        <v>0</v>
      </c>
      <c r="C227" s="19">
        <v>0</v>
      </c>
      <c r="D227" s="19" t="e">
        <v>#N/A</v>
      </c>
      <c r="E227" s="19">
        <v>52800000</v>
      </c>
      <c r="F227" s="19">
        <v>42053079.714285761</v>
      </c>
      <c r="G227" s="19">
        <v>40189162.871428564</v>
      </c>
      <c r="H227" s="19">
        <v>52800000</v>
      </c>
      <c r="I227" s="19">
        <v>43646518.842787012</v>
      </c>
      <c r="J227" s="19">
        <v>42015966.010977969</v>
      </c>
      <c r="K227" s="19">
        <v>52800000</v>
      </c>
      <c r="L227" s="19">
        <v>45998428.912456594</v>
      </c>
      <c r="M227" s="19">
        <v>44552962.408338495</v>
      </c>
      <c r="N227" s="19">
        <v>52800000</v>
      </c>
      <c r="O227" s="19">
        <v>50451060.684729926</v>
      </c>
      <c r="P227" s="19">
        <v>48427544.851476647</v>
      </c>
      <c r="Q227" s="19">
        <v>52800000</v>
      </c>
      <c r="R227" s="19">
        <v>52800000</v>
      </c>
      <c r="S227" s="19">
        <v>50006959.572266065</v>
      </c>
      <c r="T227" s="19">
        <v>52800000</v>
      </c>
      <c r="U227" s="19">
        <v>52800000</v>
      </c>
      <c r="V227" s="19">
        <v>50070822.573997259</v>
      </c>
      <c r="W227" s="19">
        <v>52800000</v>
      </c>
      <c r="X227" s="19">
        <v>52800000</v>
      </c>
      <c r="Y227" s="19">
        <v>50114914.868001498</v>
      </c>
      <c r="Z227" s="19">
        <v>52800000</v>
      </c>
      <c r="AA227" s="19">
        <v>52800000</v>
      </c>
      <c r="AB227" s="19">
        <v>50139236.454278782</v>
      </c>
      <c r="AC227">
        <v>14600000</v>
      </c>
      <c r="AD227">
        <v>31800000</v>
      </c>
      <c r="AE227">
        <v>52800000</v>
      </c>
    </row>
    <row r="228" spans="1:31" x14ac:dyDescent="0.2">
      <c r="A228" s="18">
        <v>44404</v>
      </c>
      <c r="B228" s="19">
        <v>0</v>
      </c>
      <c r="C228" s="19">
        <v>0</v>
      </c>
      <c r="D228" s="19" t="e">
        <v>#N/A</v>
      </c>
      <c r="E228" s="19">
        <v>52800000</v>
      </c>
      <c r="F228" s="19">
        <v>42853079.714285761</v>
      </c>
      <c r="G228" s="19">
        <v>40909162.871428564</v>
      </c>
      <c r="H228" s="19">
        <v>52800000</v>
      </c>
      <c r="I228" s="19">
        <v>44446518.842787012</v>
      </c>
      <c r="J228" s="19">
        <v>42735966.010977969</v>
      </c>
      <c r="K228" s="19">
        <v>52800000</v>
      </c>
      <c r="L228" s="19">
        <v>45998428.912456594</v>
      </c>
      <c r="M228" s="19">
        <v>44556440.136909924</v>
      </c>
      <c r="N228" s="19">
        <v>52800000</v>
      </c>
      <c r="O228" s="19">
        <v>50451060.684729926</v>
      </c>
      <c r="P228" s="19">
        <v>48460829.372905225</v>
      </c>
      <c r="Q228" s="19">
        <v>52800000</v>
      </c>
      <c r="R228" s="19">
        <v>52800000</v>
      </c>
      <c r="S228" s="19">
        <v>50039266.365123205</v>
      </c>
      <c r="T228" s="19">
        <v>52800000</v>
      </c>
      <c r="U228" s="19">
        <v>52800000</v>
      </c>
      <c r="V228" s="19">
        <v>50105629.366854399</v>
      </c>
      <c r="W228" s="19">
        <v>52800000</v>
      </c>
      <c r="X228" s="19">
        <v>52800000</v>
      </c>
      <c r="Y228" s="19">
        <v>50152221.660858639</v>
      </c>
      <c r="Z228" s="19">
        <v>52800000</v>
      </c>
      <c r="AA228" s="19">
        <v>52800000</v>
      </c>
      <c r="AB228" s="19">
        <v>50160000</v>
      </c>
      <c r="AC228">
        <v>14600000</v>
      </c>
      <c r="AD228">
        <v>31800000</v>
      </c>
      <c r="AE228">
        <v>52800000</v>
      </c>
    </row>
    <row r="229" spans="1:31" x14ac:dyDescent="0.2">
      <c r="A229" s="18">
        <v>44405</v>
      </c>
      <c r="B229" s="19">
        <v>0</v>
      </c>
      <c r="C229" s="19">
        <v>0</v>
      </c>
      <c r="D229" s="19" t="e">
        <v>#N/A</v>
      </c>
      <c r="E229" s="19">
        <v>52800000</v>
      </c>
      <c r="F229" s="19">
        <v>43653079.714285761</v>
      </c>
      <c r="G229" s="19">
        <v>41629162.871428564</v>
      </c>
      <c r="H229" s="19">
        <v>52800000</v>
      </c>
      <c r="I229" s="19">
        <v>45246518.842787012</v>
      </c>
      <c r="J229" s="19">
        <v>43455966.010977969</v>
      </c>
      <c r="K229" s="19">
        <v>52800000</v>
      </c>
      <c r="L229" s="19">
        <v>46798428.912456594</v>
      </c>
      <c r="M229" s="19">
        <v>45276440.136909924</v>
      </c>
      <c r="N229" s="19">
        <v>52800000</v>
      </c>
      <c r="O229" s="19">
        <v>50451060.684729926</v>
      </c>
      <c r="P229" s="19">
        <v>48494113.894333795</v>
      </c>
      <c r="Q229" s="19">
        <v>52800000</v>
      </c>
      <c r="R229" s="19">
        <v>52800000</v>
      </c>
      <c r="S229" s="19">
        <v>50071573.157980353</v>
      </c>
      <c r="T229" s="19">
        <v>52800000</v>
      </c>
      <c r="U229" s="19">
        <v>52800000</v>
      </c>
      <c r="V229" s="19">
        <v>50140436.15971154</v>
      </c>
      <c r="W229" s="19">
        <v>52800000</v>
      </c>
      <c r="X229" s="19">
        <v>52800000</v>
      </c>
      <c r="Y229" s="19">
        <v>50160000</v>
      </c>
      <c r="Z229" s="19">
        <v>52800000</v>
      </c>
      <c r="AA229" s="19">
        <v>52800000</v>
      </c>
      <c r="AB229" s="19">
        <v>50160000</v>
      </c>
      <c r="AC229">
        <v>14600000</v>
      </c>
      <c r="AD229">
        <v>31800000</v>
      </c>
      <c r="AE229">
        <v>52800000</v>
      </c>
    </row>
    <row r="230" spans="1:31" x14ac:dyDescent="0.2">
      <c r="A230" s="18">
        <v>44406</v>
      </c>
      <c r="B230" s="19">
        <v>0</v>
      </c>
      <c r="C230" s="19">
        <v>0</v>
      </c>
      <c r="D230" s="19" t="e">
        <v>#N/A</v>
      </c>
      <c r="E230" s="19">
        <v>52800000</v>
      </c>
      <c r="F230" s="19">
        <v>44453079.714285761</v>
      </c>
      <c r="G230" s="19">
        <v>42349162.871428564</v>
      </c>
      <c r="H230" s="19">
        <v>52800000</v>
      </c>
      <c r="I230" s="19">
        <v>46046518.842787012</v>
      </c>
      <c r="J230" s="19">
        <v>44175966.010977969</v>
      </c>
      <c r="K230" s="19">
        <v>52800000</v>
      </c>
      <c r="L230" s="19">
        <v>47598428.912456594</v>
      </c>
      <c r="M230" s="19">
        <v>45996440.136909924</v>
      </c>
      <c r="N230" s="19">
        <v>52800000</v>
      </c>
      <c r="O230" s="19">
        <v>50451060.684729926</v>
      </c>
      <c r="P230" s="19">
        <v>48527398.415762365</v>
      </c>
      <c r="Q230" s="19">
        <v>52800000</v>
      </c>
      <c r="R230" s="19">
        <v>52800000</v>
      </c>
      <c r="S230" s="19">
        <v>50103879.950837493</v>
      </c>
      <c r="T230" s="19">
        <v>52800000</v>
      </c>
      <c r="U230" s="19">
        <v>52800000</v>
      </c>
      <c r="V230" s="19">
        <v>50160000</v>
      </c>
      <c r="W230" s="19">
        <v>52800000</v>
      </c>
      <c r="X230" s="19">
        <v>52800000</v>
      </c>
      <c r="Y230" s="19">
        <v>50160000</v>
      </c>
      <c r="Z230" s="19">
        <v>52800000</v>
      </c>
      <c r="AA230" s="19">
        <v>52800000</v>
      </c>
      <c r="AB230" s="19">
        <v>50160000</v>
      </c>
      <c r="AC230">
        <v>14600000</v>
      </c>
      <c r="AD230">
        <v>31800000</v>
      </c>
      <c r="AE230">
        <v>52800000</v>
      </c>
    </row>
    <row r="231" spans="1:31" x14ac:dyDescent="0.2">
      <c r="A231" s="18">
        <v>44407</v>
      </c>
      <c r="B231" s="19">
        <v>0</v>
      </c>
      <c r="C231" s="19">
        <v>0</v>
      </c>
      <c r="D231" s="19" t="e">
        <v>#N/A</v>
      </c>
      <c r="E231" s="19">
        <v>52800000</v>
      </c>
      <c r="F231" s="19">
        <v>45253079.714285761</v>
      </c>
      <c r="G231" s="19">
        <v>43069162.871428564</v>
      </c>
      <c r="H231" s="19">
        <v>52800000</v>
      </c>
      <c r="I231" s="19">
        <v>46846518.842787012</v>
      </c>
      <c r="J231" s="19">
        <v>44895966.010977969</v>
      </c>
      <c r="K231" s="19">
        <v>52800000</v>
      </c>
      <c r="L231" s="19">
        <v>48398428.912456594</v>
      </c>
      <c r="M231" s="19">
        <v>46716440.136909924</v>
      </c>
      <c r="N231" s="19">
        <v>52800000</v>
      </c>
      <c r="O231" s="19">
        <v>50451060.684729926</v>
      </c>
      <c r="P231" s="19">
        <v>48560682.937190935</v>
      </c>
      <c r="Q231" s="19">
        <v>52800000</v>
      </c>
      <c r="R231" s="19">
        <v>52800000</v>
      </c>
      <c r="S231" s="19">
        <v>50136186.743694633</v>
      </c>
      <c r="T231" s="19">
        <v>52800000</v>
      </c>
      <c r="U231" s="19">
        <v>52800000</v>
      </c>
      <c r="V231" s="19">
        <v>50160000</v>
      </c>
      <c r="W231" s="19">
        <v>52800000</v>
      </c>
      <c r="X231" s="19">
        <v>52800000</v>
      </c>
      <c r="Y231" s="19">
        <v>50160000</v>
      </c>
      <c r="Z231" s="19">
        <v>52800000</v>
      </c>
      <c r="AA231" s="19">
        <v>52800000</v>
      </c>
      <c r="AB231" s="19">
        <v>50160000</v>
      </c>
      <c r="AC231">
        <v>14600000</v>
      </c>
      <c r="AD231">
        <v>31800000</v>
      </c>
      <c r="AE231">
        <v>52800000</v>
      </c>
    </row>
    <row r="232" spans="1:31" x14ac:dyDescent="0.2">
      <c r="A232" s="18">
        <v>44408</v>
      </c>
      <c r="B232" s="19">
        <v>0</v>
      </c>
      <c r="C232" s="19">
        <v>0</v>
      </c>
      <c r="D232" s="19" t="e">
        <v>#N/A</v>
      </c>
      <c r="E232" s="19">
        <v>52800000</v>
      </c>
      <c r="F232" s="19">
        <v>46053079.714285761</v>
      </c>
      <c r="G232" s="19">
        <v>43789162.871428564</v>
      </c>
      <c r="H232" s="19">
        <v>52800000</v>
      </c>
      <c r="I232" s="19">
        <v>47646518.842787012</v>
      </c>
      <c r="J232" s="19">
        <v>45615966.010977969</v>
      </c>
      <c r="K232" s="19">
        <v>52800000</v>
      </c>
      <c r="L232" s="19">
        <v>49198428.912456594</v>
      </c>
      <c r="M232" s="19">
        <v>47436440.136909924</v>
      </c>
      <c r="N232" s="19">
        <v>52800000</v>
      </c>
      <c r="O232" s="19">
        <v>50451060.684729926</v>
      </c>
      <c r="P232" s="19">
        <v>48564160.665762365</v>
      </c>
      <c r="Q232" s="19">
        <v>52800000</v>
      </c>
      <c r="R232" s="19">
        <v>52800000</v>
      </c>
      <c r="S232" s="19">
        <v>50160000</v>
      </c>
      <c r="T232" s="19">
        <v>52800000</v>
      </c>
      <c r="U232" s="19">
        <v>52800000</v>
      </c>
      <c r="V232" s="19">
        <v>50160000</v>
      </c>
      <c r="W232" s="19">
        <v>52800000</v>
      </c>
      <c r="X232" s="19">
        <v>52800000</v>
      </c>
      <c r="Y232" s="19">
        <v>50160000</v>
      </c>
      <c r="Z232" s="19">
        <v>52800000</v>
      </c>
      <c r="AA232" s="19">
        <v>52800000</v>
      </c>
      <c r="AB232" s="19">
        <v>50160000</v>
      </c>
      <c r="AC232">
        <v>14600000</v>
      </c>
      <c r="AD232">
        <v>31800000</v>
      </c>
      <c r="AE232">
        <v>52800000</v>
      </c>
    </row>
    <row r="233" spans="1:31" x14ac:dyDescent="0.2">
      <c r="A233" s="18">
        <v>44409</v>
      </c>
      <c r="B233" s="19">
        <v>0</v>
      </c>
      <c r="C233" s="19">
        <v>0</v>
      </c>
      <c r="D233" s="19" t="e">
        <v>#N/A</v>
      </c>
      <c r="E233" s="19">
        <v>52800000</v>
      </c>
      <c r="F233" s="19">
        <v>46853079.714285761</v>
      </c>
      <c r="G233" s="19">
        <v>44509162.871428564</v>
      </c>
      <c r="H233" s="19">
        <v>52800000</v>
      </c>
      <c r="I233" s="19">
        <v>48446518.842787012</v>
      </c>
      <c r="J233" s="19">
        <v>46335966.010977969</v>
      </c>
      <c r="K233" s="19">
        <v>52800000</v>
      </c>
      <c r="L233" s="19">
        <v>49998428.912456594</v>
      </c>
      <c r="M233" s="19">
        <v>48156440.136909924</v>
      </c>
      <c r="N233" s="19">
        <v>52800000</v>
      </c>
      <c r="O233" s="19">
        <v>51251060.684729926</v>
      </c>
      <c r="P233" s="19">
        <v>49284160.665762365</v>
      </c>
      <c r="Q233" s="19">
        <v>52800000</v>
      </c>
      <c r="R233" s="19">
        <v>52800000</v>
      </c>
      <c r="S233" s="19">
        <v>50160000</v>
      </c>
      <c r="T233" s="19">
        <v>52800000</v>
      </c>
      <c r="U233" s="19">
        <v>52800000</v>
      </c>
      <c r="V233" s="19">
        <v>50160000</v>
      </c>
      <c r="W233" s="19">
        <v>52800000</v>
      </c>
      <c r="X233" s="19">
        <v>52800000</v>
      </c>
      <c r="Y233" s="19">
        <v>50160000</v>
      </c>
      <c r="Z233" s="19">
        <v>52800000</v>
      </c>
      <c r="AA233" s="19">
        <v>52800000</v>
      </c>
      <c r="AB233" s="19">
        <v>50160000</v>
      </c>
      <c r="AC233">
        <v>14600000</v>
      </c>
      <c r="AD233">
        <v>31800000</v>
      </c>
      <c r="AE233">
        <v>52800000</v>
      </c>
    </row>
    <row r="234" spans="1:31" x14ac:dyDescent="0.2">
      <c r="A234" s="18">
        <v>44410</v>
      </c>
      <c r="B234" s="19">
        <v>0</v>
      </c>
      <c r="C234" s="19">
        <v>0</v>
      </c>
      <c r="D234" s="19" t="e">
        <v>#N/A</v>
      </c>
      <c r="E234" s="19">
        <v>52800000</v>
      </c>
      <c r="F234" s="19">
        <v>47653079.714285761</v>
      </c>
      <c r="G234" s="19">
        <v>45229162.871428564</v>
      </c>
      <c r="H234" s="19">
        <v>52800000</v>
      </c>
      <c r="I234" s="19">
        <v>49246518.842787012</v>
      </c>
      <c r="J234" s="19">
        <v>47055966.010977969</v>
      </c>
      <c r="K234" s="19">
        <v>52800000</v>
      </c>
      <c r="L234" s="19">
        <v>50798428.912456594</v>
      </c>
      <c r="M234" s="19">
        <v>48876440.136909924</v>
      </c>
      <c r="N234" s="19">
        <v>52800000</v>
      </c>
      <c r="O234" s="19">
        <v>52051060.684729926</v>
      </c>
      <c r="P234" s="19">
        <v>50004160.665762365</v>
      </c>
      <c r="Q234" s="19">
        <v>52800000</v>
      </c>
      <c r="R234" s="19">
        <v>52800000</v>
      </c>
      <c r="S234" s="19">
        <v>50160000</v>
      </c>
      <c r="T234" s="19">
        <v>52800000</v>
      </c>
      <c r="U234" s="19">
        <v>52800000</v>
      </c>
      <c r="V234" s="19">
        <v>50160000</v>
      </c>
      <c r="W234" s="19">
        <v>52800000</v>
      </c>
      <c r="X234" s="19">
        <v>52800000</v>
      </c>
      <c r="Y234" s="19">
        <v>50160000</v>
      </c>
      <c r="Z234" s="19">
        <v>52800000</v>
      </c>
      <c r="AA234" s="19">
        <v>52800000</v>
      </c>
      <c r="AB234" s="19">
        <v>50160000</v>
      </c>
      <c r="AC234">
        <v>14600000</v>
      </c>
      <c r="AD234">
        <v>31800000</v>
      </c>
      <c r="AE234">
        <v>52800000</v>
      </c>
    </row>
    <row r="235" spans="1:31" x14ac:dyDescent="0.2">
      <c r="A235" s="18">
        <v>44411</v>
      </c>
      <c r="B235" s="19">
        <v>0</v>
      </c>
      <c r="C235" s="19">
        <v>0</v>
      </c>
      <c r="D235" s="19" t="e">
        <v>#N/A</v>
      </c>
      <c r="E235" s="19">
        <v>52800000</v>
      </c>
      <c r="F235" s="19">
        <v>48453079.714285761</v>
      </c>
      <c r="G235" s="19">
        <v>45949162.871428564</v>
      </c>
      <c r="H235" s="19">
        <v>52800000</v>
      </c>
      <c r="I235" s="19">
        <v>50046518.842787012</v>
      </c>
      <c r="J235" s="19">
        <v>47775966.010977969</v>
      </c>
      <c r="K235" s="19">
        <v>52800000</v>
      </c>
      <c r="L235" s="19">
        <v>51598428.912456594</v>
      </c>
      <c r="M235" s="19">
        <v>49596440.136909924</v>
      </c>
      <c r="N235" s="19">
        <v>52800000</v>
      </c>
      <c r="O235" s="19">
        <v>52800000</v>
      </c>
      <c r="P235" s="19">
        <v>50042553.034236498</v>
      </c>
      <c r="Q235" s="19">
        <v>52800000</v>
      </c>
      <c r="R235" s="19">
        <v>52800000</v>
      </c>
      <c r="S235" s="19">
        <v>50160000</v>
      </c>
      <c r="T235" s="19">
        <v>52800000</v>
      </c>
      <c r="U235" s="19">
        <v>52800000</v>
      </c>
      <c r="V235" s="19">
        <v>50160000</v>
      </c>
      <c r="W235" s="19">
        <v>52800000</v>
      </c>
      <c r="X235" s="19">
        <v>52800000</v>
      </c>
      <c r="Y235" s="19">
        <v>50160000</v>
      </c>
      <c r="Z235" s="19">
        <v>52800000</v>
      </c>
      <c r="AA235" s="19">
        <v>52800000</v>
      </c>
      <c r="AB235" s="19">
        <v>50160000</v>
      </c>
      <c r="AC235">
        <v>14600000</v>
      </c>
      <c r="AD235">
        <v>31800000</v>
      </c>
      <c r="AE235">
        <v>52800000</v>
      </c>
    </row>
    <row r="236" spans="1:31" x14ac:dyDescent="0.2">
      <c r="A236" s="18">
        <v>44412</v>
      </c>
      <c r="B236" s="19">
        <v>0</v>
      </c>
      <c r="C236" s="19">
        <v>0</v>
      </c>
      <c r="D236" s="19" t="e">
        <v>#N/A</v>
      </c>
      <c r="E236" s="19">
        <v>52800000</v>
      </c>
      <c r="F236" s="19">
        <v>49253079.714285761</v>
      </c>
      <c r="G236" s="19">
        <v>46669162.871428564</v>
      </c>
      <c r="H236" s="19">
        <v>52800000</v>
      </c>
      <c r="I236" s="19">
        <v>50846518.842787012</v>
      </c>
      <c r="J236" s="19">
        <v>48495966.010977969</v>
      </c>
      <c r="K236" s="19">
        <v>52800000</v>
      </c>
      <c r="L236" s="19">
        <v>52398428.912456594</v>
      </c>
      <c r="M236" s="19">
        <v>49819921.445622832</v>
      </c>
      <c r="N236" s="19">
        <v>52800000</v>
      </c>
      <c r="O236" s="19">
        <v>52800000</v>
      </c>
      <c r="P236" s="19">
        <v>50042553.034236498</v>
      </c>
      <c r="Q236" s="19">
        <v>52800000</v>
      </c>
      <c r="R236" s="19">
        <v>52800000</v>
      </c>
      <c r="S236" s="19">
        <v>50160000</v>
      </c>
      <c r="T236" s="19">
        <v>52800000</v>
      </c>
      <c r="U236" s="19">
        <v>52800000</v>
      </c>
      <c r="V236" s="19">
        <v>50160000</v>
      </c>
      <c r="W236" s="19">
        <v>52800000</v>
      </c>
      <c r="X236" s="19">
        <v>52800000</v>
      </c>
      <c r="Y236" s="19">
        <v>50160000</v>
      </c>
      <c r="Z236" s="19">
        <v>52800000</v>
      </c>
      <c r="AA236" s="19">
        <v>52800000</v>
      </c>
      <c r="AB236" s="19">
        <v>50160000</v>
      </c>
      <c r="AC236">
        <v>14600000</v>
      </c>
      <c r="AD236">
        <v>31800000</v>
      </c>
      <c r="AE236">
        <v>52800000</v>
      </c>
    </row>
    <row r="237" spans="1:31" x14ac:dyDescent="0.2">
      <c r="A237" s="18">
        <v>44413</v>
      </c>
      <c r="B237" s="19">
        <v>0</v>
      </c>
      <c r="C237" s="19">
        <v>0</v>
      </c>
      <c r="D237" s="19" t="e">
        <v>#N/A</v>
      </c>
      <c r="E237" s="19">
        <v>52800000</v>
      </c>
      <c r="F237" s="19">
        <v>50053079.714285761</v>
      </c>
      <c r="G237" s="19">
        <v>47389162.871428564</v>
      </c>
      <c r="H237" s="19">
        <v>52800000</v>
      </c>
      <c r="I237" s="19">
        <v>51646518.842787012</v>
      </c>
      <c r="J237" s="19">
        <v>49215966.010977969</v>
      </c>
      <c r="K237" s="19">
        <v>52800000</v>
      </c>
      <c r="L237" s="19">
        <v>52800000</v>
      </c>
      <c r="M237" s="19">
        <v>49819921.445622832</v>
      </c>
      <c r="N237" s="19">
        <v>52800000</v>
      </c>
      <c r="O237" s="19">
        <v>52800000</v>
      </c>
      <c r="P237" s="19">
        <v>50042553.034236498</v>
      </c>
      <c r="Q237" s="19">
        <v>52800000</v>
      </c>
      <c r="R237" s="19">
        <v>52800000</v>
      </c>
      <c r="S237" s="19">
        <v>50160000</v>
      </c>
      <c r="T237" s="19">
        <v>52800000</v>
      </c>
      <c r="U237" s="19">
        <v>52800000</v>
      </c>
      <c r="V237" s="19">
        <v>50160000</v>
      </c>
      <c r="W237" s="19">
        <v>52800000</v>
      </c>
      <c r="X237" s="19">
        <v>52800000</v>
      </c>
      <c r="Y237" s="19">
        <v>50160000</v>
      </c>
      <c r="Z237" s="19">
        <v>52800000</v>
      </c>
      <c r="AA237" s="19">
        <v>52800000</v>
      </c>
      <c r="AB237" s="19">
        <v>50160000</v>
      </c>
      <c r="AC237">
        <v>14600000</v>
      </c>
      <c r="AD237">
        <v>31800000</v>
      </c>
      <c r="AE237">
        <v>52800000</v>
      </c>
    </row>
    <row r="238" spans="1:31" x14ac:dyDescent="0.2">
      <c r="A238" s="18">
        <v>44414</v>
      </c>
      <c r="B238" s="19">
        <v>0</v>
      </c>
      <c r="C238" s="19">
        <v>0</v>
      </c>
      <c r="D238" s="19" t="e">
        <v>#N/A</v>
      </c>
      <c r="E238" s="19">
        <v>52800000</v>
      </c>
      <c r="F238" s="19">
        <v>50853079.714285761</v>
      </c>
      <c r="G238" s="19">
        <v>48109162.871428564</v>
      </c>
      <c r="H238" s="19">
        <v>52800000</v>
      </c>
      <c r="I238" s="19">
        <v>52446518.842787012</v>
      </c>
      <c r="J238" s="19">
        <v>49622325.94213935</v>
      </c>
      <c r="K238" s="19">
        <v>52800000</v>
      </c>
      <c r="L238" s="19">
        <v>52800000</v>
      </c>
      <c r="M238" s="19">
        <v>49819921.445622832</v>
      </c>
      <c r="N238" s="19">
        <v>52800000</v>
      </c>
      <c r="O238" s="19">
        <v>52800000</v>
      </c>
      <c r="P238" s="19">
        <v>50042553.034236498</v>
      </c>
      <c r="Q238" s="19">
        <v>52800000</v>
      </c>
      <c r="R238" s="19">
        <v>52800000</v>
      </c>
      <c r="S238" s="19">
        <v>50160000</v>
      </c>
      <c r="T238" s="19">
        <v>52800000</v>
      </c>
      <c r="U238" s="19">
        <v>52800000</v>
      </c>
      <c r="V238" s="19">
        <v>50160000</v>
      </c>
      <c r="W238" s="19">
        <v>52800000</v>
      </c>
      <c r="X238" s="19">
        <v>52800000</v>
      </c>
      <c r="Y238" s="19">
        <v>50160000</v>
      </c>
      <c r="Z238" s="19">
        <v>52800000</v>
      </c>
      <c r="AA238" s="19">
        <v>52800000</v>
      </c>
      <c r="AB238" s="19">
        <v>50160000</v>
      </c>
      <c r="AC238">
        <v>14600000</v>
      </c>
      <c r="AD238">
        <v>31800000</v>
      </c>
      <c r="AE238">
        <v>52800000</v>
      </c>
    </row>
    <row r="239" spans="1:31" x14ac:dyDescent="0.2">
      <c r="A239" s="18">
        <v>44415</v>
      </c>
      <c r="B239" s="19">
        <v>0</v>
      </c>
      <c r="C239" s="19">
        <v>0</v>
      </c>
      <c r="D239" s="19" t="e">
        <v>#N/A</v>
      </c>
      <c r="E239" s="19">
        <v>52800000</v>
      </c>
      <c r="F239" s="19">
        <v>51653079.714285761</v>
      </c>
      <c r="G239" s="19">
        <v>48829162.871428564</v>
      </c>
      <c r="H239" s="19">
        <v>52800000</v>
      </c>
      <c r="I239" s="19">
        <v>52800000</v>
      </c>
      <c r="J239" s="19">
        <v>49622325.94213935</v>
      </c>
      <c r="K239" s="19">
        <v>52800000</v>
      </c>
      <c r="L239" s="19">
        <v>52800000</v>
      </c>
      <c r="M239" s="19">
        <v>49819921.445622832</v>
      </c>
      <c r="N239" s="19">
        <v>52800000</v>
      </c>
      <c r="O239" s="19">
        <v>52800000</v>
      </c>
      <c r="P239" s="19">
        <v>50042553.034236498</v>
      </c>
      <c r="Q239" s="19">
        <v>52800000</v>
      </c>
      <c r="R239" s="19">
        <v>52800000</v>
      </c>
      <c r="S239" s="19">
        <v>50160000</v>
      </c>
      <c r="T239" s="19">
        <v>52800000</v>
      </c>
      <c r="U239" s="19">
        <v>52800000</v>
      </c>
      <c r="V239" s="19">
        <v>50160000</v>
      </c>
      <c r="W239" s="19">
        <v>52800000</v>
      </c>
      <c r="X239" s="19">
        <v>52800000</v>
      </c>
      <c r="Y239" s="19">
        <v>50160000</v>
      </c>
      <c r="Z239" s="19">
        <v>52800000</v>
      </c>
      <c r="AA239" s="19">
        <v>52800000</v>
      </c>
      <c r="AB239" s="19">
        <v>50160000</v>
      </c>
      <c r="AC239">
        <v>14600000</v>
      </c>
      <c r="AD239">
        <v>31800000</v>
      </c>
      <c r="AE239">
        <v>52800000</v>
      </c>
    </row>
    <row r="240" spans="1:31" x14ac:dyDescent="0.2">
      <c r="A240" s="18">
        <v>44416</v>
      </c>
      <c r="B240" s="19">
        <v>0</v>
      </c>
      <c r="C240" s="19">
        <v>0</v>
      </c>
      <c r="D240" s="19" t="e">
        <v>#N/A</v>
      </c>
      <c r="E240" s="19">
        <v>52800000</v>
      </c>
      <c r="F240" s="19">
        <v>52453079.714285761</v>
      </c>
      <c r="G240" s="19">
        <v>49422653.985714287</v>
      </c>
      <c r="H240" s="19">
        <v>52800000</v>
      </c>
      <c r="I240" s="19">
        <v>52800000</v>
      </c>
      <c r="J240" s="19">
        <v>49622325.94213935</v>
      </c>
      <c r="K240" s="19">
        <v>52800000</v>
      </c>
      <c r="L240" s="19">
        <v>52800000</v>
      </c>
      <c r="M240" s="19">
        <v>49819921.445622832</v>
      </c>
      <c r="N240" s="19">
        <v>52800000</v>
      </c>
      <c r="O240" s="19">
        <v>52800000</v>
      </c>
      <c r="P240" s="19">
        <v>50042553.034236498</v>
      </c>
      <c r="Q240" s="19">
        <v>52800000</v>
      </c>
      <c r="R240" s="19">
        <v>52800000</v>
      </c>
      <c r="S240" s="19">
        <v>50160000</v>
      </c>
      <c r="T240" s="19">
        <v>52800000</v>
      </c>
      <c r="U240" s="19">
        <v>52800000</v>
      </c>
      <c r="V240" s="19">
        <v>50160000</v>
      </c>
      <c r="W240" s="19">
        <v>52800000</v>
      </c>
      <c r="X240" s="19">
        <v>52800000</v>
      </c>
      <c r="Y240" s="19">
        <v>50160000</v>
      </c>
      <c r="Z240" s="19">
        <v>52800000</v>
      </c>
      <c r="AA240" s="19">
        <v>52800000</v>
      </c>
      <c r="AB240" s="19">
        <v>50160000</v>
      </c>
      <c r="AC240">
        <v>14600000</v>
      </c>
      <c r="AD240">
        <v>31800000</v>
      </c>
      <c r="AE240">
        <v>52800000</v>
      </c>
    </row>
    <row r="241" spans="1:31" x14ac:dyDescent="0.2">
      <c r="A241" s="18">
        <v>44417</v>
      </c>
      <c r="B241" s="19">
        <v>0</v>
      </c>
      <c r="C241" s="19">
        <v>0</v>
      </c>
      <c r="D241" s="19" t="e">
        <v>#N/A</v>
      </c>
      <c r="E241" s="19">
        <v>52800000</v>
      </c>
      <c r="F241" s="19">
        <v>52800000</v>
      </c>
      <c r="G241" s="19">
        <v>49422653.985714287</v>
      </c>
      <c r="H241" s="19">
        <v>52800000</v>
      </c>
      <c r="I241" s="19">
        <v>52800000</v>
      </c>
      <c r="J241" s="19">
        <v>49622325.94213935</v>
      </c>
      <c r="K241" s="19">
        <v>52800000</v>
      </c>
      <c r="L241" s="19">
        <v>52800000</v>
      </c>
      <c r="M241" s="19">
        <v>49819921.445622832</v>
      </c>
      <c r="N241" s="19">
        <v>52800000</v>
      </c>
      <c r="O241" s="19">
        <v>52800000</v>
      </c>
      <c r="P241" s="19">
        <v>50042553.034236498</v>
      </c>
      <c r="Q241" s="19">
        <v>52800000</v>
      </c>
      <c r="R241" s="19">
        <v>52800000</v>
      </c>
      <c r="S241" s="19">
        <v>50160000</v>
      </c>
      <c r="T241" s="19">
        <v>52800000</v>
      </c>
      <c r="U241" s="19">
        <v>52800000</v>
      </c>
      <c r="V241" s="19">
        <v>50160000</v>
      </c>
      <c r="W241" s="19">
        <v>52800000</v>
      </c>
      <c r="X241" s="19">
        <v>52800000</v>
      </c>
      <c r="Y241" s="19">
        <v>50160000</v>
      </c>
      <c r="Z241" s="19">
        <v>52800000</v>
      </c>
      <c r="AA241" s="19">
        <v>52800000</v>
      </c>
      <c r="AB241" s="19">
        <v>50160000</v>
      </c>
      <c r="AC241">
        <v>14600000</v>
      </c>
      <c r="AD241">
        <v>31800000</v>
      </c>
      <c r="AE241">
        <v>52800000</v>
      </c>
    </row>
    <row r="242" spans="1:31" x14ac:dyDescent="0.2">
      <c r="A242" s="18">
        <v>44418</v>
      </c>
      <c r="B242" s="19">
        <v>0</v>
      </c>
      <c r="C242" s="19">
        <v>0</v>
      </c>
      <c r="D242" s="19" t="e">
        <v>#N/A</v>
      </c>
      <c r="E242" s="19">
        <v>52800000</v>
      </c>
      <c r="F242" s="19">
        <v>52800000</v>
      </c>
      <c r="G242" s="19">
        <v>49422653.985714287</v>
      </c>
      <c r="H242" s="19">
        <v>52800000</v>
      </c>
      <c r="I242" s="19">
        <v>52800000</v>
      </c>
      <c r="J242" s="19">
        <v>49622325.94213935</v>
      </c>
      <c r="K242" s="19">
        <v>52800000</v>
      </c>
      <c r="L242" s="19">
        <v>52800000</v>
      </c>
      <c r="M242" s="19">
        <v>49819921.445622832</v>
      </c>
      <c r="N242" s="19">
        <v>52800000</v>
      </c>
      <c r="O242" s="19">
        <v>52800000</v>
      </c>
      <c r="P242" s="19">
        <v>50042553.034236498</v>
      </c>
      <c r="Q242" s="19">
        <v>52800000</v>
      </c>
      <c r="R242" s="19">
        <v>52800000</v>
      </c>
      <c r="S242" s="19">
        <v>50160000</v>
      </c>
      <c r="T242" s="19">
        <v>52800000</v>
      </c>
      <c r="U242" s="19">
        <v>52800000</v>
      </c>
      <c r="V242" s="19">
        <v>50160000</v>
      </c>
      <c r="W242" s="19">
        <v>52800000</v>
      </c>
      <c r="X242" s="19">
        <v>52800000</v>
      </c>
      <c r="Y242" s="19">
        <v>50160000</v>
      </c>
      <c r="Z242" s="19">
        <v>52800000</v>
      </c>
      <c r="AA242" s="19">
        <v>52800000</v>
      </c>
      <c r="AB242" s="19">
        <v>50160000</v>
      </c>
      <c r="AC242">
        <v>14600000</v>
      </c>
      <c r="AD242">
        <v>31800000</v>
      </c>
      <c r="AE242">
        <v>52800000</v>
      </c>
    </row>
    <row r="243" spans="1:31" x14ac:dyDescent="0.2">
      <c r="A243" s="18">
        <v>44419</v>
      </c>
      <c r="B243" s="19">
        <v>0</v>
      </c>
      <c r="C243" s="19">
        <v>0</v>
      </c>
      <c r="D243" s="19" t="e">
        <v>#N/A</v>
      </c>
      <c r="E243" s="19">
        <v>52800000</v>
      </c>
      <c r="F243" s="19">
        <v>52800000</v>
      </c>
      <c r="G243" s="19">
        <v>49422653.985714287</v>
      </c>
      <c r="H243" s="19">
        <v>52800000</v>
      </c>
      <c r="I243" s="19">
        <v>52800000</v>
      </c>
      <c r="J243" s="19">
        <v>49622325.94213935</v>
      </c>
      <c r="K243" s="19">
        <v>52800000</v>
      </c>
      <c r="L243" s="19">
        <v>52800000</v>
      </c>
      <c r="M243" s="19">
        <v>49819921.445622832</v>
      </c>
      <c r="N243" s="19">
        <v>52800000</v>
      </c>
      <c r="O243" s="19">
        <v>52800000</v>
      </c>
      <c r="P243" s="19">
        <v>50042553.034236498</v>
      </c>
      <c r="Q243" s="19">
        <v>52800000</v>
      </c>
      <c r="R243" s="19">
        <v>52800000</v>
      </c>
      <c r="S243" s="19">
        <v>50160000</v>
      </c>
      <c r="T243" s="19">
        <v>52800000</v>
      </c>
      <c r="U243" s="19">
        <v>52800000</v>
      </c>
      <c r="V243" s="19">
        <v>50160000</v>
      </c>
      <c r="W243" s="19">
        <v>52800000</v>
      </c>
      <c r="X243" s="19">
        <v>52800000</v>
      </c>
      <c r="Y243" s="19">
        <v>50160000</v>
      </c>
      <c r="Z243" s="19">
        <v>52800000</v>
      </c>
      <c r="AA243" s="19">
        <v>52800000</v>
      </c>
      <c r="AB243" s="19">
        <v>50160000</v>
      </c>
      <c r="AC243">
        <v>14600000</v>
      </c>
      <c r="AD243">
        <v>31800000</v>
      </c>
      <c r="AE243">
        <v>52800000</v>
      </c>
    </row>
    <row r="244" spans="1:31" x14ac:dyDescent="0.2">
      <c r="A244" s="18">
        <v>44420</v>
      </c>
      <c r="B244" s="19">
        <v>0</v>
      </c>
      <c r="C244" s="19">
        <v>0</v>
      </c>
      <c r="D244" s="19" t="e">
        <v>#N/A</v>
      </c>
      <c r="E244" s="19">
        <v>52800000</v>
      </c>
      <c r="F244" s="19">
        <v>52800000</v>
      </c>
      <c r="G244" s="19">
        <v>49462653.985714287</v>
      </c>
      <c r="H244" s="19">
        <v>52800000</v>
      </c>
      <c r="I244" s="19">
        <v>52800000</v>
      </c>
      <c r="J244" s="19">
        <v>49622325.94213935</v>
      </c>
      <c r="K244" s="19">
        <v>52800000</v>
      </c>
      <c r="L244" s="19">
        <v>52800000</v>
      </c>
      <c r="M244" s="19">
        <v>49819921.445622832</v>
      </c>
      <c r="N244" s="19">
        <v>52800000</v>
      </c>
      <c r="O244" s="19">
        <v>52800000</v>
      </c>
      <c r="P244" s="19">
        <v>50042553.034236498</v>
      </c>
      <c r="Q244" s="19">
        <v>52800000</v>
      </c>
      <c r="R244" s="19">
        <v>52800000</v>
      </c>
      <c r="S244" s="19">
        <v>50160000</v>
      </c>
      <c r="T244" s="19">
        <v>52800000</v>
      </c>
      <c r="U244" s="19">
        <v>52800000</v>
      </c>
      <c r="V244" s="19">
        <v>50160000</v>
      </c>
      <c r="W244" s="19">
        <v>52800000</v>
      </c>
      <c r="X244" s="19">
        <v>52800000</v>
      </c>
      <c r="Y244" s="19">
        <v>50160000</v>
      </c>
      <c r="Z244" s="19">
        <v>52800000</v>
      </c>
      <c r="AA244" s="19">
        <v>52800000</v>
      </c>
      <c r="AB244" s="19">
        <v>50160000</v>
      </c>
      <c r="AC244">
        <v>14600000</v>
      </c>
      <c r="AD244">
        <v>31800000</v>
      </c>
      <c r="AE244">
        <v>52800000</v>
      </c>
    </row>
    <row r="245" spans="1:31" x14ac:dyDescent="0.2">
      <c r="A245" s="18">
        <v>44421</v>
      </c>
      <c r="B245" s="19">
        <v>0</v>
      </c>
      <c r="C245" s="19">
        <v>0</v>
      </c>
      <c r="D245" s="19" t="e">
        <v>#N/A</v>
      </c>
      <c r="E245" s="19">
        <v>52800000</v>
      </c>
      <c r="F245" s="19">
        <v>52800000</v>
      </c>
      <c r="G245" s="19">
        <v>49502653.985714287</v>
      </c>
      <c r="H245" s="19">
        <v>52800000</v>
      </c>
      <c r="I245" s="19">
        <v>52800000</v>
      </c>
      <c r="J245" s="19">
        <v>49622325.94213935</v>
      </c>
      <c r="K245" s="19">
        <v>52800000</v>
      </c>
      <c r="L245" s="19">
        <v>52800000</v>
      </c>
      <c r="M245" s="19">
        <v>49819921.445622832</v>
      </c>
      <c r="N245" s="19">
        <v>52800000</v>
      </c>
      <c r="O245" s="19">
        <v>52800000</v>
      </c>
      <c r="P245" s="19">
        <v>50042553.034236498</v>
      </c>
      <c r="Q245" s="19">
        <v>52800000</v>
      </c>
      <c r="R245" s="19">
        <v>52800000</v>
      </c>
      <c r="S245" s="19">
        <v>50160000</v>
      </c>
      <c r="T245" s="19">
        <v>52800000</v>
      </c>
      <c r="U245" s="19">
        <v>52800000</v>
      </c>
      <c r="V245" s="19">
        <v>50160000</v>
      </c>
      <c r="W245" s="19">
        <v>52800000</v>
      </c>
      <c r="X245" s="19">
        <v>52800000</v>
      </c>
      <c r="Y245" s="19">
        <v>50160000</v>
      </c>
      <c r="Z245" s="19">
        <v>52800000</v>
      </c>
      <c r="AA245" s="19">
        <v>52800000</v>
      </c>
      <c r="AB245" s="19">
        <v>50160000</v>
      </c>
      <c r="AC245">
        <v>14600000</v>
      </c>
      <c r="AD245">
        <v>31800000</v>
      </c>
      <c r="AE245">
        <v>52800000</v>
      </c>
    </row>
    <row r="246" spans="1:31" x14ac:dyDescent="0.2">
      <c r="A246" s="18">
        <v>44422</v>
      </c>
      <c r="B246" s="19">
        <v>0</v>
      </c>
      <c r="C246" s="19">
        <v>0</v>
      </c>
      <c r="D246" s="19" t="e">
        <v>#N/A</v>
      </c>
      <c r="E246" s="19">
        <v>52800000</v>
      </c>
      <c r="F246" s="19">
        <v>52800000</v>
      </c>
      <c r="G246" s="19">
        <v>49542653.985714287</v>
      </c>
      <c r="H246" s="19">
        <v>52800000</v>
      </c>
      <c r="I246" s="19">
        <v>52800000</v>
      </c>
      <c r="J246" s="19">
        <v>49622325.94213935</v>
      </c>
      <c r="K246" s="19">
        <v>52800000</v>
      </c>
      <c r="L246" s="19">
        <v>52800000</v>
      </c>
      <c r="M246" s="19">
        <v>49819921.445622832</v>
      </c>
      <c r="N246" s="19">
        <v>52800000</v>
      </c>
      <c r="O246" s="19">
        <v>52800000</v>
      </c>
      <c r="P246" s="19">
        <v>50042553.034236498</v>
      </c>
      <c r="Q246" s="19">
        <v>52800000</v>
      </c>
      <c r="R246" s="19">
        <v>52800000</v>
      </c>
      <c r="S246" s="19">
        <v>50160000</v>
      </c>
      <c r="T246" s="19">
        <v>52800000</v>
      </c>
      <c r="U246" s="19">
        <v>52800000</v>
      </c>
      <c r="V246" s="19">
        <v>50160000</v>
      </c>
      <c r="W246" s="19">
        <v>52800000</v>
      </c>
      <c r="X246" s="19">
        <v>52800000</v>
      </c>
      <c r="Y246" s="19">
        <v>50160000</v>
      </c>
      <c r="Z246" s="19">
        <v>52800000</v>
      </c>
      <c r="AA246" s="19">
        <v>52800000</v>
      </c>
      <c r="AB246" s="19">
        <v>50160000</v>
      </c>
      <c r="AC246">
        <v>14600000</v>
      </c>
      <c r="AD246">
        <v>31800000</v>
      </c>
      <c r="AE246">
        <v>52800000</v>
      </c>
    </row>
    <row r="247" spans="1:31" x14ac:dyDescent="0.2">
      <c r="A247" s="18">
        <v>44423</v>
      </c>
      <c r="B247" s="19">
        <v>0</v>
      </c>
      <c r="C247" s="19">
        <v>0</v>
      </c>
      <c r="D247" s="19" t="e">
        <v>#N/A</v>
      </c>
      <c r="E247" s="19">
        <v>52800000</v>
      </c>
      <c r="F247" s="19">
        <v>52800000</v>
      </c>
      <c r="G247" s="19">
        <v>49582653.985714287</v>
      </c>
      <c r="H247" s="19">
        <v>52800000</v>
      </c>
      <c r="I247" s="19">
        <v>52800000</v>
      </c>
      <c r="J247" s="19">
        <v>49662325.94213935</v>
      </c>
      <c r="K247" s="19">
        <v>52800000</v>
      </c>
      <c r="L247" s="19">
        <v>52800000</v>
      </c>
      <c r="M247" s="19">
        <v>49819921.445622832</v>
      </c>
      <c r="N247" s="19">
        <v>52800000</v>
      </c>
      <c r="O247" s="19">
        <v>52800000</v>
      </c>
      <c r="P247" s="19">
        <v>50042553.034236498</v>
      </c>
      <c r="Q247" s="19">
        <v>52800000</v>
      </c>
      <c r="R247" s="19">
        <v>52800000</v>
      </c>
      <c r="S247" s="19">
        <v>50160000</v>
      </c>
      <c r="T247" s="19">
        <v>52800000</v>
      </c>
      <c r="U247" s="19">
        <v>52800000</v>
      </c>
      <c r="V247" s="19">
        <v>50160000</v>
      </c>
      <c r="W247" s="19">
        <v>52800000</v>
      </c>
      <c r="X247" s="19">
        <v>52800000</v>
      </c>
      <c r="Y247" s="19">
        <v>50160000</v>
      </c>
      <c r="Z247" s="19">
        <v>52800000</v>
      </c>
      <c r="AA247" s="19">
        <v>52800000</v>
      </c>
      <c r="AB247" s="19">
        <v>50160000</v>
      </c>
      <c r="AC247">
        <v>14600000</v>
      </c>
      <c r="AD247">
        <v>31800000</v>
      </c>
      <c r="AE247">
        <v>52800000</v>
      </c>
    </row>
    <row r="248" spans="1:31" x14ac:dyDescent="0.2">
      <c r="A248" s="18">
        <v>44424</v>
      </c>
      <c r="B248" s="19">
        <v>0</v>
      </c>
      <c r="C248" s="19">
        <v>0</v>
      </c>
      <c r="D248" s="19" t="e">
        <v>#N/A</v>
      </c>
      <c r="E248" s="19">
        <v>52800000</v>
      </c>
      <c r="F248" s="19">
        <v>52800000</v>
      </c>
      <c r="G248" s="19">
        <v>49622653.985714287</v>
      </c>
      <c r="H248" s="19">
        <v>52800000</v>
      </c>
      <c r="I248" s="19">
        <v>52800000</v>
      </c>
      <c r="J248" s="19">
        <v>49702325.94213935</v>
      </c>
      <c r="K248" s="19">
        <v>52800000</v>
      </c>
      <c r="L248" s="19">
        <v>52800000</v>
      </c>
      <c r="M248" s="19">
        <v>49819921.445622832</v>
      </c>
      <c r="N248" s="19">
        <v>52800000</v>
      </c>
      <c r="O248" s="19">
        <v>52800000</v>
      </c>
      <c r="P248" s="19">
        <v>50042553.034236498</v>
      </c>
      <c r="Q248" s="19">
        <v>52800000</v>
      </c>
      <c r="R248" s="19">
        <v>52800000</v>
      </c>
      <c r="S248" s="19">
        <v>50160000</v>
      </c>
      <c r="T248" s="19">
        <v>52800000</v>
      </c>
      <c r="U248" s="19">
        <v>52800000</v>
      </c>
      <c r="V248" s="19">
        <v>50160000</v>
      </c>
      <c r="W248" s="19">
        <v>52800000</v>
      </c>
      <c r="X248" s="19">
        <v>52800000</v>
      </c>
      <c r="Y248" s="19">
        <v>50160000</v>
      </c>
      <c r="Z248" s="19">
        <v>52800000</v>
      </c>
      <c r="AA248" s="19">
        <v>52800000</v>
      </c>
      <c r="AB248" s="19">
        <v>50160000</v>
      </c>
      <c r="AC248">
        <v>14600000</v>
      </c>
      <c r="AD248">
        <v>31800000</v>
      </c>
      <c r="AE248">
        <v>52800000</v>
      </c>
    </row>
    <row r="249" spans="1:31" x14ac:dyDescent="0.2">
      <c r="A249" s="18">
        <v>44425</v>
      </c>
      <c r="B249" s="19">
        <v>0</v>
      </c>
      <c r="C249" s="19">
        <v>0</v>
      </c>
      <c r="D249" s="19" t="e">
        <v>#N/A</v>
      </c>
      <c r="E249" s="19">
        <v>52800000</v>
      </c>
      <c r="F249" s="19">
        <v>52800000</v>
      </c>
      <c r="G249" s="19">
        <v>49662653.985714287</v>
      </c>
      <c r="H249" s="19">
        <v>52800000</v>
      </c>
      <c r="I249" s="19">
        <v>52800000</v>
      </c>
      <c r="J249" s="19">
        <v>49742325.94213935</v>
      </c>
      <c r="K249" s="19">
        <v>52800000</v>
      </c>
      <c r="L249" s="19">
        <v>52800000</v>
      </c>
      <c r="M249" s="19">
        <v>49819921.445622832</v>
      </c>
      <c r="N249" s="19">
        <v>52800000</v>
      </c>
      <c r="O249" s="19">
        <v>52800000</v>
      </c>
      <c r="P249" s="19">
        <v>50042553.034236498</v>
      </c>
      <c r="Q249" s="19">
        <v>52800000</v>
      </c>
      <c r="R249" s="19">
        <v>52800000</v>
      </c>
      <c r="S249" s="19">
        <v>50160000</v>
      </c>
      <c r="T249" s="19">
        <v>52800000</v>
      </c>
      <c r="U249" s="19">
        <v>52800000</v>
      </c>
      <c r="V249" s="19">
        <v>50160000</v>
      </c>
      <c r="W249" s="19">
        <v>52800000</v>
      </c>
      <c r="X249" s="19">
        <v>52800000</v>
      </c>
      <c r="Y249" s="19">
        <v>50160000</v>
      </c>
      <c r="Z249" s="19">
        <v>52800000</v>
      </c>
      <c r="AA249" s="19">
        <v>52800000</v>
      </c>
      <c r="AB249" s="19">
        <v>50160000</v>
      </c>
      <c r="AC249">
        <v>14600000</v>
      </c>
      <c r="AD249">
        <v>31800000</v>
      </c>
      <c r="AE249">
        <v>52800000</v>
      </c>
    </row>
    <row r="250" spans="1:31" x14ac:dyDescent="0.2">
      <c r="A250" s="18">
        <v>44426</v>
      </c>
      <c r="B250" s="19">
        <v>0</v>
      </c>
      <c r="C250" s="19">
        <v>0</v>
      </c>
      <c r="D250" s="19" t="e">
        <v>#N/A</v>
      </c>
      <c r="E250" s="19">
        <v>52800000</v>
      </c>
      <c r="F250" s="19">
        <v>52800000</v>
      </c>
      <c r="G250" s="19">
        <v>49702653.985714287</v>
      </c>
      <c r="H250" s="19">
        <v>52800000</v>
      </c>
      <c r="I250" s="19">
        <v>52800000</v>
      </c>
      <c r="J250" s="19">
        <v>49782325.94213935</v>
      </c>
      <c r="K250" s="19">
        <v>52800000</v>
      </c>
      <c r="L250" s="19">
        <v>52800000</v>
      </c>
      <c r="M250" s="19">
        <v>49859921.445622832</v>
      </c>
      <c r="N250" s="19">
        <v>52800000</v>
      </c>
      <c r="O250" s="19">
        <v>52800000</v>
      </c>
      <c r="P250" s="19">
        <v>50042553.034236498</v>
      </c>
      <c r="Q250" s="19">
        <v>52800000</v>
      </c>
      <c r="R250" s="19">
        <v>52800000</v>
      </c>
      <c r="S250" s="19">
        <v>50160000</v>
      </c>
      <c r="T250" s="19">
        <v>52800000</v>
      </c>
      <c r="U250" s="19">
        <v>52800000</v>
      </c>
      <c r="V250" s="19">
        <v>50160000</v>
      </c>
      <c r="W250" s="19">
        <v>52800000</v>
      </c>
      <c r="X250" s="19">
        <v>52800000</v>
      </c>
      <c r="Y250" s="19">
        <v>50160000</v>
      </c>
      <c r="Z250" s="19">
        <v>52800000</v>
      </c>
      <c r="AA250" s="19">
        <v>52800000</v>
      </c>
      <c r="AB250" s="19">
        <v>50160000</v>
      </c>
      <c r="AC250">
        <v>14600000</v>
      </c>
      <c r="AD250">
        <v>31800000</v>
      </c>
      <c r="AE250">
        <v>52800000</v>
      </c>
    </row>
    <row r="251" spans="1:31" x14ac:dyDescent="0.2">
      <c r="A251" s="18">
        <v>44427</v>
      </c>
      <c r="B251" s="19">
        <v>0</v>
      </c>
      <c r="C251" s="19">
        <v>0</v>
      </c>
      <c r="D251" s="19" t="e">
        <v>#N/A</v>
      </c>
      <c r="E251" s="19">
        <v>52800000</v>
      </c>
      <c r="F251" s="19">
        <v>52800000</v>
      </c>
      <c r="G251" s="19">
        <v>49742653.985714287</v>
      </c>
      <c r="H251" s="19">
        <v>52800000</v>
      </c>
      <c r="I251" s="19">
        <v>52800000</v>
      </c>
      <c r="J251" s="19">
        <v>49822325.94213935</v>
      </c>
      <c r="K251" s="19">
        <v>52800000</v>
      </c>
      <c r="L251" s="19">
        <v>52800000</v>
      </c>
      <c r="M251" s="19">
        <v>49899921.445622832</v>
      </c>
      <c r="N251" s="19">
        <v>52800000</v>
      </c>
      <c r="O251" s="19">
        <v>52800000</v>
      </c>
      <c r="P251" s="19">
        <v>50042553.034236498</v>
      </c>
      <c r="Q251" s="19">
        <v>52800000</v>
      </c>
      <c r="R251" s="19">
        <v>52800000</v>
      </c>
      <c r="S251" s="19">
        <v>50160000</v>
      </c>
      <c r="T251" s="19">
        <v>52800000</v>
      </c>
      <c r="U251" s="19">
        <v>52800000</v>
      </c>
      <c r="V251" s="19">
        <v>50160000</v>
      </c>
      <c r="W251" s="19">
        <v>52800000</v>
      </c>
      <c r="X251" s="19">
        <v>52800000</v>
      </c>
      <c r="Y251" s="19">
        <v>50160000</v>
      </c>
      <c r="Z251" s="19">
        <v>52800000</v>
      </c>
      <c r="AA251" s="19">
        <v>52800000</v>
      </c>
      <c r="AB251" s="19">
        <v>50160000</v>
      </c>
      <c r="AC251">
        <v>14600000</v>
      </c>
      <c r="AD251">
        <v>31800000</v>
      </c>
      <c r="AE251">
        <v>52800000</v>
      </c>
    </row>
    <row r="252" spans="1:31" x14ac:dyDescent="0.2">
      <c r="A252" s="18">
        <v>44428</v>
      </c>
      <c r="B252" s="19">
        <v>0</v>
      </c>
      <c r="C252" s="19">
        <v>0</v>
      </c>
      <c r="D252" s="19" t="e">
        <v>#N/A</v>
      </c>
      <c r="E252" s="19">
        <v>52800000</v>
      </c>
      <c r="F252" s="19">
        <v>52800000</v>
      </c>
      <c r="G252" s="19">
        <v>49782653.985714287</v>
      </c>
      <c r="H252" s="19">
        <v>52800000</v>
      </c>
      <c r="I252" s="19">
        <v>52800000</v>
      </c>
      <c r="J252" s="19">
        <v>49862325.94213935</v>
      </c>
      <c r="K252" s="19">
        <v>52800000</v>
      </c>
      <c r="L252" s="19">
        <v>52800000</v>
      </c>
      <c r="M252" s="19">
        <v>49939921.445622832</v>
      </c>
      <c r="N252" s="19">
        <v>52800000</v>
      </c>
      <c r="O252" s="19">
        <v>52800000</v>
      </c>
      <c r="P252" s="19">
        <v>50042553.034236498</v>
      </c>
      <c r="Q252" s="19">
        <v>52800000</v>
      </c>
      <c r="R252" s="19">
        <v>52800000</v>
      </c>
      <c r="S252" s="19">
        <v>50160000</v>
      </c>
      <c r="T252" s="19">
        <v>52800000</v>
      </c>
      <c r="U252" s="19">
        <v>52800000</v>
      </c>
      <c r="V252" s="19">
        <v>50160000</v>
      </c>
      <c r="W252" s="19">
        <v>52800000</v>
      </c>
      <c r="X252" s="19">
        <v>52800000</v>
      </c>
      <c r="Y252" s="19">
        <v>50160000</v>
      </c>
      <c r="Z252" s="19">
        <v>52800000</v>
      </c>
      <c r="AA252" s="19">
        <v>52800000</v>
      </c>
      <c r="AB252" s="19">
        <v>50160000</v>
      </c>
      <c r="AC252">
        <v>14600000</v>
      </c>
      <c r="AD252">
        <v>31800000</v>
      </c>
      <c r="AE252">
        <v>52800000</v>
      </c>
    </row>
    <row r="253" spans="1:31" x14ac:dyDescent="0.2">
      <c r="A253" s="18">
        <v>44429</v>
      </c>
      <c r="B253" s="19">
        <v>0</v>
      </c>
      <c r="C253" s="19">
        <v>0</v>
      </c>
      <c r="D253" s="19" t="e">
        <v>#N/A</v>
      </c>
      <c r="E253" s="19">
        <v>52800000</v>
      </c>
      <c r="F253" s="19">
        <v>52800000</v>
      </c>
      <c r="G253" s="19">
        <v>49822653.985714287</v>
      </c>
      <c r="H253" s="19">
        <v>52800000</v>
      </c>
      <c r="I253" s="19">
        <v>52800000</v>
      </c>
      <c r="J253" s="19">
        <v>49902325.94213935</v>
      </c>
      <c r="K253" s="19">
        <v>52800000</v>
      </c>
      <c r="L253" s="19">
        <v>52800000</v>
      </c>
      <c r="M253" s="19">
        <v>49979921.445622832</v>
      </c>
      <c r="N253" s="19">
        <v>52800000</v>
      </c>
      <c r="O253" s="19">
        <v>52800000</v>
      </c>
      <c r="P253" s="19">
        <v>50042553.034236498</v>
      </c>
      <c r="Q253" s="19">
        <v>52800000</v>
      </c>
      <c r="R253" s="19">
        <v>52800000</v>
      </c>
      <c r="S253" s="19">
        <v>50160000</v>
      </c>
      <c r="T253" s="19">
        <v>52800000</v>
      </c>
      <c r="U253" s="19">
        <v>52800000</v>
      </c>
      <c r="V253" s="19">
        <v>50160000</v>
      </c>
      <c r="W253" s="19">
        <v>52800000</v>
      </c>
      <c r="X253" s="19">
        <v>52800000</v>
      </c>
      <c r="Y253" s="19">
        <v>50160000</v>
      </c>
      <c r="Z253" s="19">
        <v>52800000</v>
      </c>
      <c r="AA253" s="19">
        <v>52800000</v>
      </c>
      <c r="AB253" s="19">
        <v>50160000</v>
      </c>
      <c r="AC253">
        <v>14600000</v>
      </c>
      <c r="AD253">
        <v>31800000</v>
      </c>
      <c r="AE253">
        <v>52800000</v>
      </c>
    </row>
    <row r="254" spans="1:31" x14ac:dyDescent="0.2">
      <c r="A254" s="18">
        <v>44430</v>
      </c>
      <c r="B254" s="19">
        <v>0</v>
      </c>
      <c r="C254" s="19">
        <v>0</v>
      </c>
      <c r="D254" s="19" t="e">
        <v>#N/A</v>
      </c>
      <c r="E254" s="19">
        <v>52800000</v>
      </c>
      <c r="F254" s="19">
        <v>52800000</v>
      </c>
      <c r="G254" s="19">
        <v>49862653.985714287</v>
      </c>
      <c r="H254" s="19">
        <v>52800000</v>
      </c>
      <c r="I254" s="19">
        <v>52800000</v>
      </c>
      <c r="J254" s="19">
        <v>49942325.94213935</v>
      </c>
      <c r="K254" s="19">
        <v>52800000</v>
      </c>
      <c r="L254" s="19">
        <v>52800000</v>
      </c>
      <c r="M254" s="19">
        <v>50019921.445622832</v>
      </c>
      <c r="N254" s="19">
        <v>52800000</v>
      </c>
      <c r="O254" s="19">
        <v>52800000</v>
      </c>
      <c r="P254" s="19">
        <v>50082553.034236498</v>
      </c>
      <c r="Q254" s="19">
        <v>52800000</v>
      </c>
      <c r="R254" s="19">
        <v>52800000</v>
      </c>
      <c r="S254" s="19">
        <v>50160000</v>
      </c>
      <c r="T254" s="19">
        <v>52800000</v>
      </c>
      <c r="U254" s="19">
        <v>52800000</v>
      </c>
      <c r="V254" s="19">
        <v>50160000</v>
      </c>
      <c r="W254" s="19">
        <v>52800000</v>
      </c>
      <c r="X254" s="19">
        <v>52800000</v>
      </c>
      <c r="Y254" s="19">
        <v>50160000</v>
      </c>
      <c r="Z254" s="19">
        <v>52800000</v>
      </c>
      <c r="AA254" s="19">
        <v>52800000</v>
      </c>
      <c r="AB254" s="19">
        <v>50160000</v>
      </c>
      <c r="AC254">
        <v>14600000</v>
      </c>
      <c r="AD254">
        <v>31800000</v>
      </c>
      <c r="AE254">
        <v>52800000</v>
      </c>
    </row>
    <row r="255" spans="1:31" x14ac:dyDescent="0.2">
      <c r="A255" s="18">
        <v>44431</v>
      </c>
      <c r="B255" s="19">
        <v>0</v>
      </c>
      <c r="C255" s="19">
        <v>0</v>
      </c>
      <c r="D255" s="19" t="e">
        <v>#N/A</v>
      </c>
      <c r="E255" s="19">
        <v>52800000</v>
      </c>
      <c r="F255" s="19">
        <v>52800000</v>
      </c>
      <c r="G255" s="19">
        <v>49902653.985714287</v>
      </c>
      <c r="H255" s="19">
        <v>52800000</v>
      </c>
      <c r="I255" s="19">
        <v>52800000</v>
      </c>
      <c r="J255" s="19">
        <v>49982325.94213935</v>
      </c>
      <c r="K255" s="19">
        <v>52800000</v>
      </c>
      <c r="L255" s="19">
        <v>52800000</v>
      </c>
      <c r="M255" s="19">
        <v>50059921.445622832</v>
      </c>
      <c r="N255" s="19">
        <v>52800000</v>
      </c>
      <c r="O255" s="19">
        <v>52800000</v>
      </c>
      <c r="P255" s="19">
        <v>50122553.034236498</v>
      </c>
      <c r="Q255" s="19">
        <v>52800000</v>
      </c>
      <c r="R255" s="19">
        <v>52800000</v>
      </c>
      <c r="S255" s="19">
        <v>50160000</v>
      </c>
      <c r="T255" s="19">
        <v>52800000</v>
      </c>
      <c r="U255" s="19">
        <v>52800000</v>
      </c>
      <c r="V255" s="19">
        <v>50160000</v>
      </c>
      <c r="W255" s="19">
        <v>52800000</v>
      </c>
      <c r="X255" s="19">
        <v>52800000</v>
      </c>
      <c r="Y255" s="19">
        <v>50160000</v>
      </c>
      <c r="Z255" s="19">
        <v>52800000</v>
      </c>
      <c r="AA255" s="19">
        <v>52800000</v>
      </c>
      <c r="AB255" s="19">
        <v>50160000</v>
      </c>
      <c r="AC255">
        <v>14600000</v>
      </c>
      <c r="AD255">
        <v>31800000</v>
      </c>
      <c r="AE255">
        <v>52800000</v>
      </c>
    </row>
    <row r="256" spans="1:31" x14ac:dyDescent="0.2">
      <c r="A256" s="18">
        <v>44432</v>
      </c>
      <c r="B256" s="19">
        <v>0</v>
      </c>
      <c r="C256" s="19">
        <v>0</v>
      </c>
      <c r="D256" s="19" t="e">
        <v>#N/A</v>
      </c>
      <c r="E256" s="19">
        <v>52800000</v>
      </c>
      <c r="F256" s="19">
        <v>52800000</v>
      </c>
      <c r="G256" s="19">
        <v>49942653.985714287</v>
      </c>
      <c r="H256" s="19">
        <v>52800000</v>
      </c>
      <c r="I256" s="19">
        <v>52800000</v>
      </c>
      <c r="J256" s="19">
        <v>50022325.94213935</v>
      </c>
      <c r="K256" s="19">
        <v>52800000</v>
      </c>
      <c r="L256" s="19">
        <v>52800000</v>
      </c>
      <c r="M256" s="19">
        <v>50099921.445622832</v>
      </c>
      <c r="N256" s="19">
        <v>52800000</v>
      </c>
      <c r="O256" s="19">
        <v>52800000</v>
      </c>
      <c r="P256" s="19">
        <v>50160000</v>
      </c>
      <c r="Q256" s="19">
        <v>52800000</v>
      </c>
      <c r="R256" s="19">
        <v>52800000</v>
      </c>
      <c r="S256" s="19">
        <v>50160000</v>
      </c>
      <c r="T256" s="19">
        <v>52800000</v>
      </c>
      <c r="U256" s="19">
        <v>52800000</v>
      </c>
      <c r="V256" s="19">
        <v>50160000</v>
      </c>
      <c r="W256" s="19">
        <v>52800000</v>
      </c>
      <c r="X256" s="19">
        <v>52800000</v>
      </c>
      <c r="Y256" s="19">
        <v>50160000</v>
      </c>
      <c r="Z256" s="19">
        <v>52800000</v>
      </c>
      <c r="AA256" s="19">
        <v>52800000</v>
      </c>
      <c r="AB256" s="19">
        <v>50160000</v>
      </c>
      <c r="AC256">
        <v>14600000</v>
      </c>
      <c r="AD256">
        <v>31800000</v>
      </c>
      <c r="AE256">
        <v>52800000</v>
      </c>
    </row>
    <row r="257" spans="1:31" x14ac:dyDescent="0.2">
      <c r="A257" s="18">
        <v>44433</v>
      </c>
      <c r="B257" s="19">
        <v>0</v>
      </c>
      <c r="C257" s="19">
        <v>0</v>
      </c>
      <c r="D257" s="19" t="e">
        <v>#N/A</v>
      </c>
      <c r="E257" s="19">
        <v>52800000</v>
      </c>
      <c r="F257" s="19">
        <v>52800000</v>
      </c>
      <c r="G257" s="19">
        <v>49982653.985714287</v>
      </c>
      <c r="H257" s="19">
        <v>52800000</v>
      </c>
      <c r="I257" s="19">
        <v>52800000</v>
      </c>
      <c r="J257" s="19">
        <v>50062325.94213935</v>
      </c>
      <c r="K257" s="19">
        <v>52800000</v>
      </c>
      <c r="L257" s="19">
        <v>52800000</v>
      </c>
      <c r="M257" s="19">
        <v>50139921.445622832</v>
      </c>
      <c r="N257" s="19">
        <v>52800000</v>
      </c>
      <c r="O257" s="19">
        <v>52800000</v>
      </c>
      <c r="P257" s="19">
        <v>50160000</v>
      </c>
      <c r="Q257" s="19">
        <v>52800000</v>
      </c>
      <c r="R257" s="19">
        <v>52800000</v>
      </c>
      <c r="S257" s="19">
        <v>50160000</v>
      </c>
      <c r="T257" s="19">
        <v>52800000</v>
      </c>
      <c r="U257" s="19">
        <v>52800000</v>
      </c>
      <c r="V257" s="19">
        <v>50160000</v>
      </c>
      <c r="W257" s="19">
        <v>52800000</v>
      </c>
      <c r="X257" s="19">
        <v>52800000</v>
      </c>
      <c r="Y257" s="19">
        <v>50160000</v>
      </c>
      <c r="Z257" s="19">
        <v>52800000</v>
      </c>
      <c r="AA257" s="19">
        <v>52800000</v>
      </c>
      <c r="AB257" s="19">
        <v>50160000</v>
      </c>
      <c r="AC257">
        <v>14600000</v>
      </c>
      <c r="AD257">
        <v>31800000</v>
      </c>
      <c r="AE257">
        <v>52800000</v>
      </c>
    </row>
    <row r="258" spans="1:31" x14ac:dyDescent="0.2">
      <c r="A258" s="18">
        <v>44434</v>
      </c>
      <c r="B258" s="19">
        <v>0</v>
      </c>
      <c r="C258" s="19">
        <v>0</v>
      </c>
      <c r="D258" s="19" t="e">
        <v>#N/A</v>
      </c>
      <c r="E258" s="19">
        <v>52800000</v>
      </c>
      <c r="F258" s="19">
        <v>52800000</v>
      </c>
      <c r="G258" s="19">
        <v>50022653.985714287</v>
      </c>
      <c r="H258" s="19">
        <v>52800000</v>
      </c>
      <c r="I258" s="19">
        <v>52800000</v>
      </c>
      <c r="J258" s="19">
        <v>50102325.94213935</v>
      </c>
      <c r="K258" s="19">
        <v>52800000</v>
      </c>
      <c r="L258" s="19">
        <v>52800000</v>
      </c>
      <c r="M258" s="19">
        <v>50160000</v>
      </c>
      <c r="N258" s="19">
        <v>52800000</v>
      </c>
      <c r="O258" s="19">
        <v>52800000</v>
      </c>
      <c r="P258" s="19">
        <v>50160000</v>
      </c>
      <c r="Q258" s="19">
        <v>52800000</v>
      </c>
      <c r="R258" s="19">
        <v>52800000</v>
      </c>
      <c r="S258" s="19">
        <v>50160000</v>
      </c>
      <c r="T258" s="19">
        <v>52800000</v>
      </c>
      <c r="U258" s="19">
        <v>52800000</v>
      </c>
      <c r="V258" s="19">
        <v>50160000</v>
      </c>
      <c r="W258" s="19">
        <v>52800000</v>
      </c>
      <c r="X258" s="19">
        <v>52800000</v>
      </c>
      <c r="Y258" s="19">
        <v>50160000</v>
      </c>
      <c r="Z258" s="19">
        <v>52800000</v>
      </c>
      <c r="AA258" s="19">
        <v>52800000</v>
      </c>
      <c r="AB258" s="19">
        <v>50160000</v>
      </c>
      <c r="AC258">
        <v>14600000</v>
      </c>
      <c r="AD258">
        <v>31800000</v>
      </c>
      <c r="AE258">
        <v>52800000</v>
      </c>
    </row>
    <row r="259" spans="1:31" x14ac:dyDescent="0.2">
      <c r="A259" s="18">
        <v>44435</v>
      </c>
      <c r="B259" s="19">
        <v>0</v>
      </c>
      <c r="C259" s="19">
        <v>0</v>
      </c>
      <c r="D259" s="19" t="e">
        <v>#N/A</v>
      </c>
      <c r="E259" s="19">
        <v>52800000</v>
      </c>
      <c r="F259" s="19">
        <v>52800000</v>
      </c>
      <c r="G259" s="19">
        <v>50062653.985714287</v>
      </c>
      <c r="H259" s="19">
        <v>52800000</v>
      </c>
      <c r="I259" s="19">
        <v>52800000</v>
      </c>
      <c r="J259" s="19">
        <v>50142325.94213935</v>
      </c>
      <c r="K259" s="19">
        <v>52800000</v>
      </c>
      <c r="L259" s="19">
        <v>52800000</v>
      </c>
      <c r="M259" s="19">
        <v>50160000</v>
      </c>
      <c r="N259" s="19">
        <v>52800000</v>
      </c>
      <c r="O259" s="19">
        <v>52800000</v>
      </c>
      <c r="P259" s="19">
        <v>50160000</v>
      </c>
      <c r="Q259" s="19">
        <v>52800000</v>
      </c>
      <c r="R259" s="19">
        <v>52800000</v>
      </c>
      <c r="S259" s="19">
        <v>50160000</v>
      </c>
      <c r="T259" s="19">
        <v>52800000</v>
      </c>
      <c r="U259" s="19">
        <v>52800000</v>
      </c>
      <c r="V259" s="19">
        <v>50160000</v>
      </c>
      <c r="W259" s="19">
        <v>52800000</v>
      </c>
      <c r="X259" s="19">
        <v>52800000</v>
      </c>
      <c r="Y259" s="19">
        <v>50160000</v>
      </c>
      <c r="Z259" s="19">
        <v>52800000</v>
      </c>
      <c r="AA259" s="19">
        <v>52800000</v>
      </c>
      <c r="AB259" s="19">
        <v>50160000</v>
      </c>
      <c r="AC259">
        <v>14600000</v>
      </c>
      <c r="AD259">
        <v>31800000</v>
      </c>
      <c r="AE259">
        <v>52800000</v>
      </c>
    </row>
    <row r="260" spans="1:31" x14ac:dyDescent="0.2">
      <c r="A260" s="18">
        <v>44436</v>
      </c>
      <c r="B260" s="19">
        <v>0</v>
      </c>
      <c r="C260" s="19">
        <v>0</v>
      </c>
      <c r="D260" s="19" t="e">
        <v>#N/A</v>
      </c>
      <c r="E260" s="19">
        <v>52800000</v>
      </c>
      <c r="F260" s="19">
        <v>52800000</v>
      </c>
      <c r="G260" s="19">
        <v>50102653.985714287</v>
      </c>
      <c r="H260" s="19">
        <v>52800000</v>
      </c>
      <c r="I260" s="19">
        <v>52800000</v>
      </c>
      <c r="J260" s="19">
        <v>50160000</v>
      </c>
      <c r="K260" s="19">
        <v>52800000</v>
      </c>
      <c r="L260" s="19">
        <v>52800000</v>
      </c>
      <c r="M260" s="19">
        <v>50160000</v>
      </c>
      <c r="N260" s="19">
        <v>52800000</v>
      </c>
      <c r="O260" s="19">
        <v>52800000</v>
      </c>
      <c r="P260" s="19">
        <v>50160000</v>
      </c>
      <c r="Q260" s="19">
        <v>52800000</v>
      </c>
      <c r="R260" s="19">
        <v>52800000</v>
      </c>
      <c r="S260" s="19">
        <v>50160000</v>
      </c>
      <c r="T260" s="19">
        <v>52800000</v>
      </c>
      <c r="U260" s="19">
        <v>52800000</v>
      </c>
      <c r="V260" s="19">
        <v>50160000</v>
      </c>
      <c r="W260" s="19">
        <v>52800000</v>
      </c>
      <c r="X260" s="19">
        <v>52800000</v>
      </c>
      <c r="Y260" s="19">
        <v>50160000</v>
      </c>
      <c r="Z260" s="19">
        <v>52800000</v>
      </c>
      <c r="AA260" s="19">
        <v>52800000</v>
      </c>
      <c r="AB260" s="19">
        <v>50160000</v>
      </c>
      <c r="AC260">
        <v>14600000</v>
      </c>
      <c r="AD260">
        <v>31800000</v>
      </c>
      <c r="AE260">
        <v>52800000</v>
      </c>
    </row>
    <row r="261" spans="1:31" x14ac:dyDescent="0.2">
      <c r="A261" s="18">
        <v>44437</v>
      </c>
      <c r="B261" s="19">
        <v>0</v>
      </c>
      <c r="C261" s="19">
        <v>0</v>
      </c>
      <c r="D261" s="19" t="e">
        <v>#N/A</v>
      </c>
      <c r="E261" s="19">
        <v>52800000</v>
      </c>
      <c r="F261" s="19">
        <v>52800000</v>
      </c>
      <c r="G261" s="19">
        <v>50142653.985714287</v>
      </c>
      <c r="H261" s="19">
        <v>52800000</v>
      </c>
      <c r="I261" s="19">
        <v>52800000</v>
      </c>
      <c r="J261" s="19">
        <v>50160000</v>
      </c>
      <c r="K261" s="19">
        <v>52800000</v>
      </c>
      <c r="L261" s="19">
        <v>52800000</v>
      </c>
      <c r="M261" s="19">
        <v>50160000</v>
      </c>
      <c r="N261" s="19">
        <v>52800000</v>
      </c>
      <c r="O261" s="19">
        <v>52800000</v>
      </c>
      <c r="P261" s="19">
        <v>50160000</v>
      </c>
      <c r="Q261" s="19">
        <v>52800000</v>
      </c>
      <c r="R261" s="19">
        <v>52800000</v>
      </c>
      <c r="S261" s="19">
        <v>50160000</v>
      </c>
      <c r="T261" s="19">
        <v>52800000</v>
      </c>
      <c r="U261" s="19">
        <v>52800000</v>
      </c>
      <c r="V261" s="19">
        <v>50160000</v>
      </c>
      <c r="W261" s="19">
        <v>52800000</v>
      </c>
      <c r="X261" s="19">
        <v>52800000</v>
      </c>
      <c r="Y261" s="19">
        <v>50160000</v>
      </c>
      <c r="Z261" s="19">
        <v>52800000</v>
      </c>
      <c r="AA261" s="19">
        <v>52800000</v>
      </c>
      <c r="AB261" s="19">
        <v>50160000</v>
      </c>
      <c r="AC261">
        <v>14600000</v>
      </c>
      <c r="AD261">
        <v>31800000</v>
      </c>
      <c r="AE261">
        <v>52800000</v>
      </c>
    </row>
    <row r="262" spans="1:31" x14ac:dyDescent="0.2">
      <c r="A262" s="18">
        <v>44438</v>
      </c>
      <c r="B262" s="19">
        <v>0</v>
      </c>
      <c r="C262" s="19">
        <v>0</v>
      </c>
      <c r="D262" s="19" t="e">
        <v>#N/A</v>
      </c>
      <c r="E262" s="19">
        <v>52800000</v>
      </c>
      <c r="F262" s="19">
        <v>52800000</v>
      </c>
      <c r="G262" s="19">
        <v>50160000</v>
      </c>
      <c r="H262" s="19">
        <v>52800000</v>
      </c>
      <c r="I262" s="19">
        <v>52800000</v>
      </c>
      <c r="J262" s="19">
        <v>50160000</v>
      </c>
      <c r="K262" s="19">
        <v>52800000</v>
      </c>
      <c r="L262" s="19">
        <v>52800000</v>
      </c>
      <c r="M262" s="19">
        <v>50160000</v>
      </c>
      <c r="N262" s="19">
        <v>52800000</v>
      </c>
      <c r="O262" s="19">
        <v>52800000</v>
      </c>
      <c r="P262" s="19">
        <v>50160000</v>
      </c>
      <c r="Q262" s="19">
        <v>52800000</v>
      </c>
      <c r="R262" s="19">
        <v>52800000</v>
      </c>
      <c r="S262" s="19">
        <v>50160000</v>
      </c>
      <c r="T262" s="19">
        <v>52800000</v>
      </c>
      <c r="U262" s="19">
        <v>52800000</v>
      </c>
      <c r="V262" s="19">
        <v>50160000</v>
      </c>
      <c r="W262" s="19">
        <v>52800000</v>
      </c>
      <c r="X262" s="19">
        <v>52800000</v>
      </c>
      <c r="Y262" s="19">
        <v>50160000</v>
      </c>
      <c r="Z262" s="19">
        <v>52800000</v>
      </c>
      <c r="AA262" s="19">
        <v>52800000</v>
      </c>
      <c r="AB262" s="19">
        <v>50160000</v>
      </c>
      <c r="AC262">
        <v>14600000</v>
      </c>
      <c r="AD262">
        <v>31800000</v>
      </c>
      <c r="AE262">
        <v>52800000</v>
      </c>
    </row>
    <row r="263" spans="1:31" x14ac:dyDescent="0.2">
      <c r="A263" s="18">
        <v>44439</v>
      </c>
      <c r="B263" s="19">
        <v>0</v>
      </c>
      <c r="C263" s="19">
        <v>0</v>
      </c>
      <c r="D263" s="19" t="e">
        <v>#N/A</v>
      </c>
      <c r="E263" s="19">
        <v>52800000</v>
      </c>
      <c r="F263" s="19">
        <v>52800000</v>
      </c>
      <c r="G263" s="19">
        <v>50160000</v>
      </c>
      <c r="H263" s="19">
        <v>52800000</v>
      </c>
      <c r="I263" s="19">
        <v>52800000</v>
      </c>
      <c r="J263" s="19">
        <v>50160000</v>
      </c>
      <c r="K263" s="19">
        <v>52800000</v>
      </c>
      <c r="L263" s="19">
        <v>52800000</v>
      </c>
      <c r="M263" s="19">
        <v>50160000</v>
      </c>
      <c r="N263" s="19">
        <v>52800000</v>
      </c>
      <c r="O263" s="19">
        <v>52800000</v>
      </c>
      <c r="P263" s="19">
        <v>50160000</v>
      </c>
      <c r="Q263" s="19">
        <v>52800000</v>
      </c>
      <c r="R263" s="19">
        <v>52800000</v>
      </c>
      <c r="S263" s="19">
        <v>50160000</v>
      </c>
      <c r="T263" s="19">
        <v>52800000</v>
      </c>
      <c r="U263" s="19">
        <v>52800000</v>
      </c>
      <c r="V263" s="19">
        <v>50160000</v>
      </c>
      <c r="W263" s="19">
        <v>52800000</v>
      </c>
      <c r="X263" s="19">
        <v>52800000</v>
      </c>
      <c r="Y263" s="19">
        <v>50160000</v>
      </c>
      <c r="Z263" s="19">
        <v>52800000</v>
      </c>
      <c r="AA263" s="19">
        <v>52800000</v>
      </c>
      <c r="AB263" s="19">
        <v>50160000</v>
      </c>
      <c r="AC263">
        <v>14600000</v>
      </c>
      <c r="AD263">
        <v>31800000</v>
      </c>
      <c r="AE263">
        <v>52800000</v>
      </c>
    </row>
    <row r="264" spans="1:31" x14ac:dyDescent="0.2">
      <c r="A264" s="18">
        <v>44440</v>
      </c>
      <c r="B264" s="19">
        <v>0</v>
      </c>
      <c r="C264" s="19">
        <v>0</v>
      </c>
      <c r="D264" s="19" t="e">
        <v>#N/A</v>
      </c>
      <c r="E264" s="19">
        <v>52800000</v>
      </c>
      <c r="F264" s="19">
        <v>52800000</v>
      </c>
      <c r="G264" s="19">
        <v>50160000</v>
      </c>
      <c r="H264" s="19">
        <v>52800000</v>
      </c>
      <c r="I264" s="19">
        <v>52800000</v>
      </c>
      <c r="J264" s="19">
        <v>50160000</v>
      </c>
      <c r="K264" s="19">
        <v>52800000</v>
      </c>
      <c r="L264" s="19">
        <v>52800000</v>
      </c>
      <c r="M264" s="19">
        <v>50160000</v>
      </c>
      <c r="N264" s="19">
        <v>52800000</v>
      </c>
      <c r="O264" s="19">
        <v>52800000</v>
      </c>
      <c r="P264" s="19">
        <v>50160000</v>
      </c>
      <c r="Q264" s="19">
        <v>52800000</v>
      </c>
      <c r="R264" s="19">
        <v>52800000</v>
      </c>
      <c r="S264" s="19">
        <v>50160000</v>
      </c>
      <c r="T264" s="19">
        <v>52800000</v>
      </c>
      <c r="U264" s="19">
        <v>52800000</v>
      </c>
      <c r="V264" s="19">
        <v>50160000</v>
      </c>
      <c r="W264" s="19">
        <v>52800000</v>
      </c>
      <c r="X264" s="19">
        <v>52800000</v>
      </c>
      <c r="Y264" s="19">
        <v>50160000</v>
      </c>
      <c r="Z264" s="19">
        <v>52800000</v>
      </c>
      <c r="AA264" s="19">
        <v>52800000</v>
      </c>
      <c r="AB264" s="19">
        <v>50160000</v>
      </c>
      <c r="AC264">
        <v>14600000</v>
      </c>
      <c r="AD264">
        <v>31800000</v>
      </c>
      <c r="AE264">
        <v>52800000</v>
      </c>
    </row>
    <row r="265" spans="1:31" x14ac:dyDescent="0.2">
      <c r="A265" s="18">
        <v>44441</v>
      </c>
      <c r="B265" s="19">
        <v>0</v>
      </c>
      <c r="C265" s="19">
        <v>0</v>
      </c>
      <c r="D265" s="19" t="e">
        <v>#N/A</v>
      </c>
      <c r="E265" s="19">
        <v>52800000</v>
      </c>
      <c r="F265" s="19">
        <v>52800000</v>
      </c>
      <c r="G265" s="19">
        <v>50160000</v>
      </c>
      <c r="H265" s="19">
        <v>52800000</v>
      </c>
      <c r="I265" s="19">
        <v>52800000</v>
      </c>
      <c r="J265" s="19">
        <v>50160000</v>
      </c>
      <c r="K265" s="19">
        <v>52800000</v>
      </c>
      <c r="L265" s="19">
        <v>52800000</v>
      </c>
      <c r="M265" s="19">
        <v>50160000</v>
      </c>
      <c r="N265" s="19">
        <v>52800000</v>
      </c>
      <c r="O265" s="19">
        <v>52800000</v>
      </c>
      <c r="P265" s="19">
        <v>50160000</v>
      </c>
      <c r="Q265" s="19">
        <v>52800000</v>
      </c>
      <c r="R265" s="19">
        <v>52800000</v>
      </c>
      <c r="S265" s="19">
        <v>50160000</v>
      </c>
      <c r="T265" s="19">
        <v>52800000</v>
      </c>
      <c r="U265" s="19">
        <v>52800000</v>
      </c>
      <c r="V265" s="19">
        <v>50160000</v>
      </c>
      <c r="W265" s="19">
        <v>52800000</v>
      </c>
      <c r="X265" s="19">
        <v>52800000</v>
      </c>
      <c r="Y265" s="19">
        <v>50160000</v>
      </c>
      <c r="Z265" s="19">
        <v>52800000</v>
      </c>
      <c r="AA265" s="19">
        <v>52800000</v>
      </c>
      <c r="AB265" s="19">
        <v>50160000</v>
      </c>
      <c r="AC265">
        <v>14600000</v>
      </c>
      <c r="AD265">
        <v>31800000</v>
      </c>
      <c r="AE265">
        <v>52800000</v>
      </c>
    </row>
    <row r="266" spans="1:31" x14ac:dyDescent="0.2">
      <c r="A266" s="18">
        <v>44442</v>
      </c>
      <c r="B266" s="19">
        <v>0</v>
      </c>
      <c r="C266" s="19">
        <v>0</v>
      </c>
      <c r="D266" s="19" t="e">
        <v>#N/A</v>
      </c>
      <c r="E266" s="19">
        <v>52800000</v>
      </c>
      <c r="F266" s="19">
        <v>52800000</v>
      </c>
      <c r="G266" s="19">
        <v>50160000</v>
      </c>
      <c r="H266" s="19">
        <v>52800000</v>
      </c>
      <c r="I266" s="19">
        <v>52800000</v>
      </c>
      <c r="J266" s="19">
        <v>50160000</v>
      </c>
      <c r="K266" s="19">
        <v>52800000</v>
      </c>
      <c r="L266" s="19">
        <v>52800000</v>
      </c>
      <c r="M266" s="19">
        <v>50160000</v>
      </c>
      <c r="N266" s="19">
        <v>52800000</v>
      </c>
      <c r="O266" s="19">
        <v>52800000</v>
      </c>
      <c r="P266" s="19">
        <v>50160000</v>
      </c>
      <c r="Q266" s="19">
        <v>52800000</v>
      </c>
      <c r="R266" s="19">
        <v>52800000</v>
      </c>
      <c r="S266" s="19">
        <v>50160000</v>
      </c>
      <c r="T266" s="19">
        <v>52800000</v>
      </c>
      <c r="U266" s="19">
        <v>52800000</v>
      </c>
      <c r="V266" s="19">
        <v>50160000</v>
      </c>
      <c r="W266" s="19">
        <v>52800000</v>
      </c>
      <c r="X266" s="19">
        <v>52800000</v>
      </c>
      <c r="Y266" s="19">
        <v>50160000</v>
      </c>
      <c r="Z266" s="19">
        <v>52800000</v>
      </c>
      <c r="AA266" s="19">
        <v>52800000</v>
      </c>
      <c r="AB266" s="19">
        <v>50160000</v>
      </c>
      <c r="AC266">
        <v>14600000</v>
      </c>
      <c r="AD266">
        <v>31800000</v>
      </c>
      <c r="AE266">
        <v>52800000</v>
      </c>
    </row>
    <row r="267" spans="1:31" x14ac:dyDescent="0.2">
      <c r="A267" s="18">
        <v>44443</v>
      </c>
      <c r="B267" s="19">
        <v>0</v>
      </c>
      <c r="C267" s="19">
        <v>0</v>
      </c>
      <c r="D267" s="19" t="e">
        <v>#N/A</v>
      </c>
      <c r="E267" s="19">
        <v>52800000</v>
      </c>
      <c r="F267" s="19">
        <v>52800000</v>
      </c>
      <c r="G267" s="19">
        <v>50160000</v>
      </c>
      <c r="H267" s="19">
        <v>52800000</v>
      </c>
      <c r="I267" s="19">
        <v>52800000</v>
      </c>
      <c r="J267" s="19">
        <v>50160000</v>
      </c>
      <c r="K267" s="19">
        <v>52800000</v>
      </c>
      <c r="L267" s="19">
        <v>52800000</v>
      </c>
      <c r="M267" s="19">
        <v>50160000</v>
      </c>
      <c r="N267" s="19">
        <v>52800000</v>
      </c>
      <c r="O267" s="19">
        <v>52800000</v>
      </c>
      <c r="P267" s="19">
        <v>50160000</v>
      </c>
      <c r="Q267" s="19">
        <v>52800000</v>
      </c>
      <c r="R267" s="19">
        <v>52800000</v>
      </c>
      <c r="S267" s="19">
        <v>50160000</v>
      </c>
      <c r="T267" s="19">
        <v>52800000</v>
      </c>
      <c r="U267" s="19">
        <v>52800000</v>
      </c>
      <c r="V267" s="19">
        <v>50160000</v>
      </c>
      <c r="W267" s="19">
        <v>52800000</v>
      </c>
      <c r="X267" s="19">
        <v>52800000</v>
      </c>
      <c r="Y267" s="19">
        <v>50160000</v>
      </c>
      <c r="Z267" s="19">
        <v>52800000</v>
      </c>
      <c r="AA267" s="19">
        <v>52800000</v>
      </c>
      <c r="AB267" s="19">
        <v>50160000</v>
      </c>
      <c r="AC267">
        <v>14600000</v>
      </c>
      <c r="AD267">
        <v>31800000</v>
      </c>
      <c r="AE267">
        <v>52800000</v>
      </c>
    </row>
    <row r="268" spans="1:31" x14ac:dyDescent="0.2">
      <c r="A268" s="18">
        <v>44444</v>
      </c>
      <c r="B268" s="19">
        <v>0</v>
      </c>
      <c r="C268" s="19">
        <v>0</v>
      </c>
      <c r="D268" s="19" t="e">
        <v>#N/A</v>
      </c>
      <c r="E268" s="19">
        <v>52800000</v>
      </c>
      <c r="F268" s="19">
        <v>52800000</v>
      </c>
      <c r="G268" s="19">
        <v>50160000</v>
      </c>
      <c r="H268" s="19">
        <v>52800000</v>
      </c>
      <c r="I268" s="19">
        <v>52800000</v>
      </c>
      <c r="J268" s="19">
        <v>50160000</v>
      </c>
      <c r="K268" s="19">
        <v>52800000</v>
      </c>
      <c r="L268" s="19">
        <v>52800000</v>
      </c>
      <c r="M268" s="19">
        <v>50160000</v>
      </c>
      <c r="N268" s="19">
        <v>52800000</v>
      </c>
      <c r="O268" s="19">
        <v>52800000</v>
      </c>
      <c r="P268" s="19">
        <v>50160000</v>
      </c>
      <c r="Q268" s="19">
        <v>52800000</v>
      </c>
      <c r="R268" s="19">
        <v>52800000</v>
      </c>
      <c r="S268" s="19">
        <v>50160000</v>
      </c>
      <c r="T268" s="19">
        <v>52800000</v>
      </c>
      <c r="U268" s="19">
        <v>52800000</v>
      </c>
      <c r="V268" s="19">
        <v>50160000</v>
      </c>
      <c r="W268" s="19">
        <v>52800000</v>
      </c>
      <c r="X268" s="19">
        <v>52800000</v>
      </c>
      <c r="Y268" s="19">
        <v>50160000</v>
      </c>
      <c r="Z268" s="19">
        <v>52800000</v>
      </c>
      <c r="AA268" s="19">
        <v>52800000</v>
      </c>
      <c r="AB268" s="19">
        <v>50160000</v>
      </c>
      <c r="AC268">
        <v>14600000</v>
      </c>
      <c r="AD268">
        <v>31800000</v>
      </c>
      <c r="AE268">
        <v>52800000</v>
      </c>
    </row>
    <row r="269" spans="1:31" x14ac:dyDescent="0.2">
      <c r="A269" s="18">
        <v>44445</v>
      </c>
      <c r="B269" s="19">
        <v>0</v>
      </c>
      <c r="C269" s="19">
        <v>0</v>
      </c>
      <c r="D269" s="19" t="e">
        <v>#N/A</v>
      </c>
      <c r="E269" s="19">
        <v>52800000</v>
      </c>
      <c r="F269" s="19">
        <v>52800000</v>
      </c>
      <c r="G269" s="19">
        <v>50160000</v>
      </c>
      <c r="H269" s="19">
        <v>52800000</v>
      </c>
      <c r="I269" s="19">
        <v>52800000</v>
      </c>
      <c r="J269" s="19">
        <v>50160000</v>
      </c>
      <c r="K269" s="19">
        <v>52800000</v>
      </c>
      <c r="L269" s="19">
        <v>52800000</v>
      </c>
      <c r="M269" s="19">
        <v>50160000</v>
      </c>
      <c r="N269" s="19">
        <v>52800000</v>
      </c>
      <c r="O269" s="19">
        <v>52800000</v>
      </c>
      <c r="P269" s="19">
        <v>50160000</v>
      </c>
      <c r="Q269" s="19">
        <v>52800000</v>
      </c>
      <c r="R269" s="19">
        <v>52800000</v>
      </c>
      <c r="S269" s="19">
        <v>50160000</v>
      </c>
      <c r="T269" s="19">
        <v>52800000</v>
      </c>
      <c r="U269" s="19">
        <v>52800000</v>
      </c>
      <c r="V269" s="19">
        <v>50160000</v>
      </c>
      <c r="W269" s="19">
        <v>52800000</v>
      </c>
      <c r="X269" s="19">
        <v>52800000</v>
      </c>
      <c r="Y269" s="19">
        <v>50160000</v>
      </c>
      <c r="Z269" s="19">
        <v>52800000</v>
      </c>
      <c r="AA269" s="19">
        <v>52800000</v>
      </c>
      <c r="AB269" s="19">
        <v>50160000</v>
      </c>
      <c r="AC269">
        <v>14600000</v>
      </c>
      <c r="AD269">
        <v>31800000</v>
      </c>
      <c r="AE269">
        <v>52800000</v>
      </c>
    </row>
    <row r="270" spans="1:31" x14ac:dyDescent="0.2">
      <c r="A270" s="18">
        <v>44446</v>
      </c>
      <c r="B270" s="19">
        <v>0</v>
      </c>
      <c r="C270" s="19">
        <v>0</v>
      </c>
      <c r="D270" s="19" t="e">
        <v>#N/A</v>
      </c>
      <c r="E270" s="19">
        <v>52800000</v>
      </c>
      <c r="F270" s="19">
        <v>52800000</v>
      </c>
      <c r="G270" s="19">
        <v>50160000</v>
      </c>
      <c r="H270" s="19">
        <v>52800000</v>
      </c>
      <c r="I270" s="19">
        <v>52800000</v>
      </c>
      <c r="J270" s="19">
        <v>50160000</v>
      </c>
      <c r="K270" s="19">
        <v>52800000</v>
      </c>
      <c r="L270" s="19">
        <v>52800000</v>
      </c>
      <c r="M270" s="19">
        <v>50160000</v>
      </c>
      <c r="N270" s="19">
        <v>52800000</v>
      </c>
      <c r="O270" s="19">
        <v>52800000</v>
      </c>
      <c r="P270" s="19">
        <v>50160000</v>
      </c>
      <c r="Q270" s="19">
        <v>52800000</v>
      </c>
      <c r="R270" s="19">
        <v>52800000</v>
      </c>
      <c r="S270" s="19">
        <v>50160000</v>
      </c>
      <c r="T270" s="19">
        <v>52800000</v>
      </c>
      <c r="U270" s="19">
        <v>52800000</v>
      </c>
      <c r="V270" s="19">
        <v>50160000</v>
      </c>
      <c r="W270" s="19">
        <v>52800000</v>
      </c>
      <c r="X270" s="19">
        <v>52800000</v>
      </c>
      <c r="Y270" s="19">
        <v>50160000</v>
      </c>
      <c r="Z270" s="19">
        <v>52800000</v>
      </c>
      <c r="AA270" s="19">
        <v>52800000</v>
      </c>
      <c r="AB270" s="19">
        <v>50160000</v>
      </c>
      <c r="AC270">
        <v>14600000</v>
      </c>
      <c r="AD270">
        <v>31800000</v>
      </c>
      <c r="AE270">
        <v>52800000</v>
      </c>
    </row>
    <row r="271" spans="1:31" x14ac:dyDescent="0.2">
      <c r="A271" s="18">
        <v>44447</v>
      </c>
      <c r="B271" s="19">
        <v>0</v>
      </c>
      <c r="C271" s="19">
        <v>0</v>
      </c>
      <c r="D271" s="19" t="e">
        <v>#N/A</v>
      </c>
      <c r="E271" s="19">
        <v>52800000</v>
      </c>
      <c r="F271" s="19">
        <v>52800000</v>
      </c>
      <c r="G271" s="19">
        <v>50160000</v>
      </c>
      <c r="H271" s="19">
        <v>52800000</v>
      </c>
      <c r="I271" s="19">
        <v>52800000</v>
      </c>
      <c r="J271" s="19">
        <v>50160000</v>
      </c>
      <c r="K271" s="19">
        <v>52800000</v>
      </c>
      <c r="L271" s="19">
        <v>52800000</v>
      </c>
      <c r="M271" s="19">
        <v>50160000</v>
      </c>
      <c r="N271" s="19">
        <v>52800000</v>
      </c>
      <c r="O271" s="19">
        <v>52800000</v>
      </c>
      <c r="P271" s="19">
        <v>50160000</v>
      </c>
      <c r="Q271" s="19">
        <v>52800000</v>
      </c>
      <c r="R271" s="19">
        <v>52800000</v>
      </c>
      <c r="S271" s="19">
        <v>50160000</v>
      </c>
      <c r="T271" s="19">
        <v>52800000</v>
      </c>
      <c r="U271" s="19">
        <v>52800000</v>
      </c>
      <c r="V271" s="19">
        <v>50160000</v>
      </c>
      <c r="W271" s="19">
        <v>52800000</v>
      </c>
      <c r="X271" s="19">
        <v>52800000</v>
      </c>
      <c r="Y271" s="19">
        <v>50160000</v>
      </c>
      <c r="Z271" s="19">
        <v>52800000</v>
      </c>
      <c r="AA271" s="19">
        <v>52800000</v>
      </c>
      <c r="AB271" s="19">
        <v>50160000</v>
      </c>
      <c r="AC271">
        <v>14600000</v>
      </c>
      <c r="AD271">
        <v>31800000</v>
      </c>
      <c r="AE271">
        <v>52800000</v>
      </c>
    </row>
    <row r="272" spans="1:31" x14ac:dyDescent="0.2">
      <c r="A272" s="18">
        <v>44448</v>
      </c>
      <c r="B272" s="19">
        <v>0</v>
      </c>
      <c r="C272" s="19">
        <v>0</v>
      </c>
      <c r="D272" s="19" t="e">
        <v>#N/A</v>
      </c>
      <c r="E272" s="19">
        <v>52800000</v>
      </c>
      <c r="F272" s="19">
        <v>52800000</v>
      </c>
      <c r="G272" s="19">
        <v>50160000</v>
      </c>
      <c r="H272" s="19">
        <v>52800000</v>
      </c>
      <c r="I272" s="19">
        <v>52800000</v>
      </c>
      <c r="J272" s="19">
        <v>50160000</v>
      </c>
      <c r="K272" s="19">
        <v>52800000</v>
      </c>
      <c r="L272" s="19">
        <v>52800000</v>
      </c>
      <c r="M272" s="19">
        <v>50160000</v>
      </c>
      <c r="N272" s="19">
        <v>52800000</v>
      </c>
      <c r="O272" s="19">
        <v>52800000</v>
      </c>
      <c r="P272" s="19">
        <v>50160000</v>
      </c>
      <c r="Q272" s="19">
        <v>52800000</v>
      </c>
      <c r="R272" s="19">
        <v>52800000</v>
      </c>
      <c r="S272" s="19">
        <v>50160000</v>
      </c>
      <c r="T272" s="19">
        <v>52800000</v>
      </c>
      <c r="U272" s="19">
        <v>52800000</v>
      </c>
      <c r="V272" s="19">
        <v>50160000</v>
      </c>
      <c r="W272" s="19">
        <v>52800000</v>
      </c>
      <c r="X272" s="19">
        <v>52800000</v>
      </c>
      <c r="Y272" s="19">
        <v>50160000</v>
      </c>
      <c r="Z272" s="19">
        <v>52800000</v>
      </c>
      <c r="AA272" s="19">
        <v>52800000</v>
      </c>
      <c r="AB272" s="19">
        <v>50160000</v>
      </c>
      <c r="AC272">
        <v>14600000</v>
      </c>
      <c r="AD272">
        <v>31800000</v>
      </c>
      <c r="AE272">
        <v>52800000</v>
      </c>
    </row>
    <row r="273" spans="1:31" x14ac:dyDescent="0.2">
      <c r="A273" s="18">
        <v>44449</v>
      </c>
      <c r="B273" s="19">
        <v>0</v>
      </c>
      <c r="C273" s="19">
        <v>0</v>
      </c>
      <c r="D273" s="19" t="e">
        <v>#N/A</v>
      </c>
      <c r="E273" s="19">
        <v>52800000</v>
      </c>
      <c r="F273" s="19">
        <v>52800000</v>
      </c>
      <c r="G273" s="19">
        <v>50160000</v>
      </c>
      <c r="H273" s="19">
        <v>52800000</v>
      </c>
      <c r="I273" s="19">
        <v>52800000</v>
      </c>
      <c r="J273" s="19">
        <v>50160000</v>
      </c>
      <c r="K273" s="19">
        <v>52800000</v>
      </c>
      <c r="L273" s="19">
        <v>52800000</v>
      </c>
      <c r="M273" s="19">
        <v>50160000</v>
      </c>
      <c r="N273" s="19">
        <v>52800000</v>
      </c>
      <c r="O273" s="19">
        <v>52800000</v>
      </c>
      <c r="P273" s="19">
        <v>50160000</v>
      </c>
      <c r="Q273" s="19">
        <v>52800000</v>
      </c>
      <c r="R273" s="19">
        <v>52800000</v>
      </c>
      <c r="S273" s="19">
        <v>50160000</v>
      </c>
      <c r="T273" s="19">
        <v>52800000</v>
      </c>
      <c r="U273" s="19">
        <v>52800000</v>
      </c>
      <c r="V273" s="19">
        <v>50160000</v>
      </c>
      <c r="W273" s="19">
        <v>52800000</v>
      </c>
      <c r="X273" s="19">
        <v>52800000</v>
      </c>
      <c r="Y273" s="19">
        <v>50160000</v>
      </c>
      <c r="Z273" s="19">
        <v>52800000</v>
      </c>
      <c r="AA273" s="19">
        <v>52800000</v>
      </c>
      <c r="AB273" s="19">
        <v>50160000</v>
      </c>
      <c r="AC273">
        <v>14600000</v>
      </c>
      <c r="AD273">
        <v>31800000</v>
      </c>
      <c r="AE273">
        <v>52800000</v>
      </c>
    </row>
    <row r="274" spans="1:31" x14ac:dyDescent="0.2">
      <c r="A274" s="18">
        <v>44450</v>
      </c>
      <c r="B274" s="19">
        <v>0</v>
      </c>
      <c r="C274" s="19">
        <v>0</v>
      </c>
      <c r="D274" s="19" t="e">
        <v>#N/A</v>
      </c>
      <c r="E274" s="19">
        <v>52800000</v>
      </c>
      <c r="F274" s="19">
        <v>52800000</v>
      </c>
      <c r="G274" s="19">
        <v>50160000</v>
      </c>
      <c r="H274" s="19">
        <v>52800000</v>
      </c>
      <c r="I274" s="19">
        <v>52800000</v>
      </c>
      <c r="J274" s="19">
        <v>50160000</v>
      </c>
      <c r="K274" s="19">
        <v>52800000</v>
      </c>
      <c r="L274" s="19">
        <v>52800000</v>
      </c>
      <c r="M274" s="19">
        <v>50160000</v>
      </c>
      <c r="N274" s="19">
        <v>52800000</v>
      </c>
      <c r="O274" s="19">
        <v>52800000</v>
      </c>
      <c r="P274" s="19">
        <v>50160000</v>
      </c>
      <c r="Q274" s="19">
        <v>52800000</v>
      </c>
      <c r="R274" s="19">
        <v>52800000</v>
      </c>
      <c r="S274" s="19">
        <v>50160000</v>
      </c>
      <c r="T274" s="19">
        <v>52800000</v>
      </c>
      <c r="U274" s="19">
        <v>52800000</v>
      </c>
      <c r="V274" s="19">
        <v>50160000</v>
      </c>
      <c r="W274" s="19">
        <v>52800000</v>
      </c>
      <c r="X274" s="19">
        <v>52800000</v>
      </c>
      <c r="Y274" s="19">
        <v>50160000</v>
      </c>
      <c r="Z274" s="19">
        <v>52800000</v>
      </c>
      <c r="AA274" s="19">
        <v>52800000</v>
      </c>
      <c r="AB274" s="19">
        <v>50160000</v>
      </c>
      <c r="AC274">
        <v>14600000</v>
      </c>
      <c r="AD274">
        <v>31800000</v>
      </c>
      <c r="AE274">
        <v>52800000</v>
      </c>
    </row>
    <row r="275" spans="1:31" x14ac:dyDescent="0.2">
      <c r="A275" s="18">
        <v>44451</v>
      </c>
      <c r="B275" s="19">
        <v>0</v>
      </c>
      <c r="C275" s="19">
        <v>0</v>
      </c>
      <c r="D275" s="19" t="e">
        <v>#N/A</v>
      </c>
      <c r="E275" s="19">
        <v>52800000</v>
      </c>
      <c r="F275" s="19">
        <v>52800000</v>
      </c>
      <c r="G275" s="19">
        <v>50160000</v>
      </c>
      <c r="H275" s="19">
        <v>52800000</v>
      </c>
      <c r="I275" s="19">
        <v>52800000</v>
      </c>
      <c r="J275" s="19">
        <v>50160000</v>
      </c>
      <c r="K275" s="19">
        <v>52800000</v>
      </c>
      <c r="L275" s="19">
        <v>52800000</v>
      </c>
      <c r="M275" s="19">
        <v>50160000</v>
      </c>
      <c r="N275" s="19">
        <v>52800000</v>
      </c>
      <c r="O275" s="19">
        <v>52800000</v>
      </c>
      <c r="P275" s="19">
        <v>50160000</v>
      </c>
      <c r="Q275" s="19">
        <v>52800000</v>
      </c>
      <c r="R275" s="19">
        <v>52800000</v>
      </c>
      <c r="S275" s="19">
        <v>50160000</v>
      </c>
      <c r="T275" s="19">
        <v>52800000</v>
      </c>
      <c r="U275" s="19">
        <v>52800000</v>
      </c>
      <c r="V275" s="19">
        <v>50160000</v>
      </c>
      <c r="W275" s="19">
        <v>52800000</v>
      </c>
      <c r="X275" s="19">
        <v>52800000</v>
      </c>
      <c r="Y275" s="19">
        <v>50160000</v>
      </c>
      <c r="Z275" s="19">
        <v>52800000</v>
      </c>
      <c r="AA275" s="19">
        <v>52800000</v>
      </c>
      <c r="AB275" s="19">
        <v>50160000</v>
      </c>
      <c r="AC275">
        <v>14600000</v>
      </c>
      <c r="AD275">
        <v>31800000</v>
      </c>
      <c r="AE275">
        <v>52800000</v>
      </c>
    </row>
    <row r="276" spans="1:31" x14ac:dyDescent="0.2">
      <c r="A276" s="18">
        <v>44452</v>
      </c>
      <c r="B276" s="19">
        <v>0</v>
      </c>
      <c r="C276" s="19">
        <v>0</v>
      </c>
      <c r="D276" s="19" t="e">
        <v>#N/A</v>
      </c>
      <c r="E276" s="19">
        <v>52800000</v>
      </c>
      <c r="F276" s="19">
        <v>52800000</v>
      </c>
      <c r="G276" s="19">
        <v>50160000</v>
      </c>
      <c r="H276" s="19">
        <v>52800000</v>
      </c>
      <c r="I276" s="19">
        <v>52800000</v>
      </c>
      <c r="J276" s="19">
        <v>50160000</v>
      </c>
      <c r="K276" s="19">
        <v>52800000</v>
      </c>
      <c r="L276" s="19">
        <v>52800000</v>
      </c>
      <c r="M276" s="19">
        <v>50160000</v>
      </c>
      <c r="N276" s="19">
        <v>52800000</v>
      </c>
      <c r="O276" s="19">
        <v>52800000</v>
      </c>
      <c r="P276" s="19">
        <v>50160000</v>
      </c>
      <c r="Q276" s="19">
        <v>52800000</v>
      </c>
      <c r="R276" s="19">
        <v>52800000</v>
      </c>
      <c r="S276" s="19">
        <v>50160000</v>
      </c>
      <c r="T276" s="19">
        <v>52800000</v>
      </c>
      <c r="U276" s="19">
        <v>52800000</v>
      </c>
      <c r="V276" s="19">
        <v>50160000</v>
      </c>
      <c r="W276" s="19">
        <v>52800000</v>
      </c>
      <c r="X276" s="19">
        <v>52800000</v>
      </c>
      <c r="Y276" s="19">
        <v>50160000</v>
      </c>
      <c r="Z276" s="19">
        <v>52800000</v>
      </c>
      <c r="AA276" s="19">
        <v>52800000</v>
      </c>
      <c r="AB276" s="19">
        <v>50160000</v>
      </c>
      <c r="AC276">
        <v>14600000</v>
      </c>
      <c r="AD276">
        <v>31800000</v>
      </c>
      <c r="AE276">
        <v>52800000</v>
      </c>
    </row>
    <row r="277" spans="1:31" x14ac:dyDescent="0.2">
      <c r="A277" s="18">
        <v>44453</v>
      </c>
      <c r="B277" s="19">
        <v>0</v>
      </c>
      <c r="C277" s="19">
        <v>0</v>
      </c>
      <c r="D277" s="19" t="e">
        <v>#N/A</v>
      </c>
      <c r="E277" s="19">
        <v>52800000</v>
      </c>
      <c r="F277" s="19">
        <v>52800000</v>
      </c>
      <c r="G277" s="19">
        <v>50160000</v>
      </c>
      <c r="H277" s="19">
        <v>52800000</v>
      </c>
      <c r="I277" s="19">
        <v>52800000</v>
      </c>
      <c r="J277" s="19">
        <v>50160000</v>
      </c>
      <c r="K277" s="19">
        <v>52800000</v>
      </c>
      <c r="L277" s="19">
        <v>52800000</v>
      </c>
      <c r="M277" s="19">
        <v>50160000</v>
      </c>
      <c r="N277" s="19">
        <v>52800000</v>
      </c>
      <c r="O277" s="19">
        <v>52800000</v>
      </c>
      <c r="P277" s="19">
        <v>50160000</v>
      </c>
      <c r="Q277" s="19">
        <v>52800000</v>
      </c>
      <c r="R277" s="19">
        <v>52800000</v>
      </c>
      <c r="S277" s="19">
        <v>50160000</v>
      </c>
      <c r="T277" s="19">
        <v>52800000</v>
      </c>
      <c r="U277" s="19">
        <v>52800000</v>
      </c>
      <c r="V277" s="19">
        <v>50160000</v>
      </c>
      <c r="W277" s="19">
        <v>52800000</v>
      </c>
      <c r="X277" s="19">
        <v>52800000</v>
      </c>
      <c r="Y277" s="19">
        <v>50160000</v>
      </c>
      <c r="Z277" s="19">
        <v>52800000</v>
      </c>
      <c r="AA277" s="19">
        <v>52800000</v>
      </c>
      <c r="AB277" s="19">
        <v>50160000</v>
      </c>
      <c r="AC277">
        <v>14600000</v>
      </c>
      <c r="AD277">
        <v>31800000</v>
      </c>
      <c r="AE277">
        <v>52800000</v>
      </c>
    </row>
    <row r="278" spans="1:31" x14ac:dyDescent="0.2">
      <c r="A278" s="18">
        <v>44454</v>
      </c>
      <c r="B278" s="19">
        <v>0</v>
      </c>
      <c r="C278" s="19">
        <v>0</v>
      </c>
      <c r="D278" s="19" t="e">
        <v>#N/A</v>
      </c>
      <c r="E278" s="19">
        <v>52800000</v>
      </c>
      <c r="F278" s="19">
        <v>52800000</v>
      </c>
      <c r="G278" s="19">
        <v>50160000</v>
      </c>
      <c r="H278" s="19">
        <v>52800000</v>
      </c>
      <c r="I278" s="19">
        <v>52800000</v>
      </c>
      <c r="J278" s="19">
        <v>50160000</v>
      </c>
      <c r="K278" s="19">
        <v>52800000</v>
      </c>
      <c r="L278" s="19">
        <v>52800000</v>
      </c>
      <c r="M278" s="19">
        <v>50160000</v>
      </c>
      <c r="N278" s="19">
        <v>52800000</v>
      </c>
      <c r="O278" s="19">
        <v>52800000</v>
      </c>
      <c r="P278" s="19">
        <v>50160000</v>
      </c>
      <c r="Q278" s="19">
        <v>52800000</v>
      </c>
      <c r="R278" s="19">
        <v>52800000</v>
      </c>
      <c r="S278" s="19">
        <v>50160000</v>
      </c>
      <c r="T278" s="19">
        <v>52800000</v>
      </c>
      <c r="U278" s="19">
        <v>52800000</v>
      </c>
      <c r="V278" s="19">
        <v>50160000</v>
      </c>
      <c r="W278" s="19">
        <v>52800000</v>
      </c>
      <c r="X278" s="19">
        <v>52800000</v>
      </c>
      <c r="Y278" s="19">
        <v>50160000</v>
      </c>
      <c r="Z278" s="19">
        <v>52800000</v>
      </c>
      <c r="AA278" s="19">
        <v>52800000</v>
      </c>
      <c r="AB278" s="19">
        <v>50160000</v>
      </c>
      <c r="AC278">
        <v>14600000</v>
      </c>
      <c r="AD278">
        <v>31800000</v>
      </c>
      <c r="AE278">
        <v>52800000</v>
      </c>
    </row>
    <row r="279" spans="1:31" x14ac:dyDescent="0.2">
      <c r="A279" s="18">
        <v>44455</v>
      </c>
      <c r="B279" s="19">
        <v>0</v>
      </c>
      <c r="C279" s="19">
        <v>0</v>
      </c>
      <c r="D279" s="19" t="e">
        <v>#N/A</v>
      </c>
      <c r="E279" s="19">
        <v>52800000</v>
      </c>
      <c r="F279" s="19">
        <v>52800000</v>
      </c>
      <c r="G279" s="19">
        <v>50160000</v>
      </c>
      <c r="H279" s="19">
        <v>52800000</v>
      </c>
      <c r="I279" s="19">
        <v>52800000</v>
      </c>
      <c r="J279" s="19">
        <v>50160000</v>
      </c>
      <c r="K279" s="19">
        <v>52800000</v>
      </c>
      <c r="L279" s="19">
        <v>52800000</v>
      </c>
      <c r="M279" s="19">
        <v>50160000</v>
      </c>
      <c r="N279" s="19">
        <v>52800000</v>
      </c>
      <c r="O279" s="19">
        <v>52800000</v>
      </c>
      <c r="P279" s="19">
        <v>50160000</v>
      </c>
      <c r="Q279" s="19">
        <v>52800000</v>
      </c>
      <c r="R279" s="19">
        <v>52800000</v>
      </c>
      <c r="S279" s="19">
        <v>50160000</v>
      </c>
      <c r="T279" s="19">
        <v>52800000</v>
      </c>
      <c r="U279" s="19">
        <v>52800000</v>
      </c>
      <c r="V279" s="19">
        <v>50160000</v>
      </c>
      <c r="W279" s="19">
        <v>52800000</v>
      </c>
      <c r="X279" s="19">
        <v>52800000</v>
      </c>
      <c r="Y279" s="19">
        <v>50160000</v>
      </c>
      <c r="Z279" s="19">
        <v>52800000</v>
      </c>
      <c r="AA279" s="19">
        <v>52800000</v>
      </c>
      <c r="AB279" s="19">
        <v>50160000</v>
      </c>
      <c r="AC279">
        <v>14600000</v>
      </c>
      <c r="AD279">
        <v>31800000</v>
      </c>
      <c r="AE279">
        <v>52800000</v>
      </c>
    </row>
    <row r="280" spans="1:31" x14ac:dyDescent="0.2">
      <c r="A280" s="18">
        <v>44456</v>
      </c>
      <c r="B280" s="19">
        <v>0</v>
      </c>
      <c r="C280" s="19">
        <v>0</v>
      </c>
      <c r="D280" s="19" t="e">
        <v>#N/A</v>
      </c>
      <c r="E280" s="19">
        <v>52800000</v>
      </c>
      <c r="F280" s="19">
        <v>52800000</v>
      </c>
      <c r="G280" s="19">
        <v>50160000</v>
      </c>
      <c r="H280" s="19">
        <v>52800000</v>
      </c>
      <c r="I280" s="19">
        <v>52800000</v>
      </c>
      <c r="J280" s="19">
        <v>50160000</v>
      </c>
      <c r="K280" s="19">
        <v>52800000</v>
      </c>
      <c r="L280" s="19">
        <v>52800000</v>
      </c>
      <c r="M280" s="19">
        <v>50160000</v>
      </c>
      <c r="N280" s="19">
        <v>52800000</v>
      </c>
      <c r="O280" s="19">
        <v>52800000</v>
      </c>
      <c r="P280" s="19">
        <v>50160000</v>
      </c>
      <c r="Q280" s="19">
        <v>52800000</v>
      </c>
      <c r="R280" s="19">
        <v>52800000</v>
      </c>
      <c r="S280" s="19">
        <v>50160000</v>
      </c>
      <c r="T280" s="19">
        <v>52800000</v>
      </c>
      <c r="U280" s="19">
        <v>52800000</v>
      </c>
      <c r="V280" s="19">
        <v>50160000</v>
      </c>
      <c r="W280" s="19">
        <v>52800000</v>
      </c>
      <c r="X280" s="19">
        <v>52800000</v>
      </c>
      <c r="Y280" s="19">
        <v>50160000</v>
      </c>
      <c r="Z280" s="19">
        <v>52800000</v>
      </c>
      <c r="AA280" s="19">
        <v>52800000</v>
      </c>
      <c r="AB280" s="19">
        <v>50160000</v>
      </c>
      <c r="AC280">
        <v>14600000</v>
      </c>
      <c r="AD280">
        <v>31800000</v>
      </c>
      <c r="AE280">
        <v>52800000</v>
      </c>
    </row>
    <row r="281" spans="1:31" x14ac:dyDescent="0.2">
      <c r="A281" s="18">
        <v>44457</v>
      </c>
      <c r="B281" s="19">
        <v>0</v>
      </c>
      <c r="C281" s="19">
        <v>0</v>
      </c>
      <c r="D281" s="19" t="e">
        <v>#N/A</v>
      </c>
      <c r="E281" s="19">
        <v>52800000</v>
      </c>
      <c r="F281" s="19">
        <v>52800000</v>
      </c>
      <c r="G281" s="19">
        <v>50160000</v>
      </c>
      <c r="H281" s="19">
        <v>52800000</v>
      </c>
      <c r="I281" s="19">
        <v>52800000</v>
      </c>
      <c r="J281" s="19">
        <v>50160000</v>
      </c>
      <c r="K281" s="19">
        <v>52800000</v>
      </c>
      <c r="L281" s="19">
        <v>52800000</v>
      </c>
      <c r="M281" s="19">
        <v>50160000</v>
      </c>
      <c r="N281" s="19">
        <v>52800000</v>
      </c>
      <c r="O281" s="19">
        <v>52800000</v>
      </c>
      <c r="P281" s="19">
        <v>50160000</v>
      </c>
      <c r="Q281" s="19">
        <v>52800000</v>
      </c>
      <c r="R281" s="19">
        <v>52800000</v>
      </c>
      <c r="S281" s="19">
        <v>50160000</v>
      </c>
      <c r="T281" s="19">
        <v>52800000</v>
      </c>
      <c r="U281" s="19">
        <v>52800000</v>
      </c>
      <c r="V281" s="19">
        <v>50160000</v>
      </c>
      <c r="W281" s="19">
        <v>52800000</v>
      </c>
      <c r="X281" s="19">
        <v>52800000</v>
      </c>
      <c r="Y281" s="19">
        <v>50160000</v>
      </c>
      <c r="Z281" s="19">
        <v>52800000</v>
      </c>
      <c r="AA281" s="19">
        <v>52800000</v>
      </c>
      <c r="AB281" s="19">
        <v>50160000</v>
      </c>
      <c r="AC281">
        <v>14600000</v>
      </c>
      <c r="AD281">
        <v>31800000</v>
      </c>
      <c r="AE281">
        <v>52800000</v>
      </c>
    </row>
    <row r="282" spans="1:31" x14ac:dyDescent="0.2">
      <c r="A282" s="18">
        <v>44458</v>
      </c>
      <c r="B282" s="19">
        <v>0</v>
      </c>
      <c r="C282" s="19">
        <v>0</v>
      </c>
      <c r="D282" s="19" t="e">
        <v>#N/A</v>
      </c>
      <c r="E282" s="19">
        <v>52800000</v>
      </c>
      <c r="F282" s="19">
        <v>52800000</v>
      </c>
      <c r="G282" s="19">
        <v>50160000</v>
      </c>
      <c r="H282" s="19">
        <v>52800000</v>
      </c>
      <c r="I282" s="19">
        <v>52800000</v>
      </c>
      <c r="J282" s="19">
        <v>50160000</v>
      </c>
      <c r="K282" s="19">
        <v>52800000</v>
      </c>
      <c r="L282" s="19">
        <v>52800000</v>
      </c>
      <c r="M282" s="19">
        <v>50160000</v>
      </c>
      <c r="N282" s="19">
        <v>52800000</v>
      </c>
      <c r="O282" s="19">
        <v>52800000</v>
      </c>
      <c r="P282" s="19">
        <v>50160000</v>
      </c>
      <c r="Q282" s="19">
        <v>52800000</v>
      </c>
      <c r="R282" s="19">
        <v>52800000</v>
      </c>
      <c r="S282" s="19">
        <v>50160000</v>
      </c>
      <c r="T282" s="19">
        <v>52800000</v>
      </c>
      <c r="U282" s="19">
        <v>52800000</v>
      </c>
      <c r="V282" s="19">
        <v>50160000</v>
      </c>
      <c r="W282" s="19">
        <v>52800000</v>
      </c>
      <c r="X282" s="19">
        <v>52800000</v>
      </c>
      <c r="Y282" s="19">
        <v>50160000</v>
      </c>
      <c r="Z282" s="19">
        <v>52800000</v>
      </c>
      <c r="AA282" s="19">
        <v>52800000</v>
      </c>
      <c r="AB282" s="19">
        <v>50160000</v>
      </c>
      <c r="AC282">
        <v>14600000</v>
      </c>
      <c r="AD282">
        <v>31800000</v>
      </c>
      <c r="AE282">
        <v>52800000</v>
      </c>
    </row>
    <row r="283" spans="1:31" x14ac:dyDescent="0.2">
      <c r="A283" s="18">
        <v>44459</v>
      </c>
      <c r="B283" s="19">
        <v>0</v>
      </c>
      <c r="C283" s="19">
        <v>0</v>
      </c>
      <c r="D283" s="19" t="e">
        <v>#N/A</v>
      </c>
      <c r="E283" s="19">
        <v>52800000</v>
      </c>
      <c r="F283" s="19">
        <v>52800000</v>
      </c>
      <c r="G283" s="19">
        <v>50160000</v>
      </c>
      <c r="H283" s="19">
        <v>52800000</v>
      </c>
      <c r="I283" s="19">
        <v>52800000</v>
      </c>
      <c r="J283" s="19">
        <v>50160000</v>
      </c>
      <c r="K283" s="19">
        <v>52800000</v>
      </c>
      <c r="L283" s="19">
        <v>52800000</v>
      </c>
      <c r="M283" s="19">
        <v>50160000</v>
      </c>
      <c r="N283" s="19">
        <v>52800000</v>
      </c>
      <c r="O283" s="19">
        <v>52800000</v>
      </c>
      <c r="P283" s="19">
        <v>50160000</v>
      </c>
      <c r="Q283" s="19">
        <v>52800000</v>
      </c>
      <c r="R283" s="19">
        <v>52800000</v>
      </c>
      <c r="S283" s="19">
        <v>50160000</v>
      </c>
      <c r="T283" s="19">
        <v>52800000</v>
      </c>
      <c r="U283" s="19">
        <v>52800000</v>
      </c>
      <c r="V283" s="19">
        <v>50160000</v>
      </c>
      <c r="W283" s="19">
        <v>52800000</v>
      </c>
      <c r="X283" s="19">
        <v>52800000</v>
      </c>
      <c r="Y283" s="19">
        <v>50160000</v>
      </c>
      <c r="Z283" s="19">
        <v>52800000</v>
      </c>
      <c r="AA283" s="19">
        <v>52800000</v>
      </c>
      <c r="AB283" s="19">
        <v>50160000</v>
      </c>
      <c r="AC283">
        <v>14600000</v>
      </c>
      <c r="AD283">
        <v>31800000</v>
      </c>
      <c r="AE283">
        <v>52800000</v>
      </c>
    </row>
    <row r="284" spans="1:31" x14ac:dyDescent="0.2">
      <c r="A284" s="18">
        <v>44460</v>
      </c>
      <c r="B284" s="19">
        <v>0</v>
      </c>
      <c r="C284" s="19">
        <v>0</v>
      </c>
      <c r="D284" s="19" t="e">
        <v>#N/A</v>
      </c>
      <c r="E284" s="19">
        <v>52800000</v>
      </c>
      <c r="F284" s="19">
        <v>52800000</v>
      </c>
      <c r="G284" s="19">
        <v>50160000</v>
      </c>
      <c r="H284" s="19">
        <v>52800000</v>
      </c>
      <c r="I284" s="19">
        <v>52800000</v>
      </c>
      <c r="J284" s="19">
        <v>50160000</v>
      </c>
      <c r="K284" s="19">
        <v>52800000</v>
      </c>
      <c r="L284" s="19">
        <v>52800000</v>
      </c>
      <c r="M284" s="19">
        <v>50160000</v>
      </c>
      <c r="N284" s="19">
        <v>52800000</v>
      </c>
      <c r="O284" s="19">
        <v>52800000</v>
      </c>
      <c r="P284" s="19">
        <v>50160000</v>
      </c>
      <c r="Q284" s="19">
        <v>52800000</v>
      </c>
      <c r="R284" s="19">
        <v>52800000</v>
      </c>
      <c r="S284" s="19">
        <v>50160000</v>
      </c>
      <c r="T284" s="19">
        <v>52800000</v>
      </c>
      <c r="U284" s="19">
        <v>52800000</v>
      </c>
      <c r="V284" s="19">
        <v>50160000</v>
      </c>
      <c r="W284" s="19">
        <v>52800000</v>
      </c>
      <c r="X284" s="19">
        <v>52800000</v>
      </c>
      <c r="Y284" s="19">
        <v>50160000</v>
      </c>
      <c r="Z284" s="19">
        <v>52800000</v>
      </c>
      <c r="AA284" s="19">
        <v>52800000</v>
      </c>
      <c r="AB284" s="19">
        <v>50160000</v>
      </c>
      <c r="AC284">
        <v>14600000</v>
      </c>
      <c r="AD284">
        <v>31800000</v>
      </c>
      <c r="AE284">
        <v>52800000</v>
      </c>
    </row>
    <row r="285" spans="1:31" x14ac:dyDescent="0.2">
      <c r="A285" s="18">
        <v>44461</v>
      </c>
      <c r="B285" s="19">
        <v>0</v>
      </c>
      <c r="C285" s="19">
        <v>0</v>
      </c>
      <c r="D285" s="19" t="e">
        <v>#N/A</v>
      </c>
      <c r="E285" s="19">
        <v>52800000</v>
      </c>
      <c r="F285" s="19">
        <v>52800000</v>
      </c>
      <c r="G285" s="19">
        <v>50160000</v>
      </c>
      <c r="H285" s="19">
        <v>52800000</v>
      </c>
      <c r="I285" s="19">
        <v>52800000</v>
      </c>
      <c r="J285" s="19">
        <v>50160000</v>
      </c>
      <c r="K285" s="19">
        <v>52800000</v>
      </c>
      <c r="L285" s="19">
        <v>52800000</v>
      </c>
      <c r="M285" s="19">
        <v>50160000</v>
      </c>
      <c r="N285" s="19">
        <v>52800000</v>
      </c>
      <c r="O285" s="19">
        <v>52800000</v>
      </c>
      <c r="P285" s="19">
        <v>50160000</v>
      </c>
      <c r="Q285" s="19">
        <v>52800000</v>
      </c>
      <c r="R285" s="19">
        <v>52800000</v>
      </c>
      <c r="S285" s="19">
        <v>50160000</v>
      </c>
      <c r="T285" s="19">
        <v>52800000</v>
      </c>
      <c r="U285" s="19">
        <v>52800000</v>
      </c>
      <c r="V285" s="19">
        <v>50160000</v>
      </c>
      <c r="W285" s="19">
        <v>52800000</v>
      </c>
      <c r="X285" s="19">
        <v>52800000</v>
      </c>
      <c r="Y285" s="19">
        <v>50160000</v>
      </c>
      <c r="Z285" s="19">
        <v>52800000</v>
      </c>
      <c r="AA285" s="19">
        <v>52800000</v>
      </c>
      <c r="AB285" s="19">
        <v>50160000</v>
      </c>
      <c r="AC285">
        <v>14600000</v>
      </c>
      <c r="AD285">
        <v>31800000</v>
      </c>
      <c r="AE285">
        <v>52800000</v>
      </c>
    </row>
    <row r="286" spans="1:31" x14ac:dyDescent="0.2">
      <c r="A286" s="18">
        <v>44462</v>
      </c>
      <c r="B286" s="19">
        <v>0</v>
      </c>
      <c r="C286" s="19">
        <v>0</v>
      </c>
      <c r="D286" s="19" t="e">
        <v>#N/A</v>
      </c>
      <c r="E286" s="19">
        <v>52800000</v>
      </c>
      <c r="F286" s="19">
        <v>52800000</v>
      </c>
      <c r="G286" s="19">
        <v>50160000</v>
      </c>
      <c r="H286" s="19">
        <v>52800000</v>
      </c>
      <c r="I286" s="19">
        <v>52800000</v>
      </c>
      <c r="J286" s="19">
        <v>50160000</v>
      </c>
      <c r="K286" s="19">
        <v>52800000</v>
      </c>
      <c r="L286" s="19">
        <v>52800000</v>
      </c>
      <c r="M286" s="19">
        <v>50160000</v>
      </c>
      <c r="N286" s="19">
        <v>52800000</v>
      </c>
      <c r="O286" s="19">
        <v>52800000</v>
      </c>
      <c r="P286" s="19">
        <v>50160000</v>
      </c>
      <c r="Q286" s="19">
        <v>52800000</v>
      </c>
      <c r="R286" s="19">
        <v>52800000</v>
      </c>
      <c r="S286" s="19">
        <v>50160000</v>
      </c>
      <c r="T286" s="19">
        <v>52800000</v>
      </c>
      <c r="U286" s="19">
        <v>52800000</v>
      </c>
      <c r="V286" s="19">
        <v>50160000</v>
      </c>
      <c r="W286" s="19">
        <v>52800000</v>
      </c>
      <c r="X286" s="19">
        <v>52800000</v>
      </c>
      <c r="Y286" s="19">
        <v>50160000</v>
      </c>
      <c r="Z286" s="19">
        <v>52800000</v>
      </c>
      <c r="AA286" s="19">
        <v>52800000</v>
      </c>
      <c r="AB286" s="19">
        <v>50160000</v>
      </c>
      <c r="AC286">
        <v>14600000</v>
      </c>
      <c r="AD286">
        <v>31800000</v>
      </c>
      <c r="AE286">
        <v>52800000</v>
      </c>
    </row>
    <row r="287" spans="1:31" x14ac:dyDescent="0.2">
      <c r="A287" s="18">
        <v>44463</v>
      </c>
      <c r="B287" s="19">
        <v>0</v>
      </c>
      <c r="C287" s="19">
        <v>0</v>
      </c>
      <c r="D287" s="19" t="e">
        <v>#N/A</v>
      </c>
      <c r="E287" s="19">
        <v>52800000</v>
      </c>
      <c r="F287" s="19">
        <v>52800000</v>
      </c>
      <c r="G287" s="19">
        <v>50160000</v>
      </c>
      <c r="H287" s="19">
        <v>52800000</v>
      </c>
      <c r="I287" s="19">
        <v>52800000</v>
      </c>
      <c r="J287" s="19">
        <v>50160000</v>
      </c>
      <c r="K287" s="19">
        <v>52800000</v>
      </c>
      <c r="L287" s="19">
        <v>52800000</v>
      </c>
      <c r="M287" s="19">
        <v>50160000</v>
      </c>
      <c r="N287" s="19">
        <v>52800000</v>
      </c>
      <c r="O287" s="19">
        <v>52800000</v>
      </c>
      <c r="P287" s="19">
        <v>50160000</v>
      </c>
      <c r="Q287" s="19">
        <v>52800000</v>
      </c>
      <c r="R287" s="19">
        <v>52800000</v>
      </c>
      <c r="S287" s="19">
        <v>50160000</v>
      </c>
      <c r="T287" s="19">
        <v>52800000</v>
      </c>
      <c r="U287" s="19">
        <v>52800000</v>
      </c>
      <c r="V287" s="19">
        <v>50160000</v>
      </c>
      <c r="W287" s="19">
        <v>52800000</v>
      </c>
      <c r="X287" s="19">
        <v>52800000</v>
      </c>
      <c r="Y287" s="19">
        <v>50160000</v>
      </c>
      <c r="Z287" s="19">
        <v>52800000</v>
      </c>
      <c r="AA287" s="19">
        <v>52800000</v>
      </c>
      <c r="AB287" s="19">
        <v>50160000</v>
      </c>
      <c r="AC287">
        <v>14600000</v>
      </c>
      <c r="AD287">
        <v>31800000</v>
      </c>
      <c r="AE287">
        <v>52800000</v>
      </c>
    </row>
    <row r="288" spans="1:31" x14ac:dyDescent="0.2">
      <c r="A288" s="18">
        <v>44464</v>
      </c>
      <c r="B288" s="19">
        <v>0</v>
      </c>
      <c r="C288" s="19">
        <v>0</v>
      </c>
      <c r="D288" s="19" t="e">
        <v>#N/A</v>
      </c>
      <c r="E288" s="19">
        <v>52800000</v>
      </c>
      <c r="F288" s="19">
        <v>52800000</v>
      </c>
      <c r="G288" s="19">
        <v>50160000</v>
      </c>
      <c r="H288" s="19">
        <v>52800000</v>
      </c>
      <c r="I288" s="19">
        <v>52800000</v>
      </c>
      <c r="J288" s="19">
        <v>50160000</v>
      </c>
      <c r="K288" s="19">
        <v>52800000</v>
      </c>
      <c r="L288" s="19">
        <v>52800000</v>
      </c>
      <c r="M288" s="19">
        <v>50160000</v>
      </c>
      <c r="N288" s="19">
        <v>52800000</v>
      </c>
      <c r="O288" s="19">
        <v>52800000</v>
      </c>
      <c r="P288" s="19">
        <v>50160000</v>
      </c>
      <c r="Q288" s="19">
        <v>52800000</v>
      </c>
      <c r="R288" s="19">
        <v>52800000</v>
      </c>
      <c r="S288" s="19">
        <v>50160000</v>
      </c>
      <c r="T288" s="19">
        <v>52800000</v>
      </c>
      <c r="U288" s="19">
        <v>52800000</v>
      </c>
      <c r="V288" s="19">
        <v>50160000</v>
      </c>
      <c r="W288" s="19">
        <v>52800000</v>
      </c>
      <c r="X288" s="19">
        <v>52800000</v>
      </c>
      <c r="Y288" s="19">
        <v>50160000</v>
      </c>
      <c r="Z288" s="19">
        <v>52800000</v>
      </c>
      <c r="AA288" s="19">
        <v>52800000</v>
      </c>
      <c r="AB288" s="19">
        <v>50160000</v>
      </c>
      <c r="AC288">
        <v>14600000</v>
      </c>
      <c r="AD288">
        <v>31800000</v>
      </c>
      <c r="AE288">
        <v>52800000</v>
      </c>
    </row>
    <row r="289" spans="1:31" x14ac:dyDescent="0.2">
      <c r="A289" s="18">
        <v>44465</v>
      </c>
      <c r="B289" s="19">
        <v>0</v>
      </c>
      <c r="C289" s="19">
        <v>0</v>
      </c>
      <c r="D289" s="19" t="e">
        <v>#N/A</v>
      </c>
      <c r="E289" s="19">
        <v>52800000</v>
      </c>
      <c r="F289" s="19">
        <v>52800000</v>
      </c>
      <c r="G289" s="19">
        <v>50160000</v>
      </c>
      <c r="H289" s="19">
        <v>52800000</v>
      </c>
      <c r="I289" s="19">
        <v>52800000</v>
      </c>
      <c r="J289" s="19">
        <v>50160000</v>
      </c>
      <c r="K289" s="19">
        <v>52800000</v>
      </c>
      <c r="L289" s="19">
        <v>52800000</v>
      </c>
      <c r="M289" s="19">
        <v>50160000</v>
      </c>
      <c r="N289" s="19">
        <v>52800000</v>
      </c>
      <c r="O289" s="19">
        <v>52800000</v>
      </c>
      <c r="P289" s="19">
        <v>50160000</v>
      </c>
      <c r="Q289" s="19">
        <v>52800000</v>
      </c>
      <c r="R289" s="19">
        <v>52800000</v>
      </c>
      <c r="S289" s="19">
        <v>50160000</v>
      </c>
      <c r="T289" s="19">
        <v>52800000</v>
      </c>
      <c r="U289" s="19">
        <v>52800000</v>
      </c>
      <c r="V289" s="19">
        <v>50160000</v>
      </c>
      <c r="W289" s="19">
        <v>52800000</v>
      </c>
      <c r="X289" s="19">
        <v>52800000</v>
      </c>
      <c r="Y289" s="19">
        <v>50160000</v>
      </c>
      <c r="Z289" s="19">
        <v>52800000</v>
      </c>
      <c r="AA289" s="19">
        <v>52800000</v>
      </c>
      <c r="AB289" s="19">
        <v>50160000</v>
      </c>
      <c r="AC289">
        <v>14600000</v>
      </c>
      <c r="AD289">
        <v>31800000</v>
      </c>
      <c r="AE289">
        <v>52800000</v>
      </c>
    </row>
    <row r="290" spans="1:31" x14ac:dyDescent="0.2">
      <c r="A290" s="18">
        <v>44466</v>
      </c>
      <c r="B290" s="19">
        <v>0</v>
      </c>
      <c r="C290" s="19">
        <v>0</v>
      </c>
      <c r="D290" s="19" t="e">
        <v>#N/A</v>
      </c>
      <c r="E290" s="19">
        <v>52800000</v>
      </c>
      <c r="F290" s="19">
        <v>52800000</v>
      </c>
      <c r="G290" s="19">
        <v>50160000</v>
      </c>
      <c r="H290" s="19">
        <v>52800000</v>
      </c>
      <c r="I290" s="19">
        <v>52800000</v>
      </c>
      <c r="J290" s="19">
        <v>50160000</v>
      </c>
      <c r="K290" s="19">
        <v>52800000</v>
      </c>
      <c r="L290" s="19">
        <v>52800000</v>
      </c>
      <c r="M290" s="19">
        <v>50160000</v>
      </c>
      <c r="N290" s="19">
        <v>52800000</v>
      </c>
      <c r="O290" s="19">
        <v>52800000</v>
      </c>
      <c r="P290" s="19">
        <v>50160000</v>
      </c>
      <c r="Q290" s="19">
        <v>52800000</v>
      </c>
      <c r="R290" s="19">
        <v>52800000</v>
      </c>
      <c r="S290" s="19">
        <v>50160000</v>
      </c>
      <c r="T290" s="19">
        <v>52800000</v>
      </c>
      <c r="U290" s="19">
        <v>52800000</v>
      </c>
      <c r="V290" s="19">
        <v>50160000</v>
      </c>
      <c r="W290" s="19">
        <v>52800000</v>
      </c>
      <c r="X290" s="19">
        <v>52800000</v>
      </c>
      <c r="Y290" s="19">
        <v>50160000</v>
      </c>
      <c r="Z290" s="19">
        <v>52800000</v>
      </c>
      <c r="AA290" s="19">
        <v>52800000</v>
      </c>
      <c r="AB290" s="19">
        <v>50160000</v>
      </c>
      <c r="AC290">
        <v>14600000</v>
      </c>
      <c r="AD290">
        <v>31800000</v>
      </c>
      <c r="AE290">
        <v>52800000</v>
      </c>
    </row>
    <row r="291" spans="1:31" x14ac:dyDescent="0.2">
      <c r="A291" s="18">
        <v>44467</v>
      </c>
      <c r="B291" s="19">
        <v>0</v>
      </c>
      <c r="C291" s="19">
        <v>0</v>
      </c>
      <c r="D291" s="19" t="e">
        <v>#N/A</v>
      </c>
      <c r="E291" s="19">
        <v>52800000</v>
      </c>
      <c r="F291" s="19">
        <v>52800000</v>
      </c>
      <c r="G291" s="19">
        <v>50160000</v>
      </c>
      <c r="H291" s="19">
        <v>52800000</v>
      </c>
      <c r="I291" s="19">
        <v>52800000</v>
      </c>
      <c r="J291" s="19">
        <v>50160000</v>
      </c>
      <c r="K291" s="19">
        <v>52800000</v>
      </c>
      <c r="L291" s="19">
        <v>52800000</v>
      </c>
      <c r="M291" s="19">
        <v>50160000</v>
      </c>
      <c r="N291" s="19">
        <v>52800000</v>
      </c>
      <c r="O291" s="19">
        <v>52800000</v>
      </c>
      <c r="P291" s="19">
        <v>50160000</v>
      </c>
      <c r="Q291" s="19">
        <v>52800000</v>
      </c>
      <c r="R291" s="19">
        <v>52800000</v>
      </c>
      <c r="S291" s="19">
        <v>50160000</v>
      </c>
      <c r="T291" s="19">
        <v>52800000</v>
      </c>
      <c r="U291" s="19">
        <v>52800000</v>
      </c>
      <c r="V291" s="19">
        <v>50160000</v>
      </c>
      <c r="W291" s="19">
        <v>52800000</v>
      </c>
      <c r="X291" s="19">
        <v>52800000</v>
      </c>
      <c r="Y291" s="19">
        <v>50160000</v>
      </c>
      <c r="Z291" s="19">
        <v>52800000</v>
      </c>
      <c r="AA291" s="19">
        <v>52800000</v>
      </c>
      <c r="AB291" s="19">
        <v>50160000</v>
      </c>
      <c r="AC291">
        <v>14600000</v>
      </c>
      <c r="AD291">
        <v>31800000</v>
      </c>
      <c r="AE291">
        <v>52800000</v>
      </c>
    </row>
    <row r="292" spans="1:31" x14ac:dyDescent="0.2">
      <c r="A292" s="18">
        <v>44468</v>
      </c>
      <c r="B292" s="19">
        <v>0</v>
      </c>
      <c r="C292" s="19">
        <v>0</v>
      </c>
      <c r="D292" s="19" t="e">
        <v>#N/A</v>
      </c>
      <c r="E292" s="19">
        <v>52800000</v>
      </c>
      <c r="F292" s="19">
        <v>52800000</v>
      </c>
      <c r="G292" s="19">
        <v>50160000</v>
      </c>
      <c r="H292" s="19">
        <v>52800000</v>
      </c>
      <c r="I292" s="19">
        <v>52800000</v>
      </c>
      <c r="J292" s="19">
        <v>50160000</v>
      </c>
      <c r="K292" s="19">
        <v>52800000</v>
      </c>
      <c r="L292" s="19">
        <v>52800000</v>
      </c>
      <c r="M292" s="19">
        <v>50160000</v>
      </c>
      <c r="N292" s="19">
        <v>52800000</v>
      </c>
      <c r="O292" s="19">
        <v>52800000</v>
      </c>
      <c r="P292" s="19">
        <v>50160000</v>
      </c>
      <c r="Q292" s="19">
        <v>52800000</v>
      </c>
      <c r="R292" s="19">
        <v>52800000</v>
      </c>
      <c r="S292" s="19">
        <v>50160000</v>
      </c>
      <c r="T292" s="19">
        <v>52800000</v>
      </c>
      <c r="U292" s="19">
        <v>52800000</v>
      </c>
      <c r="V292" s="19">
        <v>50160000</v>
      </c>
      <c r="W292" s="19">
        <v>52800000</v>
      </c>
      <c r="X292" s="19">
        <v>52800000</v>
      </c>
      <c r="Y292" s="19">
        <v>50160000</v>
      </c>
      <c r="Z292" s="19">
        <v>52800000</v>
      </c>
      <c r="AA292" s="19">
        <v>52800000</v>
      </c>
      <c r="AB292" s="19">
        <v>50160000</v>
      </c>
      <c r="AC292">
        <v>14600000</v>
      </c>
      <c r="AD292">
        <v>31800000</v>
      </c>
      <c r="AE292">
        <v>52800000</v>
      </c>
    </row>
    <row r="293" spans="1:31" x14ac:dyDescent="0.2">
      <c r="A293" s="18">
        <v>44469</v>
      </c>
      <c r="B293" s="19">
        <v>0</v>
      </c>
      <c r="C293" s="19">
        <v>0</v>
      </c>
      <c r="D293" s="19" t="e">
        <v>#N/A</v>
      </c>
      <c r="E293" s="19">
        <v>52800000</v>
      </c>
      <c r="F293" s="19">
        <v>52800000</v>
      </c>
      <c r="G293" s="19">
        <v>50160000</v>
      </c>
      <c r="H293" s="19">
        <v>52800000</v>
      </c>
      <c r="I293" s="19">
        <v>52800000</v>
      </c>
      <c r="J293" s="19">
        <v>50160000</v>
      </c>
      <c r="K293" s="19">
        <v>52800000</v>
      </c>
      <c r="L293" s="19">
        <v>52800000</v>
      </c>
      <c r="M293" s="19">
        <v>50160000</v>
      </c>
      <c r="N293" s="19">
        <v>52800000</v>
      </c>
      <c r="O293" s="19">
        <v>52800000</v>
      </c>
      <c r="P293" s="19">
        <v>50160000</v>
      </c>
      <c r="Q293" s="19">
        <v>52800000</v>
      </c>
      <c r="R293" s="19">
        <v>52800000</v>
      </c>
      <c r="S293" s="19">
        <v>50160000</v>
      </c>
      <c r="T293" s="19">
        <v>52800000</v>
      </c>
      <c r="U293" s="19">
        <v>52800000</v>
      </c>
      <c r="V293" s="19">
        <v>50160000</v>
      </c>
      <c r="W293" s="19">
        <v>52800000</v>
      </c>
      <c r="X293" s="19">
        <v>52800000</v>
      </c>
      <c r="Y293" s="19">
        <v>50160000</v>
      </c>
      <c r="Z293" s="19">
        <v>52800000</v>
      </c>
      <c r="AA293" s="19">
        <v>52800000</v>
      </c>
      <c r="AB293" s="19">
        <v>50160000</v>
      </c>
      <c r="AC293">
        <v>14600000</v>
      </c>
      <c r="AD293">
        <v>31800000</v>
      </c>
      <c r="AE293">
        <v>52800000</v>
      </c>
    </row>
    <row r="294" spans="1:31" x14ac:dyDescent="0.2">
      <c r="A294" s="18">
        <v>44470</v>
      </c>
      <c r="B294" s="19">
        <v>0</v>
      </c>
      <c r="C294" s="19">
        <v>0</v>
      </c>
      <c r="D294" s="19" t="e">
        <v>#N/A</v>
      </c>
      <c r="E294" s="19">
        <v>52800000</v>
      </c>
      <c r="F294" s="19">
        <v>52800000</v>
      </c>
      <c r="G294" s="19">
        <v>50160000</v>
      </c>
      <c r="H294" s="19">
        <v>52800000</v>
      </c>
      <c r="I294" s="19">
        <v>52800000</v>
      </c>
      <c r="J294" s="19">
        <v>50160000</v>
      </c>
      <c r="K294" s="19">
        <v>52800000</v>
      </c>
      <c r="L294" s="19">
        <v>52800000</v>
      </c>
      <c r="M294" s="19">
        <v>50160000</v>
      </c>
      <c r="N294" s="19">
        <v>52800000</v>
      </c>
      <c r="O294" s="19">
        <v>52800000</v>
      </c>
      <c r="P294" s="19">
        <v>50160000</v>
      </c>
      <c r="Q294" s="19">
        <v>52800000</v>
      </c>
      <c r="R294" s="19">
        <v>52800000</v>
      </c>
      <c r="S294" s="19">
        <v>50160000</v>
      </c>
      <c r="T294" s="19">
        <v>52800000</v>
      </c>
      <c r="U294" s="19">
        <v>52800000</v>
      </c>
      <c r="V294" s="19">
        <v>50160000</v>
      </c>
      <c r="W294" s="19">
        <v>52800000</v>
      </c>
      <c r="X294" s="19">
        <v>52800000</v>
      </c>
      <c r="Y294" s="19">
        <v>50160000</v>
      </c>
      <c r="Z294" s="19">
        <v>52800000</v>
      </c>
      <c r="AA294" s="19">
        <v>52800000</v>
      </c>
      <c r="AB294" s="19">
        <v>50160000</v>
      </c>
      <c r="AC294">
        <v>14600000</v>
      </c>
      <c r="AD294">
        <v>31800000</v>
      </c>
      <c r="AE294">
        <v>52800000</v>
      </c>
    </row>
    <row r="295" spans="1:31" x14ac:dyDescent="0.2">
      <c r="A295" s="18">
        <v>44471</v>
      </c>
      <c r="B295" s="19">
        <v>0</v>
      </c>
      <c r="C295" s="19">
        <v>0</v>
      </c>
      <c r="D295" s="19" t="e">
        <v>#N/A</v>
      </c>
      <c r="E295" s="19">
        <v>52800000</v>
      </c>
      <c r="F295" s="19">
        <v>52800000</v>
      </c>
      <c r="G295" s="19">
        <v>50160000</v>
      </c>
      <c r="H295" s="19">
        <v>52800000</v>
      </c>
      <c r="I295" s="19">
        <v>52800000</v>
      </c>
      <c r="J295" s="19">
        <v>50160000</v>
      </c>
      <c r="K295" s="19">
        <v>52800000</v>
      </c>
      <c r="L295" s="19">
        <v>52800000</v>
      </c>
      <c r="M295" s="19">
        <v>50160000</v>
      </c>
      <c r="N295" s="19">
        <v>52800000</v>
      </c>
      <c r="O295" s="19">
        <v>52800000</v>
      </c>
      <c r="P295" s="19">
        <v>50160000</v>
      </c>
      <c r="Q295" s="19">
        <v>52800000</v>
      </c>
      <c r="R295" s="19">
        <v>52800000</v>
      </c>
      <c r="S295" s="19">
        <v>50160000</v>
      </c>
      <c r="T295" s="19">
        <v>52800000</v>
      </c>
      <c r="U295" s="19">
        <v>52800000</v>
      </c>
      <c r="V295" s="19">
        <v>50160000</v>
      </c>
      <c r="W295" s="19">
        <v>52800000</v>
      </c>
      <c r="X295" s="19">
        <v>52800000</v>
      </c>
      <c r="Y295" s="19">
        <v>50160000</v>
      </c>
      <c r="Z295" s="19">
        <v>52800000</v>
      </c>
      <c r="AA295" s="19">
        <v>52800000</v>
      </c>
      <c r="AB295" s="19">
        <v>50160000</v>
      </c>
      <c r="AC295">
        <v>14600000</v>
      </c>
      <c r="AD295">
        <v>31800000</v>
      </c>
      <c r="AE295">
        <v>52800000</v>
      </c>
    </row>
    <row r="296" spans="1:31" x14ac:dyDescent="0.2">
      <c r="A296" s="18">
        <v>44472</v>
      </c>
      <c r="B296" s="19">
        <v>0</v>
      </c>
      <c r="C296" s="19">
        <v>0</v>
      </c>
      <c r="D296" s="19" t="e">
        <v>#N/A</v>
      </c>
      <c r="E296" s="19">
        <v>52800000</v>
      </c>
      <c r="F296" s="19">
        <v>52800000</v>
      </c>
      <c r="G296" s="19">
        <v>50160000</v>
      </c>
      <c r="H296" s="19">
        <v>52800000</v>
      </c>
      <c r="I296" s="19">
        <v>52800000</v>
      </c>
      <c r="J296" s="19">
        <v>50160000</v>
      </c>
      <c r="K296" s="19">
        <v>52800000</v>
      </c>
      <c r="L296" s="19">
        <v>52800000</v>
      </c>
      <c r="M296" s="19">
        <v>50160000</v>
      </c>
      <c r="N296" s="19">
        <v>52800000</v>
      </c>
      <c r="O296" s="19">
        <v>52800000</v>
      </c>
      <c r="P296" s="19">
        <v>50160000</v>
      </c>
      <c r="Q296" s="19">
        <v>52800000</v>
      </c>
      <c r="R296" s="19">
        <v>52800000</v>
      </c>
      <c r="S296" s="19">
        <v>50160000</v>
      </c>
      <c r="T296" s="19">
        <v>52800000</v>
      </c>
      <c r="U296" s="19">
        <v>52800000</v>
      </c>
      <c r="V296" s="19">
        <v>50160000</v>
      </c>
      <c r="W296" s="19">
        <v>52800000</v>
      </c>
      <c r="X296" s="19">
        <v>52800000</v>
      </c>
      <c r="Y296" s="19">
        <v>50160000</v>
      </c>
      <c r="Z296" s="19">
        <v>52800000</v>
      </c>
      <c r="AA296" s="19">
        <v>52800000</v>
      </c>
      <c r="AB296" s="19">
        <v>50160000</v>
      </c>
      <c r="AC296">
        <v>14600000</v>
      </c>
      <c r="AD296">
        <v>31800000</v>
      </c>
      <c r="AE296">
        <v>52800000</v>
      </c>
    </row>
    <row r="297" spans="1:31" x14ac:dyDescent="0.2">
      <c r="A297" s="18">
        <v>44473</v>
      </c>
      <c r="B297" s="19">
        <v>0</v>
      </c>
      <c r="C297" s="19">
        <v>0</v>
      </c>
      <c r="D297" s="19" t="e">
        <v>#N/A</v>
      </c>
      <c r="E297" s="19">
        <v>52800000</v>
      </c>
      <c r="F297" s="19">
        <v>52800000</v>
      </c>
      <c r="G297" s="19">
        <v>50160000</v>
      </c>
      <c r="H297" s="19">
        <v>52800000</v>
      </c>
      <c r="I297" s="19">
        <v>52800000</v>
      </c>
      <c r="J297" s="19">
        <v>50160000</v>
      </c>
      <c r="K297" s="19">
        <v>52800000</v>
      </c>
      <c r="L297" s="19">
        <v>52800000</v>
      </c>
      <c r="M297" s="19">
        <v>50160000</v>
      </c>
      <c r="N297" s="19">
        <v>52800000</v>
      </c>
      <c r="O297" s="19">
        <v>52800000</v>
      </c>
      <c r="P297" s="19">
        <v>50160000</v>
      </c>
      <c r="Q297" s="19">
        <v>52800000</v>
      </c>
      <c r="R297" s="19">
        <v>52800000</v>
      </c>
      <c r="S297" s="19">
        <v>50160000</v>
      </c>
      <c r="T297" s="19">
        <v>52800000</v>
      </c>
      <c r="U297" s="19">
        <v>52800000</v>
      </c>
      <c r="V297" s="19">
        <v>50160000</v>
      </c>
      <c r="W297" s="19">
        <v>52800000</v>
      </c>
      <c r="X297" s="19">
        <v>52800000</v>
      </c>
      <c r="Y297" s="19">
        <v>50160000</v>
      </c>
      <c r="Z297" s="19">
        <v>52800000</v>
      </c>
      <c r="AA297" s="19">
        <v>52800000</v>
      </c>
      <c r="AB297" s="19">
        <v>50160000</v>
      </c>
      <c r="AC297">
        <v>14600000</v>
      </c>
      <c r="AD297">
        <v>31800000</v>
      </c>
      <c r="AE297">
        <v>52800000</v>
      </c>
    </row>
    <row r="298" spans="1:31" x14ac:dyDescent="0.2">
      <c r="A298" s="18">
        <v>44474</v>
      </c>
      <c r="B298" s="19">
        <v>0</v>
      </c>
      <c r="C298" s="19">
        <v>0</v>
      </c>
      <c r="D298" s="19" t="e">
        <v>#N/A</v>
      </c>
      <c r="E298" s="19">
        <v>52800000</v>
      </c>
      <c r="F298" s="19">
        <v>52800000</v>
      </c>
      <c r="G298" s="19">
        <v>50160000</v>
      </c>
      <c r="H298" s="19">
        <v>52800000</v>
      </c>
      <c r="I298" s="19">
        <v>52800000</v>
      </c>
      <c r="J298" s="19">
        <v>50160000</v>
      </c>
      <c r="K298" s="19">
        <v>52800000</v>
      </c>
      <c r="L298" s="19">
        <v>52800000</v>
      </c>
      <c r="M298" s="19">
        <v>50160000</v>
      </c>
      <c r="N298" s="19">
        <v>52800000</v>
      </c>
      <c r="O298" s="19">
        <v>52800000</v>
      </c>
      <c r="P298" s="19">
        <v>50160000</v>
      </c>
      <c r="Q298" s="19">
        <v>52800000</v>
      </c>
      <c r="R298" s="19">
        <v>52800000</v>
      </c>
      <c r="S298" s="19">
        <v>50160000</v>
      </c>
      <c r="T298" s="19">
        <v>52800000</v>
      </c>
      <c r="U298" s="19">
        <v>52800000</v>
      </c>
      <c r="V298" s="19">
        <v>50160000</v>
      </c>
      <c r="W298" s="19">
        <v>52800000</v>
      </c>
      <c r="X298" s="19">
        <v>52800000</v>
      </c>
      <c r="Y298" s="19">
        <v>50160000</v>
      </c>
      <c r="Z298" s="19">
        <v>52800000</v>
      </c>
      <c r="AA298" s="19">
        <v>52800000</v>
      </c>
      <c r="AB298" s="19">
        <v>50160000</v>
      </c>
      <c r="AC298">
        <v>14600000</v>
      </c>
      <c r="AD298">
        <v>31800000</v>
      </c>
      <c r="AE298">
        <v>52800000</v>
      </c>
    </row>
    <row r="299" spans="1:31" x14ac:dyDescent="0.2">
      <c r="A299" s="18">
        <v>44475</v>
      </c>
      <c r="B299" s="19">
        <v>0</v>
      </c>
      <c r="C299" s="19">
        <v>0</v>
      </c>
      <c r="D299" s="19" t="e">
        <v>#N/A</v>
      </c>
      <c r="E299" s="19">
        <v>52800000</v>
      </c>
      <c r="F299" s="19">
        <v>52800000</v>
      </c>
      <c r="G299" s="19">
        <v>50160000</v>
      </c>
      <c r="H299" s="19">
        <v>52800000</v>
      </c>
      <c r="I299" s="19">
        <v>52800000</v>
      </c>
      <c r="J299" s="19">
        <v>50160000</v>
      </c>
      <c r="K299" s="19">
        <v>52800000</v>
      </c>
      <c r="L299" s="19">
        <v>52800000</v>
      </c>
      <c r="M299" s="19">
        <v>50160000</v>
      </c>
      <c r="N299" s="19">
        <v>52800000</v>
      </c>
      <c r="O299" s="19">
        <v>52800000</v>
      </c>
      <c r="P299" s="19">
        <v>50160000</v>
      </c>
      <c r="Q299" s="19">
        <v>52800000</v>
      </c>
      <c r="R299" s="19">
        <v>52800000</v>
      </c>
      <c r="S299" s="19">
        <v>50160000</v>
      </c>
      <c r="T299" s="19">
        <v>52800000</v>
      </c>
      <c r="U299" s="19">
        <v>52800000</v>
      </c>
      <c r="V299" s="19">
        <v>50160000</v>
      </c>
      <c r="W299" s="19">
        <v>52800000</v>
      </c>
      <c r="X299" s="19">
        <v>52800000</v>
      </c>
      <c r="Y299" s="19">
        <v>50160000</v>
      </c>
      <c r="Z299" s="19">
        <v>52800000</v>
      </c>
      <c r="AA299" s="19">
        <v>52800000</v>
      </c>
      <c r="AB299" s="19">
        <v>50160000</v>
      </c>
      <c r="AC299">
        <v>14600000</v>
      </c>
      <c r="AD299">
        <v>31800000</v>
      </c>
      <c r="AE299">
        <v>52800000</v>
      </c>
    </row>
    <row r="300" spans="1:31" x14ac:dyDescent="0.2">
      <c r="A300" s="18">
        <v>44476</v>
      </c>
      <c r="B300" s="19">
        <v>0</v>
      </c>
      <c r="C300" s="19">
        <v>0</v>
      </c>
      <c r="D300" s="19" t="e">
        <v>#N/A</v>
      </c>
      <c r="E300" s="19">
        <v>52800000</v>
      </c>
      <c r="F300" s="19">
        <v>52800000</v>
      </c>
      <c r="G300" s="19">
        <v>50160000</v>
      </c>
      <c r="H300" s="19">
        <v>52800000</v>
      </c>
      <c r="I300" s="19">
        <v>52800000</v>
      </c>
      <c r="J300" s="19">
        <v>50160000</v>
      </c>
      <c r="K300" s="19">
        <v>52800000</v>
      </c>
      <c r="L300" s="19">
        <v>52800000</v>
      </c>
      <c r="M300" s="19">
        <v>50160000</v>
      </c>
      <c r="N300" s="19">
        <v>52800000</v>
      </c>
      <c r="O300" s="19">
        <v>52800000</v>
      </c>
      <c r="P300" s="19">
        <v>50160000</v>
      </c>
      <c r="Q300" s="19">
        <v>52800000</v>
      </c>
      <c r="R300" s="19">
        <v>52800000</v>
      </c>
      <c r="S300" s="19">
        <v>50160000</v>
      </c>
      <c r="T300" s="19">
        <v>52800000</v>
      </c>
      <c r="U300" s="19">
        <v>52800000</v>
      </c>
      <c r="V300" s="19">
        <v>50160000</v>
      </c>
      <c r="W300" s="19">
        <v>52800000</v>
      </c>
      <c r="X300" s="19">
        <v>52800000</v>
      </c>
      <c r="Y300" s="19">
        <v>50160000</v>
      </c>
      <c r="Z300" s="19">
        <v>52800000</v>
      </c>
      <c r="AA300" s="19">
        <v>52800000</v>
      </c>
      <c r="AB300" s="19">
        <v>50160000</v>
      </c>
      <c r="AC300">
        <v>14600000</v>
      </c>
      <c r="AD300">
        <v>31800000</v>
      </c>
      <c r="AE300">
        <v>52800000</v>
      </c>
    </row>
    <row r="301" spans="1:31" x14ac:dyDescent="0.2">
      <c r="A301" s="18">
        <v>44477</v>
      </c>
      <c r="B301" s="19">
        <v>0</v>
      </c>
      <c r="C301" s="19">
        <v>0</v>
      </c>
      <c r="D301" s="19" t="e">
        <v>#N/A</v>
      </c>
      <c r="E301" s="19">
        <v>52800000</v>
      </c>
      <c r="F301" s="19">
        <v>52800000</v>
      </c>
      <c r="G301" s="19">
        <v>50160000</v>
      </c>
      <c r="H301" s="19">
        <v>52800000</v>
      </c>
      <c r="I301" s="19">
        <v>52800000</v>
      </c>
      <c r="J301" s="19">
        <v>50160000</v>
      </c>
      <c r="K301" s="19">
        <v>52800000</v>
      </c>
      <c r="L301" s="19">
        <v>52800000</v>
      </c>
      <c r="M301" s="19">
        <v>50160000</v>
      </c>
      <c r="N301" s="19">
        <v>52800000</v>
      </c>
      <c r="O301" s="19">
        <v>52800000</v>
      </c>
      <c r="P301" s="19">
        <v>50160000</v>
      </c>
      <c r="Q301" s="19">
        <v>52800000</v>
      </c>
      <c r="R301" s="19">
        <v>52800000</v>
      </c>
      <c r="S301" s="19">
        <v>50160000</v>
      </c>
      <c r="T301" s="19">
        <v>52800000</v>
      </c>
      <c r="U301" s="19">
        <v>52800000</v>
      </c>
      <c r="V301" s="19">
        <v>50160000</v>
      </c>
      <c r="W301" s="19">
        <v>52800000</v>
      </c>
      <c r="X301" s="19">
        <v>52800000</v>
      </c>
      <c r="Y301" s="19">
        <v>50160000</v>
      </c>
      <c r="Z301" s="19">
        <v>52800000</v>
      </c>
      <c r="AA301" s="19">
        <v>52800000</v>
      </c>
      <c r="AB301" s="19">
        <v>50160000</v>
      </c>
      <c r="AC301">
        <v>14600000</v>
      </c>
      <c r="AD301">
        <v>31800000</v>
      </c>
      <c r="AE301">
        <v>52800000</v>
      </c>
    </row>
    <row r="302" spans="1:31" x14ac:dyDescent="0.2">
      <c r="A302" s="18">
        <v>44478</v>
      </c>
      <c r="B302" s="19">
        <v>0</v>
      </c>
      <c r="C302" s="19">
        <v>0</v>
      </c>
      <c r="D302" s="19" t="e">
        <v>#N/A</v>
      </c>
      <c r="E302" s="19">
        <v>52800000</v>
      </c>
      <c r="F302" s="19">
        <v>52800000</v>
      </c>
      <c r="G302" s="19">
        <v>50160000</v>
      </c>
      <c r="H302" s="19">
        <v>52800000</v>
      </c>
      <c r="I302" s="19">
        <v>52800000</v>
      </c>
      <c r="J302" s="19">
        <v>50160000</v>
      </c>
      <c r="K302" s="19">
        <v>52800000</v>
      </c>
      <c r="L302" s="19">
        <v>52800000</v>
      </c>
      <c r="M302" s="19">
        <v>50160000</v>
      </c>
      <c r="N302" s="19">
        <v>52800000</v>
      </c>
      <c r="O302" s="19">
        <v>52800000</v>
      </c>
      <c r="P302" s="19">
        <v>50160000</v>
      </c>
      <c r="Q302" s="19">
        <v>52800000</v>
      </c>
      <c r="R302" s="19">
        <v>52800000</v>
      </c>
      <c r="S302" s="19">
        <v>50160000</v>
      </c>
      <c r="T302" s="19">
        <v>52800000</v>
      </c>
      <c r="U302" s="19">
        <v>52800000</v>
      </c>
      <c r="V302" s="19">
        <v>50160000</v>
      </c>
      <c r="W302" s="19">
        <v>52800000</v>
      </c>
      <c r="X302" s="19">
        <v>52800000</v>
      </c>
      <c r="Y302" s="19">
        <v>50160000</v>
      </c>
      <c r="Z302" s="19">
        <v>52800000</v>
      </c>
      <c r="AA302" s="19">
        <v>52800000</v>
      </c>
      <c r="AB302" s="19">
        <v>50160000</v>
      </c>
      <c r="AC302">
        <v>14600000</v>
      </c>
      <c r="AD302">
        <v>31800000</v>
      </c>
      <c r="AE302">
        <v>52800000</v>
      </c>
    </row>
    <row r="303" spans="1:31" x14ac:dyDescent="0.2">
      <c r="A303" s="18">
        <v>44479</v>
      </c>
      <c r="B303" s="19">
        <v>0</v>
      </c>
      <c r="C303" s="19">
        <v>0</v>
      </c>
      <c r="D303" s="19" t="e">
        <v>#N/A</v>
      </c>
      <c r="E303" s="19">
        <v>52800000</v>
      </c>
      <c r="F303" s="19">
        <v>52800000</v>
      </c>
      <c r="G303" s="19">
        <v>50160000</v>
      </c>
      <c r="H303" s="19">
        <v>52800000</v>
      </c>
      <c r="I303" s="19">
        <v>52800000</v>
      </c>
      <c r="J303" s="19">
        <v>50160000</v>
      </c>
      <c r="K303" s="19">
        <v>52800000</v>
      </c>
      <c r="L303" s="19">
        <v>52800000</v>
      </c>
      <c r="M303" s="19">
        <v>50160000</v>
      </c>
      <c r="N303" s="19">
        <v>52800000</v>
      </c>
      <c r="O303" s="19">
        <v>52800000</v>
      </c>
      <c r="P303" s="19">
        <v>50160000</v>
      </c>
      <c r="Q303" s="19">
        <v>52800000</v>
      </c>
      <c r="R303" s="19">
        <v>52800000</v>
      </c>
      <c r="S303" s="19">
        <v>50160000</v>
      </c>
      <c r="T303" s="19">
        <v>52800000</v>
      </c>
      <c r="U303" s="19">
        <v>52800000</v>
      </c>
      <c r="V303" s="19">
        <v>50160000</v>
      </c>
      <c r="W303" s="19">
        <v>52800000</v>
      </c>
      <c r="X303" s="19">
        <v>52800000</v>
      </c>
      <c r="Y303" s="19">
        <v>50160000</v>
      </c>
      <c r="Z303" s="19">
        <v>52800000</v>
      </c>
      <c r="AA303" s="19">
        <v>52800000</v>
      </c>
      <c r="AB303" s="19">
        <v>50160000</v>
      </c>
      <c r="AC303">
        <v>14600000</v>
      </c>
      <c r="AD303">
        <v>31800000</v>
      </c>
      <c r="AE303">
        <v>52800000</v>
      </c>
    </row>
    <row r="304" spans="1:31" x14ac:dyDescent="0.2">
      <c r="A304" s="18">
        <v>44480</v>
      </c>
      <c r="B304" s="19">
        <v>0</v>
      </c>
      <c r="C304" s="19">
        <v>0</v>
      </c>
      <c r="D304" s="19" t="e">
        <v>#N/A</v>
      </c>
      <c r="E304" s="19">
        <v>52800000</v>
      </c>
      <c r="F304" s="19">
        <v>52800000</v>
      </c>
      <c r="G304" s="19">
        <v>50160000</v>
      </c>
      <c r="H304" s="19">
        <v>52800000</v>
      </c>
      <c r="I304" s="19">
        <v>52800000</v>
      </c>
      <c r="J304" s="19">
        <v>50160000</v>
      </c>
      <c r="K304" s="19">
        <v>52800000</v>
      </c>
      <c r="L304" s="19">
        <v>52800000</v>
      </c>
      <c r="M304" s="19">
        <v>50160000</v>
      </c>
      <c r="N304" s="19">
        <v>52800000</v>
      </c>
      <c r="O304" s="19">
        <v>52800000</v>
      </c>
      <c r="P304" s="19">
        <v>50160000</v>
      </c>
      <c r="Q304" s="19">
        <v>52800000</v>
      </c>
      <c r="R304" s="19">
        <v>52800000</v>
      </c>
      <c r="S304" s="19">
        <v>50160000</v>
      </c>
      <c r="T304" s="19">
        <v>52800000</v>
      </c>
      <c r="U304" s="19">
        <v>52800000</v>
      </c>
      <c r="V304" s="19">
        <v>50160000</v>
      </c>
      <c r="W304" s="19">
        <v>52800000</v>
      </c>
      <c r="X304" s="19">
        <v>52800000</v>
      </c>
      <c r="Y304" s="19">
        <v>50160000</v>
      </c>
      <c r="Z304" s="19">
        <v>52800000</v>
      </c>
      <c r="AA304" s="19">
        <v>52800000</v>
      </c>
      <c r="AB304" s="19">
        <v>50160000</v>
      </c>
      <c r="AC304">
        <v>14600000</v>
      </c>
      <c r="AD304">
        <v>31800000</v>
      </c>
      <c r="AE304">
        <v>52800000</v>
      </c>
    </row>
    <row r="305" spans="1:31" x14ac:dyDescent="0.2">
      <c r="A305" s="18">
        <v>44481</v>
      </c>
      <c r="B305" s="19">
        <v>0</v>
      </c>
      <c r="C305" s="19">
        <v>0</v>
      </c>
      <c r="D305" s="19" t="e">
        <v>#N/A</v>
      </c>
      <c r="E305" s="19">
        <v>52800000</v>
      </c>
      <c r="F305" s="19">
        <v>52800000</v>
      </c>
      <c r="G305" s="19">
        <v>50160000</v>
      </c>
      <c r="H305" s="19">
        <v>52800000</v>
      </c>
      <c r="I305" s="19">
        <v>52800000</v>
      </c>
      <c r="J305" s="19">
        <v>50160000</v>
      </c>
      <c r="K305" s="19">
        <v>52800000</v>
      </c>
      <c r="L305" s="19">
        <v>52800000</v>
      </c>
      <c r="M305" s="19">
        <v>50160000</v>
      </c>
      <c r="N305" s="19">
        <v>52800000</v>
      </c>
      <c r="O305" s="19">
        <v>52800000</v>
      </c>
      <c r="P305" s="19">
        <v>50160000</v>
      </c>
      <c r="Q305" s="19">
        <v>52800000</v>
      </c>
      <c r="R305" s="19">
        <v>52800000</v>
      </c>
      <c r="S305" s="19">
        <v>50160000</v>
      </c>
      <c r="T305" s="19">
        <v>52800000</v>
      </c>
      <c r="U305" s="19">
        <v>52800000</v>
      </c>
      <c r="V305" s="19">
        <v>50160000</v>
      </c>
      <c r="W305" s="19">
        <v>52800000</v>
      </c>
      <c r="X305" s="19">
        <v>52800000</v>
      </c>
      <c r="Y305" s="19">
        <v>50160000</v>
      </c>
      <c r="Z305" s="19">
        <v>52800000</v>
      </c>
      <c r="AA305" s="19">
        <v>52800000</v>
      </c>
      <c r="AB305" s="19">
        <v>50160000</v>
      </c>
      <c r="AC305">
        <v>14600000</v>
      </c>
      <c r="AD305">
        <v>31800000</v>
      </c>
      <c r="AE305">
        <v>52800000</v>
      </c>
    </row>
    <row r="306" spans="1:31" x14ac:dyDescent="0.2">
      <c r="A306" s="18">
        <v>44482</v>
      </c>
      <c r="B306" s="19">
        <v>0</v>
      </c>
      <c r="C306" s="19">
        <v>0</v>
      </c>
      <c r="D306" s="19" t="e">
        <v>#N/A</v>
      </c>
      <c r="E306" s="19">
        <v>52800000</v>
      </c>
      <c r="F306" s="19">
        <v>52800000</v>
      </c>
      <c r="G306" s="19">
        <v>50160000</v>
      </c>
      <c r="H306" s="19">
        <v>52800000</v>
      </c>
      <c r="I306" s="19">
        <v>52800000</v>
      </c>
      <c r="J306" s="19">
        <v>50160000</v>
      </c>
      <c r="K306" s="19">
        <v>52800000</v>
      </c>
      <c r="L306" s="19">
        <v>52800000</v>
      </c>
      <c r="M306" s="19">
        <v>50160000</v>
      </c>
      <c r="N306" s="19">
        <v>52800000</v>
      </c>
      <c r="O306" s="19">
        <v>52800000</v>
      </c>
      <c r="P306" s="19">
        <v>50160000</v>
      </c>
      <c r="Q306" s="19">
        <v>52800000</v>
      </c>
      <c r="R306" s="19">
        <v>52800000</v>
      </c>
      <c r="S306" s="19">
        <v>50160000</v>
      </c>
      <c r="T306" s="19">
        <v>52800000</v>
      </c>
      <c r="U306" s="19">
        <v>52800000</v>
      </c>
      <c r="V306" s="19">
        <v>50160000</v>
      </c>
      <c r="W306" s="19">
        <v>52800000</v>
      </c>
      <c r="X306" s="19">
        <v>52800000</v>
      </c>
      <c r="Y306" s="19">
        <v>50160000</v>
      </c>
      <c r="Z306" s="19">
        <v>52800000</v>
      </c>
      <c r="AA306" s="19">
        <v>52800000</v>
      </c>
      <c r="AB306" s="19">
        <v>50160000</v>
      </c>
      <c r="AC306">
        <v>14600000</v>
      </c>
      <c r="AD306">
        <v>31800000</v>
      </c>
      <c r="AE306">
        <v>52800000</v>
      </c>
    </row>
    <row r="307" spans="1:31" x14ac:dyDescent="0.2">
      <c r="A307" s="18">
        <v>44483</v>
      </c>
      <c r="B307" s="19">
        <v>0</v>
      </c>
      <c r="C307" s="19">
        <v>0</v>
      </c>
      <c r="D307" s="19" t="e">
        <v>#N/A</v>
      </c>
      <c r="E307" s="19">
        <v>52800000</v>
      </c>
      <c r="F307" s="19">
        <v>52800000</v>
      </c>
      <c r="G307" s="19">
        <v>50160000</v>
      </c>
      <c r="H307" s="19">
        <v>52800000</v>
      </c>
      <c r="I307" s="19">
        <v>52800000</v>
      </c>
      <c r="J307" s="19">
        <v>50160000</v>
      </c>
      <c r="K307" s="19">
        <v>52800000</v>
      </c>
      <c r="L307" s="19">
        <v>52800000</v>
      </c>
      <c r="M307" s="19">
        <v>50160000</v>
      </c>
      <c r="N307" s="19">
        <v>52800000</v>
      </c>
      <c r="O307" s="19">
        <v>52800000</v>
      </c>
      <c r="P307" s="19">
        <v>50160000</v>
      </c>
      <c r="Q307" s="19">
        <v>52800000</v>
      </c>
      <c r="R307" s="19">
        <v>52800000</v>
      </c>
      <c r="S307" s="19">
        <v>50160000</v>
      </c>
      <c r="T307" s="19">
        <v>52800000</v>
      </c>
      <c r="U307" s="19">
        <v>52800000</v>
      </c>
      <c r="V307" s="19">
        <v>50160000</v>
      </c>
      <c r="W307" s="19">
        <v>52800000</v>
      </c>
      <c r="X307" s="19">
        <v>52800000</v>
      </c>
      <c r="Y307" s="19">
        <v>50160000</v>
      </c>
      <c r="Z307" s="19">
        <v>52800000</v>
      </c>
      <c r="AA307" s="19">
        <v>52800000</v>
      </c>
      <c r="AB307" s="19">
        <v>50160000</v>
      </c>
      <c r="AC307">
        <v>14600000</v>
      </c>
      <c r="AD307">
        <v>31800000</v>
      </c>
      <c r="AE307">
        <v>52800000</v>
      </c>
    </row>
    <row r="308" spans="1:31" x14ac:dyDescent="0.2">
      <c r="A308" s="18">
        <v>44484</v>
      </c>
      <c r="B308" s="19">
        <v>0</v>
      </c>
      <c r="C308" s="19">
        <v>0</v>
      </c>
      <c r="D308" s="19" t="e">
        <v>#N/A</v>
      </c>
      <c r="E308" s="19">
        <v>52800000</v>
      </c>
      <c r="F308" s="19">
        <v>52800000</v>
      </c>
      <c r="G308" s="19">
        <v>50160000</v>
      </c>
      <c r="H308" s="19">
        <v>52800000</v>
      </c>
      <c r="I308" s="19">
        <v>52800000</v>
      </c>
      <c r="J308" s="19">
        <v>50160000</v>
      </c>
      <c r="K308" s="19">
        <v>52800000</v>
      </c>
      <c r="L308" s="19">
        <v>52800000</v>
      </c>
      <c r="M308" s="19">
        <v>50160000</v>
      </c>
      <c r="N308" s="19">
        <v>52800000</v>
      </c>
      <c r="O308" s="19">
        <v>52800000</v>
      </c>
      <c r="P308" s="19">
        <v>50160000</v>
      </c>
      <c r="Q308" s="19">
        <v>52800000</v>
      </c>
      <c r="R308" s="19">
        <v>52800000</v>
      </c>
      <c r="S308" s="19">
        <v>50160000</v>
      </c>
      <c r="T308" s="19">
        <v>52800000</v>
      </c>
      <c r="U308" s="19">
        <v>52800000</v>
      </c>
      <c r="V308" s="19">
        <v>50160000</v>
      </c>
      <c r="W308" s="19">
        <v>52800000</v>
      </c>
      <c r="X308" s="19">
        <v>52800000</v>
      </c>
      <c r="Y308" s="19">
        <v>50160000</v>
      </c>
      <c r="Z308" s="19">
        <v>52800000</v>
      </c>
      <c r="AA308" s="19">
        <v>52800000</v>
      </c>
      <c r="AB308" s="19">
        <v>50160000</v>
      </c>
      <c r="AC308">
        <v>14600000</v>
      </c>
      <c r="AD308">
        <v>31800000</v>
      </c>
      <c r="AE308">
        <v>52800000</v>
      </c>
    </row>
    <row r="309" spans="1:31" x14ac:dyDescent="0.2">
      <c r="A309" s="18">
        <v>44485</v>
      </c>
      <c r="B309" s="19">
        <v>0</v>
      </c>
      <c r="C309" s="19">
        <v>0</v>
      </c>
      <c r="D309" s="19" t="e">
        <v>#N/A</v>
      </c>
      <c r="E309" s="19">
        <v>52800000</v>
      </c>
      <c r="F309" s="19">
        <v>52800000</v>
      </c>
      <c r="G309" s="19">
        <v>50160000</v>
      </c>
      <c r="H309" s="19">
        <v>52800000</v>
      </c>
      <c r="I309" s="19">
        <v>52800000</v>
      </c>
      <c r="J309" s="19">
        <v>50160000</v>
      </c>
      <c r="K309" s="19">
        <v>52800000</v>
      </c>
      <c r="L309" s="19">
        <v>52800000</v>
      </c>
      <c r="M309" s="19">
        <v>50160000</v>
      </c>
      <c r="N309" s="19">
        <v>52800000</v>
      </c>
      <c r="O309" s="19">
        <v>52800000</v>
      </c>
      <c r="P309" s="19">
        <v>50160000</v>
      </c>
      <c r="Q309" s="19">
        <v>52800000</v>
      </c>
      <c r="R309" s="19">
        <v>52800000</v>
      </c>
      <c r="S309" s="19">
        <v>50160000</v>
      </c>
      <c r="T309" s="19">
        <v>52800000</v>
      </c>
      <c r="U309" s="19">
        <v>52800000</v>
      </c>
      <c r="V309" s="19">
        <v>50160000</v>
      </c>
      <c r="W309" s="19">
        <v>52800000</v>
      </c>
      <c r="X309" s="19">
        <v>52800000</v>
      </c>
      <c r="Y309" s="19">
        <v>50160000</v>
      </c>
      <c r="Z309" s="19">
        <v>52800000</v>
      </c>
      <c r="AA309" s="19">
        <v>52800000</v>
      </c>
      <c r="AB309" s="19">
        <v>50160000</v>
      </c>
      <c r="AC309">
        <v>14600000</v>
      </c>
      <c r="AD309">
        <v>31800000</v>
      </c>
      <c r="AE309">
        <v>52800000</v>
      </c>
    </row>
    <row r="310" spans="1:31" x14ac:dyDescent="0.2">
      <c r="A310" s="18">
        <v>44486</v>
      </c>
      <c r="B310" s="19">
        <v>0</v>
      </c>
      <c r="C310" s="19">
        <v>0</v>
      </c>
      <c r="D310" s="19" t="e">
        <v>#N/A</v>
      </c>
      <c r="E310" s="19">
        <v>52800000</v>
      </c>
      <c r="F310" s="19">
        <v>52800000</v>
      </c>
      <c r="G310" s="19">
        <v>50160000</v>
      </c>
      <c r="H310" s="19">
        <v>52800000</v>
      </c>
      <c r="I310" s="19">
        <v>52800000</v>
      </c>
      <c r="J310" s="19">
        <v>50160000</v>
      </c>
      <c r="K310" s="19">
        <v>52800000</v>
      </c>
      <c r="L310" s="19">
        <v>52800000</v>
      </c>
      <c r="M310" s="19">
        <v>50160000</v>
      </c>
      <c r="N310" s="19">
        <v>52800000</v>
      </c>
      <c r="O310" s="19">
        <v>52800000</v>
      </c>
      <c r="P310" s="19">
        <v>50160000</v>
      </c>
      <c r="Q310" s="19">
        <v>52800000</v>
      </c>
      <c r="R310" s="19">
        <v>52800000</v>
      </c>
      <c r="S310" s="19">
        <v>50160000</v>
      </c>
      <c r="T310" s="19">
        <v>52800000</v>
      </c>
      <c r="U310" s="19">
        <v>52800000</v>
      </c>
      <c r="V310" s="19">
        <v>50160000</v>
      </c>
      <c r="W310" s="19">
        <v>52800000</v>
      </c>
      <c r="X310" s="19">
        <v>52800000</v>
      </c>
      <c r="Y310" s="19">
        <v>50160000</v>
      </c>
      <c r="Z310" s="19">
        <v>52800000</v>
      </c>
      <c r="AA310" s="19">
        <v>52800000</v>
      </c>
      <c r="AB310" s="19">
        <v>50160000</v>
      </c>
      <c r="AC310">
        <v>14600000</v>
      </c>
      <c r="AD310">
        <v>31800000</v>
      </c>
      <c r="AE310">
        <v>52800000</v>
      </c>
    </row>
    <row r="311" spans="1:31" x14ac:dyDescent="0.2">
      <c r="A311" s="18">
        <v>44487</v>
      </c>
      <c r="B311" s="19">
        <v>0</v>
      </c>
      <c r="C311" s="19">
        <v>0</v>
      </c>
      <c r="D311" s="19" t="e">
        <v>#N/A</v>
      </c>
      <c r="E311" s="19">
        <v>52800000</v>
      </c>
      <c r="F311" s="19">
        <v>52800000</v>
      </c>
      <c r="G311" s="19">
        <v>50160000</v>
      </c>
      <c r="H311" s="19">
        <v>52800000</v>
      </c>
      <c r="I311" s="19">
        <v>52800000</v>
      </c>
      <c r="J311" s="19">
        <v>50160000</v>
      </c>
      <c r="K311" s="19">
        <v>52800000</v>
      </c>
      <c r="L311" s="19">
        <v>52800000</v>
      </c>
      <c r="M311" s="19">
        <v>50160000</v>
      </c>
      <c r="N311" s="19">
        <v>52800000</v>
      </c>
      <c r="O311" s="19">
        <v>52800000</v>
      </c>
      <c r="P311" s="19">
        <v>50160000</v>
      </c>
      <c r="Q311" s="19">
        <v>52800000</v>
      </c>
      <c r="R311" s="19">
        <v>52800000</v>
      </c>
      <c r="S311" s="19">
        <v>50160000</v>
      </c>
      <c r="T311" s="19">
        <v>52800000</v>
      </c>
      <c r="U311" s="19">
        <v>52800000</v>
      </c>
      <c r="V311" s="19">
        <v>50160000</v>
      </c>
      <c r="W311" s="19">
        <v>52800000</v>
      </c>
      <c r="X311" s="19">
        <v>52800000</v>
      </c>
      <c r="Y311" s="19">
        <v>50160000</v>
      </c>
      <c r="Z311" s="19">
        <v>52800000</v>
      </c>
      <c r="AA311" s="19">
        <v>52800000</v>
      </c>
      <c r="AB311" s="19">
        <v>50160000</v>
      </c>
      <c r="AC311">
        <v>14600000</v>
      </c>
      <c r="AD311">
        <v>31800000</v>
      </c>
      <c r="AE311">
        <v>52800000</v>
      </c>
    </row>
    <row r="312" spans="1:31" x14ac:dyDescent="0.2">
      <c r="A312" s="18">
        <v>44488</v>
      </c>
      <c r="B312" s="19">
        <v>0</v>
      </c>
      <c r="C312" s="19">
        <v>0</v>
      </c>
      <c r="D312" s="19" t="e">
        <v>#N/A</v>
      </c>
      <c r="E312" s="19">
        <v>52800000</v>
      </c>
      <c r="F312" s="19">
        <v>52800000</v>
      </c>
      <c r="G312" s="19">
        <v>50160000</v>
      </c>
      <c r="H312" s="19">
        <v>52800000</v>
      </c>
      <c r="I312" s="19">
        <v>52800000</v>
      </c>
      <c r="J312" s="19">
        <v>50160000</v>
      </c>
      <c r="K312" s="19">
        <v>52800000</v>
      </c>
      <c r="L312" s="19">
        <v>52800000</v>
      </c>
      <c r="M312" s="19">
        <v>50160000</v>
      </c>
      <c r="N312" s="19">
        <v>52800000</v>
      </c>
      <c r="O312" s="19">
        <v>52800000</v>
      </c>
      <c r="P312" s="19">
        <v>50160000</v>
      </c>
      <c r="Q312" s="19">
        <v>52800000</v>
      </c>
      <c r="R312" s="19">
        <v>52800000</v>
      </c>
      <c r="S312" s="19">
        <v>50160000</v>
      </c>
      <c r="T312" s="19">
        <v>52800000</v>
      </c>
      <c r="U312" s="19">
        <v>52800000</v>
      </c>
      <c r="V312" s="19">
        <v>50160000</v>
      </c>
      <c r="W312" s="19">
        <v>52800000</v>
      </c>
      <c r="X312" s="19">
        <v>52800000</v>
      </c>
      <c r="Y312" s="19">
        <v>50160000</v>
      </c>
      <c r="Z312" s="19">
        <v>52800000</v>
      </c>
      <c r="AA312" s="19">
        <v>52800000</v>
      </c>
      <c r="AB312" s="19">
        <v>50160000</v>
      </c>
      <c r="AC312">
        <v>14600000</v>
      </c>
      <c r="AD312">
        <v>31800000</v>
      </c>
      <c r="AE312">
        <v>52800000</v>
      </c>
    </row>
    <row r="313" spans="1:31" x14ac:dyDescent="0.2">
      <c r="A313" s="18">
        <v>44489</v>
      </c>
      <c r="B313" s="19">
        <v>0</v>
      </c>
      <c r="C313" s="19">
        <v>0</v>
      </c>
      <c r="D313" s="19" t="e">
        <v>#N/A</v>
      </c>
      <c r="E313" s="19">
        <v>52800000</v>
      </c>
      <c r="F313" s="19">
        <v>52800000</v>
      </c>
      <c r="G313" s="19">
        <v>50160000</v>
      </c>
      <c r="H313" s="19">
        <v>52800000</v>
      </c>
      <c r="I313" s="19">
        <v>52800000</v>
      </c>
      <c r="J313" s="19">
        <v>50160000</v>
      </c>
      <c r="K313" s="19">
        <v>52800000</v>
      </c>
      <c r="L313" s="19">
        <v>52800000</v>
      </c>
      <c r="M313" s="19">
        <v>50160000</v>
      </c>
      <c r="N313" s="19">
        <v>52800000</v>
      </c>
      <c r="O313" s="19">
        <v>52800000</v>
      </c>
      <c r="P313" s="19">
        <v>50160000</v>
      </c>
      <c r="Q313" s="19">
        <v>52800000</v>
      </c>
      <c r="R313" s="19">
        <v>52800000</v>
      </c>
      <c r="S313" s="19">
        <v>50160000</v>
      </c>
      <c r="T313" s="19">
        <v>52800000</v>
      </c>
      <c r="U313" s="19">
        <v>52800000</v>
      </c>
      <c r="V313" s="19">
        <v>50160000</v>
      </c>
      <c r="W313" s="19">
        <v>52800000</v>
      </c>
      <c r="X313" s="19">
        <v>52800000</v>
      </c>
      <c r="Y313" s="19">
        <v>50160000</v>
      </c>
      <c r="Z313" s="19">
        <v>52800000</v>
      </c>
      <c r="AA313" s="19">
        <v>52800000</v>
      </c>
      <c r="AB313" s="19">
        <v>50160000</v>
      </c>
      <c r="AC313">
        <v>14600000</v>
      </c>
      <c r="AD313">
        <v>31800000</v>
      </c>
      <c r="AE313">
        <v>52800000</v>
      </c>
    </row>
    <row r="314" spans="1:31" x14ac:dyDescent="0.2">
      <c r="A314" s="18">
        <v>44490</v>
      </c>
      <c r="B314" s="19">
        <v>0</v>
      </c>
      <c r="C314" s="19">
        <v>0</v>
      </c>
      <c r="D314" s="19" t="e">
        <v>#N/A</v>
      </c>
      <c r="E314" s="19">
        <v>52800000</v>
      </c>
      <c r="F314" s="19">
        <v>52800000</v>
      </c>
      <c r="G314" s="19">
        <v>50160000</v>
      </c>
      <c r="H314" s="19">
        <v>52800000</v>
      </c>
      <c r="I314" s="19">
        <v>52800000</v>
      </c>
      <c r="J314" s="19">
        <v>50160000</v>
      </c>
      <c r="K314" s="19">
        <v>52800000</v>
      </c>
      <c r="L314" s="19">
        <v>52800000</v>
      </c>
      <c r="M314" s="19">
        <v>50160000</v>
      </c>
      <c r="N314" s="19">
        <v>52800000</v>
      </c>
      <c r="O314" s="19">
        <v>52800000</v>
      </c>
      <c r="P314" s="19">
        <v>50160000</v>
      </c>
      <c r="Q314" s="19">
        <v>52800000</v>
      </c>
      <c r="R314" s="19">
        <v>52800000</v>
      </c>
      <c r="S314" s="19">
        <v>50160000</v>
      </c>
      <c r="T314" s="19">
        <v>52800000</v>
      </c>
      <c r="U314" s="19">
        <v>52800000</v>
      </c>
      <c r="V314" s="19">
        <v>50160000</v>
      </c>
      <c r="W314" s="19">
        <v>52800000</v>
      </c>
      <c r="X314" s="19">
        <v>52800000</v>
      </c>
      <c r="Y314" s="19">
        <v>50160000</v>
      </c>
      <c r="Z314" s="19">
        <v>52800000</v>
      </c>
      <c r="AA314" s="19">
        <v>52800000</v>
      </c>
      <c r="AB314" s="19">
        <v>50160000</v>
      </c>
      <c r="AC314">
        <v>14600000</v>
      </c>
      <c r="AD314">
        <v>31800000</v>
      </c>
      <c r="AE314">
        <v>52800000</v>
      </c>
    </row>
    <row r="315" spans="1:31" x14ac:dyDescent="0.2">
      <c r="A315" s="18">
        <v>44491</v>
      </c>
      <c r="B315" s="19">
        <v>0</v>
      </c>
      <c r="C315" s="19">
        <v>0</v>
      </c>
      <c r="D315" s="19" t="e">
        <v>#N/A</v>
      </c>
      <c r="E315" s="19">
        <v>52800000</v>
      </c>
      <c r="F315" s="19">
        <v>52800000</v>
      </c>
      <c r="G315" s="19">
        <v>50160000</v>
      </c>
      <c r="H315" s="19">
        <v>52800000</v>
      </c>
      <c r="I315" s="19">
        <v>52800000</v>
      </c>
      <c r="J315" s="19">
        <v>50160000</v>
      </c>
      <c r="K315" s="19">
        <v>52800000</v>
      </c>
      <c r="L315" s="19">
        <v>52800000</v>
      </c>
      <c r="M315" s="19">
        <v>50160000</v>
      </c>
      <c r="N315" s="19">
        <v>52800000</v>
      </c>
      <c r="O315" s="19">
        <v>52800000</v>
      </c>
      <c r="P315" s="19">
        <v>50160000</v>
      </c>
      <c r="Q315" s="19">
        <v>52800000</v>
      </c>
      <c r="R315" s="19">
        <v>52800000</v>
      </c>
      <c r="S315" s="19">
        <v>50160000</v>
      </c>
      <c r="T315" s="19">
        <v>52800000</v>
      </c>
      <c r="U315" s="19">
        <v>52800000</v>
      </c>
      <c r="V315" s="19">
        <v>50160000</v>
      </c>
      <c r="W315" s="19">
        <v>52800000</v>
      </c>
      <c r="X315" s="19">
        <v>52800000</v>
      </c>
      <c r="Y315" s="19">
        <v>50160000</v>
      </c>
      <c r="Z315" s="19">
        <v>52800000</v>
      </c>
      <c r="AA315" s="19">
        <v>52800000</v>
      </c>
      <c r="AB315" s="19">
        <v>50160000</v>
      </c>
      <c r="AC315">
        <v>14600000</v>
      </c>
      <c r="AD315">
        <v>31800000</v>
      </c>
      <c r="AE315">
        <v>52800000</v>
      </c>
    </row>
    <row r="316" spans="1:31" x14ac:dyDescent="0.2">
      <c r="A316" s="18">
        <v>44492</v>
      </c>
      <c r="B316" s="19">
        <v>0</v>
      </c>
      <c r="C316" s="19">
        <v>0</v>
      </c>
      <c r="D316" s="19" t="e">
        <v>#N/A</v>
      </c>
      <c r="E316" s="19">
        <v>52800000</v>
      </c>
      <c r="F316" s="19">
        <v>52800000</v>
      </c>
      <c r="G316" s="19">
        <v>50160000</v>
      </c>
      <c r="H316" s="19">
        <v>52800000</v>
      </c>
      <c r="I316" s="19">
        <v>52800000</v>
      </c>
      <c r="J316" s="19">
        <v>50160000</v>
      </c>
      <c r="K316" s="19">
        <v>52800000</v>
      </c>
      <c r="L316" s="19">
        <v>52800000</v>
      </c>
      <c r="M316" s="19">
        <v>50160000</v>
      </c>
      <c r="N316" s="19">
        <v>52800000</v>
      </c>
      <c r="O316" s="19">
        <v>52800000</v>
      </c>
      <c r="P316" s="19">
        <v>50160000</v>
      </c>
      <c r="Q316" s="19">
        <v>52800000</v>
      </c>
      <c r="R316" s="19">
        <v>52800000</v>
      </c>
      <c r="S316" s="19">
        <v>50160000</v>
      </c>
      <c r="T316" s="19">
        <v>52800000</v>
      </c>
      <c r="U316" s="19">
        <v>52800000</v>
      </c>
      <c r="V316" s="19">
        <v>50160000</v>
      </c>
      <c r="W316" s="19">
        <v>52800000</v>
      </c>
      <c r="X316" s="19">
        <v>52800000</v>
      </c>
      <c r="Y316" s="19">
        <v>50160000</v>
      </c>
      <c r="Z316" s="19">
        <v>52800000</v>
      </c>
      <c r="AA316" s="19">
        <v>52800000</v>
      </c>
      <c r="AB316" s="19">
        <v>50160000</v>
      </c>
      <c r="AC316">
        <v>14600000</v>
      </c>
      <c r="AD316">
        <v>31800000</v>
      </c>
      <c r="AE316">
        <v>52800000</v>
      </c>
    </row>
    <row r="317" spans="1:31" x14ac:dyDescent="0.2">
      <c r="A317" s="18">
        <v>44493</v>
      </c>
      <c r="B317" s="19">
        <v>0</v>
      </c>
      <c r="C317" s="19">
        <v>0</v>
      </c>
      <c r="D317" s="19" t="e">
        <v>#N/A</v>
      </c>
      <c r="E317" s="19">
        <v>52800000</v>
      </c>
      <c r="F317" s="19">
        <v>52800000</v>
      </c>
      <c r="G317" s="19">
        <v>50160000</v>
      </c>
      <c r="H317" s="19">
        <v>52800000</v>
      </c>
      <c r="I317" s="19">
        <v>52800000</v>
      </c>
      <c r="J317" s="19">
        <v>50160000</v>
      </c>
      <c r="K317" s="19">
        <v>52800000</v>
      </c>
      <c r="L317" s="19">
        <v>52800000</v>
      </c>
      <c r="M317" s="19">
        <v>50160000</v>
      </c>
      <c r="N317" s="19">
        <v>52800000</v>
      </c>
      <c r="O317" s="19">
        <v>52800000</v>
      </c>
      <c r="P317" s="19">
        <v>50160000</v>
      </c>
      <c r="Q317" s="19">
        <v>52800000</v>
      </c>
      <c r="R317" s="19">
        <v>52800000</v>
      </c>
      <c r="S317" s="19">
        <v>50160000</v>
      </c>
      <c r="T317" s="19">
        <v>52800000</v>
      </c>
      <c r="U317" s="19">
        <v>52800000</v>
      </c>
      <c r="V317" s="19">
        <v>50160000</v>
      </c>
      <c r="W317" s="19">
        <v>52800000</v>
      </c>
      <c r="X317" s="19">
        <v>52800000</v>
      </c>
      <c r="Y317" s="19">
        <v>50160000</v>
      </c>
      <c r="Z317" s="19">
        <v>52800000</v>
      </c>
      <c r="AA317" s="19">
        <v>52800000</v>
      </c>
      <c r="AB317" s="19">
        <v>50160000</v>
      </c>
      <c r="AC317">
        <v>14600000</v>
      </c>
      <c r="AD317">
        <v>31800000</v>
      </c>
      <c r="AE317">
        <v>52800000</v>
      </c>
    </row>
    <row r="318" spans="1:31" x14ac:dyDescent="0.2">
      <c r="A318" s="18">
        <v>44494</v>
      </c>
      <c r="B318" s="19">
        <v>0</v>
      </c>
      <c r="C318" s="19">
        <v>0</v>
      </c>
      <c r="D318" s="19" t="e">
        <v>#N/A</v>
      </c>
      <c r="E318" s="19">
        <v>52800000</v>
      </c>
      <c r="F318" s="19">
        <v>52800000</v>
      </c>
      <c r="G318" s="19">
        <v>50160000</v>
      </c>
      <c r="H318" s="19">
        <v>52800000</v>
      </c>
      <c r="I318" s="19">
        <v>52800000</v>
      </c>
      <c r="J318" s="19">
        <v>50160000</v>
      </c>
      <c r="K318" s="19">
        <v>52800000</v>
      </c>
      <c r="L318" s="19">
        <v>52800000</v>
      </c>
      <c r="M318" s="19">
        <v>50160000</v>
      </c>
      <c r="N318" s="19">
        <v>52800000</v>
      </c>
      <c r="O318" s="19">
        <v>52800000</v>
      </c>
      <c r="P318" s="19">
        <v>50160000</v>
      </c>
      <c r="Q318" s="19">
        <v>52800000</v>
      </c>
      <c r="R318" s="19">
        <v>52800000</v>
      </c>
      <c r="S318" s="19">
        <v>50160000</v>
      </c>
      <c r="T318" s="19">
        <v>52800000</v>
      </c>
      <c r="U318" s="19">
        <v>52800000</v>
      </c>
      <c r="V318" s="19">
        <v>50160000</v>
      </c>
      <c r="W318" s="19">
        <v>52800000</v>
      </c>
      <c r="X318" s="19">
        <v>52800000</v>
      </c>
      <c r="Y318" s="19">
        <v>50160000</v>
      </c>
      <c r="Z318" s="19">
        <v>52800000</v>
      </c>
      <c r="AA318" s="19">
        <v>52800000</v>
      </c>
      <c r="AB318" s="19">
        <v>50160000</v>
      </c>
      <c r="AC318">
        <v>14600000</v>
      </c>
      <c r="AD318">
        <v>31800000</v>
      </c>
      <c r="AE318">
        <v>52800000</v>
      </c>
    </row>
    <row r="319" spans="1:31" x14ac:dyDescent="0.2">
      <c r="A319" s="18">
        <v>44495</v>
      </c>
      <c r="B319" s="19">
        <v>0</v>
      </c>
      <c r="C319" s="19">
        <v>0</v>
      </c>
      <c r="D319" s="19" t="e">
        <v>#N/A</v>
      </c>
      <c r="E319" s="19">
        <v>52800000</v>
      </c>
      <c r="F319" s="19">
        <v>52800000</v>
      </c>
      <c r="G319" s="19">
        <v>50160000</v>
      </c>
      <c r="H319" s="19">
        <v>52800000</v>
      </c>
      <c r="I319" s="19">
        <v>52800000</v>
      </c>
      <c r="J319" s="19">
        <v>50160000</v>
      </c>
      <c r="K319" s="19">
        <v>52800000</v>
      </c>
      <c r="L319" s="19">
        <v>52800000</v>
      </c>
      <c r="M319" s="19">
        <v>50160000</v>
      </c>
      <c r="N319" s="19">
        <v>52800000</v>
      </c>
      <c r="O319" s="19">
        <v>52800000</v>
      </c>
      <c r="P319" s="19">
        <v>50160000</v>
      </c>
      <c r="Q319" s="19">
        <v>52800000</v>
      </c>
      <c r="R319" s="19">
        <v>52800000</v>
      </c>
      <c r="S319" s="19">
        <v>50160000</v>
      </c>
      <c r="T319" s="19">
        <v>52800000</v>
      </c>
      <c r="U319" s="19">
        <v>52800000</v>
      </c>
      <c r="V319" s="19">
        <v>50160000</v>
      </c>
      <c r="W319" s="19">
        <v>52800000</v>
      </c>
      <c r="X319" s="19">
        <v>52800000</v>
      </c>
      <c r="Y319" s="19">
        <v>50160000</v>
      </c>
      <c r="Z319" s="19">
        <v>52800000</v>
      </c>
      <c r="AA319" s="19">
        <v>52800000</v>
      </c>
      <c r="AB319" s="19">
        <v>50160000</v>
      </c>
      <c r="AC319">
        <v>14600000</v>
      </c>
      <c r="AD319">
        <v>31800000</v>
      </c>
      <c r="AE319">
        <v>52800000</v>
      </c>
    </row>
    <row r="320" spans="1:31" x14ac:dyDescent="0.2">
      <c r="A320" s="18">
        <v>44496</v>
      </c>
      <c r="B320" s="19">
        <v>0</v>
      </c>
      <c r="C320" s="19">
        <v>0</v>
      </c>
      <c r="D320" s="19" t="e">
        <v>#N/A</v>
      </c>
      <c r="E320" s="19">
        <v>52800000</v>
      </c>
      <c r="F320" s="19">
        <v>52800000</v>
      </c>
      <c r="G320" s="19">
        <v>50160000</v>
      </c>
      <c r="H320" s="19">
        <v>52800000</v>
      </c>
      <c r="I320" s="19">
        <v>52800000</v>
      </c>
      <c r="J320" s="19">
        <v>50160000</v>
      </c>
      <c r="K320" s="19">
        <v>52800000</v>
      </c>
      <c r="L320" s="19">
        <v>52800000</v>
      </c>
      <c r="M320" s="19">
        <v>50160000</v>
      </c>
      <c r="N320" s="19">
        <v>52800000</v>
      </c>
      <c r="O320" s="19">
        <v>52800000</v>
      </c>
      <c r="P320" s="19">
        <v>50160000</v>
      </c>
      <c r="Q320" s="19">
        <v>52800000</v>
      </c>
      <c r="R320" s="19">
        <v>52800000</v>
      </c>
      <c r="S320" s="19">
        <v>50160000</v>
      </c>
      <c r="T320" s="19">
        <v>52800000</v>
      </c>
      <c r="U320" s="19">
        <v>52800000</v>
      </c>
      <c r="V320" s="19">
        <v>50160000</v>
      </c>
      <c r="W320" s="19">
        <v>52800000</v>
      </c>
      <c r="X320" s="19">
        <v>52800000</v>
      </c>
      <c r="Y320" s="19">
        <v>50160000</v>
      </c>
      <c r="Z320" s="19">
        <v>52800000</v>
      </c>
      <c r="AA320" s="19">
        <v>52800000</v>
      </c>
      <c r="AB320" s="19">
        <v>50160000</v>
      </c>
      <c r="AC320">
        <v>14600000</v>
      </c>
      <c r="AD320">
        <v>31800000</v>
      </c>
      <c r="AE320">
        <v>52800000</v>
      </c>
    </row>
    <row r="321" spans="1:31" x14ac:dyDescent="0.2">
      <c r="A321" s="18">
        <v>44497</v>
      </c>
      <c r="B321" s="19">
        <v>0</v>
      </c>
      <c r="C321" s="19">
        <v>0</v>
      </c>
      <c r="D321" s="19" t="e">
        <v>#N/A</v>
      </c>
      <c r="E321" s="19">
        <v>52800000</v>
      </c>
      <c r="F321" s="19">
        <v>52800000</v>
      </c>
      <c r="G321" s="19">
        <v>50160000</v>
      </c>
      <c r="H321" s="19">
        <v>52800000</v>
      </c>
      <c r="I321" s="19">
        <v>52800000</v>
      </c>
      <c r="J321" s="19">
        <v>50160000</v>
      </c>
      <c r="K321" s="19">
        <v>52800000</v>
      </c>
      <c r="L321" s="19">
        <v>52800000</v>
      </c>
      <c r="M321" s="19">
        <v>50160000</v>
      </c>
      <c r="N321" s="19">
        <v>52800000</v>
      </c>
      <c r="O321" s="19">
        <v>52800000</v>
      </c>
      <c r="P321" s="19">
        <v>50160000</v>
      </c>
      <c r="Q321" s="19">
        <v>52800000</v>
      </c>
      <c r="R321" s="19">
        <v>52800000</v>
      </c>
      <c r="S321" s="19">
        <v>50160000</v>
      </c>
      <c r="T321" s="19">
        <v>52800000</v>
      </c>
      <c r="U321" s="19">
        <v>52800000</v>
      </c>
      <c r="V321" s="19">
        <v>50160000</v>
      </c>
      <c r="W321" s="19">
        <v>52800000</v>
      </c>
      <c r="X321" s="19">
        <v>52800000</v>
      </c>
      <c r="Y321" s="19">
        <v>50160000</v>
      </c>
      <c r="Z321" s="19">
        <v>52800000</v>
      </c>
      <c r="AA321" s="19">
        <v>52800000</v>
      </c>
      <c r="AB321" s="19">
        <v>50160000</v>
      </c>
      <c r="AC321">
        <v>14600000</v>
      </c>
      <c r="AD321">
        <v>31800000</v>
      </c>
      <c r="AE321">
        <v>52800000</v>
      </c>
    </row>
    <row r="322" spans="1:31" x14ac:dyDescent="0.2">
      <c r="A322" s="18">
        <v>44498</v>
      </c>
      <c r="B322" s="19">
        <v>0</v>
      </c>
      <c r="C322" s="19">
        <v>0</v>
      </c>
      <c r="D322" s="19" t="e">
        <v>#N/A</v>
      </c>
      <c r="E322" s="19">
        <v>52800000</v>
      </c>
      <c r="F322" s="19">
        <v>52800000</v>
      </c>
      <c r="G322" s="19">
        <v>50160000</v>
      </c>
      <c r="H322" s="19">
        <v>52800000</v>
      </c>
      <c r="I322" s="19">
        <v>52800000</v>
      </c>
      <c r="J322" s="19">
        <v>50160000</v>
      </c>
      <c r="K322" s="19">
        <v>52800000</v>
      </c>
      <c r="L322" s="19">
        <v>52800000</v>
      </c>
      <c r="M322" s="19">
        <v>50160000</v>
      </c>
      <c r="N322" s="19">
        <v>52800000</v>
      </c>
      <c r="O322" s="19">
        <v>52800000</v>
      </c>
      <c r="P322" s="19">
        <v>50160000</v>
      </c>
      <c r="Q322" s="19">
        <v>52800000</v>
      </c>
      <c r="R322" s="19">
        <v>52800000</v>
      </c>
      <c r="S322" s="19">
        <v>50160000</v>
      </c>
      <c r="T322" s="19">
        <v>52800000</v>
      </c>
      <c r="U322" s="19">
        <v>52800000</v>
      </c>
      <c r="V322" s="19">
        <v>50160000</v>
      </c>
      <c r="W322" s="19">
        <v>52800000</v>
      </c>
      <c r="X322" s="19">
        <v>52800000</v>
      </c>
      <c r="Y322" s="19">
        <v>50160000</v>
      </c>
      <c r="Z322" s="19">
        <v>52800000</v>
      </c>
      <c r="AA322" s="19">
        <v>52800000</v>
      </c>
      <c r="AB322" s="19">
        <v>50160000</v>
      </c>
      <c r="AC322">
        <v>14600000</v>
      </c>
      <c r="AD322">
        <v>31800000</v>
      </c>
      <c r="AE322">
        <v>52800000</v>
      </c>
    </row>
    <row r="323" spans="1:31" x14ac:dyDescent="0.2">
      <c r="A323" s="18">
        <v>44499</v>
      </c>
      <c r="B323" s="19">
        <v>0</v>
      </c>
      <c r="C323" s="19">
        <v>0</v>
      </c>
      <c r="D323" s="19" t="e">
        <v>#N/A</v>
      </c>
      <c r="E323" s="19">
        <v>52800000</v>
      </c>
      <c r="F323" s="19">
        <v>52800000</v>
      </c>
      <c r="G323" s="19">
        <v>50160000</v>
      </c>
      <c r="H323" s="19">
        <v>52800000</v>
      </c>
      <c r="I323" s="19">
        <v>52800000</v>
      </c>
      <c r="J323" s="19">
        <v>50160000</v>
      </c>
      <c r="K323" s="19">
        <v>52800000</v>
      </c>
      <c r="L323" s="19">
        <v>52800000</v>
      </c>
      <c r="M323" s="19">
        <v>50160000</v>
      </c>
      <c r="N323" s="19">
        <v>52800000</v>
      </c>
      <c r="O323" s="19">
        <v>52800000</v>
      </c>
      <c r="P323" s="19">
        <v>50160000</v>
      </c>
      <c r="Q323" s="19">
        <v>52800000</v>
      </c>
      <c r="R323" s="19">
        <v>52800000</v>
      </c>
      <c r="S323" s="19">
        <v>50160000</v>
      </c>
      <c r="T323" s="19">
        <v>52800000</v>
      </c>
      <c r="U323" s="19">
        <v>52800000</v>
      </c>
      <c r="V323" s="19">
        <v>50160000</v>
      </c>
      <c r="W323" s="19">
        <v>52800000</v>
      </c>
      <c r="X323" s="19">
        <v>52800000</v>
      </c>
      <c r="Y323" s="19">
        <v>50160000</v>
      </c>
      <c r="Z323" s="19">
        <v>52800000</v>
      </c>
      <c r="AA323" s="19">
        <v>52800000</v>
      </c>
      <c r="AB323" s="19">
        <v>50160000</v>
      </c>
      <c r="AC323">
        <v>14600000</v>
      </c>
      <c r="AD323">
        <v>31800000</v>
      </c>
      <c r="AE323">
        <v>52800000</v>
      </c>
    </row>
    <row r="324" spans="1:31" x14ac:dyDescent="0.2">
      <c r="A324" s="18">
        <v>44500</v>
      </c>
      <c r="B324" s="19">
        <v>0</v>
      </c>
      <c r="C324" s="19">
        <v>0</v>
      </c>
      <c r="D324" s="19" t="e">
        <v>#N/A</v>
      </c>
      <c r="E324" s="19">
        <v>52800000</v>
      </c>
      <c r="F324" s="19">
        <v>52800000</v>
      </c>
      <c r="G324" s="19">
        <v>50160000</v>
      </c>
      <c r="H324" s="19">
        <v>52800000</v>
      </c>
      <c r="I324" s="19">
        <v>52800000</v>
      </c>
      <c r="J324" s="19">
        <v>50160000</v>
      </c>
      <c r="K324" s="19">
        <v>52800000</v>
      </c>
      <c r="L324" s="19">
        <v>52800000</v>
      </c>
      <c r="M324" s="19">
        <v>50160000</v>
      </c>
      <c r="N324" s="19">
        <v>52800000</v>
      </c>
      <c r="O324" s="19">
        <v>52800000</v>
      </c>
      <c r="P324" s="19">
        <v>50160000</v>
      </c>
      <c r="Q324" s="19">
        <v>52800000</v>
      </c>
      <c r="R324" s="19">
        <v>52800000</v>
      </c>
      <c r="S324" s="19">
        <v>50160000</v>
      </c>
      <c r="T324" s="19">
        <v>52800000</v>
      </c>
      <c r="U324" s="19">
        <v>52800000</v>
      </c>
      <c r="V324" s="19">
        <v>50160000</v>
      </c>
      <c r="W324" s="19">
        <v>52800000</v>
      </c>
      <c r="X324" s="19">
        <v>52800000</v>
      </c>
      <c r="Y324" s="19">
        <v>50160000</v>
      </c>
      <c r="Z324" s="19">
        <v>52800000</v>
      </c>
      <c r="AA324" s="19">
        <v>52800000</v>
      </c>
      <c r="AB324" s="19">
        <v>50160000</v>
      </c>
      <c r="AC324">
        <v>14600000</v>
      </c>
      <c r="AD324">
        <v>31800000</v>
      </c>
      <c r="AE324">
        <v>52800000</v>
      </c>
    </row>
    <row r="325" spans="1:31" x14ac:dyDescent="0.2">
      <c r="A325" s="18">
        <v>44501</v>
      </c>
      <c r="B325" s="19">
        <v>0</v>
      </c>
      <c r="C325" s="19">
        <v>0</v>
      </c>
      <c r="D325" s="19" t="e">
        <v>#N/A</v>
      </c>
      <c r="E325" s="19">
        <v>52800000</v>
      </c>
      <c r="F325" s="19">
        <v>52800000</v>
      </c>
      <c r="G325" s="19">
        <v>50160000</v>
      </c>
      <c r="H325" s="19">
        <v>52800000</v>
      </c>
      <c r="I325" s="19">
        <v>52800000</v>
      </c>
      <c r="J325" s="19">
        <v>50160000</v>
      </c>
      <c r="K325" s="19">
        <v>52800000</v>
      </c>
      <c r="L325" s="19">
        <v>52800000</v>
      </c>
      <c r="M325" s="19">
        <v>50160000</v>
      </c>
      <c r="N325" s="19">
        <v>52800000</v>
      </c>
      <c r="O325" s="19">
        <v>52800000</v>
      </c>
      <c r="P325" s="19">
        <v>50160000</v>
      </c>
      <c r="Q325" s="19">
        <v>52800000</v>
      </c>
      <c r="R325" s="19">
        <v>52800000</v>
      </c>
      <c r="S325" s="19">
        <v>50160000</v>
      </c>
      <c r="T325" s="19">
        <v>52800000</v>
      </c>
      <c r="U325" s="19">
        <v>52800000</v>
      </c>
      <c r="V325" s="19">
        <v>50160000</v>
      </c>
      <c r="W325" s="19">
        <v>52800000</v>
      </c>
      <c r="X325" s="19">
        <v>52800000</v>
      </c>
      <c r="Y325" s="19">
        <v>50160000</v>
      </c>
      <c r="Z325" s="19">
        <v>52800000</v>
      </c>
      <c r="AA325" s="19">
        <v>52800000</v>
      </c>
      <c r="AB325" s="19">
        <v>50160000</v>
      </c>
      <c r="AC325">
        <v>14600000</v>
      </c>
      <c r="AD325">
        <v>31800000</v>
      </c>
      <c r="AE325">
        <v>52800000</v>
      </c>
    </row>
    <row r="326" spans="1:31" x14ac:dyDescent="0.2">
      <c r="A326" s="18">
        <v>44502</v>
      </c>
      <c r="B326" s="19">
        <v>0</v>
      </c>
      <c r="C326" s="19">
        <v>0</v>
      </c>
      <c r="D326" s="19" t="e">
        <v>#N/A</v>
      </c>
      <c r="E326" s="19">
        <v>52800000</v>
      </c>
      <c r="F326" s="19">
        <v>52800000</v>
      </c>
      <c r="G326" s="19">
        <v>50160000</v>
      </c>
      <c r="H326" s="19">
        <v>52800000</v>
      </c>
      <c r="I326" s="19">
        <v>52800000</v>
      </c>
      <c r="J326" s="19">
        <v>50160000</v>
      </c>
      <c r="K326" s="19">
        <v>52800000</v>
      </c>
      <c r="L326" s="19">
        <v>52800000</v>
      </c>
      <c r="M326" s="19">
        <v>50160000</v>
      </c>
      <c r="N326" s="19">
        <v>52800000</v>
      </c>
      <c r="O326" s="19">
        <v>52800000</v>
      </c>
      <c r="P326" s="19">
        <v>50160000</v>
      </c>
      <c r="Q326" s="19">
        <v>52800000</v>
      </c>
      <c r="R326" s="19">
        <v>52800000</v>
      </c>
      <c r="S326" s="19">
        <v>50160000</v>
      </c>
      <c r="T326" s="19">
        <v>52800000</v>
      </c>
      <c r="U326" s="19">
        <v>52800000</v>
      </c>
      <c r="V326" s="19">
        <v>50160000</v>
      </c>
      <c r="W326" s="19">
        <v>52800000</v>
      </c>
      <c r="X326" s="19">
        <v>52800000</v>
      </c>
      <c r="Y326" s="19">
        <v>50160000</v>
      </c>
      <c r="Z326" s="19">
        <v>52800000</v>
      </c>
      <c r="AA326" s="19">
        <v>52800000</v>
      </c>
      <c r="AB326" s="19">
        <v>50160000</v>
      </c>
      <c r="AC326">
        <v>14600000</v>
      </c>
      <c r="AD326">
        <v>31800000</v>
      </c>
      <c r="AE326">
        <v>52800000</v>
      </c>
    </row>
    <row r="327" spans="1:31" x14ac:dyDescent="0.2">
      <c r="A327" s="18">
        <v>44503</v>
      </c>
      <c r="B327" s="19">
        <v>0</v>
      </c>
      <c r="C327" s="19">
        <v>0</v>
      </c>
      <c r="D327" s="19" t="e">
        <v>#N/A</v>
      </c>
      <c r="E327" s="19">
        <v>52800000</v>
      </c>
      <c r="F327" s="19">
        <v>52800000</v>
      </c>
      <c r="G327" s="19">
        <v>50160000</v>
      </c>
      <c r="H327" s="19">
        <v>52800000</v>
      </c>
      <c r="I327" s="19">
        <v>52800000</v>
      </c>
      <c r="J327" s="19">
        <v>50160000</v>
      </c>
      <c r="K327" s="19">
        <v>52800000</v>
      </c>
      <c r="L327" s="19">
        <v>52800000</v>
      </c>
      <c r="M327" s="19">
        <v>50160000</v>
      </c>
      <c r="N327" s="19">
        <v>52800000</v>
      </c>
      <c r="O327" s="19">
        <v>52800000</v>
      </c>
      <c r="P327" s="19">
        <v>50160000</v>
      </c>
      <c r="Q327" s="19">
        <v>52800000</v>
      </c>
      <c r="R327" s="19">
        <v>52800000</v>
      </c>
      <c r="S327" s="19">
        <v>50160000</v>
      </c>
      <c r="T327" s="19">
        <v>52800000</v>
      </c>
      <c r="U327" s="19">
        <v>52800000</v>
      </c>
      <c r="V327" s="19">
        <v>50160000</v>
      </c>
      <c r="W327" s="19">
        <v>52800000</v>
      </c>
      <c r="X327" s="19">
        <v>52800000</v>
      </c>
      <c r="Y327" s="19">
        <v>50160000</v>
      </c>
      <c r="Z327" s="19">
        <v>52800000</v>
      </c>
      <c r="AA327" s="19">
        <v>52800000</v>
      </c>
      <c r="AB327" s="19">
        <v>50160000</v>
      </c>
      <c r="AC327">
        <v>14600000</v>
      </c>
      <c r="AD327">
        <v>31800000</v>
      </c>
      <c r="AE327">
        <v>52800000</v>
      </c>
    </row>
    <row r="328" spans="1:31" x14ac:dyDescent="0.2">
      <c r="A328" s="18">
        <v>44504</v>
      </c>
      <c r="B328" s="19">
        <v>0</v>
      </c>
      <c r="C328" s="19">
        <v>0</v>
      </c>
      <c r="D328" s="19" t="e">
        <v>#N/A</v>
      </c>
      <c r="E328" s="19">
        <v>52800000</v>
      </c>
      <c r="F328" s="19">
        <v>52800000</v>
      </c>
      <c r="G328" s="19">
        <v>50160000</v>
      </c>
      <c r="H328" s="19">
        <v>52800000</v>
      </c>
      <c r="I328" s="19">
        <v>52800000</v>
      </c>
      <c r="J328" s="19">
        <v>50160000</v>
      </c>
      <c r="K328" s="19">
        <v>52800000</v>
      </c>
      <c r="L328" s="19">
        <v>52800000</v>
      </c>
      <c r="M328" s="19">
        <v>50160000</v>
      </c>
      <c r="N328" s="19">
        <v>52800000</v>
      </c>
      <c r="O328" s="19">
        <v>52800000</v>
      </c>
      <c r="P328" s="19">
        <v>50160000</v>
      </c>
      <c r="Q328" s="19">
        <v>52800000</v>
      </c>
      <c r="R328" s="19">
        <v>52800000</v>
      </c>
      <c r="S328" s="19">
        <v>50160000</v>
      </c>
      <c r="T328" s="19">
        <v>52800000</v>
      </c>
      <c r="U328" s="19">
        <v>52800000</v>
      </c>
      <c r="V328" s="19">
        <v>50160000</v>
      </c>
      <c r="W328" s="19">
        <v>52800000</v>
      </c>
      <c r="X328" s="19">
        <v>52800000</v>
      </c>
      <c r="Y328" s="19">
        <v>50160000</v>
      </c>
      <c r="Z328" s="19">
        <v>52800000</v>
      </c>
      <c r="AA328" s="19">
        <v>52800000</v>
      </c>
      <c r="AB328" s="19">
        <v>50160000</v>
      </c>
      <c r="AC328">
        <v>14600000</v>
      </c>
      <c r="AD328">
        <v>31800000</v>
      </c>
      <c r="AE328">
        <v>52800000</v>
      </c>
    </row>
    <row r="329" spans="1:31" x14ac:dyDescent="0.2">
      <c r="A329" s="18">
        <v>44505</v>
      </c>
      <c r="B329" s="19">
        <v>0</v>
      </c>
      <c r="C329" s="19">
        <v>0</v>
      </c>
      <c r="D329" s="19" t="e">
        <v>#N/A</v>
      </c>
      <c r="E329" s="19">
        <v>52800000</v>
      </c>
      <c r="F329" s="19">
        <v>52800000</v>
      </c>
      <c r="G329" s="19">
        <v>50160000</v>
      </c>
      <c r="H329" s="19">
        <v>52800000</v>
      </c>
      <c r="I329" s="19">
        <v>52800000</v>
      </c>
      <c r="J329" s="19">
        <v>50160000</v>
      </c>
      <c r="K329" s="19">
        <v>52800000</v>
      </c>
      <c r="L329" s="19">
        <v>52800000</v>
      </c>
      <c r="M329" s="19">
        <v>50160000</v>
      </c>
      <c r="N329" s="19">
        <v>52800000</v>
      </c>
      <c r="O329" s="19">
        <v>52800000</v>
      </c>
      <c r="P329" s="19">
        <v>50160000</v>
      </c>
      <c r="Q329" s="19">
        <v>52800000</v>
      </c>
      <c r="R329" s="19">
        <v>52800000</v>
      </c>
      <c r="S329" s="19">
        <v>50160000</v>
      </c>
      <c r="T329" s="19">
        <v>52800000</v>
      </c>
      <c r="U329" s="19">
        <v>52800000</v>
      </c>
      <c r="V329" s="19">
        <v>50160000</v>
      </c>
      <c r="W329" s="19">
        <v>52800000</v>
      </c>
      <c r="X329" s="19">
        <v>52800000</v>
      </c>
      <c r="Y329" s="19">
        <v>50160000</v>
      </c>
      <c r="Z329" s="19">
        <v>52800000</v>
      </c>
      <c r="AA329" s="19">
        <v>52800000</v>
      </c>
      <c r="AB329" s="19">
        <v>50160000</v>
      </c>
      <c r="AC329">
        <v>14600000</v>
      </c>
      <c r="AD329">
        <v>31800000</v>
      </c>
      <c r="AE329">
        <v>52800000</v>
      </c>
    </row>
    <row r="330" spans="1:31" x14ac:dyDescent="0.2">
      <c r="A330" s="18">
        <v>44506</v>
      </c>
      <c r="B330" s="19">
        <v>0</v>
      </c>
      <c r="C330" s="19">
        <v>0</v>
      </c>
      <c r="D330" s="19" t="e">
        <v>#N/A</v>
      </c>
      <c r="E330" s="19">
        <v>52800000</v>
      </c>
      <c r="F330" s="19">
        <v>52800000</v>
      </c>
      <c r="G330" s="19">
        <v>50160000</v>
      </c>
      <c r="H330" s="19">
        <v>52800000</v>
      </c>
      <c r="I330" s="19">
        <v>52800000</v>
      </c>
      <c r="J330" s="19">
        <v>50160000</v>
      </c>
      <c r="K330" s="19">
        <v>52800000</v>
      </c>
      <c r="L330" s="19">
        <v>52800000</v>
      </c>
      <c r="M330" s="19">
        <v>50160000</v>
      </c>
      <c r="N330" s="19">
        <v>52800000</v>
      </c>
      <c r="O330" s="19">
        <v>52800000</v>
      </c>
      <c r="P330" s="19">
        <v>50160000</v>
      </c>
      <c r="Q330" s="19">
        <v>52800000</v>
      </c>
      <c r="R330" s="19">
        <v>52800000</v>
      </c>
      <c r="S330" s="19">
        <v>50160000</v>
      </c>
      <c r="T330" s="19">
        <v>52800000</v>
      </c>
      <c r="U330" s="19">
        <v>52800000</v>
      </c>
      <c r="V330" s="19">
        <v>50160000</v>
      </c>
      <c r="W330" s="19">
        <v>52800000</v>
      </c>
      <c r="X330" s="19">
        <v>52800000</v>
      </c>
      <c r="Y330" s="19">
        <v>50160000</v>
      </c>
      <c r="Z330" s="19">
        <v>52800000</v>
      </c>
      <c r="AA330" s="19">
        <v>52800000</v>
      </c>
      <c r="AB330" s="19">
        <v>50160000</v>
      </c>
      <c r="AC330">
        <v>14600000</v>
      </c>
      <c r="AD330">
        <v>31800000</v>
      </c>
      <c r="AE330">
        <v>52800000</v>
      </c>
    </row>
    <row r="331" spans="1:31" x14ac:dyDescent="0.2">
      <c r="A331" s="18">
        <v>44507</v>
      </c>
      <c r="B331" s="19">
        <v>0</v>
      </c>
      <c r="C331" s="19">
        <v>0</v>
      </c>
      <c r="D331" s="19" t="e">
        <v>#N/A</v>
      </c>
      <c r="E331" s="19">
        <v>52800000</v>
      </c>
      <c r="F331" s="19">
        <v>52800000</v>
      </c>
      <c r="G331" s="19">
        <v>50160000</v>
      </c>
      <c r="H331" s="19">
        <v>52800000</v>
      </c>
      <c r="I331" s="19">
        <v>52800000</v>
      </c>
      <c r="J331" s="19">
        <v>50160000</v>
      </c>
      <c r="K331" s="19">
        <v>52800000</v>
      </c>
      <c r="L331" s="19">
        <v>52800000</v>
      </c>
      <c r="M331" s="19">
        <v>50160000</v>
      </c>
      <c r="N331" s="19">
        <v>52800000</v>
      </c>
      <c r="O331" s="19">
        <v>52800000</v>
      </c>
      <c r="P331" s="19">
        <v>50160000</v>
      </c>
      <c r="Q331" s="19">
        <v>52800000</v>
      </c>
      <c r="R331" s="19">
        <v>52800000</v>
      </c>
      <c r="S331" s="19">
        <v>50160000</v>
      </c>
      <c r="T331" s="19">
        <v>52800000</v>
      </c>
      <c r="U331" s="19">
        <v>52800000</v>
      </c>
      <c r="V331" s="19">
        <v>50160000</v>
      </c>
      <c r="W331" s="19">
        <v>52800000</v>
      </c>
      <c r="X331" s="19">
        <v>52800000</v>
      </c>
      <c r="Y331" s="19">
        <v>50160000</v>
      </c>
      <c r="Z331" s="19">
        <v>52800000</v>
      </c>
      <c r="AA331" s="19">
        <v>52800000</v>
      </c>
      <c r="AB331" s="19">
        <v>50160000</v>
      </c>
      <c r="AC331">
        <v>14600000</v>
      </c>
      <c r="AD331">
        <v>31800000</v>
      </c>
      <c r="AE331">
        <v>52800000</v>
      </c>
    </row>
    <row r="332" spans="1:31" x14ac:dyDescent="0.2">
      <c r="A332" s="18">
        <v>44508</v>
      </c>
      <c r="B332" s="19">
        <v>0</v>
      </c>
      <c r="C332" s="19">
        <v>0</v>
      </c>
      <c r="D332" s="19" t="e">
        <v>#N/A</v>
      </c>
      <c r="E332" s="19">
        <v>52800000</v>
      </c>
      <c r="F332" s="19">
        <v>52800000</v>
      </c>
      <c r="G332" s="19">
        <v>50160000</v>
      </c>
      <c r="H332" s="19">
        <v>52800000</v>
      </c>
      <c r="I332" s="19">
        <v>52800000</v>
      </c>
      <c r="J332" s="19">
        <v>50160000</v>
      </c>
      <c r="K332" s="19">
        <v>52800000</v>
      </c>
      <c r="L332" s="19">
        <v>52800000</v>
      </c>
      <c r="M332" s="19">
        <v>50160000</v>
      </c>
      <c r="N332" s="19">
        <v>52800000</v>
      </c>
      <c r="O332" s="19">
        <v>52800000</v>
      </c>
      <c r="P332" s="19">
        <v>50160000</v>
      </c>
      <c r="Q332" s="19">
        <v>52800000</v>
      </c>
      <c r="R332" s="19">
        <v>52800000</v>
      </c>
      <c r="S332" s="19">
        <v>50160000</v>
      </c>
      <c r="T332" s="19">
        <v>52800000</v>
      </c>
      <c r="U332" s="19">
        <v>52800000</v>
      </c>
      <c r="V332" s="19">
        <v>50160000</v>
      </c>
      <c r="W332" s="19">
        <v>52800000</v>
      </c>
      <c r="X332" s="19">
        <v>52800000</v>
      </c>
      <c r="Y332" s="19">
        <v>50160000</v>
      </c>
      <c r="Z332" s="19">
        <v>52800000</v>
      </c>
      <c r="AA332" s="19">
        <v>52800000</v>
      </c>
      <c r="AB332" s="19">
        <v>50160000</v>
      </c>
      <c r="AC332">
        <v>14600000</v>
      </c>
      <c r="AD332">
        <v>31800000</v>
      </c>
      <c r="AE332">
        <v>52800000</v>
      </c>
    </row>
    <row r="333" spans="1:31" x14ac:dyDescent="0.2">
      <c r="A333" s="18">
        <v>44509</v>
      </c>
      <c r="B333" s="19">
        <v>0</v>
      </c>
      <c r="C333" s="19">
        <v>0</v>
      </c>
      <c r="D333" s="19" t="e">
        <v>#N/A</v>
      </c>
      <c r="E333" s="19">
        <v>52800000</v>
      </c>
      <c r="F333" s="19">
        <v>52800000</v>
      </c>
      <c r="G333" s="19">
        <v>50160000</v>
      </c>
      <c r="H333" s="19">
        <v>52800000</v>
      </c>
      <c r="I333" s="19">
        <v>52800000</v>
      </c>
      <c r="J333" s="19">
        <v>50160000</v>
      </c>
      <c r="K333" s="19">
        <v>52800000</v>
      </c>
      <c r="L333" s="19">
        <v>52800000</v>
      </c>
      <c r="M333" s="19">
        <v>50160000</v>
      </c>
      <c r="N333" s="19">
        <v>52800000</v>
      </c>
      <c r="O333" s="19">
        <v>52800000</v>
      </c>
      <c r="P333" s="19">
        <v>50160000</v>
      </c>
      <c r="Q333" s="19">
        <v>52800000</v>
      </c>
      <c r="R333" s="19">
        <v>52800000</v>
      </c>
      <c r="S333" s="19">
        <v>50160000</v>
      </c>
      <c r="T333" s="19">
        <v>52800000</v>
      </c>
      <c r="U333" s="19">
        <v>52800000</v>
      </c>
      <c r="V333" s="19">
        <v>50160000</v>
      </c>
      <c r="W333" s="19">
        <v>52800000</v>
      </c>
      <c r="X333" s="19">
        <v>52800000</v>
      </c>
      <c r="Y333" s="19">
        <v>50160000</v>
      </c>
      <c r="Z333" s="19">
        <v>52800000</v>
      </c>
      <c r="AA333" s="19">
        <v>52800000</v>
      </c>
      <c r="AB333" s="19">
        <v>50160000</v>
      </c>
      <c r="AC333">
        <v>14600000</v>
      </c>
      <c r="AD333">
        <v>31800000</v>
      </c>
      <c r="AE333">
        <v>52800000</v>
      </c>
    </row>
    <row r="334" spans="1:31" x14ac:dyDescent="0.2">
      <c r="A334" s="18">
        <v>44510</v>
      </c>
      <c r="B334" s="19">
        <v>0</v>
      </c>
      <c r="C334" s="19">
        <v>0</v>
      </c>
      <c r="D334" s="19" t="e">
        <v>#N/A</v>
      </c>
      <c r="E334" s="19">
        <v>52800000</v>
      </c>
      <c r="F334" s="19">
        <v>52800000</v>
      </c>
      <c r="G334" s="19">
        <v>50160000</v>
      </c>
      <c r="H334" s="19">
        <v>52800000</v>
      </c>
      <c r="I334" s="19">
        <v>52800000</v>
      </c>
      <c r="J334" s="19">
        <v>50160000</v>
      </c>
      <c r="K334" s="19">
        <v>52800000</v>
      </c>
      <c r="L334" s="19">
        <v>52800000</v>
      </c>
      <c r="M334" s="19">
        <v>50160000</v>
      </c>
      <c r="N334" s="19">
        <v>52800000</v>
      </c>
      <c r="O334" s="19">
        <v>52800000</v>
      </c>
      <c r="P334" s="19">
        <v>50160000</v>
      </c>
      <c r="Q334" s="19">
        <v>52800000</v>
      </c>
      <c r="R334" s="19">
        <v>52800000</v>
      </c>
      <c r="S334" s="19">
        <v>50160000</v>
      </c>
      <c r="T334" s="19">
        <v>52800000</v>
      </c>
      <c r="U334" s="19">
        <v>52800000</v>
      </c>
      <c r="V334" s="19">
        <v>50160000</v>
      </c>
      <c r="W334" s="19">
        <v>52800000</v>
      </c>
      <c r="X334" s="19">
        <v>52800000</v>
      </c>
      <c r="Y334" s="19">
        <v>50160000</v>
      </c>
      <c r="Z334" s="19">
        <v>52800000</v>
      </c>
      <c r="AA334" s="19">
        <v>52800000</v>
      </c>
      <c r="AB334" s="19">
        <v>50160000</v>
      </c>
      <c r="AC334">
        <v>14600000</v>
      </c>
      <c r="AD334">
        <v>31800000</v>
      </c>
      <c r="AE334">
        <v>52800000</v>
      </c>
    </row>
    <row r="335" spans="1:31" x14ac:dyDescent="0.2">
      <c r="A335" s="18">
        <v>44511</v>
      </c>
      <c r="B335" s="19">
        <v>0</v>
      </c>
      <c r="C335" s="19">
        <v>0</v>
      </c>
      <c r="D335" s="19" t="e">
        <v>#N/A</v>
      </c>
      <c r="E335" s="19">
        <v>52800000</v>
      </c>
      <c r="F335" s="19">
        <v>52800000</v>
      </c>
      <c r="G335" s="19">
        <v>50160000</v>
      </c>
      <c r="H335" s="19">
        <v>52800000</v>
      </c>
      <c r="I335" s="19">
        <v>52800000</v>
      </c>
      <c r="J335" s="19">
        <v>50160000</v>
      </c>
      <c r="K335" s="19">
        <v>52800000</v>
      </c>
      <c r="L335" s="19">
        <v>52800000</v>
      </c>
      <c r="M335" s="19">
        <v>50160000</v>
      </c>
      <c r="N335" s="19">
        <v>52800000</v>
      </c>
      <c r="O335" s="19">
        <v>52800000</v>
      </c>
      <c r="P335" s="19">
        <v>50160000</v>
      </c>
      <c r="Q335" s="19">
        <v>52800000</v>
      </c>
      <c r="R335" s="19">
        <v>52800000</v>
      </c>
      <c r="S335" s="19">
        <v>50160000</v>
      </c>
      <c r="T335" s="19">
        <v>52800000</v>
      </c>
      <c r="U335" s="19">
        <v>52800000</v>
      </c>
      <c r="V335" s="19">
        <v>50160000</v>
      </c>
      <c r="W335" s="19">
        <v>52800000</v>
      </c>
      <c r="X335" s="19">
        <v>52800000</v>
      </c>
      <c r="Y335" s="19">
        <v>50160000</v>
      </c>
      <c r="Z335" s="19">
        <v>52800000</v>
      </c>
      <c r="AA335" s="19">
        <v>52800000</v>
      </c>
      <c r="AB335" s="19">
        <v>50160000</v>
      </c>
      <c r="AC335">
        <v>14600000</v>
      </c>
      <c r="AD335">
        <v>31800000</v>
      </c>
      <c r="AE335">
        <v>52800000</v>
      </c>
    </row>
    <row r="336" spans="1:31" x14ac:dyDescent="0.2">
      <c r="A336" s="18">
        <v>44512</v>
      </c>
      <c r="B336" s="19">
        <v>0</v>
      </c>
      <c r="C336" s="19">
        <v>0</v>
      </c>
      <c r="D336" s="19" t="e">
        <v>#N/A</v>
      </c>
      <c r="E336" s="19">
        <v>52800000</v>
      </c>
      <c r="F336" s="19">
        <v>52800000</v>
      </c>
      <c r="G336" s="19">
        <v>50160000</v>
      </c>
      <c r="H336" s="19">
        <v>52800000</v>
      </c>
      <c r="I336" s="19">
        <v>52800000</v>
      </c>
      <c r="J336" s="19">
        <v>50160000</v>
      </c>
      <c r="K336" s="19">
        <v>52800000</v>
      </c>
      <c r="L336" s="19">
        <v>52800000</v>
      </c>
      <c r="M336" s="19">
        <v>50160000</v>
      </c>
      <c r="N336" s="19">
        <v>52800000</v>
      </c>
      <c r="O336" s="19">
        <v>52800000</v>
      </c>
      <c r="P336" s="19">
        <v>50160000</v>
      </c>
      <c r="Q336" s="19">
        <v>52800000</v>
      </c>
      <c r="R336" s="19">
        <v>52800000</v>
      </c>
      <c r="S336" s="19">
        <v>50160000</v>
      </c>
      <c r="T336" s="19">
        <v>52800000</v>
      </c>
      <c r="U336" s="19">
        <v>52800000</v>
      </c>
      <c r="V336" s="19">
        <v>50160000</v>
      </c>
      <c r="W336" s="19">
        <v>52800000</v>
      </c>
      <c r="X336" s="19">
        <v>52800000</v>
      </c>
      <c r="Y336" s="19">
        <v>50160000</v>
      </c>
      <c r="Z336" s="19">
        <v>52800000</v>
      </c>
      <c r="AA336" s="19">
        <v>52800000</v>
      </c>
      <c r="AB336" s="19">
        <v>50160000</v>
      </c>
      <c r="AC336">
        <v>14600000</v>
      </c>
      <c r="AD336">
        <v>31800000</v>
      </c>
      <c r="AE336">
        <v>52800000</v>
      </c>
    </row>
    <row r="337" spans="1:31" x14ac:dyDescent="0.2">
      <c r="A337" s="18">
        <v>44513</v>
      </c>
      <c r="B337" s="19">
        <v>0</v>
      </c>
      <c r="C337" s="19">
        <v>0</v>
      </c>
      <c r="D337" s="19" t="e">
        <v>#N/A</v>
      </c>
      <c r="E337" s="19">
        <v>52800000</v>
      </c>
      <c r="F337" s="19">
        <v>52800000</v>
      </c>
      <c r="G337" s="19">
        <v>50160000</v>
      </c>
      <c r="H337" s="19">
        <v>52800000</v>
      </c>
      <c r="I337" s="19">
        <v>52800000</v>
      </c>
      <c r="J337" s="19">
        <v>50160000</v>
      </c>
      <c r="K337" s="19">
        <v>52800000</v>
      </c>
      <c r="L337" s="19">
        <v>52800000</v>
      </c>
      <c r="M337" s="19">
        <v>50160000</v>
      </c>
      <c r="N337" s="19">
        <v>52800000</v>
      </c>
      <c r="O337" s="19">
        <v>52800000</v>
      </c>
      <c r="P337" s="19">
        <v>50160000</v>
      </c>
      <c r="Q337" s="19">
        <v>52800000</v>
      </c>
      <c r="R337" s="19">
        <v>52800000</v>
      </c>
      <c r="S337" s="19">
        <v>50160000</v>
      </c>
      <c r="T337" s="19">
        <v>52800000</v>
      </c>
      <c r="U337" s="19">
        <v>52800000</v>
      </c>
      <c r="V337" s="19">
        <v>50160000</v>
      </c>
      <c r="W337" s="19">
        <v>52800000</v>
      </c>
      <c r="X337" s="19">
        <v>52800000</v>
      </c>
      <c r="Y337" s="19">
        <v>50160000</v>
      </c>
      <c r="Z337" s="19">
        <v>52800000</v>
      </c>
      <c r="AA337" s="19">
        <v>52800000</v>
      </c>
      <c r="AB337" s="19">
        <v>50160000</v>
      </c>
      <c r="AC337">
        <v>14600000</v>
      </c>
      <c r="AD337">
        <v>31800000</v>
      </c>
      <c r="AE337">
        <v>52800000</v>
      </c>
    </row>
    <row r="338" spans="1:31" x14ac:dyDescent="0.2">
      <c r="A338" s="18">
        <v>44514</v>
      </c>
      <c r="B338" s="19">
        <v>0</v>
      </c>
      <c r="C338" s="19">
        <v>0</v>
      </c>
      <c r="D338" s="19" t="e">
        <v>#N/A</v>
      </c>
      <c r="E338" s="19">
        <v>52800000</v>
      </c>
      <c r="F338" s="19">
        <v>52800000</v>
      </c>
      <c r="G338" s="19">
        <v>50160000</v>
      </c>
      <c r="H338" s="19">
        <v>52800000</v>
      </c>
      <c r="I338" s="19">
        <v>52800000</v>
      </c>
      <c r="J338" s="19">
        <v>50160000</v>
      </c>
      <c r="K338" s="19">
        <v>52800000</v>
      </c>
      <c r="L338" s="19">
        <v>52800000</v>
      </c>
      <c r="M338" s="19">
        <v>50160000</v>
      </c>
      <c r="N338" s="19">
        <v>52800000</v>
      </c>
      <c r="O338" s="19">
        <v>52800000</v>
      </c>
      <c r="P338" s="19">
        <v>50160000</v>
      </c>
      <c r="Q338" s="19">
        <v>52800000</v>
      </c>
      <c r="R338" s="19">
        <v>52800000</v>
      </c>
      <c r="S338" s="19">
        <v>50160000</v>
      </c>
      <c r="T338" s="19">
        <v>52800000</v>
      </c>
      <c r="U338" s="19">
        <v>52800000</v>
      </c>
      <c r="V338" s="19">
        <v>50160000</v>
      </c>
      <c r="W338" s="19">
        <v>52800000</v>
      </c>
      <c r="X338" s="19">
        <v>52800000</v>
      </c>
      <c r="Y338" s="19">
        <v>50160000</v>
      </c>
      <c r="Z338" s="19">
        <v>52800000</v>
      </c>
      <c r="AA338" s="19">
        <v>52800000</v>
      </c>
      <c r="AB338" s="19">
        <v>50160000</v>
      </c>
      <c r="AC338">
        <v>14600000</v>
      </c>
      <c r="AD338">
        <v>31800000</v>
      </c>
      <c r="AE338">
        <v>52800000</v>
      </c>
    </row>
    <row r="339" spans="1:31" x14ac:dyDescent="0.2">
      <c r="A339" s="18">
        <v>44515</v>
      </c>
      <c r="B339" s="19">
        <v>0</v>
      </c>
      <c r="C339" s="19">
        <v>0</v>
      </c>
      <c r="D339" s="19" t="e">
        <v>#N/A</v>
      </c>
      <c r="E339" s="19">
        <v>52800000</v>
      </c>
      <c r="F339" s="19">
        <v>52800000</v>
      </c>
      <c r="G339" s="19">
        <v>50160000</v>
      </c>
      <c r="H339" s="19">
        <v>52800000</v>
      </c>
      <c r="I339" s="19">
        <v>52800000</v>
      </c>
      <c r="J339" s="19">
        <v>50160000</v>
      </c>
      <c r="K339" s="19">
        <v>52800000</v>
      </c>
      <c r="L339" s="19">
        <v>52800000</v>
      </c>
      <c r="M339" s="19">
        <v>50160000</v>
      </c>
      <c r="N339" s="19">
        <v>52800000</v>
      </c>
      <c r="O339" s="19">
        <v>52800000</v>
      </c>
      <c r="P339" s="19">
        <v>50160000</v>
      </c>
      <c r="Q339" s="19">
        <v>52800000</v>
      </c>
      <c r="R339" s="19">
        <v>52800000</v>
      </c>
      <c r="S339" s="19">
        <v>50160000</v>
      </c>
      <c r="T339" s="19">
        <v>52800000</v>
      </c>
      <c r="U339" s="19">
        <v>52800000</v>
      </c>
      <c r="V339" s="19">
        <v>50160000</v>
      </c>
      <c r="W339" s="19">
        <v>52800000</v>
      </c>
      <c r="X339" s="19">
        <v>52800000</v>
      </c>
      <c r="Y339" s="19">
        <v>50160000</v>
      </c>
      <c r="Z339" s="19">
        <v>52800000</v>
      </c>
      <c r="AA339" s="19">
        <v>52800000</v>
      </c>
      <c r="AB339" s="19">
        <v>50160000</v>
      </c>
      <c r="AC339">
        <v>14600000</v>
      </c>
      <c r="AD339">
        <v>31800000</v>
      </c>
      <c r="AE339">
        <v>52800000</v>
      </c>
    </row>
    <row r="340" spans="1:31" x14ac:dyDescent="0.2">
      <c r="A340" s="18">
        <v>44516</v>
      </c>
      <c r="B340" s="19">
        <v>0</v>
      </c>
      <c r="C340" s="19">
        <v>0</v>
      </c>
      <c r="D340" s="19" t="e">
        <v>#N/A</v>
      </c>
      <c r="E340" s="19">
        <v>52800000</v>
      </c>
      <c r="F340" s="19">
        <v>52800000</v>
      </c>
      <c r="G340" s="19">
        <v>50160000</v>
      </c>
      <c r="H340" s="19">
        <v>52800000</v>
      </c>
      <c r="I340" s="19">
        <v>52800000</v>
      </c>
      <c r="J340" s="19">
        <v>50160000</v>
      </c>
      <c r="K340" s="19">
        <v>52800000</v>
      </c>
      <c r="L340" s="19">
        <v>52800000</v>
      </c>
      <c r="M340" s="19">
        <v>50160000</v>
      </c>
      <c r="N340" s="19">
        <v>52800000</v>
      </c>
      <c r="O340" s="19">
        <v>52800000</v>
      </c>
      <c r="P340" s="19">
        <v>50160000</v>
      </c>
      <c r="Q340" s="19">
        <v>52800000</v>
      </c>
      <c r="R340" s="19">
        <v>52800000</v>
      </c>
      <c r="S340" s="19">
        <v>50160000</v>
      </c>
      <c r="T340" s="19">
        <v>52800000</v>
      </c>
      <c r="U340" s="19">
        <v>52800000</v>
      </c>
      <c r="V340" s="19">
        <v>50160000</v>
      </c>
      <c r="W340" s="19">
        <v>52800000</v>
      </c>
      <c r="X340" s="19">
        <v>52800000</v>
      </c>
      <c r="Y340" s="19">
        <v>50160000</v>
      </c>
      <c r="Z340" s="19">
        <v>52800000</v>
      </c>
      <c r="AA340" s="19">
        <v>52800000</v>
      </c>
      <c r="AB340" s="19">
        <v>50160000</v>
      </c>
      <c r="AC340">
        <v>14600000</v>
      </c>
      <c r="AD340">
        <v>31800000</v>
      </c>
      <c r="AE340">
        <v>52800000</v>
      </c>
    </row>
    <row r="341" spans="1:31" x14ac:dyDescent="0.2">
      <c r="A341" s="18">
        <v>44517</v>
      </c>
      <c r="B341" s="19">
        <v>0</v>
      </c>
      <c r="C341" s="19">
        <v>0</v>
      </c>
      <c r="D341" s="19" t="e">
        <v>#N/A</v>
      </c>
      <c r="E341" s="19">
        <v>52800000</v>
      </c>
      <c r="F341" s="19">
        <v>52800000</v>
      </c>
      <c r="G341" s="19">
        <v>50160000</v>
      </c>
      <c r="H341" s="19">
        <v>52800000</v>
      </c>
      <c r="I341" s="19">
        <v>52800000</v>
      </c>
      <c r="J341" s="19">
        <v>50160000</v>
      </c>
      <c r="K341" s="19">
        <v>52800000</v>
      </c>
      <c r="L341" s="19">
        <v>52800000</v>
      </c>
      <c r="M341" s="19">
        <v>50160000</v>
      </c>
      <c r="N341" s="19">
        <v>52800000</v>
      </c>
      <c r="O341" s="19">
        <v>52800000</v>
      </c>
      <c r="P341" s="19">
        <v>50160000</v>
      </c>
      <c r="Q341" s="19">
        <v>52800000</v>
      </c>
      <c r="R341" s="19">
        <v>52800000</v>
      </c>
      <c r="S341" s="19">
        <v>50160000</v>
      </c>
      <c r="T341" s="19">
        <v>52800000</v>
      </c>
      <c r="U341" s="19">
        <v>52800000</v>
      </c>
      <c r="V341" s="19">
        <v>50160000</v>
      </c>
      <c r="W341" s="19">
        <v>52800000</v>
      </c>
      <c r="X341" s="19">
        <v>52800000</v>
      </c>
      <c r="Y341" s="19">
        <v>50160000</v>
      </c>
      <c r="Z341" s="19">
        <v>52800000</v>
      </c>
      <c r="AA341" s="19">
        <v>52800000</v>
      </c>
      <c r="AB341" s="19">
        <v>50160000</v>
      </c>
      <c r="AC341">
        <v>14600000</v>
      </c>
      <c r="AD341">
        <v>31800000</v>
      </c>
      <c r="AE341">
        <v>52800000</v>
      </c>
    </row>
    <row r="342" spans="1:31" x14ac:dyDescent="0.2">
      <c r="A342" s="18">
        <v>44518</v>
      </c>
      <c r="B342" s="19">
        <v>0</v>
      </c>
      <c r="C342" s="19">
        <v>0</v>
      </c>
      <c r="D342" s="19" t="e">
        <v>#N/A</v>
      </c>
      <c r="E342" s="19">
        <v>52800000</v>
      </c>
      <c r="F342" s="19">
        <v>52800000</v>
      </c>
      <c r="G342" s="19">
        <v>50160000</v>
      </c>
      <c r="H342" s="19">
        <v>52800000</v>
      </c>
      <c r="I342" s="19">
        <v>52800000</v>
      </c>
      <c r="J342" s="19">
        <v>50160000</v>
      </c>
      <c r="K342" s="19">
        <v>52800000</v>
      </c>
      <c r="L342" s="19">
        <v>52800000</v>
      </c>
      <c r="M342" s="19">
        <v>50160000</v>
      </c>
      <c r="N342" s="19">
        <v>52800000</v>
      </c>
      <c r="O342" s="19">
        <v>52800000</v>
      </c>
      <c r="P342" s="19">
        <v>50160000</v>
      </c>
      <c r="Q342" s="19">
        <v>52800000</v>
      </c>
      <c r="R342" s="19">
        <v>52800000</v>
      </c>
      <c r="S342" s="19">
        <v>50160000</v>
      </c>
      <c r="T342" s="19">
        <v>52800000</v>
      </c>
      <c r="U342" s="19">
        <v>52800000</v>
      </c>
      <c r="V342" s="19">
        <v>50160000</v>
      </c>
      <c r="W342" s="19">
        <v>52800000</v>
      </c>
      <c r="X342" s="19">
        <v>52800000</v>
      </c>
      <c r="Y342" s="19">
        <v>50160000</v>
      </c>
      <c r="Z342" s="19">
        <v>52800000</v>
      </c>
      <c r="AA342" s="19">
        <v>52800000</v>
      </c>
      <c r="AB342" s="19">
        <v>50160000</v>
      </c>
      <c r="AC342">
        <v>14600000</v>
      </c>
      <c r="AD342">
        <v>31800000</v>
      </c>
      <c r="AE342">
        <v>52800000</v>
      </c>
    </row>
    <row r="343" spans="1:31" x14ac:dyDescent="0.2">
      <c r="A343" s="18">
        <v>44519</v>
      </c>
      <c r="B343" s="19">
        <v>0</v>
      </c>
      <c r="C343" s="19">
        <v>0</v>
      </c>
      <c r="D343" s="19" t="e">
        <v>#N/A</v>
      </c>
      <c r="E343" s="19">
        <v>52800000</v>
      </c>
      <c r="F343" s="19">
        <v>52800000</v>
      </c>
      <c r="G343" s="19">
        <v>50160000</v>
      </c>
      <c r="H343" s="19">
        <v>52800000</v>
      </c>
      <c r="I343" s="19">
        <v>52800000</v>
      </c>
      <c r="J343" s="19">
        <v>50160000</v>
      </c>
      <c r="K343" s="19">
        <v>52800000</v>
      </c>
      <c r="L343" s="19">
        <v>52800000</v>
      </c>
      <c r="M343" s="19">
        <v>50160000</v>
      </c>
      <c r="N343" s="19">
        <v>52800000</v>
      </c>
      <c r="O343" s="19">
        <v>52800000</v>
      </c>
      <c r="P343" s="19">
        <v>50160000</v>
      </c>
      <c r="Q343" s="19">
        <v>52800000</v>
      </c>
      <c r="R343" s="19">
        <v>52800000</v>
      </c>
      <c r="S343" s="19">
        <v>50160000</v>
      </c>
      <c r="T343" s="19">
        <v>52800000</v>
      </c>
      <c r="U343" s="19">
        <v>52800000</v>
      </c>
      <c r="V343" s="19">
        <v>50160000</v>
      </c>
      <c r="W343" s="19">
        <v>52800000</v>
      </c>
      <c r="X343" s="19">
        <v>52800000</v>
      </c>
      <c r="Y343" s="19">
        <v>50160000</v>
      </c>
      <c r="Z343" s="19">
        <v>52800000</v>
      </c>
      <c r="AA343" s="19">
        <v>52800000</v>
      </c>
      <c r="AB343" s="19">
        <v>50160000</v>
      </c>
      <c r="AC343">
        <v>14600000</v>
      </c>
      <c r="AD343">
        <v>31800000</v>
      </c>
      <c r="AE343">
        <v>52800000</v>
      </c>
    </row>
    <row r="344" spans="1:31" x14ac:dyDescent="0.2">
      <c r="A344" s="18">
        <v>44520</v>
      </c>
      <c r="B344" s="19">
        <v>0</v>
      </c>
      <c r="C344" s="19">
        <v>0</v>
      </c>
      <c r="D344" s="19" t="e">
        <v>#N/A</v>
      </c>
      <c r="E344" s="19">
        <v>52800000</v>
      </c>
      <c r="F344" s="19">
        <v>52800000</v>
      </c>
      <c r="G344" s="19">
        <v>50160000</v>
      </c>
      <c r="H344" s="19">
        <v>52800000</v>
      </c>
      <c r="I344" s="19">
        <v>52800000</v>
      </c>
      <c r="J344" s="19">
        <v>50160000</v>
      </c>
      <c r="K344" s="19">
        <v>52800000</v>
      </c>
      <c r="L344" s="19">
        <v>52800000</v>
      </c>
      <c r="M344" s="19">
        <v>50160000</v>
      </c>
      <c r="N344" s="19">
        <v>52800000</v>
      </c>
      <c r="O344" s="19">
        <v>52800000</v>
      </c>
      <c r="P344" s="19">
        <v>50160000</v>
      </c>
      <c r="Q344" s="19">
        <v>52800000</v>
      </c>
      <c r="R344" s="19">
        <v>52800000</v>
      </c>
      <c r="S344" s="19">
        <v>50160000</v>
      </c>
      <c r="T344" s="19">
        <v>52800000</v>
      </c>
      <c r="U344" s="19">
        <v>52800000</v>
      </c>
      <c r="V344" s="19">
        <v>50160000</v>
      </c>
      <c r="W344" s="19">
        <v>52800000</v>
      </c>
      <c r="X344" s="19">
        <v>52800000</v>
      </c>
      <c r="Y344" s="19">
        <v>50160000</v>
      </c>
      <c r="Z344" s="19">
        <v>52800000</v>
      </c>
      <c r="AA344" s="19">
        <v>52800000</v>
      </c>
      <c r="AB344" s="19">
        <v>50160000</v>
      </c>
      <c r="AC344">
        <v>14600000</v>
      </c>
      <c r="AD344">
        <v>31800000</v>
      </c>
      <c r="AE344">
        <v>52800000</v>
      </c>
    </row>
    <row r="345" spans="1:31" x14ac:dyDescent="0.2">
      <c r="A345" s="18">
        <v>44521</v>
      </c>
      <c r="B345" s="19">
        <v>0</v>
      </c>
      <c r="C345" s="19">
        <v>0</v>
      </c>
      <c r="D345" s="19" t="e">
        <v>#N/A</v>
      </c>
      <c r="E345" s="19">
        <v>52800000</v>
      </c>
      <c r="F345" s="19">
        <v>52800000</v>
      </c>
      <c r="G345" s="19">
        <v>50160000</v>
      </c>
      <c r="H345" s="19">
        <v>52800000</v>
      </c>
      <c r="I345" s="19">
        <v>52800000</v>
      </c>
      <c r="J345" s="19">
        <v>50160000</v>
      </c>
      <c r="K345" s="19">
        <v>52800000</v>
      </c>
      <c r="L345" s="19">
        <v>52800000</v>
      </c>
      <c r="M345" s="19">
        <v>50160000</v>
      </c>
      <c r="N345" s="19">
        <v>52800000</v>
      </c>
      <c r="O345" s="19">
        <v>52800000</v>
      </c>
      <c r="P345" s="19">
        <v>50160000</v>
      </c>
      <c r="Q345" s="19">
        <v>52800000</v>
      </c>
      <c r="R345" s="19">
        <v>52800000</v>
      </c>
      <c r="S345" s="19">
        <v>50160000</v>
      </c>
      <c r="T345" s="19">
        <v>52800000</v>
      </c>
      <c r="U345" s="19">
        <v>52800000</v>
      </c>
      <c r="V345" s="19">
        <v>50160000</v>
      </c>
      <c r="W345" s="19">
        <v>52800000</v>
      </c>
      <c r="X345" s="19">
        <v>52800000</v>
      </c>
      <c r="Y345" s="19">
        <v>50160000</v>
      </c>
      <c r="Z345" s="19">
        <v>52800000</v>
      </c>
      <c r="AA345" s="19">
        <v>52800000</v>
      </c>
      <c r="AB345" s="19">
        <v>50160000</v>
      </c>
      <c r="AC345">
        <v>14600000</v>
      </c>
      <c r="AD345">
        <v>31800000</v>
      </c>
      <c r="AE345">
        <v>52800000</v>
      </c>
    </row>
    <row r="346" spans="1:31" x14ac:dyDescent="0.2">
      <c r="A346" s="18">
        <v>44522</v>
      </c>
      <c r="B346" s="19">
        <v>0</v>
      </c>
      <c r="C346" s="19">
        <v>0</v>
      </c>
      <c r="D346" s="19" t="e">
        <v>#N/A</v>
      </c>
      <c r="E346" s="19">
        <v>52800000</v>
      </c>
      <c r="F346" s="19">
        <v>52800000</v>
      </c>
      <c r="G346" s="19">
        <v>50160000</v>
      </c>
      <c r="H346" s="19">
        <v>52800000</v>
      </c>
      <c r="I346" s="19">
        <v>52800000</v>
      </c>
      <c r="J346" s="19">
        <v>50160000</v>
      </c>
      <c r="K346" s="19">
        <v>52800000</v>
      </c>
      <c r="L346" s="19">
        <v>52800000</v>
      </c>
      <c r="M346" s="19">
        <v>50160000</v>
      </c>
      <c r="N346" s="19">
        <v>52800000</v>
      </c>
      <c r="O346" s="19">
        <v>52800000</v>
      </c>
      <c r="P346" s="19">
        <v>50160000</v>
      </c>
      <c r="Q346" s="19">
        <v>52800000</v>
      </c>
      <c r="R346" s="19">
        <v>52800000</v>
      </c>
      <c r="S346" s="19">
        <v>50160000</v>
      </c>
      <c r="T346" s="19">
        <v>52800000</v>
      </c>
      <c r="U346" s="19">
        <v>52800000</v>
      </c>
      <c r="V346" s="19">
        <v>50160000</v>
      </c>
      <c r="W346" s="19">
        <v>52800000</v>
      </c>
      <c r="X346" s="19">
        <v>52800000</v>
      </c>
      <c r="Y346" s="19">
        <v>50160000</v>
      </c>
      <c r="Z346" s="19">
        <v>52800000</v>
      </c>
      <c r="AA346" s="19">
        <v>52800000</v>
      </c>
      <c r="AB346" s="19">
        <v>50160000</v>
      </c>
      <c r="AC346">
        <v>14600000</v>
      </c>
      <c r="AD346">
        <v>31800000</v>
      </c>
      <c r="AE346">
        <v>52800000</v>
      </c>
    </row>
    <row r="347" spans="1:31" x14ac:dyDescent="0.2">
      <c r="A347" s="18">
        <v>44523</v>
      </c>
      <c r="B347" s="19">
        <v>0</v>
      </c>
      <c r="C347" s="19">
        <v>0</v>
      </c>
      <c r="D347" s="19" t="e">
        <v>#N/A</v>
      </c>
      <c r="E347" s="19">
        <v>52800000</v>
      </c>
      <c r="F347" s="19">
        <v>52800000</v>
      </c>
      <c r="G347" s="19">
        <v>50160000</v>
      </c>
      <c r="H347" s="19">
        <v>52800000</v>
      </c>
      <c r="I347" s="19">
        <v>52800000</v>
      </c>
      <c r="J347" s="19">
        <v>50160000</v>
      </c>
      <c r="K347" s="19">
        <v>52800000</v>
      </c>
      <c r="L347" s="19">
        <v>52800000</v>
      </c>
      <c r="M347" s="19">
        <v>50160000</v>
      </c>
      <c r="N347" s="19">
        <v>52800000</v>
      </c>
      <c r="O347" s="19">
        <v>52800000</v>
      </c>
      <c r="P347" s="19">
        <v>50160000</v>
      </c>
      <c r="Q347" s="19">
        <v>52800000</v>
      </c>
      <c r="R347" s="19">
        <v>52800000</v>
      </c>
      <c r="S347" s="19">
        <v>50160000</v>
      </c>
      <c r="T347" s="19">
        <v>52800000</v>
      </c>
      <c r="U347" s="19">
        <v>52800000</v>
      </c>
      <c r="V347" s="19">
        <v>50160000</v>
      </c>
      <c r="W347" s="19">
        <v>52800000</v>
      </c>
      <c r="X347" s="19">
        <v>52800000</v>
      </c>
      <c r="Y347" s="19">
        <v>50160000</v>
      </c>
      <c r="Z347" s="19">
        <v>52800000</v>
      </c>
      <c r="AA347" s="19">
        <v>52800000</v>
      </c>
      <c r="AB347" s="19">
        <v>50160000</v>
      </c>
      <c r="AC347">
        <v>14600000</v>
      </c>
      <c r="AD347">
        <v>31800000</v>
      </c>
      <c r="AE347">
        <v>52800000</v>
      </c>
    </row>
    <row r="348" spans="1:31" x14ac:dyDescent="0.2">
      <c r="A348" s="18">
        <v>44524</v>
      </c>
      <c r="B348" s="19">
        <v>0</v>
      </c>
      <c r="C348" s="19">
        <v>0</v>
      </c>
      <c r="D348" s="19" t="e">
        <v>#N/A</v>
      </c>
      <c r="E348" s="19">
        <v>52800000</v>
      </c>
      <c r="F348" s="19">
        <v>52800000</v>
      </c>
      <c r="G348" s="19">
        <v>50160000</v>
      </c>
      <c r="H348" s="19">
        <v>52800000</v>
      </c>
      <c r="I348" s="19">
        <v>52800000</v>
      </c>
      <c r="J348" s="19">
        <v>50160000</v>
      </c>
      <c r="K348" s="19">
        <v>52800000</v>
      </c>
      <c r="L348" s="19">
        <v>52800000</v>
      </c>
      <c r="M348" s="19">
        <v>50160000</v>
      </c>
      <c r="N348" s="19">
        <v>52800000</v>
      </c>
      <c r="O348" s="19">
        <v>52800000</v>
      </c>
      <c r="P348" s="19">
        <v>50160000</v>
      </c>
      <c r="Q348" s="19">
        <v>52800000</v>
      </c>
      <c r="R348" s="19">
        <v>52800000</v>
      </c>
      <c r="S348" s="19">
        <v>50160000</v>
      </c>
      <c r="T348" s="19">
        <v>52800000</v>
      </c>
      <c r="U348" s="19">
        <v>52800000</v>
      </c>
      <c r="V348" s="19">
        <v>50160000</v>
      </c>
      <c r="W348" s="19">
        <v>52800000</v>
      </c>
      <c r="X348" s="19">
        <v>52800000</v>
      </c>
      <c r="Y348" s="19">
        <v>50160000</v>
      </c>
      <c r="Z348" s="19">
        <v>52800000</v>
      </c>
      <c r="AA348" s="19">
        <v>52800000</v>
      </c>
      <c r="AB348" s="19">
        <v>50160000</v>
      </c>
      <c r="AC348">
        <v>14600000</v>
      </c>
      <c r="AD348">
        <v>31800000</v>
      </c>
      <c r="AE348">
        <v>52800000</v>
      </c>
    </row>
    <row r="349" spans="1:31" x14ac:dyDescent="0.2">
      <c r="A349" s="18">
        <v>44525</v>
      </c>
      <c r="B349" s="19">
        <v>0</v>
      </c>
      <c r="C349" s="19">
        <v>0</v>
      </c>
      <c r="D349" s="19" t="e">
        <v>#N/A</v>
      </c>
      <c r="E349" s="19">
        <v>52800000</v>
      </c>
      <c r="F349" s="19">
        <v>52800000</v>
      </c>
      <c r="G349" s="19">
        <v>50160000</v>
      </c>
      <c r="H349" s="19">
        <v>52800000</v>
      </c>
      <c r="I349" s="19">
        <v>52800000</v>
      </c>
      <c r="J349" s="19">
        <v>50160000</v>
      </c>
      <c r="K349" s="19">
        <v>52800000</v>
      </c>
      <c r="L349" s="19">
        <v>52800000</v>
      </c>
      <c r="M349" s="19">
        <v>50160000</v>
      </c>
      <c r="N349" s="19">
        <v>52800000</v>
      </c>
      <c r="O349" s="19">
        <v>52800000</v>
      </c>
      <c r="P349" s="19">
        <v>50160000</v>
      </c>
      <c r="Q349" s="19">
        <v>52800000</v>
      </c>
      <c r="R349" s="19">
        <v>52800000</v>
      </c>
      <c r="S349" s="19">
        <v>50160000</v>
      </c>
      <c r="T349" s="19">
        <v>52800000</v>
      </c>
      <c r="U349" s="19">
        <v>52800000</v>
      </c>
      <c r="V349" s="19">
        <v>50160000</v>
      </c>
      <c r="W349" s="19">
        <v>52800000</v>
      </c>
      <c r="X349" s="19">
        <v>52800000</v>
      </c>
      <c r="Y349" s="19">
        <v>50160000</v>
      </c>
      <c r="Z349" s="19">
        <v>52800000</v>
      </c>
      <c r="AA349" s="19">
        <v>52800000</v>
      </c>
      <c r="AB349" s="19">
        <v>50160000</v>
      </c>
      <c r="AC349">
        <v>14600000</v>
      </c>
      <c r="AD349">
        <v>31800000</v>
      </c>
      <c r="AE349">
        <v>52800000</v>
      </c>
    </row>
    <row r="350" spans="1:31" x14ac:dyDescent="0.2">
      <c r="A350" s="18">
        <v>44526</v>
      </c>
      <c r="B350" s="19">
        <v>0</v>
      </c>
      <c r="C350" s="19">
        <v>0</v>
      </c>
      <c r="D350" s="19" t="e">
        <v>#N/A</v>
      </c>
      <c r="E350" s="19">
        <v>52800000</v>
      </c>
      <c r="F350" s="19">
        <v>52800000</v>
      </c>
      <c r="G350" s="19">
        <v>50160000</v>
      </c>
      <c r="H350" s="19">
        <v>52800000</v>
      </c>
      <c r="I350" s="19">
        <v>52800000</v>
      </c>
      <c r="J350" s="19">
        <v>50160000</v>
      </c>
      <c r="K350" s="19">
        <v>52800000</v>
      </c>
      <c r="L350" s="19">
        <v>52800000</v>
      </c>
      <c r="M350" s="19">
        <v>50160000</v>
      </c>
      <c r="N350" s="19">
        <v>52800000</v>
      </c>
      <c r="O350" s="19">
        <v>52800000</v>
      </c>
      <c r="P350" s="19">
        <v>50160000</v>
      </c>
      <c r="Q350" s="19">
        <v>52800000</v>
      </c>
      <c r="R350" s="19">
        <v>52800000</v>
      </c>
      <c r="S350" s="19">
        <v>50160000</v>
      </c>
      <c r="T350" s="19">
        <v>52800000</v>
      </c>
      <c r="U350" s="19">
        <v>52800000</v>
      </c>
      <c r="V350" s="19">
        <v>50160000</v>
      </c>
      <c r="W350" s="19">
        <v>52800000</v>
      </c>
      <c r="X350" s="19">
        <v>52800000</v>
      </c>
      <c r="Y350" s="19">
        <v>50160000</v>
      </c>
      <c r="Z350" s="19">
        <v>52800000</v>
      </c>
      <c r="AA350" s="19">
        <v>52800000</v>
      </c>
      <c r="AB350" s="19">
        <v>50160000</v>
      </c>
      <c r="AC350">
        <v>14600000</v>
      </c>
      <c r="AD350">
        <v>31800000</v>
      </c>
      <c r="AE350">
        <v>52800000</v>
      </c>
    </row>
    <row r="351" spans="1:31" x14ac:dyDescent="0.2">
      <c r="A351" s="18">
        <v>44527</v>
      </c>
      <c r="B351" s="19">
        <v>0</v>
      </c>
      <c r="C351" s="19">
        <v>0</v>
      </c>
      <c r="D351" s="19" t="e">
        <v>#N/A</v>
      </c>
      <c r="E351" s="19">
        <v>52800000</v>
      </c>
      <c r="F351" s="19">
        <v>52800000</v>
      </c>
      <c r="G351" s="19">
        <v>50160000</v>
      </c>
      <c r="H351" s="19">
        <v>52800000</v>
      </c>
      <c r="I351" s="19">
        <v>52800000</v>
      </c>
      <c r="J351" s="19">
        <v>50160000</v>
      </c>
      <c r="K351" s="19">
        <v>52800000</v>
      </c>
      <c r="L351" s="19">
        <v>52800000</v>
      </c>
      <c r="M351" s="19">
        <v>50160000</v>
      </c>
      <c r="N351" s="19">
        <v>52800000</v>
      </c>
      <c r="O351" s="19">
        <v>52800000</v>
      </c>
      <c r="P351" s="19">
        <v>50160000</v>
      </c>
      <c r="Q351" s="19">
        <v>52800000</v>
      </c>
      <c r="R351" s="19">
        <v>52800000</v>
      </c>
      <c r="S351" s="19">
        <v>50160000</v>
      </c>
      <c r="T351" s="19">
        <v>52800000</v>
      </c>
      <c r="U351" s="19">
        <v>52800000</v>
      </c>
      <c r="V351" s="19">
        <v>50160000</v>
      </c>
      <c r="W351" s="19">
        <v>52800000</v>
      </c>
      <c r="X351" s="19">
        <v>52800000</v>
      </c>
      <c r="Y351" s="19">
        <v>50160000</v>
      </c>
      <c r="Z351" s="19">
        <v>52800000</v>
      </c>
      <c r="AA351" s="19">
        <v>52800000</v>
      </c>
      <c r="AB351" s="19">
        <v>50160000</v>
      </c>
      <c r="AC351">
        <v>14600000</v>
      </c>
      <c r="AD351">
        <v>31800000</v>
      </c>
      <c r="AE351">
        <v>52800000</v>
      </c>
    </row>
    <row r="352" spans="1:31" x14ac:dyDescent="0.2">
      <c r="A352" s="18">
        <v>44528</v>
      </c>
      <c r="B352" s="19">
        <v>0</v>
      </c>
      <c r="C352" s="19">
        <v>0</v>
      </c>
      <c r="D352" s="19" t="e">
        <v>#N/A</v>
      </c>
      <c r="E352" s="19">
        <v>52800000</v>
      </c>
      <c r="F352" s="19">
        <v>52800000</v>
      </c>
      <c r="G352" s="19">
        <v>50160000</v>
      </c>
      <c r="H352" s="19">
        <v>52800000</v>
      </c>
      <c r="I352" s="19">
        <v>52800000</v>
      </c>
      <c r="J352" s="19">
        <v>50160000</v>
      </c>
      <c r="K352" s="19">
        <v>52800000</v>
      </c>
      <c r="L352" s="19">
        <v>52800000</v>
      </c>
      <c r="M352" s="19">
        <v>50160000</v>
      </c>
      <c r="N352" s="19">
        <v>52800000</v>
      </c>
      <c r="O352" s="19">
        <v>52800000</v>
      </c>
      <c r="P352" s="19">
        <v>50160000</v>
      </c>
      <c r="Q352" s="19">
        <v>52800000</v>
      </c>
      <c r="R352" s="19">
        <v>52800000</v>
      </c>
      <c r="S352" s="19">
        <v>50160000</v>
      </c>
      <c r="T352" s="19">
        <v>52800000</v>
      </c>
      <c r="U352" s="19">
        <v>52800000</v>
      </c>
      <c r="V352" s="19">
        <v>50160000</v>
      </c>
      <c r="W352" s="19">
        <v>52800000</v>
      </c>
      <c r="X352" s="19">
        <v>52800000</v>
      </c>
      <c r="Y352" s="19">
        <v>50160000</v>
      </c>
      <c r="Z352" s="19">
        <v>52800000</v>
      </c>
      <c r="AA352" s="19">
        <v>52800000</v>
      </c>
      <c r="AB352" s="19">
        <v>50160000</v>
      </c>
      <c r="AC352">
        <v>14600000</v>
      </c>
      <c r="AD352">
        <v>31800000</v>
      </c>
      <c r="AE352">
        <v>52800000</v>
      </c>
    </row>
    <row r="353" spans="1:31" x14ac:dyDescent="0.2">
      <c r="A353" s="18">
        <v>44529</v>
      </c>
      <c r="B353" s="19">
        <v>0</v>
      </c>
      <c r="C353" s="19">
        <v>0</v>
      </c>
      <c r="D353" s="19" t="e">
        <v>#N/A</v>
      </c>
      <c r="E353" s="19">
        <v>52800000</v>
      </c>
      <c r="F353" s="19">
        <v>52800000</v>
      </c>
      <c r="G353" s="19">
        <v>50160000</v>
      </c>
      <c r="H353" s="19">
        <v>52800000</v>
      </c>
      <c r="I353" s="19">
        <v>52800000</v>
      </c>
      <c r="J353" s="19">
        <v>50160000</v>
      </c>
      <c r="K353" s="19">
        <v>52800000</v>
      </c>
      <c r="L353" s="19">
        <v>52800000</v>
      </c>
      <c r="M353" s="19">
        <v>50160000</v>
      </c>
      <c r="N353" s="19">
        <v>52800000</v>
      </c>
      <c r="O353" s="19">
        <v>52800000</v>
      </c>
      <c r="P353" s="19">
        <v>50160000</v>
      </c>
      <c r="Q353" s="19">
        <v>52800000</v>
      </c>
      <c r="R353" s="19">
        <v>52800000</v>
      </c>
      <c r="S353" s="19">
        <v>50160000</v>
      </c>
      <c r="T353" s="19">
        <v>52800000</v>
      </c>
      <c r="U353" s="19">
        <v>52800000</v>
      </c>
      <c r="V353" s="19">
        <v>50160000</v>
      </c>
      <c r="W353" s="19">
        <v>52800000</v>
      </c>
      <c r="X353" s="19">
        <v>52800000</v>
      </c>
      <c r="Y353" s="19">
        <v>50160000</v>
      </c>
      <c r="Z353" s="19">
        <v>52800000</v>
      </c>
      <c r="AA353" s="19">
        <v>52800000</v>
      </c>
      <c r="AB353" s="19">
        <v>50160000</v>
      </c>
      <c r="AC353">
        <v>14600000</v>
      </c>
      <c r="AD353">
        <v>31800000</v>
      </c>
      <c r="AE353">
        <v>52800000</v>
      </c>
    </row>
    <row r="354" spans="1:31" x14ac:dyDescent="0.2">
      <c r="A354" s="18">
        <v>44530</v>
      </c>
      <c r="B354" s="19">
        <v>0</v>
      </c>
      <c r="C354" s="19">
        <v>0</v>
      </c>
      <c r="D354" s="19" t="e">
        <v>#N/A</v>
      </c>
      <c r="E354" s="19">
        <v>52800000</v>
      </c>
      <c r="F354" s="19">
        <v>52800000</v>
      </c>
      <c r="G354" s="19">
        <v>50160000</v>
      </c>
      <c r="H354" s="19">
        <v>52800000</v>
      </c>
      <c r="I354" s="19">
        <v>52800000</v>
      </c>
      <c r="J354" s="19">
        <v>50160000</v>
      </c>
      <c r="K354" s="19">
        <v>52800000</v>
      </c>
      <c r="L354" s="19">
        <v>52800000</v>
      </c>
      <c r="M354" s="19">
        <v>50160000</v>
      </c>
      <c r="N354" s="19">
        <v>52800000</v>
      </c>
      <c r="O354" s="19">
        <v>52800000</v>
      </c>
      <c r="P354" s="19">
        <v>50160000</v>
      </c>
      <c r="Q354" s="19">
        <v>52800000</v>
      </c>
      <c r="R354" s="19">
        <v>52800000</v>
      </c>
      <c r="S354" s="19">
        <v>50160000</v>
      </c>
      <c r="T354" s="19">
        <v>52800000</v>
      </c>
      <c r="U354" s="19">
        <v>52800000</v>
      </c>
      <c r="V354" s="19">
        <v>50160000</v>
      </c>
      <c r="W354" s="19">
        <v>52800000</v>
      </c>
      <c r="X354" s="19">
        <v>52800000</v>
      </c>
      <c r="Y354" s="19">
        <v>50160000</v>
      </c>
      <c r="Z354" s="19">
        <v>52800000</v>
      </c>
      <c r="AA354" s="19">
        <v>52800000</v>
      </c>
      <c r="AB354" s="19">
        <v>50160000</v>
      </c>
      <c r="AC354">
        <v>14600000</v>
      </c>
      <c r="AD354">
        <v>31800000</v>
      </c>
      <c r="AE354">
        <v>52800000</v>
      </c>
    </row>
    <row r="355" spans="1:31" x14ac:dyDescent="0.2">
      <c r="A355" s="18">
        <v>44531</v>
      </c>
      <c r="B355" s="19">
        <v>0</v>
      </c>
      <c r="C355" s="19">
        <v>0</v>
      </c>
      <c r="D355" s="19" t="e">
        <v>#N/A</v>
      </c>
      <c r="E355" s="19">
        <v>52800000</v>
      </c>
      <c r="F355" s="19">
        <v>52800000</v>
      </c>
      <c r="G355" s="19">
        <v>50160000</v>
      </c>
      <c r="H355" s="19">
        <v>52800000</v>
      </c>
      <c r="I355" s="19">
        <v>52800000</v>
      </c>
      <c r="J355" s="19">
        <v>50160000</v>
      </c>
      <c r="K355" s="19">
        <v>52800000</v>
      </c>
      <c r="L355" s="19">
        <v>52800000</v>
      </c>
      <c r="M355" s="19">
        <v>50160000</v>
      </c>
      <c r="N355" s="19">
        <v>52800000</v>
      </c>
      <c r="O355" s="19">
        <v>52800000</v>
      </c>
      <c r="P355" s="19">
        <v>50160000</v>
      </c>
      <c r="Q355" s="19">
        <v>52800000</v>
      </c>
      <c r="R355" s="19">
        <v>52800000</v>
      </c>
      <c r="S355" s="19">
        <v>50160000</v>
      </c>
      <c r="T355" s="19">
        <v>52800000</v>
      </c>
      <c r="U355" s="19">
        <v>52800000</v>
      </c>
      <c r="V355" s="19">
        <v>50160000</v>
      </c>
      <c r="W355" s="19">
        <v>52800000</v>
      </c>
      <c r="X355" s="19">
        <v>52800000</v>
      </c>
      <c r="Y355" s="19">
        <v>50160000</v>
      </c>
      <c r="Z355" s="19">
        <v>52800000</v>
      </c>
      <c r="AA355" s="19">
        <v>52800000</v>
      </c>
      <c r="AB355" s="19">
        <v>50160000</v>
      </c>
      <c r="AC355">
        <v>14600000</v>
      </c>
      <c r="AD355">
        <v>31800000</v>
      </c>
      <c r="AE355">
        <v>52800000</v>
      </c>
    </row>
    <row r="356" spans="1:31" x14ac:dyDescent="0.2">
      <c r="A356" s="18">
        <v>44532</v>
      </c>
      <c r="B356" s="19">
        <v>0</v>
      </c>
      <c r="C356" s="19">
        <v>0</v>
      </c>
      <c r="D356" s="19" t="e">
        <v>#N/A</v>
      </c>
      <c r="E356" s="19">
        <v>52800000</v>
      </c>
      <c r="F356" s="19">
        <v>52800000</v>
      </c>
      <c r="G356" s="19">
        <v>50160000</v>
      </c>
      <c r="H356" s="19">
        <v>52800000</v>
      </c>
      <c r="I356" s="19">
        <v>52800000</v>
      </c>
      <c r="J356" s="19">
        <v>50160000</v>
      </c>
      <c r="K356" s="19">
        <v>52800000</v>
      </c>
      <c r="L356" s="19">
        <v>52800000</v>
      </c>
      <c r="M356" s="19">
        <v>50160000</v>
      </c>
      <c r="N356" s="19">
        <v>52800000</v>
      </c>
      <c r="O356" s="19">
        <v>52800000</v>
      </c>
      <c r="P356" s="19">
        <v>50160000</v>
      </c>
      <c r="Q356" s="19">
        <v>52800000</v>
      </c>
      <c r="R356" s="19">
        <v>52800000</v>
      </c>
      <c r="S356" s="19">
        <v>50160000</v>
      </c>
      <c r="T356" s="19">
        <v>52800000</v>
      </c>
      <c r="U356" s="19">
        <v>52800000</v>
      </c>
      <c r="V356" s="19">
        <v>50160000</v>
      </c>
      <c r="W356" s="19">
        <v>52800000</v>
      </c>
      <c r="X356" s="19">
        <v>52800000</v>
      </c>
      <c r="Y356" s="19">
        <v>50160000</v>
      </c>
      <c r="Z356" s="19">
        <v>52800000</v>
      </c>
      <c r="AA356" s="19">
        <v>52800000</v>
      </c>
      <c r="AB356" s="19">
        <v>50160000</v>
      </c>
      <c r="AC356">
        <v>14600000</v>
      </c>
      <c r="AD356">
        <v>31800000</v>
      </c>
      <c r="AE356">
        <v>52800000</v>
      </c>
    </row>
    <row r="357" spans="1:31" x14ac:dyDescent="0.2">
      <c r="A357" s="18">
        <v>44533</v>
      </c>
      <c r="B357" s="19">
        <v>0</v>
      </c>
      <c r="C357" s="19">
        <v>0</v>
      </c>
      <c r="D357" s="19" t="e">
        <v>#N/A</v>
      </c>
      <c r="E357" s="19">
        <v>52800000</v>
      </c>
      <c r="F357" s="19">
        <v>52800000</v>
      </c>
      <c r="G357" s="19">
        <v>50160000</v>
      </c>
      <c r="H357" s="19">
        <v>52800000</v>
      </c>
      <c r="I357" s="19">
        <v>52800000</v>
      </c>
      <c r="J357" s="19">
        <v>50160000</v>
      </c>
      <c r="K357" s="19">
        <v>52800000</v>
      </c>
      <c r="L357" s="19">
        <v>52800000</v>
      </c>
      <c r="M357" s="19">
        <v>50160000</v>
      </c>
      <c r="N357" s="19">
        <v>52800000</v>
      </c>
      <c r="O357" s="19">
        <v>52800000</v>
      </c>
      <c r="P357" s="19">
        <v>50160000</v>
      </c>
      <c r="Q357" s="19">
        <v>52800000</v>
      </c>
      <c r="R357" s="19">
        <v>52800000</v>
      </c>
      <c r="S357" s="19">
        <v>50160000</v>
      </c>
      <c r="T357" s="19">
        <v>52800000</v>
      </c>
      <c r="U357" s="19">
        <v>52800000</v>
      </c>
      <c r="V357" s="19">
        <v>50160000</v>
      </c>
      <c r="W357" s="19">
        <v>52800000</v>
      </c>
      <c r="X357" s="19">
        <v>52800000</v>
      </c>
      <c r="Y357" s="19">
        <v>50160000</v>
      </c>
      <c r="Z357" s="19">
        <v>52800000</v>
      </c>
      <c r="AA357" s="19">
        <v>52800000</v>
      </c>
      <c r="AB357" s="19">
        <v>50160000</v>
      </c>
      <c r="AC357">
        <v>14600000</v>
      </c>
      <c r="AD357">
        <v>31800000</v>
      </c>
      <c r="AE357">
        <v>52800000</v>
      </c>
    </row>
    <row r="358" spans="1:31" x14ac:dyDescent="0.2">
      <c r="A358" s="18">
        <v>44534</v>
      </c>
      <c r="B358" s="19">
        <v>0</v>
      </c>
      <c r="C358" s="19">
        <v>0</v>
      </c>
      <c r="D358" s="19" t="e">
        <v>#N/A</v>
      </c>
      <c r="E358" s="19">
        <v>52800000</v>
      </c>
      <c r="F358" s="19">
        <v>52800000</v>
      </c>
      <c r="G358" s="19">
        <v>50160000</v>
      </c>
      <c r="H358" s="19">
        <v>52800000</v>
      </c>
      <c r="I358" s="19">
        <v>52800000</v>
      </c>
      <c r="J358" s="19">
        <v>50160000</v>
      </c>
      <c r="K358" s="19">
        <v>52800000</v>
      </c>
      <c r="L358" s="19">
        <v>52800000</v>
      </c>
      <c r="M358" s="19">
        <v>50160000</v>
      </c>
      <c r="N358" s="19">
        <v>52800000</v>
      </c>
      <c r="O358" s="19">
        <v>52800000</v>
      </c>
      <c r="P358" s="19">
        <v>50160000</v>
      </c>
      <c r="Q358" s="19">
        <v>52800000</v>
      </c>
      <c r="R358" s="19">
        <v>52800000</v>
      </c>
      <c r="S358" s="19">
        <v>50160000</v>
      </c>
      <c r="T358" s="19">
        <v>52800000</v>
      </c>
      <c r="U358" s="19">
        <v>52800000</v>
      </c>
      <c r="V358" s="19">
        <v>50160000</v>
      </c>
      <c r="W358" s="19">
        <v>52800000</v>
      </c>
      <c r="X358" s="19">
        <v>52800000</v>
      </c>
      <c r="Y358" s="19">
        <v>50160000</v>
      </c>
      <c r="Z358" s="19">
        <v>52800000</v>
      </c>
      <c r="AA358" s="19">
        <v>52800000</v>
      </c>
      <c r="AB358" s="19">
        <v>50160000</v>
      </c>
      <c r="AC358">
        <v>14600000</v>
      </c>
      <c r="AD358">
        <v>31800000</v>
      </c>
      <c r="AE358">
        <v>52800000</v>
      </c>
    </row>
    <row r="359" spans="1:31" x14ac:dyDescent="0.2">
      <c r="A359" s="18">
        <v>44535</v>
      </c>
      <c r="B359" s="19">
        <v>0</v>
      </c>
      <c r="C359" s="19">
        <v>0</v>
      </c>
      <c r="D359" s="19" t="e">
        <v>#N/A</v>
      </c>
      <c r="E359" s="19">
        <v>52800000</v>
      </c>
      <c r="F359" s="19">
        <v>52800000</v>
      </c>
      <c r="G359" s="19">
        <v>50160000</v>
      </c>
      <c r="H359" s="19">
        <v>52800000</v>
      </c>
      <c r="I359" s="19">
        <v>52800000</v>
      </c>
      <c r="J359" s="19">
        <v>50160000</v>
      </c>
      <c r="K359" s="19">
        <v>52800000</v>
      </c>
      <c r="L359" s="19">
        <v>52800000</v>
      </c>
      <c r="M359" s="19">
        <v>50160000</v>
      </c>
      <c r="N359" s="19">
        <v>52800000</v>
      </c>
      <c r="O359" s="19">
        <v>52800000</v>
      </c>
      <c r="P359" s="19">
        <v>50160000</v>
      </c>
      <c r="Q359" s="19">
        <v>52800000</v>
      </c>
      <c r="R359" s="19">
        <v>52800000</v>
      </c>
      <c r="S359" s="19">
        <v>50160000</v>
      </c>
      <c r="T359" s="19">
        <v>52800000</v>
      </c>
      <c r="U359" s="19">
        <v>52800000</v>
      </c>
      <c r="V359" s="19">
        <v>50160000</v>
      </c>
      <c r="W359" s="19">
        <v>52800000</v>
      </c>
      <c r="X359" s="19">
        <v>52800000</v>
      </c>
      <c r="Y359" s="19">
        <v>50160000</v>
      </c>
      <c r="Z359" s="19">
        <v>52800000</v>
      </c>
      <c r="AA359" s="19">
        <v>52800000</v>
      </c>
      <c r="AB359" s="19">
        <v>50160000</v>
      </c>
      <c r="AC359">
        <v>14600000</v>
      </c>
      <c r="AD359">
        <v>31800000</v>
      </c>
      <c r="AE359">
        <v>52800000</v>
      </c>
    </row>
    <row r="360" spans="1:31" x14ac:dyDescent="0.2">
      <c r="A360" s="18">
        <v>44536</v>
      </c>
      <c r="B360" s="19">
        <v>0</v>
      </c>
      <c r="C360" s="19">
        <v>0</v>
      </c>
      <c r="D360" s="19" t="e">
        <v>#N/A</v>
      </c>
      <c r="E360" s="19">
        <v>52800000</v>
      </c>
      <c r="F360" s="19">
        <v>52800000</v>
      </c>
      <c r="G360" s="19">
        <v>50160000</v>
      </c>
      <c r="H360" s="19">
        <v>52800000</v>
      </c>
      <c r="I360" s="19">
        <v>52800000</v>
      </c>
      <c r="J360" s="19">
        <v>50160000</v>
      </c>
      <c r="K360" s="19">
        <v>52800000</v>
      </c>
      <c r="L360" s="19">
        <v>52800000</v>
      </c>
      <c r="M360" s="19">
        <v>50160000</v>
      </c>
      <c r="N360" s="19">
        <v>52800000</v>
      </c>
      <c r="O360" s="19">
        <v>52800000</v>
      </c>
      <c r="P360" s="19">
        <v>50160000</v>
      </c>
      <c r="Q360" s="19">
        <v>52800000</v>
      </c>
      <c r="R360" s="19">
        <v>52800000</v>
      </c>
      <c r="S360" s="19">
        <v>50160000</v>
      </c>
      <c r="T360" s="19">
        <v>52800000</v>
      </c>
      <c r="U360" s="19">
        <v>52800000</v>
      </c>
      <c r="V360" s="19">
        <v>50160000</v>
      </c>
      <c r="W360" s="19">
        <v>52800000</v>
      </c>
      <c r="X360" s="19">
        <v>52800000</v>
      </c>
      <c r="Y360" s="19">
        <v>50160000</v>
      </c>
      <c r="Z360" s="19">
        <v>52800000</v>
      </c>
      <c r="AA360" s="19">
        <v>52800000</v>
      </c>
      <c r="AB360" s="19">
        <v>50160000</v>
      </c>
      <c r="AC360">
        <v>14600000</v>
      </c>
      <c r="AD360">
        <v>31800000</v>
      </c>
      <c r="AE360">
        <v>52800000</v>
      </c>
    </row>
    <row r="361" spans="1:31" x14ac:dyDescent="0.2">
      <c r="A361" s="18">
        <v>44537</v>
      </c>
      <c r="B361" s="19">
        <v>0</v>
      </c>
      <c r="C361" s="19">
        <v>0</v>
      </c>
      <c r="D361" s="19" t="e">
        <v>#N/A</v>
      </c>
      <c r="E361" s="19">
        <v>52800000</v>
      </c>
      <c r="F361" s="19">
        <v>52800000</v>
      </c>
      <c r="G361" s="19">
        <v>50160000</v>
      </c>
      <c r="H361" s="19">
        <v>52800000</v>
      </c>
      <c r="I361" s="19">
        <v>52800000</v>
      </c>
      <c r="J361" s="19">
        <v>50160000</v>
      </c>
      <c r="K361" s="19">
        <v>52800000</v>
      </c>
      <c r="L361" s="19">
        <v>52800000</v>
      </c>
      <c r="M361" s="19">
        <v>50160000</v>
      </c>
      <c r="N361" s="19">
        <v>52800000</v>
      </c>
      <c r="O361" s="19">
        <v>52800000</v>
      </c>
      <c r="P361" s="19">
        <v>50160000</v>
      </c>
      <c r="Q361" s="19">
        <v>52800000</v>
      </c>
      <c r="R361" s="19">
        <v>52800000</v>
      </c>
      <c r="S361" s="19">
        <v>50160000</v>
      </c>
      <c r="T361" s="19">
        <v>52800000</v>
      </c>
      <c r="U361" s="19">
        <v>52800000</v>
      </c>
      <c r="V361" s="19">
        <v>50160000</v>
      </c>
      <c r="W361" s="19">
        <v>52800000</v>
      </c>
      <c r="X361" s="19">
        <v>52800000</v>
      </c>
      <c r="Y361" s="19">
        <v>50160000</v>
      </c>
      <c r="Z361" s="19">
        <v>52800000</v>
      </c>
      <c r="AA361" s="19">
        <v>52800000</v>
      </c>
      <c r="AB361" s="19">
        <v>50160000</v>
      </c>
      <c r="AC361">
        <v>14600000</v>
      </c>
      <c r="AD361">
        <v>31800000</v>
      </c>
      <c r="AE361">
        <v>52800000</v>
      </c>
    </row>
    <row r="362" spans="1:31" x14ac:dyDescent="0.2">
      <c r="A362" s="18">
        <v>44538</v>
      </c>
      <c r="B362" s="19">
        <v>0</v>
      </c>
      <c r="C362" s="19">
        <v>0</v>
      </c>
      <c r="D362" s="19" t="e">
        <v>#N/A</v>
      </c>
      <c r="E362" s="19">
        <v>52800000</v>
      </c>
      <c r="F362" s="19">
        <v>52800000</v>
      </c>
      <c r="G362" s="19">
        <v>50160000</v>
      </c>
      <c r="H362" s="19">
        <v>52800000</v>
      </c>
      <c r="I362" s="19">
        <v>52800000</v>
      </c>
      <c r="J362" s="19">
        <v>50160000</v>
      </c>
      <c r="K362" s="19">
        <v>52800000</v>
      </c>
      <c r="L362" s="19">
        <v>52800000</v>
      </c>
      <c r="M362" s="19">
        <v>50160000</v>
      </c>
      <c r="N362" s="19">
        <v>52800000</v>
      </c>
      <c r="O362" s="19">
        <v>52800000</v>
      </c>
      <c r="P362" s="19">
        <v>50160000</v>
      </c>
      <c r="Q362" s="19">
        <v>52800000</v>
      </c>
      <c r="R362" s="19">
        <v>52800000</v>
      </c>
      <c r="S362" s="19">
        <v>50160000</v>
      </c>
      <c r="T362" s="19">
        <v>52800000</v>
      </c>
      <c r="U362" s="19">
        <v>52800000</v>
      </c>
      <c r="V362" s="19">
        <v>50160000</v>
      </c>
      <c r="W362" s="19">
        <v>52800000</v>
      </c>
      <c r="X362" s="19">
        <v>52800000</v>
      </c>
      <c r="Y362" s="19">
        <v>50160000</v>
      </c>
      <c r="Z362" s="19">
        <v>52800000</v>
      </c>
      <c r="AA362" s="19">
        <v>52800000</v>
      </c>
      <c r="AB362" s="19">
        <v>50160000</v>
      </c>
      <c r="AC362">
        <v>14600000</v>
      </c>
      <c r="AD362">
        <v>31800000</v>
      </c>
      <c r="AE362">
        <v>52800000</v>
      </c>
    </row>
    <row r="363" spans="1:31" x14ac:dyDescent="0.2">
      <c r="A363" s="18">
        <v>44539</v>
      </c>
      <c r="B363" s="19">
        <v>0</v>
      </c>
      <c r="C363" s="19">
        <v>0</v>
      </c>
      <c r="D363" s="19" t="e">
        <v>#N/A</v>
      </c>
      <c r="E363" s="19">
        <v>52800000</v>
      </c>
      <c r="F363" s="19">
        <v>52800000</v>
      </c>
      <c r="G363" s="19">
        <v>50160000</v>
      </c>
      <c r="H363" s="19">
        <v>52800000</v>
      </c>
      <c r="I363" s="19">
        <v>52800000</v>
      </c>
      <c r="J363" s="19">
        <v>50160000</v>
      </c>
      <c r="K363" s="19">
        <v>52800000</v>
      </c>
      <c r="L363" s="19">
        <v>52800000</v>
      </c>
      <c r="M363" s="19">
        <v>50160000</v>
      </c>
      <c r="N363" s="19">
        <v>52800000</v>
      </c>
      <c r="O363" s="19">
        <v>52800000</v>
      </c>
      <c r="P363" s="19">
        <v>50160000</v>
      </c>
      <c r="Q363" s="19">
        <v>52800000</v>
      </c>
      <c r="R363" s="19">
        <v>52800000</v>
      </c>
      <c r="S363" s="19">
        <v>50160000</v>
      </c>
      <c r="T363" s="19">
        <v>52800000</v>
      </c>
      <c r="U363" s="19">
        <v>52800000</v>
      </c>
      <c r="V363" s="19">
        <v>50160000</v>
      </c>
      <c r="W363" s="19">
        <v>52800000</v>
      </c>
      <c r="X363" s="19">
        <v>52800000</v>
      </c>
      <c r="Y363" s="19">
        <v>50160000</v>
      </c>
      <c r="Z363" s="19">
        <v>52800000</v>
      </c>
      <c r="AA363" s="19">
        <v>52800000</v>
      </c>
      <c r="AB363" s="19">
        <v>50160000</v>
      </c>
      <c r="AC363">
        <v>14600000</v>
      </c>
      <c r="AD363">
        <v>31800000</v>
      </c>
      <c r="AE363">
        <v>52800000</v>
      </c>
    </row>
    <row r="364" spans="1:31" x14ac:dyDescent="0.2">
      <c r="A364" s="18">
        <v>44540</v>
      </c>
      <c r="B364" s="19">
        <v>0</v>
      </c>
      <c r="C364" s="19">
        <v>0</v>
      </c>
      <c r="D364" s="19" t="e">
        <v>#N/A</v>
      </c>
      <c r="E364" s="19">
        <v>52800000</v>
      </c>
      <c r="F364" s="19">
        <v>52800000</v>
      </c>
      <c r="G364" s="19">
        <v>50160000</v>
      </c>
      <c r="H364" s="19">
        <v>52800000</v>
      </c>
      <c r="I364" s="19">
        <v>52800000</v>
      </c>
      <c r="J364" s="19">
        <v>50160000</v>
      </c>
      <c r="K364" s="19">
        <v>52800000</v>
      </c>
      <c r="L364" s="19">
        <v>52800000</v>
      </c>
      <c r="M364" s="19">
        <v>50160000</v>
      </c>
      <c r="N364" s="19">
        <v>52800000</v>
      </c>
      <c r="O364" s="19">
        <v>52800000</v>
      </c>
      <c r="P364" s="19">
        <v>50160000</v>
      </c>
      <c r="Q364" s="19">
        <v>52800000</v>
      </c>
      <c r="R364" s="19">
        <v>52800000</v>
      </c>
      <c r="S364" s="19">
        <v>50160000</v>
      </c>
      <c r="T364" s="19">
        <v>52800000</v>
      </c>
      <c r="U364" s="19">
        <v>52800000</v>
      </c>
      <c r="V364" s="19">
        <v>50160000</v>
      </c>
      <c r="W364" s="19">
        <v>52800000</v>
      </c>
      <c r="X364" s="19">
        <v>52800000</v>
      </c>
      <c r="Y364" s="19">
        <v>50160000</v>
      </c>
      <c r="Z364" s="19">
        <v>52800000</v>
      </c>
      <c r="AA364" s="19">
        <v>52800000</v>
      </c>
      <c r="AB364" s="19">
        <v>50160000</v>
      </c>
      <c r="AC364">
        <v>14600000</v>
      </c>
      <c r="AD364">
        <v>31800000</v>
      </c>
      <c r="AE364">
        <v>52800000</v>
      </c>
    </row>
    <row r="365" spans="1:31" x14ac:dyDescent="0.2">
      <c r="A365" s="18">
        <v>44541</v>
      </c>
      <c r="B365" s="19">
        <v>0</v>
      </c>
      <c r="C365" s="19">
        <v>0</v>
      </c>
      <c r="D365" s="19" t="e">
        <v>#N/A</v>
      </c>
      <c r="E365" s="19">
        <v>52800000</v>
      </c>
      <c r="F365" s="19">
        <v>52800000</v>
      </c>
      <c r="G365" s="19">
        <v>50160000</v>
      </c>
      <c r="H365" s="19">
        <v>52800000</v>
      </c>
      <c r="I365" s="19">
        <v>52800000</v>
      </c>
      <c r="J365" s="19">
        <v>50160000</v>
      </c>
      <c r="K365" s="19">
        <v>52800000</v>
      </c>
      <c r="L365" s="19">
        <v>52800000</v>
      </c>
      <c r="M365" s="19">
        <v>50160000</v>
      </c>
      <c r="N365" s="19">
        <v>52800000</v>
      </c>
      <c r="O365" s="19">
        <v>52800000</v>
      </c>
      <c r="P365" s="19">
        <v>50160000</v>
      </c>
      <c r="Q365" s="19">
        <v>52800000</v>
      </c>
      <c r="R365" s="19">
        <v>52800000</v>
      </c>
      <c r="S365" s="19">
        <v>50160000</v>
      </c>
      <c r="T365" s="19">
        <v>52800000</v>
      </c>
      <c r="U365" s="19">
        <v>52800000</v>
      </c>
      <c r="V365" s="19">
        <v>50160000</v>
      </c>
      <c r="W365" s="19">
        <v>52800000</v>
      </c>
      <c r="X365" s="19">
        <v>52800000</v>
      </c>
      <c r="Y365" s="19">
        <v>50160000</v>
      </c>
      <c r="Z365" s="19">
        <v>52800000</v>
      </c>
      <c r="AA365" s="19">
        <v>52800000</v>
      </c>
      <c r="AB365" s="19">
        <v>50160000</v>
      </c>
      <c r="AC365">
        <v>14600000</v>
      </c>
      <c r="AD365">
        <v>31800000</v>
      </c>
      <c r="AE365">
        <v>52800000</v>
      </c>
    </row>
    <row r="366" spans="1:31" x14ac:dyDescent="0.2">
      <c r="A366" s="18">
        <v>44542</v>
      </c>
      <c r="B366" s="19">
        <v>0</v>
      </c>
      <c r="C366" s="19">
        <v>0</v>
      </c>
      <c r="D366" s="19" t="e">
        <v>#N/A</v>
      </c>
      <c r="E366" s="19">
        <v>52800000</v>
      </c>
      <c r="F366" s="19">
        <v>52800000</v>
      </c>
      <c r="G366" s="19">
        <v>50160000</v>
      </c>
      <c r="H366" s="19">
        <v>52800000</v>
      </c>
      <c r="I366" s="19">
        <v>52800000</v>
      </c>
      <c r="J366" s="19">
        <v>50160000</v>
      </c>
      <c r="K366" s="19">
        <v>52800000</v>
      </c>
      <c r="L366" s="19">
        <v>52800000</v>
      </c>
      <c r="M366" s="19">
        <v>50160000</v>
      </c>
      <c r="N366" s="19">
        <v>52800000</v>
      </c>
      <c r="O366" s="19">
        <v>52800000</v>
      </c>
      <c r="P366" s="19">
        <v>50160000</v>
      </c>
      <c r="Q366" s="19">
        <v>52800000</v>
      </c>
      <c r="R366" s="19">
        <v>52800000</v>
      </c>
      <c r="S366" s="19">
        <v>50160000</v>
      </c>
      <c r="T366" s="19">
        <v>52800000</v>
      </c>
      <c r="U366" s="19">
        <v>52800000</v>
      </c>
      <c r="V366" s="19">
        <v>50160000</v>
      </c>
      <c r="W366" s="19">
        <v>52800000</v>
      </c>
      <c r="X366" s="19">
        <v>52800000</v>
      </c>
      <c r="Y366" s="19">
        <v>50160000</v>
      </c>
      <c r="Z366" s="19">
        <v>52800000</v>
      </c>
      <c r="AA366" s="19">
        <v>52800000</v>
      </c>
      <c r="AB366" s="19">
        <v>50160000</v>
      </c>
      <c r="AC366">
        <v>14600000</v>
      </c>
      <c r="AD366">
        <v>31800000</v>
      </c>
      <c r="AE366">
        <v>52800000</v>
      </c>
    </row>
    <row r="367" spans="1:31" x14ac:dyDescent="0.2">
      <c r="A367" s="18">
        <v>44543</v>
      </c>
      <c r="B367" s="19">
        <v>0</v>
      </c>
      <c r="C367" s="19">
        <v>0</v>
      </c>
      <c r="D367" s="19" t="e">
        <v>#N/A</v>
      </c>
      <c r="E367" s="19">
        <v>52800000</v>
      </c>
      <c r="F367" s="19">
        <v>52800000</v>
      </c>
      <c r="G367" s="19">
        <v>50160000</v>
      </c>
      <c r="H367" s="19">
        <v>52800000</v>
      </c>
      <c r="I367" s="19">
        <v>52800000</v>
      </c>
      <c r="J367" s="19">
        <v>50160000</v>
      </c>
      <c r="K367" s="19">
        <v>52800000</v>
      </c>
      <c r="L367" s="19">
        <v>52800000</v>
      </c>
      <c r="M367" s="19">
        <v>50160000</v>
      </c>
      <c r="N367" s="19">
        <v>52800000</v>
      </c>
      <c r="O367" s="19">
        <v>52800000</v>
      </c>
      <c r="P367" s="19">
        <v>50160000</v>
      </c>
      <c r="Q367" s="19">
        <v>52800000</v>
      </c>
      <c r="R367" s="19">
        <v>52800000</v>
      </c>
      <c r="S367" s="19">
        <v>50160000</v>
      </c>
      <c r="T367" s="19">
        <v>52800000</v>
      </c>
      <c r="U367" s="19">
        <v>52800000</v>
      </c>
      <c r="V367" s="19">
        <v>50160000</v>
      </c>
      <c r="W367" s="19">
        <v>52800000</v>
      </c>
      <c r="X367" s="19">
        <v>52800000</v>
      </c>
      <c r="Y367" s="19">
        <v>50160000</v>
      </c>
      <c r="Z367" s="19">
        <v>52800000</v>
      </c>
      <c r="AA367" s="19">
        <v>52800000</v>
      </c>
      <c r="AB367" s="19">
        <v>50160000</v>
      </c>
      <c r="AC367">
        <v>14600000</v>
      </c>
      <c r="AD367">
        <v>31800000</v>
      </c>
      <c r="AE367">
        <v>52800000</v>
      </c>
    </row>
    <row r="368" spans="1:31" x14ac:dyDescent="0.2">
      <c r="A368" s="18">
        <v>44544</v>
      </c>
      <c r="B368" s="19">
        <v>0</v>
      </c>
      <c r="C368" s="19">
        <v>0</v>
      </c>
      <c r="D368" s="19" t="e">
        <v>#N/A</v>
      </c>
      <c r="E368" s="19">
        <v>52800000</v>
      </c>
      <c r="F368" s="19">
        <v>52800000</v>
      </c>
      <c r="G368" s="19">
        <v>50160000</v>
      </c>
      <c r="H368" s="19">
        <v>52800000</v>
      </c>
      <c r="I368" s="19">
        <v>52800000</v>
      </c>
      <c r="J368" s="19">
        <v>50160000</v>
      </c>
      <c r="K368" s="19">
        <v>52800000</v>
      </c>
      <c r="L368" s="19">
        <v>52800000</v>
      </c>
      <c r="M368" s="19">
        <v>50160000</v>
      </c>
      <c r="N368" s="19">
        <v>52800000</v>
      </c>
      <c r="O368" s="19">
        <v>52800000</v>
      </c>
      <c r="P368" s="19">
        <v>50160000</v>
      </c>
      <c r="Q368" s="19">
        <v>52800000</v>
      </c>
      <c r="R368" s="19">
        <v>52800000</v>
      </c>
      <c r="S368" s="19">
        <v>50160000</v>
      </c>
      <c r="T368" s="19">
        <v>52800000</v>
      </c>
      <c r="U368" s="19">
        <v>52800000</v>
      </c>
      <c r="V368" s="19">
        <v>50160000</v>
      </c>
      <c r="W368" s="19">
        <v>52800000</v>
      </c>
      <c r="X368" s="19">
        <v>52800000</v>
      </c>
      <c r="Y368" s="19">
        <v>50160000</v>
      </c>
      <c r="Z368" s="19">
        <v>52800000</v>
      </c>
      <c r="AA368" s="19">
        <v>52800000</v>
      </c>
      <c r="AB368" s="19">
        <v>50160000</v>
      </c>
      <c r="AC368">
        <v>14600000</v>
      </c>
      <c r="AD368">
        <v>31800000</v>
      </c>
      <c r="AE368">
        <v>52800000</v>
      </c>
    </row>
    <row r="369" spans="1:31" x14ac:dyDescent="0.2">
      <c r="A369" s="18">
        <v>44545</v>
      </c>
      <c r="B369" s="19">
        <v>0</v>
      </c>
      <c r="C369" s="19">
        <v>0</v>
      </c>
      <c r="D369" s="19" t="e">
        <v>#N/A</v>
      </c>
      <c r="E369" s="19">
        <v>52800000</v>
      </c>
      <c r="F369" s="19">
        <v>52800000</v>
      </c>
      <c r="G369" s="19">
        <v>50160000</v>
      </c>
      <c r="H369" s="19">
        <v>52800000</v>
      </c>
      <c r="I369" s="19">
        <v>52800000</v>
      </c>
      <c r="J369" s="19">
        <v>50160000</v>
      </c>
      <c r="K369" s="19">
        <v>52800000</v>
      </c>
      <c r="L369" s="19">
        <v>52800000</v>
      </c>
      <c r="M369" s="19">
        <v>50160000</v>
      </c>
      <c r="N369" s="19">
        <v>52800000</v>
      </c>
      <c r="O369" s="19">
        <v>52800000</v>
      </c>
      <c r="P369" s="19">
        <v>50160000</v>
      </c>
      <c r="Q369" s="19">
        <v>52800000</v>
      </c>
      <c r="R369" s="19">
        <v>52800000</v>
      </c>
      <c r="S369" s="19">
        <v>50160000</v>
      </c>
      <c r="T369" s="19">
        <v>52800000</v>
      </c>
      <c r="U369" s="19">
        <v>52800000</v>
      </c>
      <c r="V369" s="19">
        <v>50160000</v>
      </c>
      <c r="W369" s="19">
        <v>52800000</v>
      </c>
      <c r="X369" s="19">
        <v>52800000</v>
      </c>
      <c r="Y369" s="19">
        <v>50160000</v>
      </c>
      <c r="Z369" s="19">
        <v>52800000</v>
      </c>
      <c r="AA369" s="19">
        <v>52800000</v>
      </c>
      <c r="AB369" s="19">
        <v>50160000</v>
      </c>
      <c r="AC369">
        <v>14600000</v>
      </c>
      <c r="AD369">
        <v>31800000</v>
      </c>
      <c r="AE369">
        <v>52800000</v>
      </c>
    </row>
    <row r="370" spans="1:31" x14ac:dyDescent="0.2">
      <c r="A370" s="18">
        <v>44546</v>
      </c>
      <c r="B370" s="19">
        <v>0</v>
      </c>
      <c r="C370" s="19">
        <v>0</v>
      </c>
      <c r="D370" s="19" t="e">
        <v>#N/A</v>
      </c>
      <c r="E370" s="19">
        <v>52800000</v>
      </c>
      <c r="F370" s="19">
        <v>52800000</v>
      </c>
      <c r="G370" s="19">
        <v>50160000</v>
      </c>
      <c r="H370" s="19">
        <v>52800000</v>
      </c>
      <c r="I370" s="19">
        <v>52800000</v>
      </c>
      <c r="J370" s="19">
        <v>50160000</v>
      </c>
      <c r="K370" s="19">
        <v>52800000</v>
      </c>
      <c r="L370" s="19">
        <v>52800000</v>
      </c>
      <c r="M370" s="19">
        <v>50160000</v>
      </c>
      <c r="N370" s="19">
        <v>52800000</v>
      </c>
      <c r="O370" s="19">
        <v>52800000</v>
      </c>
      <c r="P370" s="19">
        <v>50160000</v>
      </c>
      <c r="Q370" s="19">
        <v>52800000</v>
      </c>
      <c r="R370" s="19">
        <v>52800000</v>
      </c>
      <c r="S370" s="19">
        <v>50160000</v>
      </c>
      <c r="T370" s="19">
        <v>52800000</v>
      </c>
      <c r="U370" s="19">
        <v>52800000</v>
      </c>
      <c r="V370" s="19">
        <v>50160000</v>
      </c>
      <c r="W370" s="19">
        <v>52800000</v>
      </c>
      <c r="X370" s="19">
        <v>52800000</v>
      </c>
      <c r="Y370" s="19">
        <v>50160000</v>
      </c>
      <c r="Z370" s="19">
        <v>52800000</v>
      </c>
      <c r="AA370" s="19">
        <v>52800000</v>
      </c>
      <c r="AB370" s="19">
        <v>50160000</v>
      </c>
      <c r="AC370">
        <v>14600000</v>
      </c>
      <c r="AD370">
        <v>31800000</v>
      </c>
      <c r="AE370">
        <v>52800000</v>
      </c>
    </row>
    <row r="371" spans="1:31" x14ac:dyDescent="0.2">
      <c r="A371" s="18">
        <v>44547</v>
      </c>
      <c r="B371" s="19">
        <v>0</v>
      </c>
      <c r="C371" s="19">
        <v>0</v>
      </c>
      <c r="D371" s="19" t="e">
        <v>#N/A</v>
      </c>
      <c r="E371" s="19">
        <v>52800000</v>
      </c>
      <c r="F371" s="19">
        <v>52800000</v>
      </c>
      <c r="G371" s="19">
        <v>50160000</v>
      </c>
      <c r="H371" s="19">
        <v>52800000</v>
      </c>
      <c r="I371" s="19">
        <v>52800000</v>
      </c>
      <c r="J371" s="19">
        <v>50160000</v>
      </c>
      <c r="K371" s="19">
        <v>52800000</v>
      </c>
      <c r="L371" s="19">
        <v>52800000</v>
      </c>
      <c r="M371" s="19">
        <v>50160000</v>
      </c>
      <c r="N371" s="19">
        <v>52800000</v>
      </c>
      <c r="O371" s="19">
        <v>52800000</v>
      </c>
      <c r="P371" s="19">
        <v>50160000</v>
      </c>
      <c r="Q371" s="19">
        <v>52800000</v>
      </c>
      <c r="R371" s="19">
        <v>52800000</v>
      </c>
      <c r="S371" s="19">
        <v>50160000</v>
      </c>
      <c r="T371" s="19">
        <v>52800000</v>
      </c>
      <c r="U371" s="19">
        <v>52800000</v>
      </c>
      <c r="V371" s="19">
        <v>50160000</v>
      </c>
      <c r="W371" s="19">
        <v>52800000</v>
      </c>
      <c r="X371" s="19">
        <v>52800000</v>
      </c>
      <c r="Y371" s="19">
        <v>50160000</v>
      </c>
      <c r="Z371" s="19">
        <v>52800000</v>
      </c>
      <c r="AA371" s="19">
        <v>52800000</v>
      </c>
      <c r="AB371" s="19">
        <v>50160000</v>
      </c>
      <c r="AC371">
        <v>14600000</v>
      </c>
      <c r="AD371">
        <v>31800000</v>
      </c>
      <c r="AE371">
        <v>52800000</v>
      </c>
    </row>
    <row r="372" spans="1:31" x14ac:dyDescent="0.2">
      <c r="A372" s="18">
        <v>44548</v>
      </c>
      <c r="B372" s="19">
        <v>0</v>
      </c>
      <c r="C372" s="19">
        <v>0</v>
      </c>
      <c r="D372" s="19" t="e">
        <v>#N/A</v>
      </c>
      <c r="E372" s="19">
        <v>52800000</v>
      </c>
      <c r="F372" s="19">
        <v>52800000</v>
      </c>
      <c r="G372" s="19">
        <v>50160000</v>
      </c>
      <c r="H372" s="19">
        <v>52800000</v>
      </c>
      <c r="I372" s="19">
        <v>52800000</v>
      </c>
      <c r="J372" s="19">
        <v>50160000</v>
      </c>
      <c r="K372" s="19">
        <v>52800000</v>
      </c>
      <c r="L372" s="19">
        <v>52800000</v>
      </c>
      <c r="M372" s="19">
        <v>50160000</v>
      </c>
      <c r="N372" s="19">
        <v>52800000</v>
      </c>
      <c r="O372" s="19">
        <v>52800000</v>
      </c>
      <c r="P372" s="19">
        <v>50160000</v>
      </c>
      <c r="Q372" s="19">
        <v>52800000</v>
      </c>
      <c r="R372" s="19">
        <v>52800000</v>
      </c>
      <c r="S372" s="19">
        <v>50160000</v>
      </c>
      <c r="T372" s="19">
        <v>52800000</v>
      </c>
      <c r="U372" s="19">
        <v>52800000</v>
      </c>
      <c r="V372" s="19">
        <v>50160000</v>
      </c>
      <c r="W372" s="19">
        <v>52800000</v>
      </c>
      <c r="X372" s="19">
        <v>52800000</v>
      </c>
      <c r="Y372" s="19">
        <v>50160000</v>
      </c>
      <c r="Z372" s="19">
        <v>52800000</v>
      </c>
      <c r="AA372" s="19">
        <v>52800000</v>
      </c>
      <c r="AB372" s="19">
        <v>50160000</v>
      </c>
      <c r="AC372">
        <v>14600000</v>
      </c>
      <c r="AD372">
        <v>31800000</v>
      </c>
      <c r="AE372">
        <v>52800000</v>
      </c>
    </row>
    <row r="373" spans="1:31" x14ac:dyDescent="0.2">
      <c r="A373" s="18">
        <v>44549</v>
      </c>
      <c r="B373" s="19">
        <v>0</v>
      </c>
      <c r="C373" s="19">
        <v>0</v>
      </c>
      <c r="D373" s="19" t="e">
        <v>#N/A</v>
      </c>
      <c r="E373" s="19">
        <v>52800000</v>
      </c>
      <c r="F373" s="19">
        <v>52800000</v>
      </c>
      <c r="G373" s="19">
        <v>50160000</v>
      </c>
      <c r="H373" s="19">
        <v>52800000</v>
      </c>
      <c r="I373" s="19">
        <v>52800000</v>
      </c>
      <c r="J373" s="19">
        <v>50160000</v>
      </c>
      <c r="K373" s="19">
        <v>52800000</v>
      </c>
      <c r="L373" s="19">
        <v>52800000</v>
      </c>
      <c r="M373" s="19">
        <v>50160000</v>
      </c>
      <c r="N373" s="19">
        <v>52800000</v>
      </c>
      <c r="O373" s="19">
        <v>52800000</v>
      </c>
      <c r="P373" s="19">
        <v>50160000</v>
      </c>
      <c r="Q373" s="19">
        <v>52800000</v>
      </c>
      <c r="R373" s="19">
        <v>52800000</v>
      </c>
      <c r="S373" s="19">
        <v>50160000</v>
      </c>
      <c r="T373" s="19">
        <v>52800000</v>
      </c>
      <c r="U373" s="19">
        <v>52800000</v>
      </c>
      <c r="V373" s="19">
        <v>50160000</v>
      </c>
      <c r="W373" s="19">
        <v>52800000</v>
      </c>
      <c r="X373" s="19">
        <v>52800000</v>
      </c>
      <c r="Y373" s="19">
        <v>50160000</v>
      </c>
      <c r="Z373" s="19">
        <v>52800000</v>
      </c>
      <c r="AA373" s="19">
        <v>52800000</v>
      </c>
      <c r="AB373" s="19">
        <v>50160000</v>
      </c>
      <c r="AC373">
        <v>14600000</v>
      </c>
      <c r="AD373">
        <v>31800000</v>
      </c>
      <c r="AE373">
        <v>52800000</v>
      </c>
    </row>
    <row r="374" spans="1:31" x14ac:dyDescent="0.2">
      <c r="A374" s="18">
        <v>44550</v>
      </c>
      <c r="B374" s="19">
        <v>0</v>
      </c>
      <c r="C374" s="19">
        <v>0</v>
      </c>
      <c r="D374" s="19" t="e">
        <v>#N/A</v>
      </c>
      <c r="E374" s="19">
        <v>52800000</v>
      </c>
      <c r="F374" s="19">
        <v>52800000</v>
      </c>
      <c r="G374" s="19">
        <v>50160000</v>
      </c>
      <c r="H374" s="19">
        <v>52800000</v>
      </c>
      <c r="I374" s="19">
        <v>52800000</v>
      </c>
      <c r="J374" s="19">
        <v>50160000</v>
      </c>
      <c r="K374" s="19">
        <v>52800000</v>
      </c>
      <c r="L374" s="19">
        <v>52800000</v>
      </c>
      <c r="M374" s="19">
        <v>50160000</v>
      </c>
      <c r="N374" s="19">
        <v>52800000</v>
      </c>
      <c r="O374" s="19">
        <v>52800000</v>
      </c>
      <c r="P374" s="19">
        <v>50160000</v>
      </c>
      <c r="Q374" s="19">
        <v>52800000</v>
      </c>
      <c r="R374" s="19">
        <v>52800000</v>
      </c>
      <c r="S374" s="19">
        <v>50160000</v>
      </c>
      <c r="T374" s="19">
        <v>52800000</v>
      </c>
      <c r="U374" s="19">
        <v>52800000</v>
      </c>
      <c r="V374" s="19">
        <v>50160000</v>
      </c>
      <c r="W374" s="19">
        <v>52800000</v>
      </c>
      <c r="X374" s="19">
        <v>52800000</v>
      </c>
      <c r="Y374" s="19">
        <v>50160000</v>
      </c>
      <c r="Z374" s="19">
        <v>52800000</v>
      </c>
      <c r="AA374" s="19">
        <v>52800000</v>
      </c>
      <c r="AB374" s="19">
        <v>50160000</v>
      </c>
      <c r="AC374">
        <v>14600000</v>
      </c>
      <c r="AD374">
        <v>31800000</v>
      </c>
      <c r="AE374">
        <v>52800000</v>
      </c>
    </row>
    <row r="375" spans="1:31" x14ac:dyDescent="0.2">
      <c r="A375" s="18">
        <v>44551</v>
      </c>
      <c r="B375" s="19">
        <v>0</v>
      </c>
      <c r="C375" s="19">
        <v>0</v>
      </c>
      <c r="D375" s="19" t="e">
        <v>#N/A</v>
      </c>
      <c r="E375" s="19">
        <v>52800000</v>
      </c>
      <c r="F375" s="19">
        <v>52800000</v>
      </c>
      <c r="G375" s="19">
        <v>50160000</v>
      </c>
      <c r="H375" s="19">
        <v>52800000</v>
      </c>
      <c r="I375" s="19">
        <v>52800000</v>
      </c>
      <c r="J375" s="19">
        <v>50160000</v>
      </c>
      <c r="K375" s="19">
        <v>52800000</v>
      </c>
      <c r="L375" s="19">
        <v>52800000</v>
      </c>
      <c r="M375" s="19">
        <v>50160000</v>
      </c>
      <c r="N375" s="19">
        <v>52800000</v>
      </c>
      <c r="O375" s="19">
        <v>52800000</v>
      </c>
      <c r="P375" s="19">
        <v>50160000</v>
      </c>
      <c r="Q375" s="19">
        <v>52800000</v>
      </c>
      <c r="R375" s="19">
        <v>52800000</v>
      </c>
      <c r="S375" s="19">
        <v>50160000</v>
      </c>
      <c r="T375" s="19">
        <v>52800000</v>
      </c>
      <c r="U375" s="19">
        <v>52800000</v>
      </c>
      <c r="V375" s="19">
        <v>50160000</v>
      </c>
      <c r="W375" s="19">
        <v>52800000</v>
      </c>
      <c r="X375" s="19">
        <v>52800000</v>
      </c>
      <c r="Y375" s="19">
        <v>50160000</v>
      </c>
      <c r="Z375" s="19">
        <v>52800000</v>
      </c>
      <c r="AA375" s="19">
        <v>52800000</v>
      </c>
      <c r="AB375" s="19">
        <v>50160000</v>
      </c>
      <c r="AC375">
        <v>14600000</v>
      </c>
      <c r="AD375">
        <v>31800000</v>
      </c>
      <c r="AE375">
        <v>52800000</v>
      </c>
    </row>
    <row r="376" spans="1:31" x14ac:dyDescent="0.2">
      <c r="A376" s="18">
        <v>44552</v>
      </c>
      <c r="B376" s="19">
        <v>0</v>
      </c>
      <c r="C376" s="19">
        <v>0</v>
      </c>
      <c r="D376" s="19" t="e">
        <v>#N/A</v>
      </c>
      <c r="E376" s="19">
        <v>52800000</v>
      </c>
      <c r="F376" s="19">
        <v>52800000</v>
      </c>
      <c r="G376" s="19">
        <v>50160000</v>
      </c>
      <c r="H376" s="19">
        <v>52800000</v>
      </c>
      <c r="I376" s="19">
        <v>52800000</v>
      </c>
      <c r="J376" s="19">
        <v>50160000</v>
      </c>
      <c r="K376" s="19">
        <v>52800000</v>
      </c>
      <c r="L376" s="19">
        <v>52800000</v>
      </c>
      <c r="M376" s="19">
        <v>50160000</v>
      </c>
      <c r="N376" s="19">
        <v>52800000</v>
      </c>
      <c r="O376" s="19">
        <v>52800000</v>
      </c>
      <c r="P376" s="19">
        <v>50160000</v>
      </c>
      <c r="Q376" s="19">
        <v>52800000</v>
      </c>
      <c r="R376" s="19">
        <v>52800000</v>
      </c>
      <c r="S376" s="19">
        <v>50160000</v>
      </c>
      <c r="T376" s="19">
        <v>52800000</v>
      </c>
      <c r="U376" s="19">
        <v>52800000</v>
      </c>
      <c r="V376" s="19">
        <v>50160000</v>
      </c>
      <c r="W376" s="19">
        <v>52800000</v>
      </c>
      <c r="X376" s="19">
        <v>52800000</v>
      </c>
      <c r="Y376" s="19">
        <v>50160000</v>
      </c>
      <c r="Z376" s="19">
        <v>52800000</v>
      </c>
      <c r="AA376" s="19">
        <v>52800000</v>
      </c>
      <c r="AB376" s="19">
        <v>50160000</v>
      </c>
      <c r="AC376">
        <v>14600000</v>
      </c>
      <c r="AD376">
        <v>31800000</v>
      </c>
      <c r="AE376">
        <v>52800000</v>
      </c>
    </row>
    <row r="377" spans="1:31" x14ac:dyDescent="0.2">
      <c r="A377" s="18">
        <v>44553</v>
      </c>
      <c r="B377" s="19">
        <v>0</v>
      </c>
      <c r="C377" s="19">
        <v>0</v>
      </c>
      <c r="D377" s="19" t="e">
        <v>#N/A</v>
      </c>
      <c r="E377" s="19">
        <v>52800000</v>
      </c>
      <c r="F377" s="19">
        <v>52800000</v>
      </c>
      <c r="G377" s="19">
        <v>50160000</v>
      </c>
      <c r="H377" s="19">
        <v>52800000</v>
      </c>
      <c r="I377" s="19">
        <v>52800000</v>
      </c>
      <c r="J377" s="19">
        <v>50160000</v>
      </c>
      <c r="K377" s="19">
        <v>52800000</v>
      </c>
      <c r="L377" s="19">
        <v>52800000</v>
      </c>
      <c r="M377" s="19">
        <v>50160000</v>
      </c>
      <c r="N377" s="19">
        <v>52800000</v>
      </c>
      <c r="O377" s="19">
        <v>52800000</v>
      </c>
      <c r="P377" s="19">
        <v>50160000</v>
      </c>
      <c r="Q377" s="19">
        <v>52800000</v>
      </c>
      <c r="R377" s="19">
        <v>52800000</v>
      </c>
      <c r="S377" s="19">
        <v>50160000</v>
      </c>
      <c r="T377" s="19">
        <v>52800000</v>
      </c>
      <c r="U377" s="19">
        <v>52800000</v>
      </c>
      <c r="V377" s="19">
        <v>50160000</v>
      </c>
      <c r="W377" s="19">
        <v>52800000</v>
      </c>
      <c r="X377" s="19">
        <v>52800000</v>
      </c>
      <c r="Y377" s="19">
        <v>50160000</v>
      </c>
      <c r="Z377" s="19">
        <v>52800000</v>
      </c>
      <c r="AA377" s="19">
        <v>52800000</v>
      </c>
      <c r="AB377" s="19">
        <v>50160000</v>
      </c>
      <c r="AC377">
        <v>14600000</v>
      </c>
      <c r="AD377">
        <v>31800000</v>
      </c>
      <c r="AE377">
        <v>52800000</v>
      </c>
    </row>
    <row r="378" spans="1:31" x14ac:dyDescent="0.2">
      <c r="A378" s="18">
        <v>44554</v>
      </c>
      <c r="B378" s="19">
        <v>0</v>
      </c>
      <c r="C378" s="19">
        <v>0</v>
      </c>
      <c r="D378" s="19" t="e">
        <v>#N/A</v>
      </c>
      <c r="E378" s="19">
        <v>52800000</v>
      </c>
      <c r="F378" s="19">
        <v>52800000</v>
      </c>
      <c r="G378" s="19">
        <v>50160000</v>
      </c>
      <c r="H378" s="19">
        <v>52800000</v>
      </c>
      <c r="I378" s="19">
        <v>52800000</v>
      </c>
      <c r="J378" s="19">
        <v>50160000</v>
      </c>
      <c r="K378" s="19">
        <v>52800000</v>
      </c>
      <c r="L378" s="19">
        <v>52800000</v>
      </c>
      <c r="M378" s="19">
        <v>50160000</v>
      </c>
      <c r="N378" s="19">
        <v>52800000</v>
      </c>
      <c r="O378" s="19">
        <v>52800000</v>
      </c>
      <c r="P378" s="19">
        <v>50160000</v>
      </c>
      <c r="Q378" s="19">
        <v>52800000</v>
      </c>
      <c r="R378" s="19">
        <v>52800000</v>
      </c>
      <c r="S378" s="19">
        <v>50160000</v>
      </c>
      <c r="T378" s="19">
        <v>52800000</v>
      </c>
      <c r="U378" s="19">
        <v>52800000</v>
      </c>
      <c r="V378" s="19">
        <v>50160000</v>
      </c>
      <c r="W378" s="19">
        <v>52800000</v>
      </c>
      <c r="X378" s="19">
        <v>52800000</v>
      </c>
      <c r="Y378" s="19">
        <v>50160000</v>
      </c>
      <c r="Z378" s="19">
        <v>52800000</v>
      </c>
      <c r="AA378" s="19">
        <v>52800000</v>
      </c>
      <c r="AB378" s="19">
        <v>50160000</v>
      </c>
      <c r="AC378">
        <v>14600000</v>
      </c>
      <c r="AD378">
        <v>31800000</v>
      </c>
      <c r="AE378">
        <v>52800000</v>
      </c>
    </row>
    <row r="379" spans="1:31" x14ac:dyDescent="0.2">
      <c r="A379" s="18">
        <v>44555</v>
      </c>
      <c r="B379" s="19">
        <v>0</v>
      </c>
      <c r="C379" s="19">
        <v>0</v>
      </c>
      <c r="D379" s="19" t="e">
        <v>#N/A</v>
      </c>
      <c r="E379" s="19">
        <v>52800000</v>
      </c>
      <c r="F379" s="19">
        <v>52800000</v>
      </c>
      <c r="G379" s="19">
        <v>50160000</v>
      </c>
      <c r="H379" s="19">
        <v>52800000</v>
      </c>
      <c r="I379" s="19">
        <v>52800000</v>
      </c>
      <c r="J379" s="19">
        <v>50160000</v>
      </c>
      <c r="K379" s="19">
        <v>52800000</v>
      </c>
      <c r="L379" s="19">
        <v>52800000</v>
      </c>
      <c r="M379" s="19">
        <v>50160000</v>
      </c>
      <c r="N379" s="19">
        <v>52800000</v>
      </c>
      <c r="O379" s="19">
        <v>52800000</v>
      </c>
      <c r="P379" s="19">
        <v>50160000</v>
      </c>
      <c r="Q379" s="19">
        <v>52800000</v>
      </c>
      <c r="R379" s="19">
        <v>52800000</v>
      </c>
      <c r="S379" s="19">
        <v>50160000</v>
      </c>
      <c r="T379" s="19">
        <v>52800000</v>
      </c>
      <c r="U379" s="19">
        <v>52800000</v>
      </c>
      <c r="V379" s="19">
        <v>50160000</v>
      </c>
      <c r="W379" s="19">
        <v>52800000</v>
      </c>
      <c r="X379" s="19">
        <v>52800000</v>
      </c>
      <c r="Y379" s="19">
        <v>50160000</v>
      </c>
      <c r="Z379" s="19">
        <v>52800000</v>
      </c>
      <c r="AA379" s="19">
        <v>52800000</v>
      </c>
      <c r="AB379" s="19">
        <v>50160000</v>
      </c>
      <c r="AC379">
        <v>14600000</v>
      </c>
      <c r="AD379">
        <v>31800000</v>
      </c>
      <c r="AE379">
        <v>52800000</v>
      </c>
    </row>
    <row r="380" spans="1:31" x14ac:dyDescent="0.2">
      <c r="A380" s="18">
        <v>44556</v>
      </c>
      <c r="B380" s="19">
        <v>0</v>
      </c>
      <c r="C380" s="19">
        <v>0</v>
      </c>
      <c r="D380" s="19" t="e">
        <v>#N/A</v>
      </c>
      <c r="E380" s="19">
        <v>52800000</v>
      </c>
      <c r="F380" s="19">
        <v>52800000</v>
      </c>
      <c r="G380" s="19">
        <v>50160000</v>
      </c>
      <c r="H380" s="19">
        <v>52800000</v>
      </c>
      <c r="I380" s="19">
        <v>52800000</v>
      </c>
      <c r="J380" s="19">
        <v>50160000</v>
      </c>
      <c r="K380" s="19">
        <v>52800000</v>
      </c>
      <c r="L380" s="19">
        <v>52800000</v>
      </c>
      <c r="M380" s="19">
        <v>50160000</v>
      </c>
      <c r="N380" s="19">
        <v>52800000</v>
      </c>
      <c r="O380" s="19">
        <v>52800000</v>
      </c>
      <c r="P380" s="19">
        <v>50160000</v>
      </c>
      <c r="Q380" s="19">
        <v>52800000</v>
      </c>
      <c r="R380" s="19">
        <v>52800000</v>
      </c>
      <c r="S380" s="19">
        <v>50160000</v>
      </c>
      <c r="T380" s="19">
        <v>52800000</v>
      </c>
      <c r="U380" s="19">
        <v>52800000</v>
      </c>
      <c r="V380" s="19">
        <v>50160000</v>
      </c>
      <c r="W380" s="19">
        <v>52800000</v>
      </c>
      <c r="X380" s="19">
        <v>52800000</v>
      </c>
      <c r="Y380" s="19">
        <v>50160000</v>
      </c>
      <c r="Z380" s="19">
        <v>52800000</v>
      </c>
      <c r="AA380" s="19">
        <v>52800000</v>
      </c>
      <c r="AB380" s="19">
        <v>50160000</v>
      </c>
      <c r="AC380">
        <v>14600000</v>
      </c>
      <c r="AD380">
        <v>31800000</v>
      </c>
      <c r="AE380">
        <v>52800000</v>
      </c>
    </row>
    <row r="381" spans="1:31" x14ac:dyDescent="0.2">
      <c r="A381" s="18">
        <v>44557</v>
      </c>
      <c r="B381" s="19">
        <v>0</v>
      </c>
      <c r="C381" s="19">
        <v>0</v>
      </c>
      <c r="D381" s="19" t="e">
        <v>#N/A</v>
      </c>
      <c r="E381" s="19">
        <v>52800000</v>
      </c>
      <c r="F381" s="19">
        <v>52800000</v>
      </c>
      <c r="G381" s="19">
        <v>50160000</v>
      </c>
      <c r="H381" s="19">
        <v>52800000</v>
      </c>
      <c r="I381" s="19">
        <v>52800000</v>
      </c>
      <c r="J381" s="19">
        <v>50160000</v>
      </c>
      <c r="K381" s="19">
        <v>52800000</v>
      </c>
      <c r="L381" s="19">
        <v>52800000</v>
      </c>
      <c r="M381" s="19">
        <v>50160000</v>
      </c>
      <c r="N381" s="19">
        <v>52800000</v>
      </c>
      <c r="O381" s="19">
        <v>52800000</v>
      </c>
      <c r="P381" s="19">
        <v>50160000</v>
      </c>
      <c r="Q381" s="19">
        <v>52800000</v>
      </c>
      <c r="R381" s="19">
        <v>52800000</v>
      </c>
      <c r="S381" s="19">
        <v>50160000</v>
      </c>
      <c r="T381" s="19">
        <v>52800000</v>
      </c>
      <c r="U381" s="19">
        <v>52800000</v>
      </c>
      <c r="V381" s="19">
        <v>50160000</v>
      </c>
      <c r="W381" s="19">
        <v>52800000</v>
      </c>
      <c r="X381" s="19">
        <v>52800000</v>
      </c>
      <c r="Y381" s="19">
        <v>50160000</v>
      </c>
      <c r="Z381" s="19">
        <v>52800000</v>
      </c>
      <c r="AA381" s="19">
        <v>52800000</v>
      </c>
      <c r="AB381" s="19">
        <v>50160000</v>
      </c>
      <c r="AC381">
        <v>14600000</v>
      </c>
      <c r="AD381">
        <v>31800000</v>
      </c>
      <c r="AE381">
        <v>52800000</v>
      </c>
    </row>
    <row r="382" spans="1:31" x14ac:dyDescent="0.2">
      <c r="A382" s="18">
        <v>44558</v>
      </c>
      <c r="B382" s="19">
        <v>0</v>
      </c>
      <c r="C382" s="19">
        <v>0</v>
      </c>
      <c r="D382" s="19" t="e">
        <v>#N/A</v>
      </c>
      <c r="E382" s="19">
        <v>52800000</v>
      </c>
      <c r="F382" s="19">
        <v>52800000</v>
      </c>
      <c r="G382" s="19">
        <v>50160000</v>
      </c>
      <c r="H382" s="19">
        <v>52800000</v>
      </c>
      <c r="I382" s="19">
        <v>52800000</v>
      </c>
      <c r="J382" s="19">
        <v>50160000</v>
      </c>
      <c r="K382" s="19">
        <v>52800000</v>
      </c>
      <c r="L382" s="19">
        <v>52800000</v>
      </c>
      <c r="M382" s="19">
        <v>50160000</v>
      </c>
      <c r="N382" s="19">
        <v>52800000</v>
      </c>
      <c r="O382" s="19">
        <v>52800000</v>
      </c>
      <c r="P382" s="19">
        <v>50160000</v>
      </c>
      <c r="Q382" s="19">
        <v>52800000</v>
      </c>
      <c r="R382" s="19">
        <v>52800000</v>
      </c>
      <c r="S382" s="19">
        <v>50160000</v>
      </c>
      <c r="T382" s="19">
        <v>52800000</v>
      </c>
      <c r="U382" s="19">
        <v>52800000</v>
      </c>
      <c r="V382" s="19">
        <v>50160000</v>
      </c>
      <c r="W382" s="19">
        <v>52800000</v>
      </c>
      <c r="X382" s="19">
        <v>52800000</v>
      </c>
      <c r="Y382" s="19">
        <v>50160000</v>
      </c>
      <c r="Z382" s="19">
        <v>52800000</v>
      </c>
      <c r="AA382" s="19">
        <v>52800000</v>
      </c>
      <c r="AB382" s="19">
        <v>50160000</v>
      </c>
      <c r="AC382">
        <v>14600000</v>
      </c>
      <c r="AD382">
        <v>31800000</v>
      </c>
      <c r="AE382">
        <v>52800000</v>
      </c>
    </row>
    <row r="383" spans="1:31" x14ac:dyDescent="0.2">
      <c r="A383" s="18">
        <v>44559</v>
      </c>
      <c r="B383" s="19">
        <v>0</v>
      </c>
      <c r="C383" s="19">
        <v>0</v>
      </c>
      <c r="D383" s="19" t="e">
        <v>#N/A</v>
      </c>
      <c r="E383" s="19">
        <v>52800000</v>
      </c>
      <c r="F383" s="19">
        <v>52800000</v>
      </c>
      <c r="G383" s="19">
        <v>50160000</v>
      </c>
      <c r="H383" s="19">
        <v>52800000</v>
      </c>
      <c r="I383" s="19">
        <v>52800000</v>
      </c>
      <c r="J383" s="19">
        <v>50160000</v>
      </c>
      <c r="K383" s="19">
        <v>52800000</v>
      </c>
      <c r="L383" s="19">
        <v>52800000</v>
      </c>
      <c r="M383" s="19">
        <v>50160000</v>
      </c>
      <c r="N383" s="19">
        <v>52800000</v>
      </c>
      <c r="O383" s="19">
        <v>52800000</v>
      </c>
      <c r="P383" s="19">
        <v>50160000</v>
      </c>
      <c r="Q383" s="19">
        <v>52800000</v>
      </c>
      <c r="R383" s="19">
        <v>52800000</v>
      </c>
      <c r="S383" s="19">
        <v>50160000</v>
      </c>
      <c r="T383" s="19">
        <v>52800000</v>
      </c>
      <c r="U383" s="19">
        <v>52800000</v>
      </c>
      <c r="V383" s="19">
        <v>50160000</v>
      </c>
      <c r="W383" s="19">
        <v>52800000</v>
      </c>
      <c r="X383" s="19">
        <v>52800000</v>
      </c>
      <c r="Y383" s="19">
        <v>50160000</v>
      </c>
      <c r="Z383" s="19">
        <v>52800000</v>
      </c>
      <c r="AA383" s="19">
        <v>52800000</v>
      </c>
      <c r="AB383" s="19">
        <v>50160000</v>
      </c>
      <c r="AC383">
        <v>14600000</v>
      </c>
      <c r="AD383">
        <v>31800000</v>
      </c>
      <c r="AE383">
        <v>52800000</v>
      </c>
    </row>
    <row r="384" spans="1:31" x14ac:dyDescent="0.2">
      <c r="A384" s="18">
        <v>44560</v>
      </c>
      <c r="B384" s="19">
        <v>0</v>
      </c>
      <c r="C384" s="19">
        <v>0</v>
      </c>
      <c r="D384" s="19" t="e">
        <v>#N/A</v>
      </c>
      <c r="E384" s="19">
        <v>52800000</v>
      </c>
      <c r="F384" s="19">
        <v>52800000</v>
      </c>
      <c r="G384" s="19">
        <v>50160000</v>
      </c>
      <c r="H384" s="19">
        <v>52800000</v>
      </c>
      <c r="I384" s="19">
        <v>52800000</v>
      </c>
      <c r="J384" s="19">
        <v>50160000</v>
      </c>
      <c r="K384" s="19">
        <v>52800000</v>
      </c>
      <c r="L384" s="19">
        <v>52800000</v>
      </c>
      <c r="M384" s="19">
        <v>50160000</v>
      </c>
      <c r="N384" s="19">
        <v>52800000</v>
      </c>
      <c r="O384" s="19">
        <v>52800000</v>
      </c>
      <c r="P384" s="19">
        <v>50160000</v>
      </c>
      <c r="Q384" s="19">
        <v>52800000</v>
      </c>
      <c r="R384" s="19">
        <v>52800000</v>
      </c>
      <c r="S384" s="19">
        <v>50160000</v>
      </c>
      <c r="T384" s="19">
        <v>52800000</v>
      </c>
      <c r="U384" s="19">
        <v>52800000</v>
      </c>
      <c r="V384" s="19">
        <v>50160000</v>
      </c>
      <c r="W384" s="19">
        <v>52800000</v>
      </c>
      <c r="X384" s="19">
        <v>52800000</v>
      </c>
      <c r="Y384" s="19">
        <v>50160000</v>
      </c>
      <c r="Z384" s="19">
        <v>52800000</v>
      </c>
      <c r="AA384" s="19">
        <v>52800000</v>
      </c>
      <c r="AB384" s="19">
        <v>50160000</v>
      </c>
      <c r="AC384">
        <v>14600000</v>
      </c>
      <c r="AD384">
        <v>31800000</v>
      </c>
      <c r="AE384">
        <v>52800000</v>
      </c>
    </row>
    <row r="385" spans="1:31" x14ac:dyDescent="0.2">
      <c r="A385" s="18">
        <v>44561</v>
      </c>
      <c r="B385" s="19">
        <v>0</v>
      </c>
      <c r="C385" s="19">
        <v>0</v>
      </c>
      <c r="D385" s="19" t="e">
        <v>#N/A</v>
      </c>
      <c r="E385" s="19">
        <v>52800000</v>
      </c>
      <c r="F385" s="19">
        <v>52800000</v>
      </c>
      <c r="G385" s="19">
        <v>50160000</v>
      </c>
      <c r="H385" s="19">
        <v>52800000</v>
      </c>
      <c r="I385" s="19">
        <v>52800000</v>
      </c>
      <c r="J385" s="19">
        <v>50160000</v>
      </c>
      <c r="K385" s="19">
        <v>52800000</v>
      </c>
      <c r="L385" s="19">
        <v>52800000</v>
      </c>
      <c r="M385" s="19">
        <v>50160000</v>
      </c>
      <c r="N385" s="19">
        <v>52800000</v>
      </c>
      <c r="O385" s="19">
        <v>52800000</v>
      </c>
      <c r="P385" s="19">
        <v>50160000</v>
      </c>
      <c r="Q385" s="19">
        <v>52800000</v>
      </c>
      <c r="R385" s="19">
        <v>52800000</v>
      </c>
      <c r="S385" s="19">
        <v>50160000</v>
      </c>
      <c r="T385" s="19">
        <v>52800000</v>
      </c>
      <c r="U385" s="19">
        <v>52800000</v>
      </c>
      <c r="V385" s="19">
        <v>50160000</v>
      </c>
      <c r="W385" s="19">
        <v>52800000</v>
      </c>
      <c r="X385" s="19">
        <v>52800000</v>
      </c>
      <c r="Y385" s="19">
        <v>50160000</v>
      </c>
      <c r="Z385" s="19">
        <v>52800000</v>
      </c>
      <c r="AA385" s="19">
        <v>52800000</v>
      </c>
      <c r="AB385" s="19">
        <v>50160000</v>
      </c>
      <c r="AC385">
        <v>14600000</v>
      </c>
      <c r="AD385">
        <v>31800000</v>
      </c>
      <c r="AE385">
        <v>52800000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28</vt:i4>
      </vt:variant>
    </vt:vector>
  </HeadingPairs>
  <TitlesOfParts>
    <vt:vector size="39" baseType="lpstr">
      <vt:lpstr>Sheet1</vt:lpstr>
      <vt:lpstr>Graph</vt:lpstr>
      <vt:lpstr>450</vt:lpstr>
      <vt:lpstr>500</vt:lpstr>
      <vt:lpstr>550</vt:lpstr>
      <vt:lpstr>600</vt:lpstr>
      <vt:lpstr>650</vt:lpstr>
      <vt:lpstr>700</vt:lpstr>
      <vt:lpstr>750</vt:lpstr>
      <vt:lpstr>800</vt:lpstr>
      <vt:lpstr>CSV EXPORT</vt:lpstr>
      <vt:lpstr>bothdoses450</vt:lpstr>
      <vt:lpstr>bothdoses500</vt:lpstr>
      <vt:lpstr>bothdoses550</vt:lpstr>
      <vt:lpstr>bothdoses600</vt:lpstr>
      <vt:lpstr>bothdoses650</vt:lpstr>
      <vt:lpstr>bothdoses700</vt:lpstr>
      <vt:lpstr>bothdoses750</vt:lpstr>
      <vt:lpstr>bothdoses800</vt:lpstr>
      <vt:lpstr>bothdosesdata</vt:lpstr>
      <vt:lpstr>dates2</vt:lpstr>
      <vt:lpstr>dates450</vt:lpstr>
      <vt:lpstr>dates500</vt:lpstr>
      <vt:lpstr>dates550</vt:lpstr>
      <vt:lpstr>dates600</vt:lpstr>
      <vt:lpstr>dates650</vt:lpstr>
      <vt:lpstr>dates700</vt:lpstr>
      <vt:lpstr>dates750</vt:lpstr>
      <vt:lpstr>dates800</vt:lpstr>
      <vt:lpstr>firstdoses450</vt:lpstr>
      <vt:lpstr>firstdoses500</vt:lpstr>
      <vt:lpstr>firstdoses550</vt:lpstr>
      <vt:lpstr>firstdoses600</vt:lpstr>
      <vt:lpstr>firstdoses650</vt:lpstr>
      <vt:lpstr>firstdoses700</vt:lpstr>
      <vt:lpstr>firstdoses750</vt:lpstr>
      <vt:lpstr>firstdoses800</vt:lpstr>
      <vt:lpstr>firstdosesdata</vt:lpstr>
      <vt:lpstr>seconddosesdata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2021-02-14T19:16:13Z</dcterms:created>
  <dcterms:modified xsi:type="dcterms:W3CDTF">2021-02-15T21:55:56Z</dcterms:modified>
</cp:coreProperties>
</file>